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harat\Downloads\"/>
    </mc:Choice>
  </mc:AlternateContent>
  <xr:revisionPtr revIDLastSave="0" documentId="8_{E5389438-7708-472E-902A-8B47C9F069DF}" xr6:coauthVersionLast="47" xr6:coauthVersionMax="47" xr10:uidLastSave="{00000000-0000-0000-0000-000000000000}"/>
  <bookViews>
    <workbookView xWindow="-108" yWindow="-108" windowWidth="23256" windowHeight="12456" activeTab="1" xr2:uid="{8447F085-2444-40E1-913F-46189CE57547}"/>
  </bookViews>
  <sheets>
    <sheet name="Tracker" sheetId="2" r:id="rId1"/>
    <sheet name="Lists" sheetId="1" r:id="rId2"/>
    <sheet name="Sheet7" sheetId="7" r:id="rId3"/>
    <sheet name="Sheet8" sheetId="8" r:id="rId4"/>
    <sheet name="Sheet10" sheetId="10" r:id="rId5"/>
    <sheet name="HelperLists" sheetId="3" r:id="rId6"/>
    <sheet name="TEMP" sheetId="4" r:id="rId7"/>
    <sheet name="Tracker (2)" sheetId="5" r:id="rId8"/>
    <sheet name="Lists (2)" sheetId="6" r:id="rId9"/>
    <sheet name="Lists (3)" sheetId="9" r:id="rId10"/>
  </sheets>
  <definedNames>
    <definedName name="DependentList" localSheetId="8">INDEX(DataList3[], 0, MATCH(Tracker!$D1, DataList3[#Headers], 0))</definedName>
    <definedName name="DependentList" localSheetId="9">INDEX(DataList4[], 0, MATCH(Tracker!$D1, DataList4[#Headers], 0))</definedName>
    <definedName name="DependentList" localSheetId="7">INDEX(DataList[], 0, MATCH('Tracker (2)'!$D1, DataList[#Headers], 0))</definedName>
    <definedName name="DependentList">INDEX(DataList[], 0, MATCH(Tracker!$D1, DataList[#Headers], 0))</definedName>
    <definedName name="TableHeaders" localSheetId="8">INDEX(DataList3[#Headers],_xlfn.SEQUENCE(1,COLUMNS(DataList3[#Headers])))</definedName>
    <definedName name="TableHeaders" localSheetId="9">INDEX(DataList4[#Headers],_xlfn.SEQUENCE(1,COLUMNS(DataList4[#Headers])))</definedName>
    <definedName name="TableHeaders" localSheetId="7">INDEX(DataList[#Headers],_xlfn.SEQUENCE(1,COLUMNS(DataList[#Headers])))</definedName>
    <definedName name="TableHeaders">INDEX(DataList[#Headers],_xlfn.SEQUENCE(1,COLUMNS(DataList[#Headers])))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0" i="6" l="1" a="1"/>
  <c r="N20" i="6" s="1"/>
  <c r="N18" i="6" a="1"/>
  <c r="N18" i="6" s="1"/>
  <c r="Q14" i="6" a="1"/>
  <c r="Q14" i="6" s="1"/>
  <c r="N11" i="6" a="1"/>
  <c r="N11" i="6" s="1"/>
  <c r="O3" i="6" a="1"/>
  <c r="O3" i="6" s="1"/>
  <c r="N3" i="6" a="1"/>
  <c r="N3" i="6" s="1"/>
  <c r="J1" i="6" a="1"/>
  <c r="J1" i="6" s="1"/>
  <c r="I2" i="5" a="1"/>
  <c r="I2" i="5" s="1"/>
  <c r="G2" i="5" a="1"/>
  <c r="G2" i="5" s="1"/>
  <c r="B2" i="3" l="1" a="1"/>
  <c r="B2" i="3" s="1"/>
  <c r="D2" i="3" s="1" a="1"/>
  <c r="D2" i="3" s="1"/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<sst xmlns="http://schemas.openxmlformats.org/spreadsheetml/2006/main" count="2608" uniqueCount="694">
  <si>
    <t>Expense</t>
  </si>
  <si>
    <t>Investment</t>
  </si>
  <si>
    <t>Transfer</t>
  </si>
  <si>
    <t>Income</t>
  </si>
  <si>
    <t>mas</t>
  </si>
  <si>
    <t>Groceries</t>
  </si>
  <si>
    <t>FD</t>
  </si>
  <si>
    <t>CC_Bill</t>
  </si>
  <si>
    <t>Salary</t>
  </si>
  <si>
    <t>s</t>
  </si>
  <si>
    <t>Fuel</t>
  </si>
  <si>
    <t>MF</t>
  </si>
  <si>
    <t>Loan_EMI</t>
  </si>
  <si>
    <t>Refund</t>
  </si>
  <si>
    <t>Medical</t>
  </si>
  <si>
    <t>Stocks</t>
  </si>
  <si>
    <t>Self_Transfer</t>
  </si>
  <si>
    <t>Interest</t>
  </si>
  <si>
    <t>Recharge</t>
  </si>
  <si>
    <t>Bonds</t>
  </si>
  <si>
    <t>Date</t>
  </si>
  <si>
    <t>Category</t>
  </si>
  <si>
    <t>SubCategory</t>
  </si>
  <si>
    <t>2025-08-01</t>
  </si>
  <si>
    <t>Sample Transaction</t>
  </si>
  <si>
    <t>va</t>
  </si>
  <si>
    <t>a</t>
  </si>
  <si>
    <t>Hello</t>
  </si>
  <si>
    <t>One</t>
  </si>
  <si>
    <t>Twe</t>
  </si>
  <si>
    <t>Narration</t>
  </si>
  <si>
    <t>Item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</si>
  <si>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</si>
  <si>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</si>
  <si>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</si>
  <si>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</si>
  <si>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</si>
  <si>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</si>
  <si>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</si>
  <si>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</si>
  <si>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Exp/Day</t>
  </si>
  <si>
    <t>Gift</t>
  </si>
  <si>
    <t>Repair</t>
  </si>
  <si>
    <t>Hotel</t>
  </si>
  <si>
    <t>Paid</t>
  </si>
  <si>
    <t>SAL</t>
  </si>
  <si>
    <t>FinServ</t>
  </si>
  <si>
    <t>RESET</t>
  </si>
  <si>
    <t>INV</t>
  </si>
  <si>
    <t>Return</t>
  </si>
  <si>
    <t>Fruits</t>
  </si>
  <si>
    <t>Withdrawal</t>
  </si>
  <si>
    <t>Snacs</t>
  </si>
  <si>
    <t>Food</t>
  </si>
  <si>
    <t>RE_INV</t>
  </si>
  <si>
    <t>EXCEPTION</t>
  </si>
  <si>
    <t>Exclude</t>
  </si>
  <si>
    <t>EMI_Interest</t>
  </si>
  <si>
    <t>IGST_VPS</t>
  </si>
  <si>
    <t>Electronics</t>
  </si>
  <si>
    <t>EMI</t>
  </si>
  <si>
    <t>Communication</t>
  </si>
  <si>
    <t>Processing_Fees</t>
  </si>
  <si>
    <t>Petrol</t>
  </si>
  <si>
    <t>Entertainment</t>
  </si>
  <si>
    <t>Cash</t>
  </si>
  <si>
    <t>REFUND</t>
  </si>
  <si>
    <t>Transport</t>
  </si>
  <si>
    <t>Drink</t>
  </si>
  <si>
    <t>stationary</t>
  </si>
  <si>
    <t>Subscription</t>
  </si>
  <si>
    <t>Return_Charge</t>
  </si>
  <si>
    <t>Oil</t>
  </si>
  <si>
    <t>FD_Sweep</t>
  </si>
  <si>
    <t>Sweep_In</t>
  </si>
  <si>
    <t>Fingerprint Reader replace</t>
  </si>
  <si>
    <t>#Hotel</t>
  </si>
  <si>
    <t>#SAL_</t>
  </si>
  <si>
    <t>#EMI_Car</t>
  </si>
  <si>
    <t>Bill</t>
  </si>
  <si>
    <t>FD Booking</t>
  </si>
  <si>
    <t>AT Recharge</t>
  </si>
  <si>
    <t>#Fruits</t>
  </si>
  <si>
    <t>Baby Rusk</t>
  </si>
  <si>
    <t>#Savepuri</t>
  </si>
  <si>
    <t>C Hype Liq</t>
  </si>
  <si>
    <t>xPersonalLoanEMI</t>
  </si>
  <si>
    <t>EMI Interest</t>
  </si>
  <si>
    <t>#IGST-VPS</t>
  </si>
  <si>
    <t>Chair, Gift Mouse, KVM, Play</t>
  </si>
  <si>
    <t>GST ON Interest 354</t>
  </si>
  <si>
    <t>GST on 199</t>
  </si>
  <si>
    <t>Youtube</t>
  </si>
  <si>
    <t>Car Wah</t>
  </si>
  <si>
    <t>MH</t>
  </si>
  <si>
    <t>FeviQuick</t>
  </si>
  <si>
    <t>Website Renewal</t>
  </si>
  <si>
    <t>Check Return Charge</t>
  </si>
  <si>
    <t>Baby Oil</t>
  </si>
  <si>
    <t>FD Sweep</t>
  </si>
  <si>
    <t>##Sweep In</t>
  </si>
  <si>
    <t>#Lunch</t>
  </si>
  <si>
    <t>#EMI_Fin</t>
  </si>
  <si>
    <t xml:space="preserve">EMI Principal </t>
  </si>
  <si>
    <t>Bill PAID</t>
  </si>
  <si>
    <t>Smallcase</t>
  </si>
  <si>
    <t>Jio Bill</t>
  </si>
  <si>
    <t>#Tender Coconut</t>
  </si>
  <si>
    <t>Corn</t>
  </si>
  <si>
    <t>Medicine</t>
  </si>
  <si>
    <t>Principal</t>
  </si>
  <si>
    <t>Montly Cash</t>
  </si>
  <si>
    <t>Tendor Coconut</t>
  </si>
  <si>
    <t>Idli Buns</t>
  </si>
  <si>
    <t>#EMI_Loan</t>
  </si>
  <si>
    <t>CC Bill</t>
  </si>
  <si>
    <t>Vi Recharge</t>
  </si>
  <si>
    <t>Banana</t>
  </si>
  <si>
    <t>Ice Cream</t>
  </si>
  <si>
    <t>Move</t>
  </si>
  <si>
    <t>RE-INV</t>
  </si>
  <si>
    <t>Lunch</t>
  </si>
  <si>
    <t>Butter Corn</t>
  </si>
  <si>
    <t>Oreo</t>
  </si>
  <si>
    <t>Strepcils</t>
  </si>
  <si>
    <t>Party</t>
  </si>
  <si>
    <t>Peanut</t>
  </si>
  <si>
    <t>Nendra</t>
  </si>
  <si>
    <t>Nendra, Pomegranate</t>
  </si>
  <si>
    <t>Pomegranate</t>
  </si>
  <si>
    <t>01-07-2025</t>
  </si>
  <si>
    <t>00941140054376-TPT-MARRIAGE GIFT-SHARATH CHANDRA K</t>
  </si>
  <si>
    <t>Mphasis</t>
  </si>
  <si>
    <t>Harshithraj</t>
  </si>
  <si>
    <t>HDFC_DC_HP</t>
  </si>
  <si>
    <t>232923331</t>
  </si>
  <si>
    <t>UPI-TELECOM INDIA</t>
  </si>
  <si>
    <t>Jailroad</t>
  </si>
  <si>
    <t>HDFC_CC_RS</t>
  </si>
  <si>
    <t>Tandoor Bar - Restau Mangalore IN</t>
  </si>
  <si>
    <t>Mntly</t>
  </si>
  <si>
    <t>ICICI_CC_RS</t>
  </si>
  <si>
    <t>11539072473</t>
  </si>
  <si>
    <t>TANDOOR FAMILY RESTAUR MANGALORE IN</t>
  </si>
  <si>
    <t>11539777139</t>
  </si>
  <si>
    <t>11539037895</t>
  </si>
  <si>
    <t>INTEREST PAID TILL 30-JUN-2025</t>
  </si>
  <si>
    <t>HDFC DC</t>
  </si>
  <si>
    <t>Qtrly</t>
  </si>
  <si>
    <t>0</t>
  </si>
  <si>
    <t>30-06-2025</t>
  </si>
  <si>
    <t>SALARYJUN2025</t>
  </si>
  <si>
    <t>5.06273E+11</t>
  </si>
  <si>
    <t>Pavana</t>
  </si>
  <si>
    <t>HDFC_DC_PH</t>
  </si>
  <si>
    <t>UPI-BHASKARA-MK8446751-1@OKHDFCBANK-UBIN0916013-107338952672-UPI</t>
  </si>
  <si>
    <t>Bhaskara</t>
  </si>
  <si>
    <t>#Finance</t>
  </si>
  <si>
    <t>1.07339E+11</t>
  </si>
  <si>
    <t>Roopesh</t>
  </si>
  <si>
    <t>HDFC_DC_RS</t>
  </si>
  <si>
    <t>Vanaja</t>
  </si>
  <si>
    <t>HDFC_DC_VO</t>
  </si>
  <si>
    <t>02-07-2025</t>
  </si>
  <si>
    <t>NEFT DR-ICIC0001154-ROOPESH C SHET-NETBANK, MUM-HDFCN52025070225846122-RESETICICCCB</t>
  </si>
  <si>
    <t>HDFCN52025070225846122</t>
  </si>
  <si>
    <t xml:space="preserve">BIL/001036002771/IciciCcRsCoral/403562083607400   </t>
  </si>
  <si>
    <t>ICICI CC</t>
  </si>
  <si>
    <t>xMntly</t>
  </si>
  <si>
    <t>ICICI_DC_RS</t>
  </si>
  <si>
    <t>-</t>
  </si>
  <si>
    <t>02/07/2025</t>
  </si>
  <si>
    <t>UPI-ICCL ZERODHA COIN-ZERODHAMF@HDFCBANK-HDFC0MERUPI-100884565202-VN1SH7OJXJJAR3T1LJ</t>
  </si>
  <si>
    <t>Coin</t>
  </si>
  <si>
    <t>Mntly#</t>
  </si>
  <si>
    <t>1.00885E+11</t>
  </si>
  <si>
    <t>50100584463630-TPT-RESETJD-VANAJA</t>
  </si>
  <si>
    <t>188423735</t>
  </si>
  <si>
    <t>UPI-INDIANCLEARINGCORPOR-BSESTARMFRZP@ICICI-ICIC0DC0099-518385437369-JUKRSMGCCBMRD13ZNQ</t>
  </si>
  <si>
    <t>5.18385E+11</t>
  </si>
  <si>
    <t>50100598359740-TPT-MONRESET-PAVANA HARSHITHRAJ POOJARY</t>
  </si>
  <si>
    <t>187912149</t>
  </si>
  <si>
    <t>CC 000652850XXXXXX3753 AUTOPAY SI-TAD</t>
  </si>
  <si>
    <t>674825741</t>
  </si>
  <si>
    <t>UPI-ROOPESH C SHET-ROOPESHCSHET88-1@OKHDFCBANK-HDFC0005247-107390676994-RSRESETH</t>
  </si>
  <si>
    <t>1.07391E+11</t>
  </si>
  <si>
    <t>UPI-ROOPESH C SHET-ROOPESHCSHET88-1@OKHDFCBANK-HDFC0005247-107390350637-RESETJG</t>
  </si>
  <si>
    <t>1.0739E+11</t>
  </si>
  <si>
    <t>UPI-ZERODHA BROKING LTD-ZERODHABROKING@HDFCBANK-HDFC0MERUPI-107392890015-8119540985693020 Z</t>
  </si>
  <si>
    <t>Zerodha</t>
  </si>
  <si>
    <t>1.07393E+11</t>
  </si>
  <si>
    <t>UPI-VANAJA-VANAJAOPOOJARY@OKHDFCBANK-HDFC0001269-107406539839-RESETJDB</t>
  </si>
  <si>
    <t>1.07407E+11</t>
  </si>
  <si>
    <t>UPI-ZERODHA BROKING LTD-ZERODHABROKING@HDFCBANK-HDFC0MERUPI-107406564151-8375091104563209 Z</t>
  </si>
  <si>
    <t>NEFT DR-SBIN00CARDS-HARSHITHRAJ-NETBANK, MUM-HDFCN52025070226153337-SBI CC BILL</t>
  </si>
  <si>
    <t>Mntly_CC</t>
  </si>
  <si>
    <t>HDFCN52025070226153337</t>
  </si>
  <si>
    <t xml:space="preserve">BIL/001036002281/ICICIccRsBill/431581555664500    </t>
  </si>
  <si>
    <t>CC 000537206XXXXXX1080 AUTOPAY SI-TAD</t>
  </si>
  <si>
    <t>674907950</t>
  </si>
  <si>
    <t>UPI-RAJESHA-RAJESHSANIL4EVR@OKAXIS-CNRB0000033-107390555761-HARSHITHRAJ MANGAL</t>
  </si>
  <si>
    <t>UPI-HARSHITHRAJ OMAYYA P-LEARNINGPOINTMDS-4@OKICICI-ICIC0000014-107407360153-RESET</t>
  </si>
  <si>
    <t>NEFT DR-ICIC0000004-HARSHITHRAJ P-NETBANK, MUM-HDFCN52025070226151512-RESETSH</t>
  </si>
  <si>
    <t>HDFCN52025070226151512</t>
  </si>
  <si>
    <t>Alvares Motor Feeding  MANGALORE</t>
  </si>
  <si>
    <t>Mangalore</t>
  </si>
  <si>
    <t>UPI-VANAJA-VANAJAOPOOJARY@OKHDFCBANK-HDFC0001269-107406700354-RESETH</t>
  </si>
  <si>
    <t>UPI-ZERODHA BROKING LTD-ZERODHABROKING@HDFCBANK-HDFC0MERUPI-107406716893-2737970848801047 Z</t>
  </si>
  <si>
    <t>IND*AMAZON RECHARGES HTTPS://WWW.A IN</t>
  </si>
  <si>
    <t>Amazon</t>
  </si>
  <si>
    <t>#Mntly</t>
  </si>
  <si>
    <t>11545157992</t>
  </si>
  <si>
    <t>UPI-Nazeer</t>
  </si>
  <si>
    <t>Kaikamba</t>
  </si>
  <si>
    <t>Krishav</t>
  </si>
  <si>
    <t>UPI-VANAJA-VANAJAOPOOJARY@OKHDFCBANK-HDFC0001269-107393009686-GRESETK</t>
  </si>
  <si>
    <t>UPI-ZERODHA BROKING LTD-ZERODHABROKING@HDFCBANK-HDFC0MERUPI-107393015427-8873197548640362 Z</t>
  </si>
  <si>
    <t xml:space="preserve">ATD/Auto Debit CC0xx8783                          </t>
  </si>
  <si>
    <t>ICICI DC</t>
  </si>
  <si>
    <t>ICICI_DC_HP</t>
  </si>
  <si>
    <t>NEFT DR-YESB0CMSNOC-HARSHITHRAJ POOJARY-NETBANK, MUM-HDFCN52025070226162364-YES CC BILL 5610</t>
  </si>
  <si>
    <t>HDFCN52025070226162364</t>
  </si>
  <si>
    <t>NEFT DR-RATN0CRCARD-HARSHITHRAJ POOJARY-NETBANK, MUM-HDFCN52025070226163673-RBL CC BILL</t>
  </si>
  <si>
    <t>HDFCN52025070226163673</t>
  </si>
  <si>
    <t>NEFT DR-YESB0CMSNOC-HARSHITHRAJ POOJARY-NETBANK, MUM-HDFCN52025070226165708-YES CC BILL 4705</t>
  </si>
  <si>
    <t>HDFCN52025070226165708</t>
  </si>
  <si>
    <t>UPI-VANAJA-VANAJAOPOOJARY@OKHDFCBANK-HDFC0001269-107393079445-RESET</t>
  </si>
  <si>
    <t>UPI-ZERODHA BROKING LTD-ZERODHABROKING@HDFCBANK-HDFC0MERUPI-107393083518-4015026463383657 Z</t>
  </si>
  <si>
    <t>UPI/learningpointmd/RESET/HDFC BANK LTD/107407360153/HDF14456233aad946b2b8fa4ae</t>
  </si>
  <si>
    <t>NEFT-HDFCN52025070225846122-ROOPESH C SHET-0001-50</t>
  </si>
  <si>
    <t>AUTOPAY THANK YOU (Ref# ST251840083000010130057)</t>
  </si>
  <si>
    <t>HDFC CC</t>
  </si>
  <si>
    <t>HDFC_CC_PH</t>
  </si>
  <si>
    <t>Cr</t>
  </si>
  <si>
    <t>AUTOPAY THANK YOU (Ref# ST251840083000010103995)</t>
  </si>
  <si>
    <t>PETRO SURCHARGE WAIVER</t>
  </si>
  <si>
    <t>Autodebit Payment Recd.</t>
  </si>
  <si>
    <t>ICICI_CC_HP</t>
  </si>
  <si>
    <t>11537170504</t>
  </si>
  <si>
    <t>CR</t>
  </si>
  <si>
    <t>NEFT PAYMENT RECEIVED</t>
  </si>
  <si>
    <t>11537424361</t>
  </si>
  <si>
    <t>12691140002961-TPT-MONRESET-HARSHITHRAJ OMAYYA POOJARY</t>
  </si>
  <si>
    <t>UPI-PAVANA HARSHITHRAJ P-PAVANAHARSHITHRAJ@OKHDFCBANK-HDFC0001269-107390350637-RESETJG</t>
  </si>
  <si>
    <t>UPI-VANAJA-VANAJAOPOOJARY@OKHDFCBANK-HDFC0001269-107390676994-RSRESETH</t>
  </si>
  <si>
    <t>12691140002961-TPT-RESETJD-HARSHITHRAJ OMAYYA POOJARY</t>
  </si>
  <si>
    <t>UPI-ROOPESH C SHET-ROOPESHCSHET88-1@OKHDFCBANK-HDFC0005247-107393009686-GRESETK</t>
  </si>
  <si>
    <t>UPI-ROOPESH C SHET-ROOPESHCSHET88-1@OKHDFCBANK-HDFC0005247-107393079445-RESET</t>
  </si>
  <si>
    <t>UPI-HARSHITH RAJ-LEARNINGPOINTMDS@OKHDFCBANK-HDFC0001269-107406539839-RESETJDB</t>
  </si>
  <si>
    <t>UPI-HARSHITH RAJ-LEARNINGPOINTMDS@OKHDFCBANK-HDFC0001269-107406700354-RESETH</t>
  </si>
  <si>
    <t>INFINITY PAYMENT RECEIVED THANK YOU</t>
  </si>
  <si>
    <t>11537302622</t>
  </si>
  <si>
    <t>11537301337</t>
  </si>
  <si>
    <t>03-07-2025</t>
  </si>
  <si>
    <t>50100700211020-TPT-RESETSG-ROOPESH C SHET</t>
  </si>
  <si>
    <t>181663305</t>
  </si>
  <si>
    <t>04-07-2025</t>
  </si>
  <si>
    <t>UPI-ICCL ZERODHA COIN-ZERODHAMF@HDFCBANK-HDFC0MERUPI-100894142248-D6IEVLPZLJVMEH2XIN</t>
  </si>
  <si>
    <t>1.00894E+11</t>
  </si>
  <si>
    <t>UPI-ROOPESH C SHET-ROOPESHCSHET88@OKSBI-ICIC0001154-107473605400-RESET</t>
  </si>
  <si>
    <t>1.07474E+11</t>
  </si>
  <si>
    <t>NFS/CASH WDL/518418003790/3060BD01/DAKSHINA /03-07</t>
  </si>
  <si>
    <t>03/07/2025</t>
  </si>
  <si>
    <t>UPI-ROOPESH C SHET-ROOPESHCSHET88-1@OKHDFCBANK-HDFC0005247-107448579169-SHRESETJD</t>
  </si>
  <si>
    <t>1.07449E+11</t>
  </si>
  <si>
    <t>UPI-Muhammed Sadik</t>
  </si>
  <si>
    <t>UPI-ABDUL AZEEZ</t>
  </si>
  <si>
    <t>UPI-MOHAMMED ANSAR</t>
  </si>
  <si>
    <t>UPI-VAMANJOOR MEDICALS-PAYTMQR6CWJ41@PTYS-YESB0PTMUPI-107473149007-ENO VAMANJOOR MEDI</t>
  </si>
  <si>
    <t>Vamanjoor</t>
  </si>
  <si>
    <t>1.07473E+11</t>
  </si>
  <si>
    <t>UPI/roopeshcshet88-/reset/HDFC BANK LTD/107473605400/HDF35f510231ab9473596301bf</t>
  </si>
  <si>
    <t>UPI-HARSHITH RAJ-LEARNINGPOINTMDS@OKHDFCBANK-HDFC0001269-107448579169-SHRESETJD</t>
  </si>
  <si>
    <t>12691140002961-TPT-RESETSG-HARSHITHRAJ OMAYYA POOJARY</t>
  </si>
  <si>
    <t>UPI-ROOPESH C SHET-ROOPESHCSHET88@OKSBI-ICIC0001154-107497022898-RRESETH</t>
  </si>
  <si>
    <t>1.07497E+11</t>
  </si>
  <si>
    <t>UPI-ROOPESH C SHET-ROOPESHCSHET88-1@OKHDFCBANK-HDFC0005247-107548662128-RESETKSJ</t>
  </si>
  <si>
    <t>1.07549E+11</t>
  </si>
  <si>
    <t>UPI-BADRUDDIN</t>
  </si>
  <si>
    <t>UPI/ROOPESH C/roopeshcshet88/RRESETH/HDFC/107497022898/HDFa2a464f635624327b9bdd</t>
  </si>
  <si>
    <t>04/07/2025</t>
  </si>
  <si>
    <t>UPI-PAVANA HARSHITHRAJ P-RPAVANA04-4@OKICICI-CNRB0000033-555186055496-CASH</t>
  </si>
  <si>
    <t>5.55186E+11</t>
  </si>
  <si>
    <t>UPI-PAVANA HARSHITHRAJ P-RPAVANA04-4@OKICICI-CNRB0000033-555178758860-SALARY</t>
  </si>
  <si>
    <t>5.55179E+11</t>
  </si>
  <si>
    <t>UPI-PAVANA HARSHITHRAJ P-PAVANAHARSHITHRAJ@OKHDFCBANK-HDFC0001269-107548662128-RESETKSJ</t>
  </si>
  <si>
    <t>05-07-2025</t>
  </si>
  <si>
    <t xml:space="preserve">BIL/Used Car Loan XX48629 EMI Roop                </t>
  </si>
  <si>
    <t>Bank Loan</t>
  </si>
  <si>
    <t>05/07/2025</t>
  </si>
  <si>
    <t>UPI-ROOPESH C SHET-ROOPESHCSHET88-1@OKHDFCBANK-HDFC0005247-107604156879-RESETDN</t>
  </si>
  <si>
    <t>1.07604E+11</t>
  </si>
  <si>
    <t>UPI-DEEPAK G-DEEPAKPOOJARYHEJMADI@OKHDFCBANK-HDFC0001752-107564009836-HARSHITHRAJ MANGAL</t>
  </si>
  <si>
    <t>1.07564E+11</t>
  </si>
  <si>
    <t>UPI-ROYAL DAAWAT</t>
  </si>
  <si>
    <t>ALVARES MOTOR FEEDING SDAKSHINA KAN</t>
  </si>
  <si>
    <t>UPI-Mohammed Althaf Hass</t>
  </si>
  <si>
    <t>UPI-PAVANA HARSHITHRAJ P-RPAVANA04-4@OKICICI-CNRB0000033-518639630434-UPI</t>
  </si>
  <si>
    <t>5.1864E+11</t>
  </si>
  <si>
    <t>UPI-PAVANA HARSHITHRAJ P-RPAVANA04-4@OKICICI-CNRB0000033-518617428135-UPI</t>
  </si>
  <si>
    <t>5.18617E+11</t>
  </si>
  <si>
    <t>UPI-HARSHITH RAJ-LEARNINGPOINTMDS@OKHDFCBANK-HDFC0001269-107604156879-RESETDN</t>
  </si>
  <si>
    <t>06-07-2025</t>
  </si>
  <si>
    <t>Principal Amount Amortization - &lt;3/6&gt;I CENTRAL</t>
  </si>
  <si>
    <t>11564841039</t>
  </si>
  <si>
    <t>Interest Amount Amortization - &lt;3/6&gt;I CENTRAL</t>
  </si>
  <si>
    <t>ICICI</t>
  </si>
  <si>
    <t>11564841008</t>
  </si>
  <si>
    <t>IGST-CI@18%</t>
  </si>
  <si>
    <t>ICICI BSK</t>
  </si>
  <si>
    <t>11564841018</t>
  </si>
  <si>
    <t>07-07-2025</t>
  </si>
  <si>
    <t>EMI 465478093 CHQ S4654780930051 0725465478093</t>
  </si>
  <si>
    <t>HDFC EMI</t>
  </si>
  <si>
    <t>Avenue Supermarts Ltd DAKSHINA KANN IN</t>
  </si>
  <si>
    <t>DMART</t>
  </si>
  <si>
    <t>Home_Bellayaru</t>
  </si>
  <si>
    <t>11573365257</t>
  </si>
  <si>
    <t>11573386864</t>
  </si>
  <si>
    <t>AVENUE FOOD PLAZA PVT MANGALORE IN</t>
  </si>
  <si>
    <t>11573571232</t>
  </si>
  <si>
    <t>UPI-ANITHA</t>
  </si>
  <si>
    <t>Bondel</t>
  </si>
  <si>
    <t>#Home_Bellayaru</t>
  </si>
  <si>
    <t>08-07-2025</t>
  </si>
  <si>
    <t>UPI-BHARATHI-BHARATHISHEKHAR4EVR@OKHDFCBANK-KARB0000487-107728424241-GDJRESETSUHAN</t>
  </si>
  <si>
    <t>1.07728E+11</t>
  </si>
  <si>
    <t>UPI-ROOPESH C SHET-ROOPESHCSHET88-1@OKHDFCBANK-HDFC0005247-107746900641-HRESETJD</t>
  </si>
  <si>
    <t>1.07747E+11</t>
  </si>
  <si>
    <t>UPI-HOTEL SHIVAPRASAD</t>
  </si>
  <si>
    <t>FT- 1960402713-57500000389159 - INDIAN CLEARING CORPORATION LIMITED -</t>
  </si>
  <si>
    <t>1139145274</t>
  </si>
  <si>
    <t>UPI-PAVANA HARSHITHRAJ P-PAVANAHARSHITHRAJ@OKHDFCBANK-HDFC0001269-107746900641-HRESETJD</t>
  </si>
  <si>
    <t>09-07-2025</t>
  </si>
  <si>
    <t>UPI-ROOPESH C SHET-ROOPESHCSHET88-1@OKHDFCBANK-HDFC0005247-107831471666-RESETDB</t>
  </si>
  <si>
    <t>1.07831E+11</t>
  </si>
  <si>
    <t>Canara Fuels and Servi MANGALORE</t>
  </si>
  <si>
    <t>UPI-PAVANA HARSHITHRAJ P-PAVANAHARSHITHRAJ@OKHDFCBANK-HDFC0001269-107831471666-RESETDB</t>
  </si>
  <si>
    <t>11-07-2025</t>
  </si>
  <si>
    <t>ACH D- RAZORPAYSOFTWAREPRIV-SMALLCASETQR</t>
  </si>
  <si>
    <t>Hyrly</t>
  </si>
  <si>
    <t>780639716</t>
  </si>
  <si>
    <t>UPI-PRABHATHA BHAT</t>
  </si>
  <si>
    <t>UPI-VAMANJOOR MEDICALS-PAYTMQRMUP7U2G1A0@PAYTM-YESB0PTMUPI-107926586155-MEDICAL MEDICINE H</t>
  </si>
  <si>
    <t>1.07927E+11</t>
  </si>
  <si>
    <t>12-07-2025</t>
  </si>
  <si>
    <t>WWW AMAZON IN GURGAON IN</t>
  </si>
  <si>
    <t>11602606414</t>
  </si>
  <si>
    <t>OFFUS EMI,PRIN NB:06,00000119148707 (Ref# 09999999980712012780558)</t>
  </si>
  <si>
    <t>HDFC_LOAN</t>
  </si>
  <si>
    <t>#Bank Loan</t>
  </si>
  <si>
    <t>OFFUS EMI,PRIN NB:06,00000119357266 (Ref# 09999999980712009050411)</t>
  </si>
  <si>
    <t>UPI-555985970278-SHARABAT H KATTE FRUIT IN</t>
  </si>
  <si>
    <t>Sarbatkatte</t>
  </si>
  <si>
    <t>11595246662</t>
  </si>
  <si>
    <t>OFFUS EMI,INT NBR:06,00000119148707 (Ref# 09999999980712012780566)</t>
  </si>
  <si>
    <t>OFFUS EMI,INT NBR:06,00000119357266 (Ref# 09999999980712009050429)</t>
  </si>
  <si>
    <t>UPI-ABDUL HAKEEM</t>
  </si>
  <si>
    <t>IGST-VPS2619408349482-RATE 18.0 -29 (Ref# 09999999980712012780566)</t>
  </si>
  <si>
    <t>IGST-VPS</t>
  </si>
  <si>
    <t>IGST-VPS2619408651043-RATE 18.0 -29 (Ref# 09999999980712009050429)</t>
  </si>
  <si>
    <t>14-07-2025</t>
  </si>
  <si>
    <t>AMAZON PAY INDIA PRIVATET, Bangalore, IN</t>
  </si>
  <si>
    <t>5Yrly</t>
  </si>
  <si>
    <t>11616082039</t>
  </si>
  <si>
    <t>Dr.</t>
  </si>
  <si>
    <t>Principal Amount Amortization - &lt;1/3&gt;WWW AMAZON IN</t>
  </si>
  <si>
    <t>11608956014</t>
  </si>
  <si>
    <t>UPI-NAMITHA RAI-NAMITHARAI521-1@OKICICI-BARB0BANTWA-108082487223-CSHRESETATM HARSHI</t>
  </si>
  <si>
    <t>1.08082E+11</t>
  </si>
  <si>
    <t>Interest Amount Amortization - &lt;1/3&gt;WWW AMAZON IN</t>
  </si>
  <si>
    <t>11608956001</t>
  </si>
  <si>
    <t>11608953167</t>
  </si>
  <si>
    <t>IND*AMAZON RECHARGES, HTTPS://WWW.A, IN</t>
  </si>
  <si>
    <t>11614758006</t>
  </si>
  <si>
    <t>11608956003</t>
  </si>
  <si>
    <t>Processing Fees</t>
  </si>
  <si>
    <t>Once</t>
  </si>
  <si>
    <t>11608955988</t>
  </si>
  <si>
    <t>11608953138</t>
  </si>
  <si>
    <t>11608953163</t>
  </si>
  <si>
    <t>15-07-2025</t>
  </si>
  <si>
    <t>UPI-ROOPESH C SHET-ROOPESHCSHET88-1@OKHDFCBANK-HDFC0005247-108127883249-GRESETJB</t>
  </si>
  <si>
    <t>1.08128E+11</t>
  </si>
  <si>
    <t>SAPTAGIRI ENTERPRISES  DAKSHINA KAN</t>
  </si>
  <si>
    <t>FT- 1976283861-57500000389159 - INDIAN CLEARING CORPORATION LIMITED -</t>
  </si>
  <si>
    <t>1149258742</t>
  </si>
  <si>
    <t>FT- 1976280399-57500000389159 - INDIAN CLEARING CORPORATION LIMITED -</t>
  </si>
  <si>
    <t>1149258743</t>
  </si>
  <si>
    <t>UPI-HARSHITH RAJ-LEARNINGPOINTMDS@OKHDFCBANK-HDFC0001269-108127883249-GRESETJB</t>
  </si>
  <si>
    <t>16-07-2025</t>
  </si>
  <si>
    <t>UPI/SANDEEP KU/sandeep.arkula/Harshithra/BANK OF BA/519708822230/ICI6d0fa3abb4e</t>
  </si>
  <si>
    <t>Kadri</t>
  </si>
  <si>
    <t>16/07/2025</t>
  </si>
  <si>
    <t>11627488636</t>
  </si>
  <si>
    <t>UPI/ROOPESH C/roopeshcshet@o/UPI/INDUSIND B/556354986658/AXI39cbd2c30c9444388da</t>
  </si>
  <si>
    <t>UPI/ROOPESH C/roopeshcshet-3/6th/UNION BANK/108177636330/HDF5f10445f5e04427baa7</t>
  </si>
  <si>
    <t>17-07-2025</t>
  </si>
  <si>
    <t>UPI-MAZDA GENERAL STORES</t>
  </si>
  <si>
    <t>18-07-2025</t>
  </si>
  <si>
    <t>UPI/roopeshcsh/roopeshcshet88/GRESETHG/HDFC BANK/556590957057/ICI46d1619ab90749</t>
  </si>
  <si>
    <t>18/07/2025</t>
  </si>
  <si>
    <t>FD THROUGH MOBILE-50301190320553:HARSHITHRAJ OMAYYA POOJARY</t>
  </si>
  <si>
    <t>MB18152315321T12</t>
  </si>
  <si>
    <t>50100584463630-TPT-KRESETB-VANAJA</t>
  </si>
  <si>
    <t>195320825</t>
  </si>
  <si>
    <t>UPI-ZERODHA BROKING LTD-ZERODHABROKING@HDFCBANK-HDFC0MERUPI-108306127572-5903747927079985 Z</t>
  </si>
  <si>
    <t>1.08306E+11</t>
  </si>
  <si>
    <t>UPI/roopeshcsh/roopeshcshet88/RERESETH/HDFC BANK/556575270923/ICI2a2010acea1444</t>
  </si>
  <si>
    <t>UPI-PAVANA HARSHITHRAJ P-PAVANAHARSHITHRAJ@OKHDFCBANK-HDFC0001269-108296354536-RESETDN</t>
  </si>
  <si>
    <t>1.08296E+11</t>
  </si>
  <si>
    <t>UPI-VANAJA-VANAJAOPOOJARY@OKAXIS-HDFC0001269-108307221208-RESETKF</t>
  </si>
  <si>
    <t>1.08307E+11</t>
  </si>
  <si>
    <t>UPI-ZERODHA BROKING LTD-ZERODHABROKING@HDFCBANK-HDFC0MERUPI-108307243861-1551488811203779 Z</t>
  </si>
  <si>
    <t>UPI-PAVANA HARSHITHRAJ P-RPAVANA04-3@OKHDFCBANK-CNRB0000033-108305619805-DHRESETJFH</t>
  </si>
  <si>
    <t>HOPCOMS, Dakshina Kann, IN</t>
  </si>
  <si>
    <t>Padavinangady</t>
  </si>
  <si>
    <t>11638856519</t>
  </si>
  <si>
    <t>UPI-DAYANANDA NAIK</t>
  </si>
  <si>
    <t>UPI-ROOPESH C SHET-ROOPESHCSHET88-1@OKHDFCBANK-HDFC0001269-108296354536-RESETDN</t>
  </si>
  <si>
    <t>UPI-ROOPESH C SHET-ROOPESHCSHET88@OKICICI-ICIC0001154-556590957057-GRESETHG</t>
  </si>
  <si>
    <t>5.56591E+11</t>
  </si>
  <si>
    <t>UPI-ROOPESH C SHET-ROOPESHCSHET88@OKICICI-ICIC0001154-556575270923-RERESETH</t>
  </si>
  <si>
    <t>5.56575E+11</t>
  </si>
  <si>
    <t>50100700211020-TPT-KRESETB-ROOPESH C SHET</t>
  </si>
  <si>
    <t>UPI-ROOPESH C SHET-ROOPESHCSHET88-1@OKHDFCBANK-HDFC0005247-108307221208-RESETKF</t>
  </si>
  <si>
    <t>19-07-2025</t>
  </si>
  <si>
    <t>OPTIVAL HEALTH SOLUTIO, DAKSHINA KANN, IN</t>
  </si>
  <si>
    <t>MedPlus</t>
  </si>
  <si>
    <t>11645066885</t>
  </si>
  <si>
    <t>UPI-ABDUL HAMEED K</t>
  </si>
  <si>
    <t>Kinnigoli</t>
  </si>
  <si>
    <t>UPI-New Karnataka Bakery</t>
  </si>
  <si>
    <t>Haleangady</t>
  </si>
  <si>
    <t>20-07-2025</t>
  </si>
  <si>
    <t>50100700211020-TPT-SERESET-ROOPESH C SHET</t>
  </si>
  <si>
    <t>331351041</t>
  </si>
  <si>
    <t>50100598359740-TPT-SERESET-PAVANA HARSHITHRAJ POOJARY</t>
  </si>
  <si>
    <t>21-07-2025</t>
  </si>
  <si>
    <t>12356UN03      000000059900    Xe2OUk9FLP1</t>
  </si>
  <si>
    <t>11657455760</t>
  </si>
  <si>
    <t>UPI-MOHAMMED ANWER</t>
  </si>
  <si>
    <t>UPI-SHAILENDRA-7338533592@OKBIZAXIS-UTIB0000553-108481486760-CORN</t>
  </si>
  <si>
    <t>1.08481E+11</t>
  </si>
  <si>
    <t>22-07-2025</t>
  </si>
  <si>
    <t>UPI-ROOPESH C SHET-ROOPESHCSHET88@OKSBI-ICIC0001154-108538629313-CRESETG</t>
  </si>
  <si>
    <t>1.08539E+11</t>
  </si>
  <si>
    <t>NFS/CASH WDL/520319015818/HMAN4009/MANGALURU/22-07</t>
  </si>
  <si>
    <t>22/07/2025</t>
  </si>
  <si>
    <t>NFS/CASH WDL/520319021254/6NVJVAMA/MENGALURU/22-07</t>
  </si>
  <si>
    <t>UPI/ROOPESH C/roopeshcshet88/CRESETG/HDFC BANK/108538629313/HDF981da28b9c6343f2</t>
  </si>
  <si>
    <t>NFS/CASH WDL RVSL/520319015818/HMAN4009/MANGALURU/</t>
  </si>
  <si>
    <t>23-07-2025</t>
  </si>
  <si>
    <t>NFS/CASH WDL/520418009273/6NVJVAMA/MENGALURU/23-07</t>
  </si>
  <si>
    <t>23/07/2025</t>
  </si>
  <si>
    <t>UPI-ROOPESH C SHET-ROOPESHCSHET88@OKSBI-ICIC0001154-108588145746-RESET</t>
  </si>
  <si>
    <t>1.08588E+11</t>
  </si>
  <si>
    <t>UPI/ROYSTON VA/9902757145@ybl/Harshithra/KARNATAKA/557001436481/ICI4fee51da0f89</t>
  </si>
  <si>
    <t>UPI-UDAYA RAMAKRISHNA RAO</t>
  </si>
  <si>
    <t>UPI/ROOPESH C/roopeshcshet88/reset/HDFC BANK/108588145746/HDF2b696c3e98f04ec5b0</t>
  </si>
  <si>
    <t>Cash given by Mom 1000</t>
  </si>
  <si>
    <t>Na</t>
  </si>
  <si>
    <t>UPI-PAVANA HARSHITHRAJ P-RPAVANA04-4@OKICICI-CNRB0000033-557079270102-CASH</t>
  </si>
  <si>
    <t>5.57079E+11</t>
  </si>
  <si>
    <t>24-07-2025</t>
  </si>
  <si>
    <t>Cash given to Vamanjoor 10000</t>
  </si>
  <si>
    <t>WWW AMAZON IN, GURGAON, IN</t>
  </si>
  <si>
    <t>11672252725</t>
  </si>
  <si>
    <t>Cr.</t>
  </si>
  <si>
    <t>25-07-2025</t>
  </si>
  <si>
    <t>UPI-SIGMA MEDICALS</t>
  </si>
  <si>
    <t>26-07-2025</t>
  </si>
  <si>
    <t>Cash to Mohini Akka from MOM 1500</t>
  </si>
  <si>
    <t>ANURAG ENTERPRISES     MANGALORE</t>
  </si>
  <si>
    <t>Padupanamboor</t>
  </si>
  <si>
    <t>UPI-BALAKRISHNA SHETTY-6363916440@YBL-BARB0KINNIG-108734839901-CAR WASH KINNIGOLI</t>
  </si>
  <si>
    <t>1.08735E+11</t>
  </si>
  <si>
    <t>UPI-Kavoor wines</t>
  </si>
  <si>
    <t>Kavoor</t>
  </si>
  <si>
    <t>UPI-V J VARUN KUMAR</t>
  </si>
  <si>
    <t>UPI-Mr  KRISHNA  SUVARNA</t>
  </si>
  <si>
    <t>Pavanje</t>
  </si>
  <si>
    <t>27-07-2025</t>
  </si>
  <si>
    <t>RAZ*HOSTINGER PTE LTD, Mumbai     MH, IN</t>
  </si>
  <si>
    <t>Hostinger</t>
  </si>
  <si>
    <t>Yrly</t>
  </si>
  <si>
    <t>11686766056</t>
  </si>
  <si>
    <t>11686773652</t>
  </si>
  <si>
    <t>28-07-2025</t>
  </si>
  <si>
    <t>MEDPLUS VAMANJOOR      MANGALORE</t>
  </si>
  <si>
    <t>29-07-2025</t>
  </si>
  <si>
    <t>.ACH DEBIT RETURN CHARGES 110725 110725-MIR2620556483283</t>
  </si>
  <si>
    <t>Return Charge</t>
  </si>
  <si>
    <t>MIR2620556483283</t>
  </si>
  <si>
    <t>30-07-2025</t>
  </si>
  <si>
    <t>UPI-VANAJA-VANAJAOPOOJARY@OKAXIS-HDFC0001269-108924331389-RESET</t>
  </si>
  <si>
    <t>1.08924E+11</t>
  </si>
  <si>
    <t>UPI-ZERODHA BROKING LTD-ZERODHABROKING@HDFCBANK-HDFC0MERUPI-108924371903-9398164055313193 Z</t>
  </si>
  <si>
    <t>UPI-NARESH RAO</t>
  </si>
  <si>
    <t>Bajpe</t>
  </si>
  <si>
    <t>UPI-NITHASHA CAKE PALACE</t>
  </si>
  <si>
    <t>UPI-ZERODHA BROKING LTD-ZERODHABROKING@HDFCBANK-HDFC0MERUPI-108924516752-5236572930989478 Z</t>
  </si>
  <si>
    <t>1.08925E+11</t>
  </si>
  <si>
    <t>UPI-NAMITHA RAI-NAMITHARAI521@OKAXIS-BARB0BANTWA-557788446388-UPI</t>
  </si>
  <si>
    <t>5.57788E+11</t>
  </si>
  <si>
    <t>INT. ON SWCR ON-50301180722851</t>
  </si>
  <si>
    <t>SWEEP-IN CREDIT - 50301180722851</t>
  </si>
  <si>
    <t>HDFC</t>
  </si>
  <si>
    <t>UPI-ROOPESH C SHET-ROOPESHCSHET88-1@OKHDFCBANK-HDFC0001269-108924331389-RESET</t>
  </si>
  <si>
    <t>31-07-2025</t>
  </si>
  <si>
    <t>50100598359740-TPT-RESET-PAVANA HARSHITHRAJ POOJARY</t>
  </si>
  <si>
    <t>358914342</t>
  </si>
  <si>
    <t>SHREE KATEEL SERVICE STDAKSHINA KAN</t>
  </si>
  <si>
    <t>UPI-Divakar Shetty</t>
  </si>
  <si>
    <t>UPI-SUCHITRA</t>
  </si>
  <si>
    <t>Primary Category</t>
  </si>
  <si>
    <t>Sub-Categories</t>
  </si>
  <si>
    <t>Example Transactions</t>
  </si>
  <si>
    <t>Notes</t>
  </si>
  <si>
    <t>Salary, Interest, Refunds, Other Income</t>
  </si>
  <si>
    <t>SAL_, FD Interest, REFUND, Paid</t>
  </si>
  <si>
    <t>All inflows go here</t>
  </si>
  <si>
    <t>Food &amp; Dining</t>
  </si>
  <si>
    <t>Groceries, Snacks, Meals, Drinks</t>
  </si>
  <si>
    <t>Lunch, Party, Baby Rusk, Oreo, Ice Cream, Fruits</t>
  </si>
  <si>
    <t>Covers all food/drink items</t>
  </si>
  <si>
    <t>Housing &amp; Utilities</t>
  </si>
  <si>
    <t>Rent, Utilities, Internet, Repairs</t>
  </si>
  <si>
    <t>Rent, Electricity Bill, Jio Bill, Repairs</t>
  </si>
  <si>
    <t>Basic living expenses</t>
  </si>
  <si>
    <t>Transportation</t>
  </si>
  <si>
    <t>Fuel, Public Transport, Car Wash, Parking</t>
  </si>
  <si>
    <t>Petrol, Car Wash, MH, Uber, Train Fare</t>
  </si>
  <si>
    <t>All travel costs</t>
  </si>
  <si>
    <t>Healthcare</t>
  </si>
  <si>
    <t>Medicines, Medical Services, Insurance</t>
  </si>
  <si>
    <t>Strepsils, Doctor visit, Medical, First Aid</t>
  </si>
  <si>
    <t>Health and wellness</t>
  </si>
  <si>
    <t>Subscriptions</t>
  </si>
  <si>
    <t>Streaming, Software, Memberships</t>
  </si>
  <si>
    <t>YouTube, Website Renewal</t>
  </si>
  <si>
    <t>Monthly/annual services</t>
  </si>
  <si>
    <t>Shopping &amp; Electronics</t>
  </si>
  <si>
    <t>Electronics, Accessories, Gadgets</t>
  </si>
  <si>
    <t>KVM, Mouse, Chair, Electronics</t>
  </si>
  <si>
    <t>One-time or major buys</t>
  </si>
  <si>
    <t>Gifts &amp; Donations</t>
  </si>
  <si>
    <t>Personal Gifts, Occasional Giving</t>
  </si>
  <si>
    <t>Chair Gift, Play, Gift Mouse</t>
  </si>
  <si>
    <t>Gifts or giving</t>
  </si>
  <si>
    <t>Entertainment &amp; Leisure</t>
  </si>
  <si>
    <t>Movies, Activities, Hobbies</t>
  </si>
  <si>
    <t>YouTube Premium, Games, Events</t>
  </si>
  <si>
    <t>Fun spending</t>
  </si>
  <si>
    <t>Banking &amp; Fees</t>
  </si>
  <si>
    <t>Charges, Processing Fees, Return Charges</t>
  </si>
  <si>
    <t>Return_Charge, Processing_Fees</t>
  </si>
  <si>
    <t>Costs from banking or loans</t>
  </si>
  <si>
    <t>**</t>
  </si>
  <si>
    <t>Home &amp; Utilities</t>
  </si>
  <si>
    <t>Insurance</t>
  </si>
  <si>
    <t>Investments</t>
  </si>
  <si>
    <t>Loan &amp; EMI</t>
  </si>
  <si>
    <t>Personal Care</t>
  </si>
  <si>
    <t>Education &amp; Learning</t>
  </si>
  <si>
    <t>Cash Transactions</t>
  </si>
  <si>
    <t>Travel</t>
  </si>
  <si>
    <t>Uncategorized</t>
  </si>
  <si>
    <t>Rent</t>
  </si>
  <si>
    <t>Fruits &amp; Vegetables</t>
  </si>
  <si>
    <t>Eating Out</t>
  </si>
  <si>
    <t>Fuel (Petrol/Diesel)</t>
  </si>
  <si>
    <t>Medicines</t>
  </si>
  <si>
    <t>Health Insurance</t>
  </si>
  <si>
    <t>Mutual Funds</t>
  </si>
  <si>
    <t>Loan EMI</t>
  </si>
  <si>
    <t>Streaming Services</t>
  </si>
  <si>
    <t>Movies</t>
  </si>
  <si>
    <t>Gifts to Others</t>
  </si>
  <si>
    <t>Grooming</t>
  </si>
  <si>
    <t>Courses</t>
  </si>
  <si>
    <t>Mobile Recharge</t>
  </si>
  <si>
    <t>ATM Withdrawals</t>
  </si>
  <si>
    <t>Cash Withdrawal</t>
  </si>
  <si>
    <t>To Review</t>
  </si>
  <si>
    <t>Bonus</t>
  </si>
  <si>
    <t>Electricity</t>
  </si>
  <si>
    <t>Dairy</t>
  </si>
  <si>
    <t>Coffee</t>
  </si>
  <si>
    <t>Car Maintenance</t>
  </si>
  <si>
    <t>Doctor Visits</t>
  </si>
  <si>
    <t>Life Insurance</t>
  </si>
  <si>
    <t>Fixed Deposits</t>
  </si>
  <si>
    <t>Credit Card EMI</t>
  </si>
  <si>
    <t>Clothing</t>
  </si>
  <si>
    <t>Netflix</t>
  </si>
  <si>
    <t>Books</t>
  </si>
  <si>
    <t>Charity Donations</t>
  </si>
  <si>
    <t>Baby Care</t>
  </si>
  <si>
    <t>Postpaid Bills</t>
  </si>
  <si>
    <t>Cash Deposits</t>
  </si>
  <si>
    <t>Flights</t>
  </si>
  <si>
    <t>Unknown</t>
  </si>
  <si>
    <t>Freelance</t>
  </si>
  <si>
    <t>Water</t>
  </si>
  <si>
    <t>Snacks</t>
  </si>
  <si>
    <t>Takeaway</t>
  </si>
  <si>
    <t>Public Transport</t>
  </si>
  <si>
    <t>Tests</t>
  </si>
  <si>
    <t>Vehicle Insurance</t>
  </si>
  <si>
    <t>Stock Market</t>
  </si>
  <si>
    <t>Interest Payments</t>
  </si>
  <si>
    <t>Home Items</t>
  </si>
  <si>
    <t>YouTube</t>
  </si>
  <si>
    <t>Games</t>
  </si>
  <si>
    <t>Religious Offerings</t>
  </si>
  <si>
    <t>Skincare</t>
  </si>
  <si>
    <t>Skill Learning</t>
  </si>
  <si>
    <t>Internet</t>
  </si>
  <si>
    <t>Return Charges</t>
  </si>
  <si>
    <t>Untracked Cash Spending</t>
  </si>
  <si>
    <t>Local Travel</t>
  </si>
  <si>
    <t>Miscellaneous</t>
  </si>
  <si>
    <t>Gifts Received</t>
  </si>
  <si>
    <t>Staples</t>
  </si>
  <si>
    <t>Party Food</t>
  </si>
  <si>
    <t>Parking</t>
  </si>
  <si>
    <t>First Aid</t>
  </si>
  <si>
    <t>Travel Insurance</t>
  </si>
  <si>
    <t>Reinvestments</t>
  </si>
  <si>
    <t>Accessories</t>
  </si>
  <si>
    <t>Website Renewals</t>
  </si>
  <si>
    <t>Outings</t>
  </si>
  <si>
    <t>Cosmetics</t>
  </si>
  <si>
    <t>Account Maintenance Fees</t>
  </si>
  <si>
    <t>Cash Top-up</t>
  </si>
  <si>
    <t>Sightseeing</t>
  </si>
  <si>
    <t>Interest Income</t>
  </si>
  <si>
    <t>Gas</t>
  </si>
  <si>
    <t>Metro Recharge</t>
  </si>
  <si>
    <t>Sweep In</t>
  </si>
  <si>
    <t>EMI Principal</t>
  </si>
  <si>
    <t>Refunds</t>
  </si>
  <si>
    <t>Maintenance</t>
  </si>
  <si>
    <t>Auto Fare</t>
  </si>
  <si>
    <t>Sweep Out</t>
  </si>
  <si>
    <t>Loans &amp; EMI</t>
  </si>
  <si>
    <t>Shopping</t>
  </si>
  <si>
    <t>Education</t>
  </si>
  <si>
    <t>Bank &amp; Fees</t>
  </si>
  <si>
    <t>EMI - Personal Loan</t>
  </si>
  <si>
    <t>Gifts</t>
  </si>
  <si>
    <t>Salon</t>
  </si>
  <si>
    <t>Bank Charges</t>
  </si>
  <si>
    <t>Vegetables</t>
  </si>
  <si>
    <t>Pharmacy</t>
  </si>
  <si>
    <t>EMI - Car Loan</t>
  </si>
  <si>
    <t>Prime</t>
  </si>
  <si>
    <t>Events</t>
  </si>
  <si>
    <t>Charity</t>
  </si>
  <si>
    <t>Haircut</t>
  </si>
  <si>
    <t>Online Courses</t>
  </si>
  <si>
    <t>Phone Bill</t>
  </si>
  <si>
    <t>Cash Deposit</t>
  </si>
  <si>
    <t>Flight</t>
  </si>
  <si>
    <t>EMI - FinServ</t>
  </si>
  <si>
    <t>Birthday Gifts</t>
  </si>
  <si>
    <t>Workshops</t>
  </si>
  <si>
    <t>Cash Top-Up</t>
  </si>
  <si>
    <t>Taxi</t>
  </si>
  <si>
    <t>Auto Rickshaw</t>
  </si>
  <si>
    <t>Spotify</t>
  </si>
  <si>
    <t>Hobbies</t>
  </si>
  <si>
    <t>Donations</t>
  </si>
  <si>
    <t>Stationery</t>
  </si>
  <si>
    <t>Postpaid Bill</t>
  </si>
  <si>
    <t>Late Fees</t>
  </si>
  <si>
    <t>Reset</t>
  </si>
  <si>
    <t>Reimbursements</t>
  </si>
  <si>
    <t>Snacks &amp; Drinks</t>
  </si>
  <si>
    <t>Toll/Parking</t>
  </si>
  <si>
    <t>Other Insurance</t>
  </si>
  <si>
    <t>Kitchen Items</t>
  </si>
  <si>
    <t>Other Streaming</t>
  </si>
  <si>
    <t>Religious Gifts</t>
  </si>
  <si>
    <t>Freelance Income</t>
  </si>
  <si>
    <t>Ride Share</t>
  </si>
  <si>
    <t>Electronics Accessories</t>
  </si>
  <si>
    <t>Service Charges</t>
  </si>
  <si>
    <t>ATM Fees</t>
  </si>
  <si>
    <t>Gadgets</t>
  </si>
  <si>
    <t>Tender Coconut</t>
  </si>
  <si>
    <t>Gift Share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</si>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</sst>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D389-38ED-416A-AFE0-D50D340B2A70}" name="DataList" displayName="DataList" ref="A1:T14" totalsRowShown="0">
  <autoFilter ref="A1:T14" xr:uid="{9C19D389-38ED-416A-AFE0-D50D340B2A70}"/>
  <tableColumns count="20">
    <tableColumn id="1" xr3:uid="{CB16B491-E52A-4BD8-A23A-3648F804B3A8}" name="Income"/>
    <tableColumn id="44" xr3:uid="{81D4026A-A165-4089-8EE4-6CECA52DA824}" name="Home &amp; Utilities"/>
    <tableColumn id="45" xr3:uid="{92B41AA0-3A4D-4E55-BD9F-3A63DBDCFCD0}" name="Groceries"/>
    <tableColumn id="46" xr3:uid="{0E7A33CD-4F87-4DC3-B313-88A4347CC122}" name="Food &amp; Dining"/>
    <tableColumn id="47" xr3:uid="{81EF6EED-4AFC-44B9-BD64-9FAC5B2D2FF0}" name="Transport"/>
    <tableColumn id="48" xr3:uid="{29F5CDB1-C3B2-4DD8-A4E1-B730541DB3E2}" name="Healthcare"/>
    <tableColumn id="49" xr3:uid="{167FCDCC-7C96-49B4-93B7-25C3A6544D7E}" name="Insurance"/>
    <tableColumn id="50" xr3:uid="{DF6F7B0A-7601-4B08-AFD8-BDBF6CFAC938}" name="Investments"/>
    <tableColumn id="51" xr3:uid="{66A96348-7046-497B-97DB-2336352C62FF}" name="Loans &amp; EMI"/>
    <tableColumn id="52" xr3:uid="{1E0E19FA-BD0B-44F9-BC5D-1EAA0DEE0D0D}" name="Shopping"/>
    <tableColumn id="53" xr3:uid="{A3ADBB1A-A485-4178-A8F5-1B28C64C13A1}" name="Subscriptions"/>
    <tableColumn id="54" xr3:uid="{1CD46A72-D138-4196-B169-F1F8684CB3DB}" name="Entertainment"/>
    <tableColumn id="55" xr3:uid="{79128056-20AC-42F3-BA22-95B77FF42787}" name="Gifts &amp; Donations"/>
    <tableColumn id="56" xr3:uid="{FE58DB9C-FC6D-4C5E-9E55-5D8F2F52C4EF}" name="Personal Care"/>
    <tableColumn id="57" xr3:uid="{A480D129-EBFB-4995-9A33-1BF1DB5A91CB}" name="Education"/>
    <tableColumn id="58" xr3:uid="{8AD6C3EA-9BFB-499B-80F5-1887D064533E}" name="Communication"/>
    <tableColumn id="59" xr3:uid="{829C9E3E-3833-492C-BF05-6E0BBB2CE5CC}" name="Bank &amp; Fees"/>
    <tableColumn id="60" xr3:uid="{9B8D8B5F-0706-46DA-81C2-733D42BC6FF6}" name="Cash"/>
    <tableColumn id="61" xr3:uid="{36B8FCFA-B7EA-4867-A97B-B5B304611D18}" name="Travel"/>
    <tableColumn id="62" xr3:uid="{8505A883-1127-4DD9-B0B1-3CC30D8C765F}" name="Uncategor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AA0D-A4CE-4AB3-8714-238B9DB9F6AA}" name="DataList3" displayName="DataList3" ref="A1:F6" totalsRowShown="0">
  <autoFilter ref="A1:F6" xr:uid="{9C19D389-38ED-416A-AFE0-D50D340B2A70}"/>
  <tableColumns count="6">
    <tableColumn id="1" xr3:uid="{BF7717A9-C739-4175-B4F0-66BE340E4307}" name="Expense"/>
    <tableColumn id="2" xr3:uid="{262F15C0-E841-4AC8-80E8-09F3D9FA78C0}" name="Investment"/>
    <tableColumn id="3" xr3:uid="{88F9C162-B4CA-4203-8464-9A9B635155B9}" name="Transfer"/>
    <tableColumn id="4" xr3:uid="{A3701333-56E5-4540-AE42-C3C80F35D4DB}" name="Income"/>
    <tableColumn id="5" xr3:uid="{710D72BE-5528-4AF6-9F74-206224B40BCD}" name="mas"/>
    <tableColumn id="9" xr3:uid="{161DCF9E-3845-4898-A647-CFB8EE582431}" name="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5FCDA-8559-4F53-8980-41A4CD7FBC1B}" name="DataList4" displayName="DataList4" ref="A1:AL14" totalsRowShown="0">
  <autoFilter ref="A1:AL14" xr:uid="{9C19D389-38ED-416A-AFE0-D50D340B2A70}"/>
  <tableColumns count="38">
    <tableColumn id="1" xr3:uid="{A5EA7A06-C525-41C8-812D-56BA79671056}" name="Gift"/>
    <tableColumn id="2" xr3:uid="{20B254D5-6B17-4EDA-ABA9-A4650E7E3240}" name="Repair"/>
    <tableColumn id="3" xr3:uid="{BDB271AB-7B40-4EDB-AEC9-DE8C82D743FA}" name="Hotel"/>
    <tableColumn id="4" xr3:uid="{D6F6F3C0-1CB5-4754-9FAC-76F76BC45E66}" name="Paid"/>
    <tableColumn id="5" xr3:uid="{C9148C52-28AD-4AF4-8CF2-28CB160236BC}" name="SAL"/>
    <tableColumn id="9" xr3:uid="{1E970E86-B571-4E00-BD0E-B4AF38CA0E33}" name="FinServ"/>
    <tableColumn id="10" xr3:uid="{B60BC333-3B5D-4926-B1E9-533CBDDF89F2}" name="RESET"/>
    <tableColumn id="11" xr3:uid="{EA3E886A-5CFB-4B75-8871-54D23C7BCD56}" name="CC_Bill"/>
    <tableColumn id="12" xr3:uid="{626191A3-F726-4A67-8C48-A2E8007D9913}" name="INV"/>
    <tableColumn id="13" xr3:uid="{3B273795-EDCA-40AF-A989-EF1803F3A972}" name="Return"/>
    <tableColumn id="14" xr3:uid="{7565EE4F-8880-4180-9E74-E6A5C7FA8670}" name="Fuel"/>
    <tableColumn id="15" xr3:uid="{06E4E543-856B-458B-827F-6BBA65EE422C}" name="Recharge"/>
    <tableColumn id="16" xr3:uid="{90ED4AA6-CC8B-4178-B04D-3E9BA8FB88C1}" name="Fruits"/>
    <tableColumn id="17" xr3:uid="{360CA8EA-87CC-4668-B138-CC52ABB667A7}" name="Withdrawal"/>
    <tableColumn id="18" xr3:uid="{C43D4726-E5E6-479A-82CD-D8CA5E32B625}" name="Snacs"/>
    <tableColumn id="19" xr3:uid="{E5364CCA-DE15-43BA-85AC-8032F44717AF}" name="Food"/>
    <tableColumn id="20" xr3:uid="{199309B0-D6BE-41D0-9796-491BB7581CDE}" name="Medical"/>
    <tableColumn id="21" xr3:uid="{C91F3F2A-C9D5-406D-A051-44D9ECB07596}" name="RE_INV"/>
    <tableColumn id="22" xr3:uid="{4ED4945D-5ED6-4B7D-9B2A-480FD1D14437}" name="EXCEPTION"/>
    <tableColumn id="23" xr3:uid="{67320BDA-5A92-4DE9-8D36-C216D5A5D37F}" name="Exclude"/>
    <tableColumn id="24" xr3:uid="{BF90EBB5-03E4-4BFD-81AD-0536E9EF8647}" name="EMI_Interest"/>
    <tableColumn id="25" xr3:uid="{059D5B70-07D7-4E90-B392-CB6B2A72B326}" name="IGST_VPS"/>
    <tableColumn id="26" xr3:uid="{CD7976F0-4E62-4493-BED5-8CE390B6BCAE}" name="Electronics"/>
    <tableColumn id="27" xr3:uid="{24881152-DC40-429B-A084-DB5C89BD31CF}" name="EMI"/>
    <tableColumn id="28" xr3:uid="{AABDFA1D-B5C2-4AC6-ADFA-77FBD08A4329}" name="Communication"/>
    <tableColumn id="29" xr3:uid="{AF6CC9AA-4524-4A7A-88B9-9BFEFA9AFB23}" name="Processing_Fees"/>
    <tableColumn id="30" xr3:uid="{25DD68B9-7EDE-4D98-85CB-9C68C7AB278D}" name="Petrol"/>
    <tableColumn id="31" xr3:uid="{34E0EA42-3B39-4289-B273-C2423B46EBBB}" name="Entertainment"/>
    <tableColumn id="32" xr3:uid="{3E2E0747-918D-4168-8DE1-3E41C08B17FD}" name="Cash"/>
    <tableColumn id="33" xr3:uid="{992B0D50-68A0-47E8-B07F-D3BDD0551409}" name="REFUND"/>
    <tableColumn id="34" xr3:uid="{A5C29111-0626-4A64-9266-4FD45D463A88}" name="Transport"/>
    <tableColumn id="35" xr3:uid="{B9C68716-CECD-4590-9EDD-FFE96E00B812}" name="Drink"/>
    <tableColumn id="36" xr3:uid="{FF3E6DDF-6F0F-43DA-B5AB-9290782AAAE6}" name="stationary"/>
    <tableColumn id="37" xr3:uid="{3E67EFBE-1DFF-462A-B395-92FF313F783F}" name="Subscription"/>
    <tableColumn id="38" xr3:uid="{14C8B243-24F5-4783-8BC0-7361EB8C7146}" name="Return_Charge"/>
    <tableColumn id="39" xr3:uid="{700CBAAE-6FFF-41F4-A150-0B13C61DFE8A}" name="Oil"/>
    <tableColumn id="40" xr3:uid="{D3D022F2-37DF-48B2-B97A-FA7FB67F2930}" name="FD_Sweep"/>
    <tableColumn id="41" xr3:uid="{725E651A-0E9D-44CF-87F8-2B0AA2B71D2F}" name="Sweep_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A4A-901B-4FC7-BAFB-BCF5F382D688}">
  <dimension ref="A1:N224"/>
  <sheetViews>
    <sheetView topLeftCell="B1" workbookViewId="0">
      <selection activeCell="D3" sqref="D3"/>
    </sheetView>
  </sheetViews>
  <sheetFormatPr defaultRowHeight="14.4" x14ac:dyDescent="0.3"/>
  <cols>
    <col min="2" max="2" width="83" customWidth="1"/>
    <col min="4" max="4" width="15.4414062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130</v>
      </c>
      <c r="B2" t="s">
        <v>131</v>
      </c>
      <c r="C2" t="s">
        <v>692</v>
      </c>
      <c r="D2" t="s">
        <v>546</v>
      </c>
      <c r="E2" t="s">
        <v>651</v>
      </c>
      <c r="F2" t="s">
        <v>132</v>
      </c>
      <c r="G2" t="s">
        <v>693</v>
      </c>
      <c r="H2" t="s">
        <v>133</v>
      </c>
      <c r="I2" t="s">
        <v>134</v>
      </c>
      <c r="J2">
        <v>2000</v>
      </c>
      <c r="K2" t="s">
        <v>135</v>
      </c>
      <c r="L2" t="s">
        <v>130</v>
      </c>
    </row>
    <row r="3" spans="1:14" x14ac:dyDescent="0.3">
      <c r="A3" t="s">
        <v>130</v>
      </c>
      <c r="B3" t="s">
        <v>136</v>
      </c>
      <c r="C3" t="s">
        <v>75</v>
      </c>
      <c r="D3" t="s">
        <v>42</v>
      </c>
      <c r="F3" t="s">
        <v>137</v>
      </c>
      <c r="H3" t="s">
        <v>133</v>
      </c>
      <c r="I3" t="s">
        <v>138</v>
      </c>
      <c r="J3">
        <v>900</v>
      </c>
    </row>
    <row r="4" spans="1:14" x14ac:dyDescent="0.3">
      <c r="A4" t="s">
        <v>130</v>
      </c>
      <c r="B4" t="s">
        <v>139</v>
      </c>
      <c r="C4" t="s">
        <v>121</v>
      </c>
      <c r="D4" t="s">
        <v>43</v>
      </c>
      <c r="F4" t="s">
        <v>137</v>
      </c>
      <c r="G4" t="s">
        <v>140</v>
      </c>
      <c r="H4" t="s">
        <v>133</v>
      </c>
      <c r="I4" t="s">
        <v>141</v>
      </c>
      <c r="J4">
        <v>346</v>
      </c>
      <c r="K4" t="s">
        <v>142</v>
      </c>
    </row>
    <row r="5" spans="1:14" x14ac:dyDescent="0.3">
      <c r="A5" t="s">
        <v>130</v>
      </c>
      <c r="B5" t="s">
        <v>143</v>
      </c>
      <c r="C5" t="s">
        <v>121</v>
      </c>
      <c r="D5" t="s">
        <v>43</v>
      </c>
      <c r="F5" t="s">
        <v>137</v>
      </c>
      <c r="G5" t="s">
        <v>140</v>
      </c>
      <c r="H5" t="s">
        <v>133</v>
      </c>
      <c r="I5" t="s">
        <v>141</v>
      </c>
      <c r="J5">
        <v>80</v>
      </c>
      <c r="K5" t="s">
        <v>144</v>
      </c>
    </row>
    <row r="6" spans="1:14" x14ac:dyDescent="0.3">
      <c r="A6" t="s">
        <v>130</v>
      </c>
      <c r="B6" t="s">
        <v>139</v>
      </c>
      <c r="C6" t="s">
        <v>121</v>
      </c>
      <c r="D6" t="s">
        <v>43</v>
      </c>
      <c r="F6" t="s">
        <v>137</v>
      </c>
      <c r="G6" t="s">
        <v>140</v>
      </c>
      <c r="H6" t="s">
        <v>133</v>
      </c>
      <c r="I6" t="s">
        <v>141</v>
      </c>
      <c r="J6">
        <v>20</v>
      </c>
      <c r="K6" t="s">
        <v>145</v>
      </c>
    </row>
    <row r="7" spans="1:14" x14ac:dyDescent="0.3">
      <c r="A7" t="s">
        <v>130</v>
      </c>
      <c r="B7" t="s">
        <v>146</v>
      </c>
      <c r="C7" t="s">
        <v>17</v>
      </c>
      <c r="D7" t="s">
        <v>44</v>
      </c>
      <c r="F7" t="s">
        <v>147</v>
      </c>
      <c r="G7" t="s">
        <v>148</v>
      </c>
      <c r="H7" t="s">
        <v>133</v>
      </c>
      <c r="I7" t="s">
        <v>134</v>
      </c>
      <c r="K7" t="s">
        <v>149</v>
      </c>
      <c r="L7" t="s">
        <v>150</v>
      </c>
      <c r="M7">
        <v>119</v>
      </c>
    </row>
    <row r="8" spans="1:14" x14ac:dyDescent="0.3">
      <c r="A8" t="s">
        <v>130</v>
      </c>
      <c r="B8" t="s">
        <v>151</v>
      </c>
      <c r="C8" t="s">
        <v>77</v>
      </c>
      <c r="D8" t="s">
        <v>45</v>
      </c>
      <c r="F8" t="s">
        <v>147</v>
      </c>
      <c r="G8" t="s">
        <v>140</v>
      </c>
      <c r="H8" t="s">
        <v>133</v>
      </c>
      <c r="I8" t="s">
        <v>134</v>
      </c>
      <c r="K8" t="s">
        <v>152</v>
      </c>
      <c r="L8" t="s">
        <v>130</v>
      </c>
      <c r="M8">
        <v>66051</v>
      </c>
    </row>
    <row r="9" spans="1:14" x14ac:dyDescent="0.3">
      <c r="A9" t="s">
        <v>130</v>
      </c>
      <c r="B9" t="s">
        <v>146</v>
      </c>
      <c r="C9" t="s">
        <v>17</v>
      </c>
      <c r="D9" t="s">
        <v>44</v>
      </c>
      <c r="F9" t="s">
        <v>147</v>
      </c>
      <c r="G9" t="s">
        <v>148</v>
      </c>
      <c r="H9" t="s">
        <v>153</v>
      </c>
      <c r="I9" t="s">
        <v>154</v>
      </c>
      <c r="K9" t="s">
        <v>149</v>
      </c>
      <c r="L9" t="s">
        <v>150</v>
      </c>
      <c r="M9">
        <v>28</v>
      </c>
    </row>
    <row r="10" spans="1:14" x14ac:dyDescent="0.3">
      <c r="A10" t="s">
        <v>130</v>
      </c>
      <c r="B10" t="s">
        <v>155</v>
      </c>
      <c r="C10" t="s">
        <v>102</v>
      </c>
      <c r="D10" t="s">
        <v>46</v>
      </c>
      <c r="F10" t="s">
        <v>156</v>
      </c>
      <c r="G10" t="s">
        <v>140</v>
      </c>
      <c r="H10" t="s">
        <v>157</v>
      </c>
      <c r="I10" t="s">
        <v>154</v>
      </c>
      <c r="K10" t="s">
        <v>158</v>
      </c>
      <c r="L10" t="s">
        <v>130</v>
      </c>
      <c r="M10">
        <v>10155</v>
      </c>
    </row>
    <row r="11" spans="1:14" x14ac:dyDescent="0.3">
      <c r="A11" t="s">
        <v>130</v>
      </c>
      <c r="B11" t="s">
        <v>146</v>
      </c>
      <c r="C11" t="s">
        <v>17</v>
      </c>
      <c r="D11" t="s">
        <v>44</v>
      </c>
      <c r="F11" t="s">
        <v>147</v>
      </c>
      <c r="G11" t="s">
        <v>148</v>
      </c>
      <c r="H11" t="s">
        <v>159</v>
      </c>
      <c r="I11" t="s">
        <v>160</v>
      </c>
      <c r="K11" t="s">
        <v>149</v>
      </c>
      <c r="L11" t="s">
        <v>150</v>
      </c>
      <c r="M11">
        <v>107</v>
      </c>
    </row>
    <row r="12" spans="1:14" x14ac:dyDescent="0.3">
      <c r="A12" t="s">
        <v>130</v>
      </c>
      <c r="B12" t="s">
        <v>146</v>
      </c>
      <c r="C12" t="s">
        <v>17</v>
      </c>
      <c r="D12" t="s">
        <v>44</v>
      </c>
      <c r="F12" t="s">
        <v>147</v>
      </c>
      <c r="G12" t="s">
        <v>148</v>
      </c>
      <c r="H12" t="s">
        <v>161</v>
      </c>
      <c r="I12" t="s">
        <v>162</v>
      </c>
      <c r="K12" t="s">
        <v>149</v>
      </c>
      <c r="L12" t="s">
        <v>150</v>
      </c>
      <c r="M12">
        <v>19</v>
      </c>
    </row>
    <row r="13" spans="1:14" x14ac:dyDescent="0.3">
      <c r="A13" t="s">
        <v>163</v>
      </c>
      <c r="B13" t="s">
        <v>164</v>
      </c>
      <c r="C13" t="s">
        <v>47</v>
      </c>
      <c r="D13" t="s">
        <v>47</v>
      </c>
      <c r="F13" t="s">
        <v>47</v>
      </c>
      <c r="G13" t="s">
        <v>47</v>
      </c>
      <c r="H13" t="s">
        <v>47</v>
      </c>
      <c r="I13" t="s">
        <v>160</v>
      </c>
      <c r="J13">
        <v>42952.99</v>
      </c>
      <c r="K13" t="s">
        <v>165</v>
      </c>
      <c r="L13" t="s">
        <v>163</v>
      </c>
    </row>
    <row r="14" spans="1:14" x14ac:dyDescent="0.3">
      <c r="A14" t="s">
        <v>163</v>
      </c>
      <c r="B14" t="s">
        <v>166</v>
      </c>
      <c r="C14" t="s">
        <v>115</v>
      </c>
      <c r="D14" t="s">
        <v>115</v>
      </c>
      <c r="F14" t="s">
        <v>167</v>
      </c>
      <c r="G14" t="s">
        <v>168</v>
      </c>
      <c r="H14" t="s">
        <v>167</v>
      </c>
      <c r="I14" t="s">
        <v>169</v>
      </c>
      <c r="J14">
        <v>38262.769999999997</v>
      </c>
      <c r="K14" t="s">
        <v>170</v>
      </c>
      <c r="L14" t="s">
        <v>171</v>
      </c>
      <c r="M14">
        <v>0</v>
      </c>
    </row>
    <row r="15" spans="1:14" x14ac:dyDescent="0.3">
      <c r="A15" t="s">
        <v>163</v>
      </c>
      <c r="B15" t="s">
        <v>172</v>
      </c>
      <c r="C15" t="s">
        <v>48</v>
      </c>
      <c r="D15" t="s">
        <v>48</v>
      </c>
      <c r="F15" t="s">
        <v>173</v>
      </c>
      <c r="G15" t="s">
        <v>174</v>
      </c>
      <c r="H15" t="s">
        <v>133</v>
      </c>
      <c r="I15" t="s">
        <v>134</v>
      </c>
      <c r="J15">
        <v>15000</v>
      </c>
      <c r="K15" t="s">
        <v>175</v>
      </c>
      <c r="L15" t="s">
        <v>163</v>
      </c>
    </row>
    <row r="16" spans="1:14" x14ac:dyDescent="0.3">
      <c r="A16" t="s">
        <v>163</v>
      </c>
      <c r="B16" t="s">
        <v>176</v>
      </c>
      <c r="C16" t="s">
        <v>47</v>
      </c>
      <c r="D16" t="s">
        <v>47</v>
      </c>
      <c r="F16" t="s">
        <v>47</v>
      </c>
      <c r="G16" t="s">
        <v>47</v>
      </c>
      <c r="H16" t="s">
        <v>47</v>
      </c>
      <c r="I16" t="s">
        <v>134</v>
      </c>
      <c r="J16">
        <v>12000</v>
      </c>
      <c r="K16" t="s">
        <v>177</v>
      </c>
      <c r="L16" t="s">
        <v>163</v>
      </c>
    </row>
    <row r="17" spans="1:13" x14ac:dyDescent="0.3">
      <c r="A17" t="s">
        <v>163</v>
      </c>
      <c r="B17" t="s">
        <v>178</v>
      </c>
      <c r="C17" t="s">
        <v>48</v>
      </c>
      <c r="D17" t="s">
        <v>48</v>
      </c>
      <c r="F17" t="s">
        <v>173</v>
      </c>
      <c r="G17" t="s">
        <v>174</v>
      </c>
      <c r="H17" t="s">
        <v>153</v>
      </c>
      <c r="I17" t="s">
        <v>154</v>
      </c>
      <c r="J17">
        <v>10000</v>
      </c>
      <c r="K17" t="s">
        <v>179</v>
      </c>
      <c r="L17" t="s">
        <v>163</v>
      </c>
    </row>
    <row r="18" spans="1:13" x14ac:dyDescent="0.3">
      <c r="A18" t="s">
        <v>163</v>
      </c>
      <c r="B18" t="s">
        <v>180</v>
      </c>
      <c r="C18" t="s">
        <v>47</v>
      </c>
      <c r="D18" t="s">
        <v>47</v>
      </c>
      <c r="F18" t="s">
        <v>47</v>
      </c>
      <c r="G18" t="s">
        <v>47</v>
      </c>
      <c r="H18" t="s">
        <v>47</v>
      </c>
      <c r="I18" t="s">
        <v>134</v>
      </c>
      <c r="J18">
        <v>8588.7000000000007</v>
      </c>
      <c r="K18" t="s">
        <v>181</v>
      </c>
      <c r="L18" t="s">
        <v>163</v>
      </c>
    </row>
    <row r="19" spans="1:13" x14ac:dyDescent="0.3">
      <c r="A19" t="s">
        <v>163</v>
      </c>
      <c r="B19" t="s">
        <v>182</v>
      </c>
      <c r="C19" t="s">
        <v>79</v>
      </c>
      <c r="D19" t="s">
        <v>115</v>
      </c>
      <c r="F19" t="s">
        <v>147</v>
      </c>
      <c r="G19" t="s">
        <v>140</v>
      </c>
      <c r="H19" t="s">
        <v>147</v>
      </c>
      <c r="I19" t="s">
        <v>160</v>
      </c>
      <c r="J19">
        <v>7762</v>
      </c>
      <c r="K19" t="s">
        <v>183</v>
      </c>
      <c r="L19" t="s">
        <v>163</v>
      </c>
    </row>
    <row r="20" spans="1:13" x14ac:dyDescent="0.3">
      <c r="A20" t="s">
        <v>163</v>
      </c>
      <c r="B20" t="s">
        <v>184</v>
      </c>
      <c r="C20" t="s">
        <v>47</v>
      </c>
      <c r="D20" t="s">
        <v>47</v>
      </c>
      <c r="F20" t="s">
        <v>47</v>
      </c>
      <c r="G20" t="s">
        <v>47</v>
      </c>
      <c r="H20" t="s">
        <v>47</v>
      </c>
      <c r="I20" t="s">
        <v>162</v>
      </c>
      <c r="J20">
        <v>7019</v>
      </c>
      <c r="K20" t="s">
        <v>185</v>
      </c>
      <c r="L20" t="s">
        <v>163</v>
      </c>
    </row>
    <row r="21" spans="1:13" x14ac:dyDescent="0.3">
      <c r="A21" t="s">
        <v>163</v>
      </c>
      <c r="B21" t="s">
        <v>186</v>
      </c>
      <c r="C21" t="s">
        <v>47</v>
      </c>
      <c r="D21" t="s">
        <v>47</v>
      </c>
      <c r="F21" t="s">
        <v>47</v>
      </c>
      <c r="G21" t="s">
        <v>47</v>
      </c>
      <c r="H21" t="s">
        <v>47</v>
      </c>
      <c r="I21" t="s">
        <v>154</v>
      </c>
      <c r="J21">
        <v>5000</v>
      </c>
      <c r="K21" t="s">
        <v>187</v>
      </c>
      <c r="L21" t="s">
        <v>163</v>
      </c>
    </row>
    <row r="22" spans="1:13" x14ac:dyDescent="0.3">
      <c r="A22" t="s">
        <v>163</v>
      </c>
      <c r="B22" t="s">
        <v>188</v>
      </c>
      <c r="C22" t="s">
        <v>48</v>
      </c>
      <c r="D22" t="s">
        <v>48</v>
      </c>
      <c r="F22" t="s">
        <v>189</v>
      </c>
      <c r="G22" t="s">
        <v>48</v>
      </c>
      <c r="H22" t="s">
        <v>161</v>
      </c>
      <c r="I22" t="s">
        <v>162</v>
      </c>
      <c r="J22">
        <v>5000</v>
      </c>
      <c r="K22" t="s">
        <v>190</v>
      </c>
      <c r="L22" t="s">
        <v>163</v>
      </c>
    </row>
    <row r="23" spans="1:13" x14ac:dyDescent="0.3">
      <c r="A23" t="s">
        <v>163</v>
      </c>
      <c r="B23" t="s">
        <v>191</v>
      </c>
      <c r="C23" t="s">
        <v>47</v>
      </c>
      <c r="D23" t="s">
        <v>47</v>
      </c>
      <c r="F23" t="s">
        <v>47</v>
      </c>
      <c r="G23" t="s">
        <v>47</v>
      </c>
      <c r="H23" t="s">
        <v>47</v>
      </c>
      <c r="I23" t="s">
        <v>134</v>
      </c>
      <c r="J23">
        <v>5000</v>
      </c>
      <c r="K23" t="s">
        <v>192</v>
      </c>
      <c r="L23" t="s">
        <v>163</v>
      </c>
    </row>
    <row r="24" spans="1:13" x14ac:dyDescent="0.3">
      <c r="A24" t="s">
        <v>163</v>
      </c>
      <c r="B24" t="s">
        <v>193</v>
      </c>
      <c r="C24" t="s">
        <v>48</v>
      </c>
      <c r="D24" t="s">
        <v>48</v>
      </c>
      <c r="F24" t="s">
        <v>189</v>
      </c>
      <c r="G24" t="s">
        <v>48</v>
      </c>
      <c r="H24" t="s">
        <v>161</v>
      </c>
      <c r="I24" t="s">
        <v>162</v>
      </c>
      <c r="J24">
        <v>5000</v>
      </c>
      <c r="K24" t="s">
        <v>192</v>
      </c>
      <c r="L24" t="s">
        <v>163</v>
      </c>
    </row>
    <row r="25" spans="1:13" x14ac:dyDescent="0.3">
      <c r="A25" t="s">
        <v>163</v>
      </c>
      <c r="B25" t="s">
        <v>194</v>
      </c>
      <c r="C25" t="s">
        <v>115</v>
      </c>
      <c r="D25" t="s">
        <v>115</v>
      </c>
      <c r="F25" t="s">
        <v>147</v>
      </c>
      <c r="G25" t="s">
        <v>195</v>
      </c>
      <c r="H25" t="s">
        <v>147</v>
      </c>
      <c r="I25" t="s">
        <v>134</v>
      </c>
      <c r="J25">
        <v>4159</v>
      </c>
      <c r="K25" t="s">
        <v>196</v>
      </c>
      <c r="L25" t="s">
        <v>163</v>
      </c>
    </row>
    <row r="26" spans="1:13" x14ac:dyDescent="0.3">
      <c r="A26" t="s">
        <v>163</v>
      </c>
      <c r="B26" t="s">
        <v>197</v>
      </c>
      <c r="C26" t="s">
        <v>115</v>
      </c>
      <c r="D26" t="s">
        <v>115</v>
      </c>
      <c r="F26" t="s">
        <v>167</v>
      </c>
      <c r="G26" t="s">
        <v>195</v>
      </c>
      <c r="H26" t="s">
        <v>167</v>
      </c>
      <c r="I26" t="s">
        <v>169</v>
      </c>
      <c r="J26">
        <v>3821.22</v>
      </c>
      <c r="K26" t="s">
        <v>170</v>
      </c>
      <c r="L26" t="s">
        <v>171</v>
      </c>
      <c r="M26">
        <v>0</v>
      </c>
    </row>
    <row r="27" spans="1:13" x14ac:dyDescent="0.3">
      <c r="A27" t="s">
        <v>163</v>
      </c>
      <c r="B27" t="s">
        <v>198</v>
      </c>
      <c r="C27" t="s">
        <v>79</v>
      </c>
      <c r="D27" t="s">
        <v>115</v>
      </c>
      <c r="F27" t="s">
        <v>147</v>
      </c>
      <c r="G27" t="s">
        <v>140</v>
      </c>
      <c r="H27" t="s">
        <v>147</v>
      </c>
      <c r="I27" t="s">
        <v>154</v>
      </c>
      <c r="J27">
        <v>3772</v>
      </c>
      <c r="K27" t="s">
        <v>199</v>
      </c>
      <c r="L27" t="s">
        <v>163</v>
      </c>
    </row>
    <row r="28" spans="1:13" x14ac:dyDescent="0.3">
      <c r="A28" t="s">
        <v>163</v>
      </c>
      <c r="B28" t="s">
        <v>200</v>
      </c>
      <c r="C28" t="s">
        <v>49</v>
      </c>
      <c r="D28" t="s">
        <v>49</v>
      </c>
      <c r="F28" t="s">
        <v>49</v>
      </c>
      <c r="G28" t="s">
        <v>49</v>
      </c>
      <c r="H28" t="s">
        <v>49</v>
      </c>
      <c r="I28" t="s">
        <v>160</v>
      </c>
      <c r="J28">
        <v>2000</v>
      </c>
      <c r="K28" t="s">
        <v>185</v>
      </c>
      <c r="L28" t="s">
        <v>163</v>
      </c>
    </row>
    <row r="29" spans="1:13" x14ac:dyDescent="0.3">
      <c r="A29" t="s">
        <v>163</v>
      </c>
      <c r="B29" t="s">
        <v>201</v>
      </c>
      <c r="C29" t="s">
        <v>47</v>
      </c>
      <c r="D29" t="s">
        <v>47</v>
      </c>
      <c r="F29" t="s">
        <v>47</v>
      </c>
      <c r="G29" t="s">
        <v>47</v>
      </c>
      <c r="H29" t="s">
        <v>47</v>
      </c>
      <c r="I29" t="s">
        <v>134</v>
      </c>
      <c r="J29">
        <v>988</v>
      </c>
      <c r="K29" t="s">
        <v>192</v>
      </c>
      <c r="L29" t="s">
        <v>163</v>
      </c>
    </row>
    <row r="30" spans="1:13" x14ac:dyDescent="0.3">
      <c r="A30" t="s">
        <v>163</v>
      </c>
      <c r="B30" t="s">
        <v>202</v>
      </c>
      <c r="C30" t="s">
        <v>47</v>
      </c>
      <c r="D30" t="s">
        <v>47</v>
      </c>
      <c r="F30" t="s">
        <v>47</v>
      </c>
      <c r="G30" t="s">
        <v>47</v>
      </c>
      <c r="H30" t="s">
        <v>47</v>
      </c>
      <c r="I30" t="s">
        <v>134</v>
      </c>
      <c r="J30">
        <v>988</v>
      </c>
      <c r="K30" t="s">
        <v>203</v>
      </c>
      <c r="L30" t="s">
        <v>163</v>
      </c>
    </row>
    <row r="31" spans="1:13" x14ac:dyDescent="0.3">
      <c r="A31" t="s">
        <v>163</v>
      </c>
      <c r="B31" t="s">
        <v>204</v>
      </c>
      <c r="C31" t="s">
        <v>63</v>
      </c>
      <c r="D31" t="s">
        <v>10</v>
      </c>
      <c r="F31" t="s">
        <v>205</v>
      </c>
      <c r="G31" t="s">
        <v>140</v>
      </c>
      <c r="I31" t="s">
        <v>138</v>
      </c>
      <c r="J31">
        <v>516.47</v>
      </c>
    </row>
    <row r="32" spans="1:13" x14ac:dyDescent="0.3">
      <c r="A32" t="s">
        <v>163</v>
      </c>
      <c r="B32" t="s">
        <v>206</v>
      </c>
      <c r="C32" t="s">
        <v>47</v>
      </c>
      <c r="D32" t="s">
        <v>47</v>
      </c>
      <c r="F32" t="s">
        <v>47</v>
      </c>
      <c r="G32" t="s">
        <v>47</v>
      </c>
      <c r="H32" t="s">
        <v>47</v>
      </c>
      <c r="I32" t="s">
        <v>134</v>
      </c>
      <c r="J32">
        <v>427</v>
      </c>
      <c r="K32" t="s">
        <v>192</v>
      </c>
      <c r="L32" t="s">
        <v>163</v>
      </c>
    </row>
    <row r="33" spans="1:13" x14ac:dyDescent="0.3">
      <c r="A33" t="s">
        <v>163</v>
      </c>
      <c r="B33" t="s">
        <v>207</v>
      </c>
      <c r="C33" t="s">
        <v>48</v>
      </c>
      <c r="D33" t="s">
        <v>48</v>
      </c>
      <c r="F33" t="s">
        <v>189</v>
      </c>
      <c r="G33" t="s">
        <v>48</v>
      </c>
      <c r="H33" t="s">
        <v>161</v>
      </c>
      <c r="I33" t="s">
        <v>162</v>
      </c>
      <c r="J33">
        <v>427</v>
      </c>
      <c r="K33" t="s">
        <v>192</v>
      </c>
      <c r="L33" t="s">
        <v>163</v>
      </c>
    </row>
    <row r="34" spans="1:13" x14ac:dyDescent="0.3">
      <c r="A34" t="s">
        <v>163</v>
      </c>
      <c r="B34" t="s">
        <v>208</v>
      </c>
      <c r="C34" t="s">
        <v>116</v>
      </c>
      <c r="D34" t="s">
        <v>18</v>
      </c>
      <c r="F34" t="s">
        <v>209</v>
      </c>
      <c r="G34" t="s">
        <v>210</v>
      </c>
      <c r="I34" t="s">
        <v>141</v>
      </c>
      <c r="J34">
        <v>155</v>
      </c>
      <c r="K34" t="s">
        <v>211</v>
      </c>
    </row>
    <row r="35" spans="1:13" x14ac:dyDescent="0.3">
      <c r="A35" t="s">
        <v>163</v>
      </c>
      <c r="B35" t="s">
        <v>212</v>
      </c>
      <c r="C35" t="s">
        <v>129</v>
      </c>
      <c r="D35" t="s">
        <v>50</v>
      </c>
      <c r="F35" t="s">
        <v>213</v>
      </c>
      <c r="G35" t="s">
        <v>140</v>
      </c>
      <c r="H35" t="s">
        <v>214</v>
      </c>
      <c r="I35" t="s">
        <v>138</v>
      </c>
      <c r="J35">
        <v>140</v>
      </c>
    </row>
    <row r="36" spans="1:13" x14ac:dyDescent="0.3">
      <c r="A36" t="s">
        <v>163</v>
      </c>
      <c r="B36" t="s">
        <v>215</v>
      </c>
      <c r="C36" t="s">
        <v>47</v>
      </c>
      <c r="D36" t="s">
        <v>47</v>
      </c>
      <c r="F36" t="s">
        <v>47</v>
      </c>
      <c r="G36" t="s">
        <v>47</v>
      </c>
      <c r="H36" t="s">
        <v>47</v>
      </c>
      <c r="I36" t="s">
        <v>160</v>
      </c>
      <c r="J36">
        <v>29</v>
      </c>
      <c r="K36" t="s">
        <v>190</v>
      </c>
      <c r="L36" t="s">
        <v>163</v>
      </c>
    </row>
    <row r="37" spans="1:13" x14ac:dyDescent="0.3">
      <c r="A37" t="s">
        <v>163</v>
      </c>
      <c r="B37" t="s">
        <v>216</v>
      </c>
      <c r="C37" t="s">
        <v>48</v>
      </c>
      <c r="D37" t="s">
        <v>48</v>
      </c>
      <c r="F37" t="s">
        <v>189</v>
      </c>
      <c r="G37" t="s">
        <v>48</v>
      </c>
      <c r="H37" t="s">
        <v>161</v>
      </c>
      <c r="I37" t="s">
        <v>162</v>
      </c>
      <c r="J37">
        <v>29</v>
      </c>
      <c r="K37" t="s">
        <v>190</v>
      </c>
      <c r="L37" t="s">
        <v>163</v>
      </c>
    </row>
    <row r="38" spans="1:13" x14ac:dyDescent="0.3">
      <c r="A38" t="s">
        <v>163</v>
      </c>
      <c r="B38" t="s">
        <v>217</v>
      </c>
      <c r="C38" t="s">
        <v>115</v>
      </c>
      <c r="D38" t="s">
        <v>115</v>
      </c>
      <c r="F38" t="s">
        <v>218</v>
      </c>
      <c r="G38" t="s">
        <v>195</v>
      </c>
      <c r="H38" t="s">
        <v>218</v>
      </c>
      <c r="I38" t="s">
        <v>219</v>
      </c>
      <c r="J38">
        <v>10</v>
      </c>
      <c r="K38" t="s">
        <v>170</v>
      </c>
      <c r="L38" t="s">
        <v>171</v>
      </c>
      <c r="M38">
        <v>0</v>
      </c>
    </row>
    <row r="39" spans="1:13" x14ac:dyDescent="0.3">
      <c r="A39" t="s">
        <v>163</v>
      </c>
      <c r="B39" t="s">
        <v>220</v>
      </c>
      <c r="C39" t="s">
        <v>115</v>
      </c>
      <c r="D39" t="s">
        <v>115</v>
      </c>
      <c r="F39" t="s">
        <v>147</v>
      </c>
      <c r="G39" t="s">
        <v>195</v>
      </c>
      <c r="H39" t="s">
        <v>147</v>
      </c>
      <c r="I39" t="s">
        <v>134</v>
      </c>
      <c r="J39">
        <v>10</v>
      </c>
      <c r="K39" t="s">
        <v>221</v>
      </c>
      <c r="L39" t="s">
        <v>163</v>
      </c>
    </row>
    <row r="40" spans="1:13" x14ac:dyDescent="0.3">
      <c r="A40" t="s">
        <v>163</v>
      </c>
      <c r="B40" t="s">
        <v>222</v>
      </c>
      <c r="C40" t="s">
        <v>115</v>
      </c>
      <c r="D40" t="s">
        <v>115</v>
      </c>
      <c r="F40" t="s">
        <v>147</v>
      </c>
      <c r="G40" t="s">
        <v>195</v>
      </c>
      <c r="H40" t="s">
        <v>147</v>
      </c>
      <c r="I40" t="s">
        <v>134</v>
      </c>
      <c r="J40">
        <v>10</v>
      </c>
      <c r="K40" t="s">
        <v>223</v>
      </c>
      <c r="L40" t="s">
        <v>163</v>
      </c>
    </row>
    <row r="41" spans="1:13" x14ac:dyDescent="0.3">
      <c r="A41" t="s">
        <v>163</v>
      </c>
      <c r="B41" t="s">
        <v>224</v>
      </c>
      <c r="C41" t="s">
        <v>115</v>
      </c>
      <c r="D41" t="s">
        <v>115</v>
      </c>
      <c r="F41" t="s">
        <v>147</v>
      </c>
      <c r="G41" t="s">
        <v>195</v>
      </c>
      <c r="H41" t="s">
        <v>147</v>
      </c>
      <c r="I41" t="s">
        <v>134</v>
      </c>
      <c r="J41">
        <v>10</v>
      </c>
      <c r="K41" t="s">
        <v>225</v>
      </c>
      <c r="L41" t="s">
        <v>163</v>
      </c>
    </row>
    <row r="42" spans="1:13" x14ac:dyDescent="0.3">
      <c r="A42" t="s">
        <v>163</v>
      </c>
      <c r="B42" t="s">
        <v>226</v>
      </c>
      <c r="C42" t="s">
        <v>47</v>
      </c>
      <c r="D42" t="s">
        <v>47</v>
      </c>
      <c r="F42" t="s">
        <v>47</v>
      </c>
      <c r="G42" t="s">
        <v>47</v>
      </c>
      <c r="H42" t="s">
        <v>47</v>
      </c>
      <c r="I42" t="s">
        <v>160</v>
      </c>
      <c r="J42">
        <v>1</v>
      </c>
      <c r="K42" t="s">
        <v>190</v>
      </c>
      <c r="L42" t="s">
        <v>163</v>
      </c>
    </row>
    <row r="43" spans="1:13" x14ac:dyDescent="0.3">
      <c r="A43" t="s">
        <v>163</v>
      </c>
      <c r="B43" t="s">
        <v>227</v>
      </c>
      <c r="C43" t="s">
        <v>48</v>
      </c>
      <c r="D43" t="s">
        <v>48</v>
      </c>
      <c r="F43" t="s">
        <v>189</v>
      </c>
      <c r="G43" t="s">
        <v>48</v>
      </c>
      <c r="H43" t="s">
        <v>161</v>
      </c>
      <c r="I43" t="s">
        <v>162</v>
      </c>
      <c r="J43">
        <v>1</v>
      </c>
      <c r="K43" t="s">
        <v>190</v>
      </c>
      <c r="L43" t="s">
        <v>163</v>
      </c>
    </row>
    <row r="44" spans="1:13" x14ac:dyDescent="0.3">
      <c r="A44" t="s">
        <v>163</v>
      </c>
      <c r="B44" t="s">
        <v>228</v>
      </c>
      <c r="C44" t="s">
        <v>47</v>
      </c>
      <c r="D44" t="s">
        <v>47</v>
      </c>
      <c r="F44" t="s">
        <v>47</v>
      </c>
      <c r="G44" t="s">
        <v>47</v>
      </c>
      <c r="H44" t="s">
        <v>47</v>
      </c>
      <c r="I44" t="s">
        <v>219</v>
      </c>
      <c r="J44">
        <v>0</v>
      </c>
      <c r="K44" t="s">
        <v>170</v>
      </c>
      <c r="L44" t="s">
        <v>171</v>
      </c>
      <c r="M44">
        <v>988</v>
      </c>
    </row>
    <row r="45" spans="1:13" x14ac:dyDescent="0.3">
      <c r="A45" t="s">
        <v>163</v>
      </c>
      <c r="B45" t="s">
        <v>229</v>
      </c>
      <c r="C45" t="s">
        <v>47</v>
      </c>
      <c r="D45" t="s">
        <v>47</v>
      </c>
      <c r="F45" t="s">
        <v>47</v>
      </c>
      <c r="G45" t="s">
        <v>47</v>
      </c>
      <c r="H45" t="s">
        <v>47</v>
      </c>
      <c r="I45" t="s">
        <v>169</v>
      </c>
      <c r="J45">
        <v>0</v>
      </c>
      <c r="K45" t="s">
        <v>170</v>
      </c>
      <c r="L45" t="s">
        <v>171</v>
      </c>
      <c r="M45">
        <v>42952.99</v>
      </c>
    </row>
    <row r="46" spans="1:13" x14ac:dyDescent="0.3">
      <c r="A46" t="s">
        <v>163</v>
      </c>
      <c r="B46" t="s">
        <v>230</v>
      </c>
      <c r="C46" t="s">
        <v>115</v>
      </c>
      <c r="D46" t="s">
        <v>115</v>
      </c>
      <c r="F46" t="s">
        <v>231</v>
      </c>
      <c r="G46" t="s">
        <v>195</v>
      </c>
      <c r="H46" t="s">
        <v>231</v>
      </c>
      <c r="I46" t="s">
        <v>232</v>
      </c>
      <c r="L46" t="s">
        <v>233</v>
      </c>
      <c r="M46">
        <v>3772</v>
      </c>
    </row>
    <row r="47" spans="1:13" x14ac:dyDescent="0.3">
      <c r="A47" t="s">
        <v>163</v>
      </c>
      <c r="B47" t="s">
        <v>234</v>
      </c>
      <c r="C47" t="s">
        <v>115</v>
      </c>
      <c r="D47" t="s">
        <v>115</v>
      </c>
      <c r="F47" t="s">
        <v>231</v>
      </c>
      <c r="G47" t="s">
        <v>195</v>
      </c>
      <c r="H47" t="s">
        <v>231</v>
      </c>
      <c r="I47" t="s">
        <v>138</v>
      </c>
      <c r="L47" t="s">
        <v>233</v>
      </c>
      <c r="M47">
        <v>7762</v>
      </c>
    </row>
    <row r="48" spans="1:13" x14ac:dyDescent="0.3">
      <c r="A48" t="s">
        <v>163</v>
      </c>
      <c r="B48" t="s">
        <v>235</v>
      </c>
      <c r="C48" t="s">
        <v>63</v>
      </c>
      <c r="D48" t="s">
        <v>10</v>
      </c>
      <c r="G48" t="s">
        <v>140</v>
      </c>
      <c r="H48" t="s">
        <v>133</v>
      </c>
      <c r="I48" t="s">
        <v>138</v>
      </c>
      <c r="L48" t="s">
        <v>233</v>
      </c>
      <c r="M48">
        <v>5.1100000000000003</v>
      </c>
    </row>
    <row r="49" spans="1:13" x14ac:dyDescent="0.3">
      <c r="A49" t="s">
        <v>163</v>
      </c>
      <c r="B49" t="s">
        <v>236</v>
      </c>
      <c r="C49" t="s">
        <v>115</v>
      </c>
      <c r="D49" t="s">
        <v>115</v>
      </c>
      <c r="F49" t="s">
        <v>167</v>
      </c>
      <c r="G49" t="s">
        <v>195</v>
      </c>
      <c r="H49" t="s">
        <v>167</v>
      </c>
      <c r="I49" t="s">
        <v>237</v>
      </c>
      <c r="K49" t="s">
        <v>238</v>
      </c>
      <c r="L49" t="s">
        <v>239</v>
      </c>
      <c r="M49">
        <v>10</v>
      </c>
    </row>
    <row r="50" spans="1:13" x14ac:dyDescent="0.3">
      <c r="A50" t="s">
        <v>163</v>
      </c>
      <c r="B50" t="s">
        <v>240</v>
      </c>
      <c r="C50" t="s">
        <v>104</v>
      </c>
      <c r="D50" t="s">
        <v>115</v>
      </c>
      <c r="F50" t="s">
        <v>167</v>
      </c>
      <c r="G50" t="s">
        <v>140</v>
      </c>
      <c r="H50" t="s">
        <v>133</v>
      </c>
      <c r="I50" t="s">
        <v>237</v>
      </c>
      <c r="K50" t="s">
        <v>241</v>
      </c>
      <c r="L50" t="s">
        <v>239</v>
      </c>
      <c r="M50">
        <v>988</v>
      </c>
    </row>
    <row r="51" spans="1:13" x14ac:dyDescent="0.3">
      <c r="A51" t="s">
        <v>163</v>
      </c>
      <c r="B51" t="s">
        <v>242</v>
      </c>
      <c r="C51" t="s">
        <v>47</v>
      </c>
      <c r="D51" t="s">
        <v>47</v>
      </c>
      <c r="F51" t="s">
        <v>47</v>
      </c>
      <c r="G51" t="s">
        <v>47</v>
      </c>
      <c r="H51" t="s">
        <v>47</v>
      </c>
      <c r="I51" t="s">
        <v>154</v>
      </c>
      <c r="K51" t="s">
        <v>181</v>
      </c>
      <c r="L51" t="s">
        <v>163</v>
      </c>
      <c r="M51">
        <v>8588.7000000000007</v>
      </c>
    </row>
    <row r="52" spans="1:13" x14ac:dyDescent="0.3">
      <c r="A52" t="s">
        <v>163</v>
      </c>
      <c r="B52" t="s">
        <v>243</v>
      </c>
      <c r="C52" t="s">
        <v>47</v>
      </c>
      <c r="D52" t="s">
        <v>47</v>
      </c>
      <c r="F52" t="s">
        <v>47</v>
      </c>
      <c r="G52" t="s">
        <v>47</v>
      </c>
      <c r="H52" t="s">
        <v>47</v>
      </c>
      <c r="I52" t="s">
        <v>160</v>
      </c>
      <c r="K52" t="s">
        <v>187</v>
      </c>
      <c r="L52" t="s">
        <v>163</v>
      </c>
      <c r="M52">
        <v>5000</v>
      </c>
    </row>
    <row r="53" spans="1:13" x14ac:dyDescent="0.3">
      <c r="A53" t="s">
        <v>163</v>
      </c>
      <c r="B53" t="s">
        <v>244</v>
      </c>
      <c r="C53" t="s">
        <v>47</v>
      </c>
      <c r="D53" t="s">
        <v>47</v>
      </c>
      <c r="F53" t="s">
        <v>47</v>
      </c>
      <c r="G53" t="s">
        <v>47</v>
      </c>
      <c r="H53" t="s">
        <v>47</v>
      </c>
      <c r="I53" t="s">
        <v>160</v>
      </c>
      <c r="K53" t="s">
        <v>185</v>
      </c>
      <c r="L53" t="s">
        <v>163</v>
      </c>
      <c r="M53">
        <v>7019</v>
      </c>
    </row>
    <row r="54" spans="1:13" x14ac:dyDescent="0.3">
      <c r="A54" t="s">
        <v>163</v>
      </c>
      <c r="B54" t="s">
        <v>245</v>
      </c>
      <c r="C54" t="s">
        <v>47</v>
      </c>
      <c r="D54" t="s">
        <v>47</v>
      </c>
      <c r="F54" t="s">
        <v>47</v>
      </c>
      <c r="G54" t="s">
        <v>47</v>
      </c>
      <c r="H54" t="s">
        <v>47</v>
      </c>
      <c r="I54" t="s">
        <v>162</v>
      </c>
      <c r="K54" t="s">
        <v>177</v>
      </c>
      <c r="L54" t="s">
        <v>163</v>
      </c>
      <c r="M54">
        <v>12000</v>
      </c>
    </row>
    <row r="55" spans="1:13" x14ac:dyDescent="0.3">
      <c r="A55" t="s">
        <v>163</v>
      </c>
      <c r="B55" t="s">
        <v>246</v>
      </c>
      <c r="C55" t="s">
        <v>47</v>
      </c>
      <c r="D55" t="s">
        <v>47</v>
      </c>
      <c r="F55" t="s">
        <v>47</v>
      </c>
      <c r="G55" t="s">
        <v>47</v>
      </c>
      <c r="H55" t="s">
        <v>47</v>
      </c>
      <c r="I55" t="s">
        <v>162</v>
      </c>
      <c r="K55" t="s">
        <v>190</v>
      </c>
      <c r="L55" t="s">
        <v>163</v>
      </c>
      <c r="M55">
        <v>29</v>
      </c>
    </row>
    <row r="56" spans="1:13" x14ac:dyDescent="0.3">
      <c r="A56" t="s">
        <v>163</v>
      </c>
      <c r="B56" t="s">
        <v>247</v>
      </c>
      <c r="C56" t="s">
        <v>47</v>
      </c>
      <c r="D56" t="s">
        <v>47</v>
      </c>
      <c r="F56" t="s">
        <v>47</v>
      </c>
      <c r="G56" t="s">
        <v>47</v>
      </c>
      <c r="H56" t="s">
        <v>47</v>
      </c>
      <c r="I56" t="s">
        <v>162</v>
      </c>
      <c r="K56" t="s">
        <v>190</v>
      </c>
      <c r="L56" t="s">
        <v>163</v>
      </c>
      <c r="M56">
        <v>1</v>
      </c>
    </row>
    <row r="57" spans="1:13" x14ac:dyDescent="0.3">
      <c r="A57" t="s">
        <v>163</v>
      </c>
      <c r="B57" t="s">
        <v>248</v>
      </c>
      <c r="C57" t="s">
        <v>47</v>
      </c>
      <c r="D57" t="s">
        <v>47</v>
      </c>
      <c r="F57" t="s">
        <v>47</v>
      </c>
      <c r="G57" t="s">
        <v>47</v>
      </c>
      <c r="H57" t="s">
        <v>47</v>
      </c>
      <c r="I57" t="s">
        <v>162</v>
      </c>
      <c r="K57" t="s">
        <v>192</v>
      </c>
      <c r="L57" t="s">
        <v>163</v>
      </c>
      <c r="M57">
        <v>5000</v>
      </c>
    </row>
    <row r="58" spans="1:13" x14ac:dyDescent="0.3">
      <c r="A58" t="s">
        <v>163</v>
      </c>
      <c r="B58" t="s">
        <v>249</v>
      </c>
      <c r="C58" t="s">
        <v>47</v>
      </c>
      <c r="D58" t="s">
        <v>47</v>
      </c>
      <c r="F58" t="s">
        <v>47</v>
      </c>
      <c r="G58" t="s">
        <v>47</v>
      </c>
      <c r="H58" t="s">
        <v>47</v>
      </c>
      <c r="I58" t="s">
        <v>162</v>
      </c>
      <c r="K58" t="s">
        <v>192</v>
      </c>
      <c r="L58" t="s">
        <v>163</v>
      </c>
      <c r="M58">
        <v>427</v>
      </c>
    </row>
    <row r="59" spans="1:13" x14ac:dyDescent="0.3">
      <c r="A59" t="s">
        <v>163</v>
      </c>
      <c r="B59" t="s">
        <v>250</v>
      </c>
      <c r="C59" t="s">
        <v>115</v>
      </c>
      <c r="D59" t="s">
        <v>115</v>
      </c>
      <c r="F59" t="s">
        <v>167</v>
      </c>
      <c r="G59" t="s">
        <v>195</v>
      </c>
      <c r="H59" t="s">
        <v>167</v>
      </c>
      <c r="I59" t="s">
        <v>141</v>
      </c>
      <c r="K59" t="s">
        <v>251</v>
      </c>
      <c r="L59" t="s">
        <v>239</v>
      </c>
      <c r="M59">
        <v>38262.769999999997</v>
      </c>
    </row>
    <row r="60" spans="1:13" x14ac:dyDescent="0.3">
      <c r="A60" t="s">
        <v>163</v>
      </c>
      <c r="B60" t="s">
        <v>250</v>
      </c>
      <c r="C60" t="s">
        <v>115</v>
      </c>
      <c r="D60" t="s">
        <v>115</v>
      </c>
      <c r="F60" t="s">
        <v>167</v>
      </c>
      <c r="G60" t="s">
        <v>195</v>
      </c>
      <c r="H60" t="s">
        <v>167</v>
      </c>
      <c r="I60" t="s">
        <v>141</v>
      </c>
      <c r="K60" t="s">
        <v>252</v>
      </c>
      <c r="L60" t="s">
        <v>239</v>
      </c>
      <c r="M60">
        <v>3821.22</v>
      </c>
    </row>
    <row r="61" spans="1:13" x14ac:dyDescent="0.3">
      <c r="A61" t="s">
        <v>253</v>
      </c>
      <c r="B61" t="s">
        <v>254</v>
      </c>
      <c r="C61" t="s">
        <v>47</v>
      </c>
      <c r="D61" t="s">
        <v>47</v>
      </c>
      <c r="F61" t="s">
        <v>47</v>
      </c>
      <c r="G61" t="s">
        <v>47</v>
      </c>
      <c r="H61" t="s">
        <v>47</v>
      </c>
      <c r="I61" t="s">
        <v>134</v>
      </c>
      <c r="J61">
        <v>10000</v>
      </c>
      <c r="K61" t="s">
        <v>255</v>
      </c>
      <c r="L61" t="s">
        <v>256</v>
      </c>
    </row>
    <row r="62" spans="1:13" x14ac:dyDescent="0.3">
      <c r="A62" t="s">
        <v>253</v>
      </c>
      <c r="B62" t="s">
        <v>257</v>
      </c>
      <c r="C62" t="s">
        <v>48</v>
      </c>
      <c r="D62" t="s">
        <v>48</v>
      </c>
      <c r="F62" t="s">
        <v>173</v>
      </c>
      <c r="G62" t="s">
        <v>174</v>
      </c>
      <c r="H62" t="s">
        <v>133</v>
      </c>
      <c r="I62" t="s">
        <v>134</v>
      </c>
      <c r="J62">
        <v>6000</v>
      </c>
      <c r="K62" t="s">
        <v>258</v>
      </c>
      <c r="L62" t="s">
        <v>253</v>
      </c>
    </row>
    <row r="63" spans="1:13" x14ac:dyDescent="0.3">
      <c r="A63" t="s">
        <v>253</v>
      </c>
      <c r="B63" t="s">
        <v>259</v>
      </c>
      <c r="C63" t="s">
        <v>47</v>
      </c>
      <c r="D63" t="s">
        <v>47</v>
      </c>
      <c r="F63" t="s">
        <v>47</v>
      </c>
      <c r="G63" t="s">
        <v>47</v>
      </c>
      <c r="H63" t="s">
        <v>47</v>
      </c>
      <c r="I63" t="s">
        <v>160</v>
      </c>
      <c r="J63">
        <v>4000</v>
      </c>
      <c r="K63" t="s">
        <v>260</v>
      </c>
      <c r="L63" t="s">
        <v>253</v>
      </c>
    </row>
    <row r="64" spans="1:13" x14ac:dyDescent="0.3">
      <c r="A64" t="s">
        <v>253</v>
      </c>
      <c r="B64" t="s">
        <v>261</v>
      </c>
      <c r="C64" t="s">
        <v>65</v>
      </c>
      <c r="D64" t="s">
        <v>51</v>
      </c>
      <c r="F64" t="s">
        <v>218</v>
      </c>
      <c r="G64" t="s">
        <v>140</v>
      </c>
      <c r="H64" t="s">
        <v>159</v>
      </c>
      <c r="I64" t="s">
        <v>169</v>
      </c>
      <c r="J64">
        <v>4000</v>
      </c>
      <c r="K64" t="s">
        <v>170</v>
      </c>
      <c r="L64" t="s">
        <v>262</v>
      </c>
      <c r="M64">
        <v>0</v>
      </c>
    </row>
    <row r="65" spans="1:13" x14ac:dyDescent="0.3">
      <c r="A65" t="s">
        <v>253</v>
      </c>
      <c r="B65" t="s">
        <v>263</v>
      </c>
      <c r="C65" t="s">
        <v>47</v>
      </c>
      <c r="D65" t="s">
        <v>47</v>
      </c>
      <c r="F65" t="s">
        <v>47</v>
      </c>
      <c r="G65" t="s">
        <v>47</v>
      </c>
      <c r="H65" t="s">
        <v>47</v>
      </c>
      <c r="I65" t="s">
        <v>134</v>
      </c>
      <c r="J65">
        <v>989.3</v>
      </c>
      <c r="K65" t="s">
        <v>264</v>
      </c>
      <c r="L65" t="s">
        <v>253</v>
      </c>
    </row>
    <row r="66" spans="1:13" x14ac:dyDescent="0.3">
      <c r="A66" t="s">
        <v>253</v>
      </c>
      <c r="B66" t="s">
        <v>265</v>
      </c>
      <c r="C66" t="s">
        <v>118</v>
      </c>
      <c r="D66" t="s">
        <v>52</v>
      </c>
      <c r="F66" t="s">
        <v>213</v>
      </c>
      <c r="G66" t="s">
        <v>140</v>
      </c>
      <c r="H66" t="s">
        <v>133</v>
      </c>
      <c r="I66" t="s">
        <v>138</v>
      </c>
      <c r="J66">
        <v>160</v>
      </c>
    </row>
    <row r="67" spans="1:13" x14ac:dyDescent="0.3">
      <c r="A67" t="s">
        <v>253</v>
      </c>
      <c r="B67" t="s">
        <v>266</v>
      </c>
      <c r="C67" t="s">
        <v>122</v>
      </c>
      <c r="D67" t="s">
        <v>50</v>
      </c>
      <c r="F67" t="s">
        <v>213</v>
      </c>
      <c r="G67" t="s">
        <v>140</v>
      </c>
      <c r="H67" t="s">
        <v>214</v>
      </c>
      <c r="I67" t="s">
        <v>138</v>
      </c>
      <c r="J67">
        <v>40</v>
      </c>
    </row>
    <row r="68" spans="1:13" x14ac:dyDescent="0.3">
      <c r="A68" t="s">
        <v>253</v>
      </c>
      <c r="B68" t="s">
        <v>267</v>
      </c>
      <c r="C68" t="s">
        <v>108</v>
      </c>
      <c r="D68" t="s">
        <v>53</v>
      </c>
      <c r="F68" t="s">
        <v>213</v>
      </c>
      <c r="G68" t="s">
        <v>140</v>
      </c>
      <c r="H68" t="s">
        <v>214</v>
      </c>
      <c r="I68" t="s">
        <v>138</v>
      </c>
      <c r="J68">
        <v>40</v>
      </c>
    </row>
    <row r="69" spans="1:13" x14ac:dyDescent="0.3">
      <c r="A69" t="s">
        <v>253</v>
      </c>
      <c r="B69" t="s">
        <v>268</v>
      </c>
      <c r="C69" t="s">
        <v>109</v>
      </c>
      <c r="D69" t="s">
        <v>14</v>
      </c>
      <c r="F69" t="s">
        <v>269</v>
      </c>
      <c r="G69" t="s">
        <v>140</v>
      </c>
      <c r="I69" t="s">
        <v>160</v>
      </c>
      <c r="J69">
        <v>20</v>
      </c>
      <c r="K69" t="s">
        <v>270</v>
      </c>
      <c r="L69" t="s">
        <v>253</v>
      </c>
    </row>
    <row r="70" spans="1:13" x14ac:dyDescent="0.3">
      <c r="A70" t="s">
        <v>253</v>
      </c>
      <c r="B70" t="s">
        <v>271</v>
      </c>
      <c r="C70" t="s">
        <v>47</v>
      </c>
      <c r="D70" t="s">
        <v>47</v>
      </c>
      <c r="F70" t="s">
        <v>47</v>
      </c>
      <c r="G70" t="s">
        <v>47</v>
      </c>
      <c r="H70" t="s">
        <v>47</v>
      </c>
      <c r="I70" t="s">
        <v>169</v>
      </c>
      <c r="J70">
        <v>0</v>
      </c>
      <c r="K70" t="s">
        <v>170</v>
      </c>
      <c r="L70" t="s">
        <v>262</v>
      </c>
      <c r="M70">
        <v>4000</v>
      </c>
    </row>
    <row r="71" spans="1:13" x14ac:dyDescent="0.3">
      <c r="A71" t="s">
        <v>253</v>
      </c>
      <c r="B71" t="s">
        <v>272</v>
      </c>
      <c r="C71" t="s">
        <v>47</v>
      </c>
      <c r="D71" t="s">
        <v>47</v>
      </c>
      <c r="F71" t="s">
        <v>47</v>
      </c>
      <c r="G71" t="s">
        <v>47</v>
      </c>
      <c r="H71" t="s">
        <v>47</v>
      </c>
      <c r="I71" t="s">
        <v>160</v>
      </c>
      <c r="K71" t="s">
        <v>264</v>
      </c>
      <c r="L71" t="s">
        <v>253</v>
      </c>
      <c r="M71">
        <v>989.3</v>
      </c>
    </row>
    <row r="72" spans="1:13" x14ac:dyDescent="0.3">
      <c r="A72" t="s">
        <v>253</v>
      </c>
      <c r="B72" t="s">
        <v>273</v>
      </c>
      <c r="C72" t="s">
        <v>47</v>
      </c>
      <c r="D72" t="s">
        <v>47</v>
      </c>
      <c r="F72" t="s">
        <v>47</v>
      </c>
      <c r="G72" t="s">
        <v>47</v>
      </c>
      <c r="H72" t="s">
        <v>47</v>
      </c>
      <c r="I72" t="s">
        <v>160</v>
      </c>
      <c r="K72" t="s">
        <v>255</v>
      </c>
      <c r="L72" t="s">
        <v>256</v>
      </c>
      <c r="M72">
        <v>10000</v>
      </c>
    </row>
    <row r="73" spans="1:13" x14ac:dyDescent="0.3">
      <c r="A73" t="s">
        <v>256</v>
      </c>
      <c r="B73" t="s">
        <v>274</v>
      </c>
      <c r="C73" t="s">
        <v>47</v>
      </c>
      <c r="D73" t="s">
        <v>47</v>
      </c>
      <c r="F73" t="s">
        <v>47</v>
      </c>
      <c r="G73" t="s">
        <v>47</v>
      </c>
      <c r="H73" t="s">
        <v>47</v>
      </c>
      <c r="I73" t="s">
        <v>160</v>
      </c>
      <c r="J73">
        <v>14898</v>
      </c>
      <c r="K73" t="s">
        <v>275</v>
      </c>
      <c r="L73" t="s">
        <v>256</v>
      </c>
    </row>
    <row r="74" spans="1:13" x14ac:dyDescent="0.3">
      <c r="A74" t="s">
        <v>256</v>
      </c>
      <c r="B74" t="s">
        <v>276</v>
      </c>
      <c r="C74" t="s">
        <v>47</v>
      </c>
      <c r="D74" t="s">
        <v>47</v>
      </c>
      <c r="F74" t="s">
        <v>47</v>
      </c>
      <c r="G74" t="s">
        <v>47</v>
      </c>
      <c r="H74" t="s">
        <v>47</v>
      </c>
      <c r="I74" t="s">
        <v>154</v>
      </c>
      <c r="J74">
        <v>10000</v>
      </c>
      <c r="K74" t="s">
        <v>277</v>
      </c>
      <c r="L74" t="s">
        <v>256</v>
      </c>
    </row>
    <row r="75" spans="1:13" x14ac:dyDescent="0.3">
      <c r="A75" t="s">
        <v>256</v>
      </c>
      <c r="B75" t="s">
        <v>278</v>
      </c>
      <c r="C75" t="s">
        <v>128</v>
      </c>
      <c r="D75" t="s">
        <v>50</v>
      </c>
      <c r="F75" t="s">
        <v>213</v>
      </c>
      <c r="G75" t="s">
        <v>140</v>
      </c>
      <c r="H75" t="s">
        <v>214</v>
      </c>
      <c r="I75" t="s">
        <v>138</v>
      </c>
      <c r="J75">
        <v>90</v>
      </c>
    </row>
    <row r="76" spans="1:13" x14ac:dyDescent="0.3">
      <c r="A76" t="s">
        <v>256</v>
      </c>
      <c r="B76" t="s">
        <v>267</v>
      </c>
      <c r="C76" t="s">
        <v>108</v>
      </c>
      <c r="D76" t="s">
        <v>53</v>
      </c>
      <c r="F76" t="s">
        <v>213</v>
      </c>
      <c r="G76" t="s">
        <v>140</v>
      </c>
      <c r="H76" t="s">
        <v>214</v>
      </c>
      <c r="I76" t="s">
        <v>138</v>
      </c>
      <c r="J76">
        <v>38</v>
      </c>
    </row>
    <row r="77" spans="1:13" x14ac:dyDescent="0.3">
      <c r="A77" t="s">
        <v>256</v>
      </c>
      <c r="B77" t="s">
        <v>279</v>
      </c>
      <c r="C77" t="s">
        <v>47</v>
      </c>
      <c r="D77" t="s">
        <v>47</v>
      </c>
      <c r="F77" t="s">
        <v>47</v>
      </c>
      <c r="G77" t="s">
        <v>47</v>
      </c>
      <c r="H77" t="s">
        <v>47</v>
      </c>
      <c r="I77" t="s">
        <v>169</v>
      </c>
      <c r="J77">
        <v>0</v>
      </c>
      <c r="K77" t="s">
        <v>170</v>
      </c>
      <c r="L77" t="s">
        <v>280</v>
      </c>
      <c r="M77">
        <v>14898</v>
      </c>
    </row>
    <row r="78" spans="1:13" x14ac:dyDescent="0.3">
      <c r="A78" t="s">
        <v>256</v>
      </c>
      <c r="B78" t="s">
        <v>281</v>
      </c>
      <c r="C78" t="s">
        <v>47</v>
      </c>
      <c r="D78" t="s">
        <v>47</v>
      </c>
      <c r="F78" t="s">
        <v>47</v>
      </c>
      <c r="G78" t="s">
        <v>47</v>
      </c>
      <c r="H78" t="s">
        <v>47</v>
      </c>
      <c r="I78" t="s">
        <v>134</v>
      </c>
      <c r="K78" t="s">
        <v>282</v>
      </c>
      <c r="L78" t="s">
        <v>256</v>
      </c>
      <c r="M78">
        <v>5000</v>
      </c>
    </row>
    <row r="79" spans="1:13" x14ac:dyDescent="0.3">
      <c r="A79" t="s">
        <v>256</v>
      </c>
      <c r="B79" t="s">
        <v>283</v>
      </c>
      <c r="C79" t="s">
        <v>77</v>
      </c>
      <c r="D79" t="s">
        <v>45</v>
      </c>
      <c r="F79" t="s">
        <v>147</v>
      </c>
      <c r="G79" t="s">
        <v>140</v>
      </c>
      <c r="H79" t="s">
        <v>153</v>
      </c>
      <c r="I79" t="s">
        <v>154</v>
      </c>
      <c r="K79" t="s">
        <v>284</v>
      </c>
      <c r="L79" t="s">
        <v>256</v>
      </c>
      <c r="M79">
        <v>10000</v>
      </c>
    </row>
    <row r="80" spans="1:13" x14ac:dyDescent="0.3">
      <c r="A80" t="s">
        <v>256</v>
      </c>
      <c r="B80" t="s">
        <v>285</v>
      </c>
      <c r="C80" t="s">
        <v>47</v>
      </c>
      <c r="D80" t="s">
        <v>47</v>
      </c>
      <c r="F80" t="s">
        <v>47</v>
      </c>
      <c r="G80" t="s">
        <v>47</v>
      </c>
      <c r="H80" t="s">
        <v>47</v>
      </c>
      <c r="I80" t="s">
        <v>160</v>
      </c>
      <c r="K80" t="s">
        <v>277</v>
      </c>
      <c r="L80" t="s">
        <v>256</v>
      </c>
      <c r="M80">
        <v>10000</v>
      </c>
    </row>
    <row r="81" spans="1:13" x14ac:dyDescent="0.3">
      <c r="A81" t="s">
        <v>286</v>
      </c>
      <c r="B81" t="s">
        <v>287</v>
      </c>
      <c r="C81" t="s">
        <v>78</v>
      </c>
      <c r="D81" t="s">
        <v>46</v>
      </c>
      <c r="F81" t="s">
        <v>159</v>
      </c>
      <c r="G81" t="s">
        <v>140</v>
      </c>
      <c r="H81" t="s">
        <v>288</v>
      </c>
      <c r="I81" t="s">
        <v>169</v>
      </c>
      <c r="J81">
        <v>15798</v>
      </c>
      <c r="K81" t="s">
        <v>170</v>
      </c>
      <c r="L81" t="s">
        <v>289</v>
      </c>
      <c r="M81">
        <v>0</v>
      </c>
    </row>
    <row r="82" spans="1:13" x14ac:dyDescent="0.3">
      <c r="A82" t="s">
        <v>286</v>
      </c>
      <c r="B82" t="s">
        <v>290</v>
      </c>
      <c r="C82" t="s">
        <v>47</v>
      </c>
      <c r="D82" t="s">
        <v>47</v>
      </c>
      <c r="F82" t="s">
        <v>47</v>
      </c>
      <c r="G82" t="s">
        <v>47</v>
      </c>
      <c r="H82" t="s">
        <v>47</v>
      </c>
      <c r="I82" t="s">
        <v>134</v>
      </c>
      <c r="J82">
        <v>5000</v>
      </c>
      <c r="K82" t="s">
        <v>291</v>
      </c>
      <c r="L82" t="s">
        <v>286</v>
      </c>
    </row>
    <row r="83" spans="1:13" x14ac:dyDescent="0.3">
      <c r="A83" t="s">
        <v>286</v>
      </c>
      <c r="B83" t="s">
        <v>292</v>
      </c>
      <c r="C83" t="s">
        <v>49</v>
      </c>
      <c r="D83" t="s">
        <v>49</v>
      </c>
      <c r="F83" t="s">
        <v>49</v>
      </c>
      <c r="G83" t="s">
        <v>49</v>
      </c>
      <c r="H83" t="s">
        <v>49</v>
      </c>
      <c r="I83" t="s">
        <v>160</v>
      </c>
      <c r="J83">
        <v>3000</v>
      </c>
      <c r="K83" t="s">
        <v>293</v>
      </c>
      <c r="L83" t="s">
        <v>286</v>
      </c>
    </row>
    <row r="84" spans="1:13" x14ac:dyDescent="0.3">
      <c r="A84" t="s">
        <v>286</v>
      </c>
      <c r="B84" t="s">
        <v>294</v>
      </c>
      <c r="C84" t="s">
        <v>101</v>
      </c>
      <c r="D84" t="s">
        <v>43</v>
      </c>
      <c r="F84" t="s">
        <v>213</v>
      </c>
      <c r="G84" t="s">
        <v>140</v>
      </c>
      <c r="H84" t="s">
        <v>133</v>
      </c>
      <c r="I84" t="s">
        <v>138</v>
      </c>
      <c r="J84">
        <v>590</v>
      </c>
    </row>
    <row r="85" spans="1:13" x14ac:dyDescent="0.3">
      <c r="A85" t="s">
        <v>286</v>
      </c>
      <c r="B85" t="s">
        <v>295</v>
      </c>
      <c r="C85" t="s">
        <v>63</v>
      </c>
      <c r="D85" t="s">
        <v>10</v>
      </c>
      <c r="F85" t="s">
        <v>205</v>
      </c>
      <c r="G85" t="s">
        <v>140</v>
      </c>
      <c r="I85" t="s">
        <v>138</v>
      </c>
      <c r="J85">
        <v>515.54999999999995</v>
      </c>
    </row>
    <row r="86" spans="1:13" x14ac:dyDescent="0.3">
      <c r="A86" t="s">
        <v>286</v>
      </c>
      <c r="B86" t="s">
        <v>296</v>
      </c>
      <c r="C86" t="s">
        <v>127</v>
      </c>
      <c r="D86" t="s">
        <v>50</v>
      </c>
      <c r="F86" t="s">
        <v>213</v>
      </c>
      <c r="G86" t="s">
        <v>140</v>
      </c>
      <c r="H86" t="s">
        <v>133</v>
      </c>
      <c r="I86" t="s">
        <v>138</v>
      </c>
      <c r="J86">
        <v>30</v>
      </c>
    </row>
    <row r="87" spans="1:13" x14ac:dyDescent="0.3">
      <c r="A87" t="s">
        <v>286</v>
      </c>
      <c r="B87" t="s">
        <v>235</v>
      </c>
      <c r="C87" t="s">
        <v>63</v>
      </c>
      <c r="D87" t="s">
        <v>10</v>
      </c>
      <c r="G87" t="s">
        <v>140</v>
      </c>
      <c r="H87" t="s">
        <v>133</v>
      </c>
      <c r="I87" t="s">
        <v>138</v>
      </c>
      <c r="L87" t="s">
        <v>233</v>
      </c>
      <c r="M87">
        <v>5.0999999999999996</v>
      </c>
    </row>
    <row r="88" spans="1:13" x14ac:dyDescent="0.3">
      <c r="A88" t="s">
        <v>286</v>
      </c>
      <c r="B88" t="s">
        <v>297</v>
      </c>
      <c r="C88" t="s">
        <v>47</v>
      </c>
      <c r="D88" t="s">
        <v>47</v>
      </c>
      <c r="F88" t="s">
        <v>47</v>
      </c>
      <c r="G88" t="s">
        <v>47</v>
      </c>
      <c r="H88" t="s">
        <v>47</v>
      </c>
      <c r="I88" t="s">
        <v>160</v>
      </c>
      <c r="K88" t="s">
        <v>298</v>
      </c>
      <c r="L88" t="s">
        <v>286</v>
      </c>
      <c r="M88">
        <v>4000</v>
      </c>
    </row>
    <row r="89" spans="1:13" x14ac:dyDescent="0.3">
      <c r="A89" t="s">
        <v>286</v>
      </c>
      <c r="B89" t="s">
        <v>299</v>
      </c>
      <c r="C89" t="s">
        <v>47</v>
      </c>
      <c r="D89" t="s">
        <v>47</v>
      </c>
      <c r="F89" t="s">
        <v>47</v>
      </c>
      <c r="G89" t="s">
        <v>47</v>
      </c>
      <c r="H89" t="s">
        <v>47</v>
      </c>
      <c r="I89" t="s">
        <v>160</v>
      </c>
      <c r="K89" t="s">
        <v>300</v>
      </c>
      <c r="L89" t="s">
        <v>286</v>
      </c>
      <c r="M89">
        <v>500</v>
      </c>
    </row>
    <row r="90" spans="1:13" x14ac:dyDescent="0.3">
      <c r="A90" t="s">
        <v>286</v>
      </c>
      <c r="B90" t="s">
        <v>301</v>
      </c>
      <c r="C90" t="s">
        <v>47</v>
      </c>
      <c r="D90" t="s">
        <v>47</v>
      </c>
      <c r="F90" t="s">
        <v>47</v>
      </c>
      <c r="G90" t="s">
        <v>47</v>
      </c>
      <c r="H90" t="s">
        <v>47</v>
      </c>
      <c r="I90" t="s">
        <v>160</v>
      </c>
      <c r="K90" t="s">
        <v>291</v>
      </c>
      <c r="L90" t="s">
        <v>286</v>
      </c>
      <c r="M90">
        <v>5000</v>
      </c>
    </row>
    <row r="91" spans="1:13" x14ac:dyDescent="0.3">
      <c r="A91" t="s">
        <v>302</v>
      </c>
      <c r="B91" t="s">
        <v>303</v>
      </c>
      <c r="C91" t="s">
        <v>110</v>
      </c>
      <c r="D91" t="s">
        <v>120</v>
      </c>
      <c r="F91" t="s">
        <v>167</v>
      </c>
      <c r="G91" t="s">
        <v>174</v>
      </c>
      <c r="I91" t="s">
        <v>141</v>
      </c>
      <c r="J91">
        <v>19349.86</v>
      </c>
      <c r="K91" t="s">
        <v>304</v>
      </c>
    </row>
    <row r="92" spans="1:13" x14ac:dyDescent="0.3">
      <c r="A92" t="s">
        <v>302</v>
      </c>
      <c r="B92" t="s">
        <v>305</v>
      </c>
      <c r="C92" t="s">
        <v>17</v>
      </c>
      <c r="D92" t="s">
        <v>120</v>
      </c>
      <c r="F92" t="s">
        <v>167</v>
      </c>
      <c r="G92" t="s">
        <v>174</v>
      </c>
      <c r="H92" t="s">
        <v>306</v>
      </c>
      <c r="I92" t="s">
        <v>141</v>
      </c>
      <c r="J92">
        <v>1052.1500000000001</v>
      </c>
      <c r="K92" t="s">
        <v>307</v>
      </c>
    </row>
    <row r="93" spans="1:13" x14ac:dyDescent="0.3">
      <c r="A93" t="s">
        <v>302</v>
      </c>
      <c r="B93" t="s">
        <v>308</v>
      </c>
      <c r="C93" t="s">
        <v>120</v>
      </c>
      <c r="D93" t="s">
        <v>120</v>
      </c>
      <c r="F93" t="s">
        <v>120</v>
      </c>
      <c r="G93" t="s">
        <v>120</v>
      </c>
      <c r="H93" t="s">
        <v>309</v>
      </c>
      <c r="I93" t="s">
        <v>141</v>
      </c>
      <c r="J93">
        <v>189.39</v>
      </c>
      <c r="K93" t="s">
        <v>310</v>
      </c>
    </row>
    <row r="94" spans="1:13" x14ac:dyDescent="0.3">
      <c r="A94" t="s">
        <v>311</v>
      </c>
      <c r="B94" t="s">
        <v>312</v>
      </c>
      <c r="C94" t="s">
        <v>86</v>
      </c>
      <c r="D94" t="s">
        <v>55</v>
      </c>
      <c r="F94" t="s">
        <v>313</v>
      </c>
      <c r="G94" t="s">
        <v>168</v>
      </c>
      <c r="H94" t="s">
        <v>159</v>
      </c>
      <c r="I94" t="s">
        <v>160</v>
      </c>
      <c r="J94">
        <v>2821</v>
      </c>
      <c r="K94" t="s">
        <v>149</v>
      </c>
      <c r="L94" t="s">
        <v>311</v>
      </c>
    </row>
    <row r="95" spans="1:13" x14ac:dyDescent="0.3">
      <c r="A95" t="s">
        <v>311</v>
      </c>
      <c r="B95" t="s">
        <v>314</v>
      </c>
      <c r="C95" t="s">
        <v>5</v>
      </c>
      <c r="D95" t="s">
        <v>53</v>
      </c>
      <c r="F95" t="s">
        <v>315</v>
      </c>
      <c r="G95" t="s">
        <v>140</v>
      </c>
      <c r="H95" t="s">
        <v>316</v>
      </c>
      <c r="I95" t="s">
        <v>141</v>
      </c>
      <c r="J95">
        <v>2023</v>
      </c>
      <c r="K95" t="s">
        <v>317</v>
      </c>
    </row>
    <row r="96" spans="1:13" x14ac:dyDescent="0.3">
      <c r="A96" t="s">
        <v>311</v>
      </c>
      <c r="B96" t="s">
        <v>314</v>
      </c>
      <c r="C96" t="s">
        <v>5</v>
      </c>
      <c r="D96" t="s">
        <v>53</v>
      </c>
      <c r="F96" t="s">
        <v>315</v>
      </c>
      <c r="G96" t="s">
        <v>140</v>
      </c>
      <c r="H96" t="s">
        <v>316</v>
      </c>
      <c r="I96" t="s">
        <v>141</v>
      </c>
      <c r="J96">
        <v>1852.69</v>
      </c>
      <c r="K96" t="s">
        <v>318</v>
      </c>
    </row>
    <row r="97" spans="1:13" x14ac:dyDescent="0.3">
      <c r="A97" t="s">
        <v>311</v>
      </c>
      <c r="B97" t="s">
        <v>294</v>
      </c>
      <c r="C97" t="s">
        <v>101</v>
      </c>
      <c r="D97" t="s">
        <v>43</v>
      </c>
      <c r="F97" t="s">
        <v>213</v>
      </c>
      <c r="G97" t="s">
        <v>140</v>
      </c>
      <c r="H97" t="s">
        <v>133</v>
      </c>
      <c r="I97" t="s">
        <v>138</v>
      </c>
      <c r="J97">
        <v>270</v>
      </c>
    </row>
    <row r="98" spans="1:13" x14ac:dyDescent="0.3">
      <c r="A98" t="s">
        <v>311</v>
      </c>
      <c r="B98" t="s">
        <v>319</v>
      </c>
      <c r="C98" t="s">
        <v>5</v>
      </c>
      <c r="D98" t="s">
        <v>53</v>
      </c>
      <c r="F98" t="s">
        <v>315</v>
      </c>
      <c r="G98" t="s">
        <v>140</v>
      </c>
      <c r="H98" t="s">
        <v>316</v>
      </c>
      <c r="I98" t="s">
        <v>141</v>
      </c>
      <c r="J98">
        <v>55</v>
      </c>
      <c r="K98" t="s">
        <v>320</v>
      </c>
    </row>
    <row r="99" spans="1:13" x14ac:dyDescent="0.3">
      <c r="A99" t="s">
        <v>311</v>
      </c>
      <c r="B99" t="s">
        <v>321</v>
      </c>
      <c r="C99" t="s">
        <v>107</v>
      </c>
      <c r="D99" t="s">
        <v>50</v>
      </c>
      <c r="F99" t="s">
        <v>322</v>
      </c>
      <c r="G99" t="s">
        <v>140</v>
      </c>
      <c r="H99" t="s">
        <v>323</v>
      </c>
      <c r="I99" t="s">
        <v>138</v>
      </c>
      <c r="J99">
        <v>20</v>
      </c>
    </row>
    <row r="100" spans="1:13" x14ac:dyDescent="0.3">
      <c r="A100" t="s">
        <v>324</v>
      </c>
      <c r="B100" t="s">
        <v>325</v>
      </c>
      <c r="C100" t="s">
        <v>47</v>
      </c>
      <c r="D100" t="s">
        <v>47</v>
      </c>
      <c r="F100" t="s">
        <v>47</v>
      </c>
      <c r="G100" t="s">
        <v>47</v>
      </c>
      <c r="H100" t="s">
        <v>47</v>
      </c>
      <c r="I100" t="s">
        <v>160</v>
      </c>
      <c r="J100">
        <v>12000</v>
      </c>
      <c r="K100" t="s">
        <v>326</v>
      </c>
      <c r="L100" t="s">
        <v>324</v>
      </c>
    </row>
    <row r="101" spans="1:13" x14ac:dyDescent="0.3">
      <c r="A101" t="s">
        <v>324</v>
      </c>
      <c r="B101" t="s">
        <v>327</v>
      </c>
      <c r="C101" t="s">
        <v>47</v>
      </c>
      <c r="D101" t="s">
        <v>47</v>
      </c>
      <c r="F101" t="s">
        <v>47</v>
      </c>
      <c r="G101" t="s">
        <v>47</v>
      </c>
      <c r="H101" t="s">
        <v>47</v>
      </c>
      <c r="I101" t="s">
        <v>154</v>
      </c>
      <c r="J101">
        <v>5007.71</v>
      </c>
      <c r="K101" t="s">
        <v>328</v>
      </c>
      <c r="L101" t="s">
        <v>324</v>
      </c>
    </row>
    <row r="102" spans="1:13" x14ac:dyDescent="0.3">
      <c r="A102" t="s">
        <v>324</v>
      </c>
      <c r="B102" t="s">
        <v>329</v>
      </c>
      <c r="C102" t="s">
        <v>76</v>
      </c>
      <c r="D102" t="s">
        <v>43</v>
      </c>
      <c r="F102" t="s">
        <v>269</v>
      </c>
      <c r="G102" t="s">
        <v>140</v>
      </c>
      <c r="H102" t="s">
        <v>153</v>
      </c>
      <c r="I102" t="s">
        <v>138</v>
      </c>
      <c r="J102">
        <v>110</v>
      </c>
    </row>
    <row r="103" spans="1:13" x14ac:dyDescent="0.3">
      <c r="A103" t="s">
        <v>324</v>
      </c>
      <c r="B103" t="s">
        <v>330</v>
      </c>
      <c r="C103" t="s">
        <v>48</v>
      </c>
      <c r="D103" t="s">
        <v>48</v>
      </c>
      <c r="F103" t="s">
        <v>173</v>
      </c>
      <c r="G103" t="s">
        <v>140</v>
      </c>
      <c r="H103" t="s">
        <v>153</v>
      </c>
      <c r="I103" t="s">
        <v>154</v>
      </c>
      <c r="K103" t="s">
        <v>331</v>
      </c>
      <c r="L103" t="s">
        <v>324</v>
      </c>
      <c r="M103">
        <v>10007.709999999999</v>
      </c>
    </row>
    <row r="104" spans="1:13" x14ac:dyDescent="0.3">
      <c r="A104" t="s">
        <v>324</v>
      </c>
      <c r="B104" t="s">
        <v>332</v>
      </c>
      <c r="C104" t="s">
        <v>47</v>
      </c>
      <c r="D104" t="s">
        <v>47</v>
      </c>
      <c r="F104" t="s">
        <v>47</v>
      </c>
      <c r="G104" t="s">
        <v>47</v>
      </c>
      <c r="H104" t="s">
        <v>47</v>
      </c>
      <c r="I104" t="s">
        <v>160</v>
      </c>
      <c r="K104" t="s">
        <v>328</v>
      </c>
      <c r="L104" t="s">
        <v>324</v>
      </c>
      <c r="M104">
        <v>5007.71</v>
      </c>
    </row>
    <row r="105" spans="1:13" x14ac:dyDescent="0.3">
      <c r="A105" t="s">
        <v>333</v>
      </c>
      <c r="B105" t="s">
        <v>334</v>
      </c>
      <c r="C105" t="s">
        <v>47</v>
      </c>
      <c r="D105" t="s">
        <v>47</v>
      </c>
      <c r="F105" t="s">
        <v>47</v>
      </c>
      <c r="G105" t="s">
        <v>47</v>
      </c>
      <c r="H105" t="s">
        <v>47</v>
      </c>
      <c r="I105" t="s">
        <v>154</v>
      </c>
      <c r="J105">
        <v>5000</v>
      </c>
      <c r="K105" t="s">
        <v>335</v>
      </c>
      <c r="L105" t="s">
        <v>333</v>
      </c>
    </row>
    <row r="106" spans="1:13" x14ac:dyDescent="0.3">
      <c r="A106" t="s">
        <v>333</v>
      </c>
      <c r="B106" t="s">
        <v>336</v>
      </c>
      <c r="C106" t="s">
        <v>63</v>
      </c>
      <c r="D106" t="s">
        <v>10</v>
      </c>
      <c r="G106" t="s">
        <v>140</v>
      </c>
      <c r="I106" t="s">
        <v>138</v>
      </c>
      <c r="J106">
        <v>516.02</v>
      </c>
    </row>
    <row r="107" spans="1:13" x14ac:dyDescent="0.3">
      <c r="A107" t="s">
        <v>333</v>
      </c>
      <c r="B107" t="s">
        <v>294</v>
      </c>
      <c r="C107" t="s">
        <v>101</v>
      </c>
      <c r="D107" t="s">
        <v>43</v>
      </c>
      <c r="F107" t="s">
        <v>213</v>
      </c>
      <c r="G107" t="s">
        <v>140</v>
      </c>
      <c r="H107" t="s">
        <v>133</v>
      </c>
      <c r="I107" t="s">
        <v>138</v>
      </c>
      <c r="J107">
        <v>440</v>
      </c>
    </row>
    <row r="108" spans="1:13" x14ac:dyDescent="0.3">
      <c r="A108" t="s">
        <v>333</v>
      </c>
      <c r="B108" t="s">
        <v>235</v>
      </c>
      <c r="C108" t="s">
        <v>63</v>
      </c>
      <c r="D108" t="s">
        <v>10</v>
      </c>
      <c r="G108" t="s">
        <v>140</v>
      </c>
      <c r="H108" t="s">
        <v>133</v>
      </c>
      <c r="I108" t="s">
        <v>138</v>
      </c>
      <c r="L108" t="s">
        <v>233</v>
      </c>
      <c r="M108">
        <v>5.1100000000000003</v>
      </c>
    </row>
    <row r="109" spans="1:13" x14ac:dyDescent="0.3">
      <c r="A109" t="s">
        <v>333</v>
      </c>
      <c r="B109" t="s">
        <v>337</v>
      </c>
      <c r="C109" t="s">
        <v>47</v>
      </c>
      <c r="D109" t="s">
        <v>47</v>
      </c>
      <c r="F109" t="s">
        <v>47</v>
      </c>
      <c r="G109" t="s">
        <v>47</v>
      </c>
      <c r="H109" t="s">
        <v>47</v>
      </c>
      <c r="I109" t="s">
        <v>160</v>
      </c>
      <c r="K109" t="s">
        <v>335</v>
      </c>
      <c r="L109" t="s">
        <v>333</v>
      </c>
      <c r="M109">
        <v>5000</v>
      </c>
    </row>
    <row r="110" spans="1:13" x14ac:dyDescent="0.3">
      <c r="A110" t="s">
        <v>338</v>
      </c>
      <c r="B110" t="s">
        <v>339</v>
      </c>
      <c r="C110" t="s">
        <v>49</v>
      </c>
      <c r="D110" t="s">
        <v>49</v>
      </c>
      <c r="F110" t="s">
        <v>105</v>
      </c>
      <c r="G110" t="s">
        <v>340</v>
      </c>
      <c r="H110" t="s">
        <v>153</v>
      </c>
      <c r="I110" t="s">
        <v>154</v>
      </c>
      <c r="J110">
        <v>17700</v>
      </c>
      <c r="K110" t="s">
        <v>341</v>
      </c>
      <c r="L110" t="s">
        <v>338</v>
      </c>
    </row>
    <row r="111" spans="1:13" x14ac:dyDescent="0.3">
      <c r="A111" t="s">
        <v>338</v>
      </c>
      <c r="B111" t="s">
        <v>342</v>
      </c>
      <c r="C111" t="s">
        <v>109</v>
      </c>
      <c r="D111" t="s">
        <v>14</v>
      </c>
      <c r="F111" t="s">
        <v>269</v>
      </c>
      <c r="H111" t="s">
        <v>133</v>
      </c>
      <c r="I111" t="s">
        <v>138</v>
      </c>
      <c r="J111">
        <v>250</v>
      </c>
    </row>
    <row r="112" spans="1:13" x14ac:dyDescent="0.3">
      <c r="A112" t="s">
        <v>338</v>
      </c>
      <c r="B112" t="s">
        <v>343</v>
      </c>
      <c r="C112" t="s">
        <v>109</v>
      </c>
      <c r="D112" t="s">
        <v>14</v>
      </c>
      <c r="F112" t="s">
        <v>269</v>
      </c>
      <c r="G112" t="s">
        <v>140</v>
      </c>
      <c r="I112" t="s">
        <v>160</v>
      </c>
      <c r="J112">
        <v>210</v>
      </c>
      <c r="K112" t="s">
        <v>344</v>
      </c>
      <c r="L112" t="s">
        <v>338</v>
      </c>
    </row>
    <row r="113" spans="1:13" x14ac:dyDescent="0.3">
      <c r="A113" t="s">
        <v>338</v>
      </c>
      <c r="B113" t="s">
        <v>339</v>
      </c>
      <c r="C113" t="s">
        <v>105</v>
      </c>
      <c r="D113" t="s">
        <v>49</v>
      </c>
      <c r="F113" t="s">
        <v>105</v>
      </c>
      <c r="G113" t="s">
        <v>340</v>
      </c>
      <c r="H113" t="s">
        <v>153</v>
      </c>
      <c r="I113" t="s">
        <v>154</v>
      </c>
      <c r="K113" t="s">
        <v>341</v>
      </c>
      <c r="L113" t="s">
        <v>338</v>
      </c>
      <c r="M113">
        <v>17700</v>
      </c>
    </row>
    <row r="114" spans="1:13" x14ac:dyDescent="0.3">
      <c r="A114" t="s">
        <v>345</v>
      </c>
      <c r="B114" t="s">
        <v>346</v>
      </c>
      <c r="C114" t="s">
        <v>56</v>
      </c>
      <c r="D114" t="s">
        <v>56</v>
      </c>
      <c r="F114" t="s">
        <v>56</v>
      </c>
      <c r="G114" t="s">
        <v>56</v>
      </c>
      <c r="H114" t="s">
        <v>56</v>
      </c>
      <c r="I114" t="s">
        <v>141</v>
      </c>
      <c r="J114">
        <v>26586.32</v>
      </c>
      <c r="K114" t="s">
        <v>347</v>
      </c>
    </row>
    <row r="115" spans="1:13" x14ac:dyDescent="0.3">
      <c r="A115" t="s">
        <v>345</v>
      </c>
      <c r="B115" t="s">
        <v>348</v>
      </c>
      <c r="C115" t="s">
        <v>103</v>
      </c>
      <c r="D115" t="s">
        <v>47</v>
      </c>
      <c r="F115" t="s">
        <v>349</v>
      </c>
      <c r="G115" t="s">
        <v>140</v>
      </c>
      <c r="H115" t="s">
        <v>350</v>
      </c>
      <c r="I115" t="s">
        <v>232</v>
      </c>
      <c r="J115">
        <v>3529</v>
      </c>
    </row>
    <row r="116" spans="1:13" x14ac:dyDescent="0.3">
      <c r="A116" t="s">
        <v>345</v>
      </c>
      <c r="B116" t="s">
        <v>351</v>
      </c>
      <c r="C116" t="s">
        <v>103</v>
      </c>
      <c r="D116" t="s">
        <v>47</v>
      </c>
      <c r="F116" t="s">
        <v>349</v>
      </c>
      <c r="G116" t="s">
        <v>140</v>
      </c>
      <c r="H116" t="s">
        <v>350</v>
      </c>
      <c r="I116" t="s">
        <v>138</v>
      </c>
      <c r="J116">
        <v>3016</v>
      </c>
    </row>
    <row r="117" spans="1:13" x14ac:dyDescent="0.3">
      <c r="A117" t="s">
        <v>345</v>
      </c>
      <c r="B117" t="s">
        <v>336</v>
      </c>
      <c r="C117" t="s">
        <v>63</v>
      </c>
      <c r="D117" t="s">
        <v>10</v>
      </c>
      <c r="G117" t="s">
        <v>140</v>
      </c>
      <c r="I117" t="s">
        <v>138</v>
      </c>
      <c r="J117">
        <v>517.03</v>
      </c>
    </row>
    <row r="118" spans="1:13" x14ac:dyDescent="0.3">
      <c r="A118" t="s">
        <v>345</v>
      </c>
      <c r="B118" t="s">
        <v>294</v>
      </c>
      <c r="C118" t="s">
        <v>101</v>
      </c>
      <c r="D118" t="s">
        <v>43</v>
      </c>
      <c r="F118" t="s">
        <v>213</v>
      </c>
      <c r="G118" t="s">
        <v>140</v>
      </c>
      <c r="H118" t="s">
        <v>133</v>
      </c>
      <c r="I118" t="s">
        <v>138</v>
      </c>
      <c r="J118">
        <v>390</v>
      </c>
    </row>
    <row r="119" spans="1:13" x14ac:dyDescent="0.3">
      <c r="A119" t="s">
        <v>345</v>
      </c>
      <c r="B119" t="s">
        <v>352</v>
      </c>
      <c r="C119" t="s">
        <v>50</v>
      </c>
      <c r="D119" t="s">
        <v>50</v>
      </c>
      <c r="F119" t="s">
        <v>353</v>
      </c>
      <c r="G119" t="s">
        <v>140</v>
      </c>
      <c r="H119" t="s">
        <v>133</v>
      </c>
      <c r="I119" t="s">
        <v>141</v>
      </c>
      <c r="J119">
        <v>255</v>
      </c>
      <c r="K119" t="s">
        <v>354</v>
      </c>
    </row>
    <row r="120" spans="1:13" x14ac:dyDescent="0.3">
      <c r="A120" t="s">
        <v>345</v>
      </c>
      <c r="B120" t="s">
        <v>355</v>
      </c>
      <c r="C120" t="s">
        <v>87</v>
      </c>
      <c r="D120" t="s">
        <v>87</v>
      </c>
      <c r="F120" t="s">
        <v>349</v>
      </c>
      <c r="G120" t="s">
        <v>140</v>
      </c>
      <c r="H120" t="s">
        <v>350</v>
      </c>
      <c r="I120" t="s">
        <v>232</v>
      </c>
      <c r="J120">
        <v>192</v>
      </c>
    </row>
    <row r="121" spans="1:13" x14ac:dyDescent="0.3">
      <c r="A121" t="s">
        <v>345</v>
      </c>
      <c r="B121" t="s">
        <v>356</v>
      </c>
      <c r="C121" t="s">
        <v>87</v>
      </c>
      <c r="D121" t="s">
        <v>87</v>
      </c>
      <c r="F121" t="s">
        <v>349</v>
      </c>
      <c r="G121" t="s">
        <v>140</v>
      </c>
      <c r="H121" t="s">
        <v>350</v>
      </c>
      <c r="I121" t="s">
        <v>138</v>
      </c>
      <c r="J121">
        <v>164</v>
      </c>
    </row>
    <row r="122" spans="1:13" x14ac:dyDescent="0.3">
      <c r="A122" t="s">
        <v>345</v>
      </c>
      <c r="B122" t="s">
        <v>357</v>
      </c>
      <c r="C122" t="s">
        <v>117</v>
      </c>
      <c r="D122" t="s">
        <v>50</v>
      </c>
      <c r="F122" t="s">
        <v>353</v>
      </c>
      <c r="G122" t="s">
        <v>140</v>
      </c>
      <c r="H122" t="s">
        <v>133</v>
      </c>
      <c r="I122" t="s">
        <v>138</v>
      </c>
      <c r="J122">
        <v>45</v>
      </c>
    </row>
    <row r="123" spans="1:13" x14ac:dyDescent="0.3">
      <c r="A123" t="s">
        <v>345</v>
      </c>
      <c r="B123" t="s">
        <v>358</v>
      </c>
      <c r="C123" t="s">
        <v>88</v>
      </c>
      <c r="D123" t="s">
        <v>359</v>
      </c>
      <c r="F123" t="s">
        <v>231</v>
      </c>
      <c r="I123" t="s">
        <v>232</v>
      </c>
      <c r="J123">
        <v>34.56</v>
      </c>
    </row>
    <row r="124" spans="1:13" x14ac:dyDescent="0.3">
      <c r="A124" t="s">
        <v>345</v>
      </c>
      <c r="B124" t="s">
        <v>360</v>
      </c>
      <c r="C124" t="s">
        <v>88</v>
      </c>
      <c r="D124" t="s">
        <v>359</v>
      </c>
      <c r="F124" t="s">
        <v>231</v>
      </c>
      <c r="I124" t="s">
        <v>138</v>
      </c>
      <c r="J124">
        <v>29.52</v>
      </c>
    </row>
    <row r="125" spans="1:13" x14ac:dyDescent="0.3">
      <c r="A125" t="s">
        <v>345</v>
      </c>
      <c r="B125" t="s">
        <v>235</v>
      </c>
      <c r="C125" t="s">
        <v>63</v>
      </c>
      <c r="D125" t="s">
        <v>10</v>
      </c>
      <c r="G125" t="s">
        <v>140</v>
      </c>
      <c r="H125" t="s">
        <v>133</v>
      </c>
      <c r="I125" t="s">
        <v>138</v>
      </c>
      <c r="L125" t="s">
        <v>233</v>
      </c>
      <c r="M125">
        <v>5.12</v>
      </c>
    </row>
    <row r="126" spans="1:13" x14ac:dyDescent="0.3">
      <c r="A126" t="s">
        <v>361</v>
      </c>
      <c r="B126" t="s">
        <v>362</v>
      </c>
      <c r="C126" t="s">
        <v>89</v>
      </c>
      <c r="D126" t="s">
        <v>59</v>
      </c>
      <c r="F126" t="s">
        <v>209</v>
      </c>
      <c r="G126" t="s">
        <v>363</v>
      </c>
      <c r="H126" t="s">
        <v>133</v>
      </c>
      <c r="I126" t="s">
        <v>141</v>
      </c>
      <c r="J126">
        <v>24110.97</v>
      </c>
      <c r="K126" t="s">
        <v>364</v>
      </c>
      <c r="L126" t="s">
        <v>365</v>
      </c>
    </row>
    <row r="127" spans="1:13" x14ac:dyDescent="0.3">
      <c r="A127" t="s">
        <v>361</v>
      </c>
      <c r="B127" t="s">
        <v>366</v>
      </c>
      <c r="C127" t="s">
        <v>110</v>
      </c>
      <c r="D127" t="s">
        <v>60</v>
      </c>
      <c r="F127" t="s">
        <v>167</v>
      </c>
      <c r="G127" t="s">
        <v>140</v>
      </c>
      <c r="I127" t="s">
        <v>141</v>
      </c>
      <c r="J127">
        <v>8745.06</v>
      </c>
      <c r="K127" t="s">
        <v>367</v>
      </c>
    </row>
    <row r="128" spans="1:13" x14ac:dyDescent="0.3">
      <c r="A128" t="s">
        <v>361</v>
      </c>
      <c r="B128" t="s">
        <v>368</v>
      </c>
      <c r="C128" t="s">
        <v>47</v>
      </c>
      <c r="D128" t="s">
        <v>47</v>
      </c>
      <c r="F128" t="s">
        <v>47</v>
      </c>
      <c r="G128" t="s">
        <v>47</v>
      </c>
      <c r="H128" t="s">
        <v>47</v>
      </c>
      <c r="I128" t="s">
        <v>160</v>
      </c>
      <c r="J128">
        <v>5000</v>
      </c>
      <c r="K128" t="s">
        <v>369</v>
      </c>
      <c r="L128" t="s">
        <v>361</v>
      </c>
    </row>
    <row r="129" spans="1:13" x14ac:dyDescent="0.3">
      <c r="A129" t="s">
        <v>361</v>
      </c>
      <c r="B129" t="s">
        <v>370</v>
      </c>
      <c r="C129" t="s">
        <v>17</v>
      </c>
      <c r="D129" t="s">
        <v>60</v>
      </c>
      <c r="F129" t="s">
        <v>167</v>
      </c>
      <c r="G129" t="s">
        <v>140</v>
      </c>
      <c r="H129" t="s">
        <v>306</v>
      </c>
      <c r="I129" t="s">
        <v>141</v>
      </c>
      <c r="J129">
        <v>354.26</v>
      </c>
      <c r="K129" t="s">
        <v>371</v>
      </c>
    </row>
    <row r="130" spans="1:13" x14ac:dyDescent="0.3">
      <c r="A130" t="s">
        <v>361</v>
      </c>
      <c r="B130" t="s">
        <v>346</v>
      </c>
      <c r="C130" t="s">
        <v>18</v>
      </c>
      <c r="D130" t="s">
        <v>61</v>
      </c>
      <c r="F130" t="s">
        <v>209</v>
      </c>
      <c r="G130" t="s">
        <v>140</v>
      </c>
      <c r="H130" t="s">
        <v>133</v>
      </c>
      <c r="I130" t="s">
        <v>141</v>
      </c>
      <c r="J130">
        <v>199</v>
      </c>
      <c r="K130" t="s">
        <v>372</v>
      </c>
    </row>
    <row r="131" spans="1:13" x14ac:dyDescent="0.3">
      <c r="A131" t="s">
        <v>361</v>
      </c>
      <c r="B131" t="s">
        <v>373</v>
      </c>
      <c r="C131" t="s">
        <v>81</v>
      </c>
      <c r="D131" t="s">
        <v>18</v>
      </c>
      <c r="F131" t="s">
        <v>209</v>
      </c>
      <c r="G131" t="s">
        <v>210</v>
      </c>
      <c r="I131" t="s">
        <v>141</v>
      </c>
      <c r="J131">
        <v>199</v>
      </c>
      <c r="K131" t="s">
        <v>374</v>
      </c>
      <c r="L131" t="s">
        <v>365</v>
      </c>
    </row>
    <row r="132" spans="1:13" x14ac:dyDescent="0.3">
      <c r="A132" t="s">
        <v>361</v>
      </c>
      <c r="B132" t="s">
        <v>278</v>
      </c>
      <c r="C132" t="s">
        <v>50</v>
      </c>
      <c r="D132" t="s">
        <v>50</v>
      </c>
      <c r="F132" t="s">
        <v>213</v>
      </c>
      <c r="G132" t="s">
        <v>140</v>
      </c>
      <c r="H132" t="s">
        <v>133</v>
      </c>
      <c r="I132" t="s">
        <v>138</v>
      </c>
      <c r="J132">
        <v>180</v>
      </c>
    </row>
    <row r="133" spans="1:13" x14ac:dyDescent="0.3">
      <c r="A133" t="s">
        <v>361</v>
      </c>
      <c r="B133" t="s">
        <v>308</v>
      </c>
      <c r="C133" t="s">
        <v>90</v>
      </c>
      <c r="D133" t="s">
        <v>60</v>
      </c>
      <c r="F133" t="s">
        <v>167</v>
      </c>
      <c r="G133" t="s">
        <v>140</v>
      </c>
      <c r="H133" t="s">
        <v>306</v>
      </c>
      <c r="I133" t="s">
        <v>141</v>
      </c>
      <c r="J133">
        <v>63.77</v>
      </c>
      <c r="K133" t="s">
        <v>375</v>
      </c>
    </row>
    <row r="134" spans="1:13" x14ac:dyDescent="0.3">
      <c r="A134" t="s">
        <v>361</v>
      </c>
      <c r="B134" t="s">
        <v>308</v>
      </c>
      <c r="C134" t="s">
        <v>91</v>
      </c>
      <c r="D134" t="s">
        <v>376</v>
      </c>
      <c r="F134" t="s">
        <v>209</v>
      </c>
      <c r="G134" t="s">
        <v>377</v>
      </c>
      <c r="H134" t="s">
        <v>133</v>
      </c>
      <c r="I134" t="s">
        <v>141</v>
      </c>
      <c r="J134">
        <v>35.82</v>
      </c>
      <c r="K134" t="s">
        <v>378</v>
      </c>
    </row>
    <row r="135" spans="1:13" x14ac:dyDescent="0.3">
      <c r="A135" t="s">
        <v>361</v>
      </c>
      <c r="B135" t="s">
        <v>346</v>
      </c>
      <c r="C135" t="s">
        <v>56</v>
      </c>
      <c r="D135" t="s">
        <v>56</v>
      </c>
      <c r="F135" t="s">
        <v>56</v>
      </c>
      <c r="G135" t="s">
        <v>56</v>
      </c>
      <c r="H135" t="s">
        <v>56</v>
      </c>
      <c r="I135" t="s">
        <v>141</v>
      </c>
      <c r="K135" t="s">
        <v>379</v>
      </c>
      <c r="L135" t="s">
        <v>239</v>
      </c>
      <c r="M135">
        <v>26586.32</v>
      </c>
    </row>
    <row r="136" spans="1:13" x14ac:dyDescent="0.3">
      <c r="A136" t="s">
        <v>361</v>
      </c>
      <c r="B136" t="s">
        <v>346</v>
      </c>
      <c r="F136" t="s">
        <v>209</v>
      </c>
      <c r="I136" t="s">
        <v>141</v>
      </c>
      <c r="J136">
        <v>0</v>
      </c>
      <c r="K136" t="s">
        <v>380</v>
      </c>
      <c r="L136" t="s">
        <v>239</v>
      </c>
      <c r="M136">
        <v>0</v>
      </c>
    </row>
    <row r="137" spans="1:13" x14ac:dyDescent="0.3">
      <c r="A137" t="s">
        <v>381</v>
      </c>
      <c r="B137" t="s">
        <v>382</v>
      </c>
      <c r="C137" t="s">
        <v>47</v>
      </c>
      <c r="D137" t="s">
        <v>47</v>
      </c>
      <c r="F137" t="s">
        <v>47</v>
      </c>
      <c r="G137" t="s">
        <v>47</v>
      </c>
      <c r="H137" t="s">
        <v>47</v>
      </c>
      <c r="I137" t="s">
        <v>134</v>
      </c>
      <c r="J137">
        <v>5027.72</v>
      </c>
      <c r="K137" t="s">
        <v>383</v>
      </c>
      <c r="L137" t="s">
        <v>381</v>
      </c>
    </row>
    <row r="138" spans="1:13" x14ac:dyDescent="0.3">
      <c r="A138" t="s">
        <v>381</v>
      </c>
      <c r="B138" t="s">
        <v>295</v>
      </c>
      <c r="C138" t="s">
        <v>63</v>
      </c>
      <c r="D138" t="s">
        <v>10</v>
      </c>
      <c r="F138" t="s">
        <v>205</v>
      </c>
      <c r="G138" t="s">
        <v>140</v>
      </c>
      <c r="I138" t="s">
        <v>138</v>
      </c>
      <c r="J138">
        <v>3125.69</v>
      </c>
    </row>
    <row r="139" spans="1:13" x14ac:dyDescent="0.3">
      <c r="A139" t="s">
        <v>381</v>
      </c>
      <c r="B139" t="s">
        <v>384</v>
      </c>
      <c r="C139" t="s">
        <v>10</v>
      </c>
      <c r="D139" t="s">
        <v>63</v>
      </c>
      <c r="G139" t="s">
        <v>140</v>
      </c>
      <c r="H139" t="s">
        <v>133</v>
      </c>
      <c r="I139" t="s">
        <v>138</v>
      </c>
      <c r="J139">
        <v>101</v>
      </c>
    </row>
    <row r="140" spans="1:13" x14ac:dyDescent="0.3">
      <c r="A140" t="s">
        <v>381</v>
      </c>
      <c r="B140" t="s">
        <v>385</v>
      </c>
      <c r="C140" t="s">
        <v>48</v>
      </c>
      <c r="D140" t="s">
        <v>48</v>
      </c>
      <c r="F140" t="s">
        <v>173</v>
      </c>
      <c r="G140" t="s">
        <v>140</v>
      </c>
      <c r="H140" t="s">
        <v>133</v>
      </c>
      <c r="I140" t="s">
        <v>134</v>
      </c>
      <c r="K140" t="s">
        <v>386</v>
      </c>
      <c r="L140" t="s">
        <v>381</v>
      </c>
      <c r="M140">
        <v>9705.35</v>
      </c>
    </row>
    <row r="141" spans="1:13" x14ac:dyDescent="0.3">
      <c r="A141" t="s">
        <v>381</v>
      </c>
      <c r="B141" t="s">
        <v>387</v>
      </c>
      <c r="C141" t="s">
        <v>48</v>
      </c>
      <c r="D141" t="s">
        <v>48</v>
      </c>
      <c r="F141" t="s">
        <v>173</v>
      </c>
      <c r="G141" t="s">
        <v>140</v>
      </c>
      <c r="H141" t="s">
        <v>133</v>
      </c>
      <c r="I141" t="s">
        <v>134</v>
      </c>
      <c r="K141" t="s">
        <v>388</v>
      </c>
      <c r="L141" t="s">
        <v>381</v>
      </c>
      <c r="M141">
        <v>5322.37</v>
      </c>
    </row>
    <row r="142" spans="1:13" x14ac:dyDescent="0.3">
      <c r="A142" t="s">
        <v>381</v>
      </c>
      <c r="B142" t="s">
        <v>389</v>
      </c>
      <c r="C142" t="s">
        <v>47</v>
      </c>
      <c r="D142" t="s">
        <v>47</v>
      </c>
      <c r="F142" t="s">
        <v>47</v>
      </c>
      <c r="G142" t="s">
        <v>47</v>
      </c>
      <c r="H142" t="s">
        <v>47</v>
      </c>
      <c r="I142" t="s">
        <v>160</v>
      </c>
      <c r="K142" t="s">
        <v>383</v>
      </c>
      <c r="L142" t="s">
        <v>381</v>
      </c>
      <c r="M142">
        <v>5027.72</v>
      </c>
    </row>
    <row r="143" spans="1:13" x14ac:dyDescent="0.3">
      <c r="A143" t="s">
        <v>381</v>
      </c>
      <c r="B143" t="s">
        <v>235</v>
      </c>
      <c r="C143" t="s">
        <v>63</v>
      </c>
      <c r="D143" t="s">
        <v>10</v>
      </c>
      <c r="G143" t="s">
        <v>140</v>
      </c>
      <c r="H143" t="s">
        <v>133</v>
      </c>
      <c r="I143" t="s">
        <v>138</v>
      </c>
      <c r="L143" t="s">
        <v>233</v>
      </c>
      <c r="M143">
        <v>30.95</v>
      </c>
    </row>
    <row r="144" spans="1:13" x14ac:dyDescent="0.3">
      <c r="A144" t="s">
        <v>390</v>
      </c>
      <c r="B144" t="s">
        <v>391</v>
      </c>
      <c r="C144" t="s">
        <v>125</v>
      </c>
      <c r="D144" t="s">
        <v>43</v>
      </c>
      <c r="F144" t="s">
        <v>392</v>
      </c>
      <c r="G144" t="s">
        <v>140</v>
      </c>
      <c r="H144" t="s">
        <v>133</v>
      </c>
      <c r="I144" t="s">
        <v>169</v>
      </c>
      <c r="J144">
        <v>1100</v>
      </c>
      <c r="K144" t="s">
        <v>170</v>
      </c>
      <c r="L144" t="s">
        <v>393</v>
      </c>
      <c r="M144">
        <v>0</v>
      </c>
    </row>
    <row r="145" spans="1:13" x14ac:dyDescent="0.3">
      <c r="A145" t="s">
        <v>390</v>
      </c>
      <c r="B145" t="s">
        <v>373</v>
      </c>
      <c r="C145" t="s">
        <v>106</v>
      </c>
      <c r="D145" t="s">
        <v>18</v>
      </c>
      <c r="F145" t="s">
        <v>209</v>
      </c>
      <c r="G145" t="s">
        <v>210</v>
      </c>
      <c r="H145" t="s">
        <v>106</v>
      </c>
      <c r="I145" t="s">
        <v>141</v>
      </c>
      <c r="J145">
        <v>529.82000000000005</v>
      </c>
      <c r="K145" t="s">
        <v>394</v>
      </c>
      <c r="L145" t="s">
        <v>365</v>
      </c>
    </row>
    <row r="146" spans="1:13" x14ac:dyDescent="0.3">
      <c r="A146" t="s">
        <v>390</v>
      </c>
      <c r="B146" t="s">
        <v>395</v>
      </c>
      <c r="C146" t="s">
        <v>114</v>
      </c>
      <c r="D146" t="s">
        <v>46</v>
      </c>
      <c r="F146" t="s">
        <v>159</v>
      </c>
      <c r="G146" t="s">
        <v>140</v>
      </c>
      <c r="H146" t="s">
        <v>288</v>
      </c>
      <c r="I146" t="s">
        <v>169</v>
      </c>
      <c r="J146">
        <v>0</v>
      </c>
      <c r="K146" t="s">
        <v>170</v>
      </c>
      <c r="L146" t="s">
        <v>393</v>
      </c>
      <c r="M146">
        <v>15798</v>
      </c>
    </row>
    <row r="147" spans="1:13" x14ac:dyDescent="0.3">
      <c r="A147" t="s">
        <v>390</v>
      </c>
      <c r="B147" t="s">
        <v>396</v>
      </c>
      <c r="C147" t="s">
        <v>114</v>
      </c>
      <c r="D147" t="s">
        <v>46</v>
      </c>
      <c r="F147" t="s">
        <v>159</v>
      </c>
      <c r="G147" t="s">
        <v>140</v>
      </c>
      <c r="H147" t="s">
        <v>288</v>
      </c>
      <c r="I147" t="s">
        <v>169</v>
      </c>
      <c r="J147">
        <v>0</v>
      </c>
      <c r="K147" t="s">
        <v>170</v>
      </c>
      <c r="L147" t="s">
        <v>393</v>
      </c>
      <c r="M147">
        <v>2821</v>
      </c>
    </row>
    <row r="148" spans="1:13" x14ac:dyDescent="0.3">
      <c r="A148" t="s">
        <v>397</v>
      </c>
      <c r="B148" t="s">
        <v>294</v>
      </c>
      <c r="C148" t="s">
        <v>101</v>
      </c>
      <c r="D148" t="s">
        <v>43</v>
      </c>
      <c r="F148" t="s">
        <v>213</v>
      </c>
      <c r="G148" t="s">
        <v>140</v>
      </c>
      <c r="H148" t="s">
        <v>133</v>
      </c>
      <c r="I148" t="s">
        <v>138</v>
      </c>
      <c r="J148">
        <v>120</v>
      </c>
    </row>
    <row r="149" spans="1:13" x14ac:dyDescent="0.3">
      <c r="A149" t="s">
        <v>397</v>
      </c>
      <c r="B149" t="s">
        <v>265</v>
      </c>
      <c r="C149" t="s">
        <v>118</v>
      </c>
      <c r="D149" t="s">
        <v>52</v>
      </c>
      <c r="F149" t="s">
        <v>213</v>
      </c>
      <c r="G149" t="s">
        <v>140</v>
      </c>
      <c r="H149" t="s">
        <v>133</v>
      </c>
      <c r="I149" t="s">
        <v>138</v>
      </c>
      <c r="J149">
        <v>80</v>
      </c>
    </row>
    <row r="150" spans="1:13" x14ac:dyDescent="0.3">
      <c r="A150" t="s">
        <v>397</v>
      </c>
      <c r="B150" t="s">
        <v>398</v>
      </c>
      <c r="C150" t="s">
        <v>123</v>
      </c>
      <c r="D150" t="s">
        <v>52</v>
      </c>
      <c r="F150" t="s">
        <v>213</v>
      </c>
      <c r="G150" t="s">
        <v>140</v>
      </c>
      <c r="H150" t="s">
        <v>133</v>
      </c>
      <c r="I150" t="s">
        <v>138</v>
      </c>
      <c r="J150">
        <v>80</v>
      </c>
    </row>
    <row r="151" spans="1:13" x14ac:dyDescent="0.3">
      <c r="A151" t="s">
        <v>399</v>
      </c>
      <c r="B151" t="s">
        <v>400</v>
      </c>
      <c r="C151" t="s">
        <v>47</v>
      </c>
      <c r="D151" t="s">
        <v>47</v>
      </c>
      <c r="F151" t="s">
        <v>47</v>
      </c>
      <c r="G151" t="s">
        <v>47</v>
      </c>
      <c r="H151" t="s">
        <v>47</v>
      </c>
      <c r="I151" t="s">
        <v>169</v>
      </c>
      <c r="J151">
        <v>11619</v>
      </c>
      <c r="K151" t="s">
        <v>170</v>
      </c>
      <c r="L151" t="s">
        <v>401</v>
      </c>
      <c r="M151">
        <v>0</v>
      </c>
    </row>
    <row r="152" spans="1:13" x14ac:dyDescent="0.3">
      <c r="A152" t="s">
        <v>399</v>
      </c>
      <c r="B152" t="s">
        <v>402</v>
      </c>
      <c r="C152" t="s">
        <v>80</v>
      </c>
      <c r="D152" t="s">
        <v>48</v>
      </c>
      <c r="F152" t="s">
        <v>147</v>
      </c>
      <c r="G152" t="s">
        <v>174</v>
      </c>
      <c r="H152" t="s">
        <v>133</v>
      </c>
      <c r="I152" t="s">
        <v>134</v>
      </c>
      <c r="J152">
        <v>10000</v>
      </c>
      <c r="K152" t="s">
        <v>403</v>
      </c>
      <c r="L152" t="s">
        <v>399</v>
      </c>
    </row>
    <row r="153" spans="1:13" x14ac:dyDescent="0.3">
      <c r="A153" t="s">
        <v>399</v>
      </c>
      <c r="B153" t="s">
        <v>404</v>
      </c>
      <c r="C153" t="s">
        <v>47</v>
      </c>
      <c r="D153" t="s">
        <v>47</v>
      </c>
      <c r="F153" t="s">
        <v>47</v>
      </c>
      <c r="G153" t="s">
        <v>47</v>
      </c>
      <c r="H153" t="s">
        <v>47</v>
      </c>
      <c r="I153" t="s">
        <v>160</v>
      </c>
      <c r="J153">
        <v>9220</v>
      </c>
      <c r="K153" t="s">
        <v>405</v>
      </c>
      <c r="L153" t="s">
        <v>399</v>
      </c>
    </row>
    <row r="154" spans="1:13" x14ac:dyDescent="0.3">
      <c r="A154" t="s">
        <v>399</v>
      </c>
      <c r="B154" t="s">
        <v>406</v>
      </c>
      <c r="C154" t="s">
        <v>48</v>
      </c>
      <c r="D154" t="s">
        <v>48</v>
      </c>
      <c r="F154" t="s">
        <v>189</v>
      </c>
      <c r="G154" t="s">
        <v>48</v>
      </c>
      <c r="H154" t="s">
        <v>161</v>
      </c>
      <c r="I154" t="s">
        <v>162</v>
      </c>
      <c r="J154">
        <v>9220</v>
      </c>
      <c r="K154" t="s">
        <v>407</v>
      </c>
      <c r="L154" t="s">
        <v>399</v>
      </c>
    </row>
    <row r="155" spans="1:13" x14ac:dyDescent="0.3">
      <c r="A155" t="s">
        <v>399</v>
      </c>
      <c r="B155" t="s">
        <v>408</v>
      </c>
      <c r="C155" t="s">
        <v>47</v>
      </c>
      <c r="D155" t="s">
        <v>47</v>
      </c>
      <c r="F155" t="s">
        <v>47</v>
      </c>
      <c r="G155" t="s">
        <v>47</v>
      </c>
      <c r="H155" t="s">
        <v>47</v>
      </c>
      <c r="I155" t="s">
        <v>169</v>
      </c>
      <c r="J155">
        <v>6000</v>
      </c>
      <c r="K155" t="s">
        <v>170</v>
      </c>
      <c r="L155" t="s">
        <v>401</v>
      </c>
      <c r="M155">
        <v>0</v>
      </c>
    </row>
    <row r="156" spans="1:13" x14ac:dyDescent="0.3">
      <c r="A156" t="s">
        <v>399</v>
      </c>
      <c r="B156" t="s">
        <v>409</v>
      </c>
      <c r="C156" t="s">
        <v>47</v>
      </c>
      <c r="D156" t="s">
        <v>47</v>
      </c>
      <c r="F156" t="s">
        <v>47</v>
      </c>
      <c r="G156" t="s">
        <v>47</v>
      </c>
      <c r="H156" t="s">
        <v>47</v>
      </c>
      <c r="I156" t="s">
        <v>160</v>
      </c>
      <c r="J156">
        <v>5000</v>
      </c>
      <c r="K156" t="s">
        <v>410</v>
      </c>
      <c r="L156" t="s">
        <v>399</v>
      </c>
    </row>
    <row r="157" spans="1:13" x14ac:dyDescent="0.3">
      <c r="A157" t="s">
        <v>399</v>
      </c>
      <c r="B157" t="s">
        <v>411</v>
      </c>
      <c r="C157" t="s">
        <v>47</v>
      </c>
      <c r="D157" t="s">
        <v>47</v>
      </c>
      <c r="F157" t="s">
        <v>47</v>
      </c>
      <c r="G157" t="s">
        <v>47</v>
      </c>
      <c r="H157" t="s">
        <v>47</v>
      </c>
      <c r="I157" t="s">
        <v>160</v>
      </c>
      <c r="J157">
        <v>4000</v>
      </c>
      <c r="K157" t="s">
        <v>412</v>
      </c>
      <c r="L157" t="s">
        <v>399</v>
      </c>
    </row>
    <row r="158" spans="1:13" x14ac:dyDescent="0.3">
      <c r="A158" t="s">
        <v>399</v>
      </c>
      <c r="B158" t="s">
        <v>413</v>
      </c>
      <c r="C158" t="s">
        <v>48</v>
      </c>
      <c r="D158" t="s">
        <v>48</v>
      </c>
      <c r="F158" t="s">
        <v>189</v>
      </c>
      <c r="G158" t="s">
        <v>48</v>
      </c>
      <c r="H158" t="s">
        <v>161</v>
      </c>
      <c r="I158" t="s">
        <v>162</v>
      </c>
      <c r="J158">
        <v>4000</v>
      </c>
      <c r="K158" t="s">
        <v>412</v>
      </c>
      <c r="L158" t="s">
        <v>399</v>
      </c>
    </row>
    <row r="159" spans="1:13" x14ac:dyDescent="0.3">
      <c r="A159" t="s">
        <v>399</v>
      </c>
      <c r="B159" t="s">
        <v>414</v>
      </c>
      <c r="C159" t="s">
        <v>47</v>
      </c>
      <c r="D159" t="s">
        <v>47</v>
      </c>
      <c r="F159" t="s">
        <v>47</v>
      </c>
      <c r="G159" t="s">
        <v>47</v>
      </c>
      <c r="H159" t="s">
        <v>47</v>
      </c>
      <c r="I159" t="s">
        <v>160</v>
      </c>
      <c r="J159">
        <v>2500</v>
      </c>
      <c r="K159" t="s">
        <v>407</v>
      </c>
      <c r="L159" t="s">
        <v>399</v>
      </c>
    </row>
    <row r="160" spans="1:13" x14ac:dyDescent="0.3">
      <c r="A160" t="s">
        <v>399</v>
      </c>
      <c r="B160" t="s">
        <v>415</v>
      </c>
      <c r="C160" t="s">
        <v>50</v>
      </c>
      <c r="D160" t="s">
        <v>50</v>
      </c>
      <c r="F160" t="s">
        <v>416</v>
      </c>
      <c r="G160" t="s">
        <v>140</v>
      </c>
      <c r="H160" t="s">
        <v>323</v>
      </c>
      <c r="I160" t="s">
        <v>141</v>
      </c>
      <c r="J160">
        <v>400</v>
      </c>
      <c r="K160" t="s">
        <v>417</v>
      </c>
      <c r="L160" t="s">
        <v>365</v>
      </c>
    </row>
    <row r="161" spans="1:13" x14ac:dyDescent="0.3">
      <c r="A161" t="s">
        <v>399</v>
      </c>
      <c r="B161" t="s">
        <v>418</v>
      </c>
      <c r="C161" t="s">
        <v>84</v>
      </c>
      <c r="D161" t="s">
        <v>53</v>
      </c>
      <c r="F161" t="s">
        <v>322</v>
      </c>
      <c r="G161" t="s">
        <v>140</v>
      </c>
      <c r="H161" t="s">
        <v>133</v>
      </c>
      <c r="I161" t="s">
        <v>138</v>
      </c>
      <c r="J161">
        <v>200</v>
      </c>
    </row>
    <row r="162" spans="1:13" x14ac:dyDescent="0.3">
      <c r="A162" t="s">
        <v>399</v>
      </c>
      <c r="B162" t="s">
        <v>419</v>
      </c>
      <c r="C162" t="s">
        <v>47</v>
      </c>
      <c r="D162" t="s">
        <v>47</v>
      </c>
      <c r="F162" t="s">
        <v>47</v>
      </c>
      <c r="G162" t="s">
        <v>47</v>
      </c>
      <c r="H162" t="s">
        <v>47</v>
      </c>
      <c r="I162" t="s">
        <v>160</v>
      </c>
      <c r="K162" t="s">
        <v>410</v>
      </c>
      <c r="L162" t="s">
        <v>399</v>
      </c>
      <c r="M162">
        <v>5000</v>
      </c>
    </row>
    <row r="163" spans="1:13" x14ac:dyDescent="0.3">
      <c r="A163" t="s">
        <v>399</v>
      </c>
      <c r="B163" t="s">
        <v>420</v>
      </c>
      <c r="C163" t="s">
        <v>47</v>
      </c>
      <c r="D163" t="s">
        <v>47</v>
      </c>
      <c r="F163" t="s">
        <v>47</v>
      </c>
      <c r="G163" t="s">
        <v>47</v>
      </c>
      <c r="H163" t="s">
        <v>47</v>
      </c>
      <c r="I163" t="s">
        <v>160</v>
      </c>
      <c r="K163" t="s">
        <v>421</v>
      </c>
      <c r="L163" t="s">
        <v>399</v>
      </c>
      <c r="M163">
        <v>11619</v>
      </c>
    </row>
    <row r="164" spans="1:13" x14ac:dyDescent="0.3">
      <c r="A164" t="s">
        <v>399</v>
      </c>
      <c r="B164" t="s">
        <v>422</v>
      </c>
      <c r="C164" t="s">
        <v>47</v>
      </c>
      <c r="D164" t="s">
        <v>47</v>
      </c>
      <c r="F164" t="s">
        <v>47</v>
      </c>
      <c r="G164" t="s">
        <v>47</v>
      </c>
      <c r="H164" t="s">
        <v>47</v>
      </c>
      <c r="I164" t="s">
        <v>160</v>
      </c>
      <c r="K164" t="s">
        <v>423</v>
      </c>
      <c r="L164" t="s">
        <v>399</v>
      </c>
      <c r="M164">
        <v>6000</v>
      </c>
    </row>
    <row r="165" spans="1:13" x14ac:dyDescent="0.3">
      <c r="A165" t="s">
        <v>399</v>
      </c>
      <c r="B165" t="s">
        <v>424</v>
      </c>
      <c r="C165" t="s">
        <v>47</v>
      </c>
      <c r="D165" t="s">
        <v>47</v>
      </c>
      <c r="F165" t="s">
        <v>47</v>
      </c>
      <c r="G165" t="s">
        <v>47</v>
      </c>
      <c r="H165" t="s">
        <v>47</v>
      </c>
      <c r="I165" t="s">
        <v>162</v>
      </c>
      <c r="K165" t="s">
        <v>405</v>
      </c>
      <c r="L165" t="s">
        <v>399</v>
      </c>
      <c r="M165">
        <v>9220</v>
      </c>
    </row>
    <row r="166" spans="1:13" x14ac:dyDescent="0.3">
      <c r="A166" t="s">
        <v>399</v>
      </c>
      <c r="B166" t="s">
        <v>425</v>
      </c>
      <c r="C166" t="s">
        <v>47</v>
      </c>
      <c r="D166" t="s">
        <v>47</v>
      </c>
      <c r="F166" t="s">
        <v>47</v>
      </c>
      <c r="G166" t="s">
        <v>47</v>
      </c>
      <c r="H166" t="s">
        <v>47</v>
      </c>
      <c r="I166" t="s">
        <v>162</v>
      </c>
      <c r="K166" t="s">
        <v>412</v>
      </c>
      <c r="L166" t="s">
        <v>399</v>
      </c>
      <c r="M166">
        <v>4000</v>
      </c>
    </row>
    <row r="167" spans="1:13" x14ac:dyDescent="0.3">
      <c r="A167" t="s">
        <v>426</v>
      </c>
      <c r="B167" t="s">
        <v>427</v>
      </c>
      <c r="C167" t="s">
        <v>109</v>
      </c>
      <c r="D167" t="s">
        <v>14</v>
      </c>
      <c r="F167" t="s">
        <v>428</v>
      </c>
      <c r="G167" t="s">
        <v>140</v>
      </c>
      <c r="H167" t="s">
        <v>161</v>
      </c>
      <c r="I167" t="s">
        <v>141</v>
      </c>
      <c r="J167">
        <v>2121</v>
      </c>
      <c r="K167" t="s">
        <v>429</v>
      </c>
      <c r="L167" t="s">
        <v>365</v>
      </c>
    </row>
    <row r="168" spans="1:13" x14ac:dyDescent="0.3">
      <c r="A168" t="s">
        <v>426</v>
      </c>
      <c r="B168" t="s">
        <v>430</v>
      </c>
      <c r="C168" t="s">
        <v>121</v>
      </c>
      <c r="D168" t="s">
        <v>43</v>
      </c>
      <c r="F168" t="s">
        <v>431</v>
      </c>
      <c r="G168" t="s">
        <v>140</v>
      </c>
      <c r="H168" t="s">
        <v>133</v>
      </c>
      <c r="I168" t="s">
        <v>138</v>
      </c>
      <c r="J168">
        <v>500</v>
      </c>
    </row>
    <row r="169" spans="1:13" x14ac:dyDescent="0.3">
      <c r="A169" t="s">
        <v>426</v>
      </c>
      <c r="B169" t="s">
        <v>432</v>
      </c>
      <c r="C169" t="s">
        <v>52</v>
      </c>
      <c r="D169" t="s">
        <v>53</v>
      </c>
      <c r="F169" t="s">
        <v>433</v>
      </c>
      <c r="G169" t="s">
        <v>140</v>
      </c>
      <c r="H169" t="s">
        <v>316</v>
      </c>
      <c r="I169" t="s">
        <v>138</v>
      </c>
      <c r="J169">
        <v>45</v>
      </c>
    </row>
    <row r="170" spans="1:13" x14ac:dyDescent="0.3">
      <c r="A170" t="s">
        <v>434</v>
      </c>
      <c r="B170" t="s">
        <v>435</v>
      </c>
      <c r="C170" t="s">
        <v>47</v>
      </c>
      <c r="D170" t="s">
        <v>47</v>
      </c>
      <c r="F170" t="s">
        <v>47</v>
      </c>
      <c r="G170" t="s">
        <v>47</v>
      </c>
      <c r="H170" t="s">
        <v>47</v>
      </c>
      <c r="I170" t="s">
        <v>154</v>
      </c>
      <c r="J170">
        <v>5000</v>
      </c>
      <c r="K170" t="s">
        <v>436</v>
      </c>
      <c r="L170" t="s">
        <v>434</v>
      </c>
    </row>
    <row r="171" spans="1:13" x14ac:dyDescent="0.3">
      <c r="A171" t="s">
        <v>434</v>
      </c>
      <c r="B171" t="s">
        <v>437</v>
      </c>
      <c r="C171" t="s">
        <v>47</v>
      </c>
      <c r="D171" t="s">
        <v>47</v>
      </c>
      <c r="F171" t="s">
        <v>47</v>
      </c>
      <c r="G171" t="s">
        <v>47</v>
      </c>
      <c r="H171" t="s">
        <v>47</v>
      </c>
      <c r="I171" t="s">
        <v>160</v>
      </c>
      <c r="K171" t="s">
        <v>436</v>
      </c>
      <c r="L171" t="s">
        <v>434</v>
      </c>
      <c r="M171">
        <v>5000</v>
      </c>
    </row>
    <row r="172" spans="1:13" x14ac:dyDescent="0.3">
      <c r="A172" t="s">
        <v>438</v>
      </c>
      <c r="B172" t="s">
        <v>439</v>
      </c>
      <c r="C172" t="s">
        <v>92</v>
      </c>
      <c r="D172" t="s">
        <v>64</v>
      </c>
      <c r="F172" t="s">
        <v>92</v>
      </c>
      <c r="G172" t="s">
        <v>140</v>
      </c>
      <c r="H172" t="s">
        <v>133</v>
      </c>
      <c r="I172" t="s">
        <v>141</v>
      </c>
      <c r="J172">
        <v>599</v>
      </c>
      <c r="K172" t="s">
        <v>440</v>
      </c>
      <c r="L172" t="s">
        <v>365</v>
      </c>
    </row>
    <row r="173" spans="1:13" x14ac:dyDescent="0.3">
      <c r="A173" t="s">
        <v>438</v>
      </c>
      <c r="B173" t="s">
        <v>278</v>
      </c>
      <c r="C173" t="s">
        <v>50</v>
      </c>
      <c r="D173" t="s">
        <v>50</v>
      </c>
      <c r="F173" t="s">
        <v>213</v>
      </c>
      <c r="G173" t="s">
        <v>140</v>
      </c>
      <c r="H173" t="s">
        <v>214</v>
      </c>
      <c r="I173" t="s">
        <v>138</v>
      </c>
      <c r="J173">
        <v>300</v>
      </c>
    </row>
    <row r="174" spans="1:13" x14ac:dyDescent="0.3">
      <c r="A174" t="s">
        <v>438</v>
      </c>
      <c r="B174" t="s">
        <v>441</v>
      </c>
      <c r="C174" t="s">
        <v>83</v>
      </c>
      <c r="D174" t="s">
        <v>52</v>
      </c>
      <c r="F174" t="s">
        <v>213</v>
      </c>
      <c r="G174" t="s">
        <v>140</v>
      </c>
      <c r="H174" t="s">
        <v>214</v>
      </c>
      <c r="I174" t="s">
        <v>138</v>
      </c>
      <c r="J174">
        <v>115</v>
      </c>
    </row>
    <row r="175" spans="1:13" x14ac:dyDescent="0.3">
      <c r="A175" t="s">
        <v>438</v>
      </c>
      <c r="B175" t="s">
        <v>442</v>
      </c>
      <c r="C175" t="s">
        <v>108</v>
      </c>
      <c r="D175" t="s">
        <v>52</v>
      </c>
      <c r="F175" t="s">
        <v>213</v>
      </c>
      <c r="G175" t="s">
        <v>140</v>
      </c>
      <c r="H175" t="s">
        <v>214</v>
      </c>
      <c r="I175" t="s">
        <v>160</v>
      </c>
      <c r="J175">
        <v>80</v>
      </c>
      <c r="K175" t="s">
        <v>443</v>
      </c>
      <c r="L175" t="s">
        <v>438</v>
      </c>
    </row>
    <row r="176" spans="1:13" x14ac:dyDescent="0.3">
      <c r="A176" t="s">
        <v>438</v>
      </c>
      <c r="B176" t="s">
        <v>398</v>
      </c>
      <c r="C176" t="s">
        <v>123</v>
      </c>
      <c r="D176" t="s">
        <v>52</v>
      </c>
      <c r="F176" t="s">
        <v>213</v>
      </c>
      <c r="G176" t="s">
        <v>140</v>
      </c>
      <c r="H176" t="s">
        <v>133</v>
      </c>
      <c r="I176" t="s">
        <v>138</v>
      </c>
      <c r="J176">
        <v>60</v>
      </c>
    </row>
    <row r="177" spans="1:13" x14ac:dyDescent="0.3">
      <c r="A177" t="s">
        <v>444</v>
      </c>
      <c r="B177" t="s">
        <v>445</v>
      </c>
      <c r="C177" t="s">
        <v>47</v>
      </c>
      <c r="D177" t="s">
        <v>47</v>
      </c>
      <c r="F177" t="s">
        <v>47</v>
      </c>
      <c r="G177" t="s">
        <v>47</v>
      </c>
      <c r="H177" t="s">
        <v>47</v>
      </c>
      <c r="I177" t="s">
        <v>160</v>
      </c>
      <c r="J177">
        <v>6500</v>
      </c>
      <c r="K177" t="s">
        <v>446</v>
      </c>
      <c r="L177" t="s">
        <v>444</v>
      </c>
    </row>
    <row r="178" spans="1:13" x14ac:dyDescent="0.3">
      <c r="A178" t="s">
        <v>444</v>
      </c>
      <c r="B178" t="s">
        <v>447</v>
      </c>
      <c r="C178" t="s">
        <v>65</v>
      </c>
      <c r="D178" t="s">
        <v>51</v>
      </c>
      <c r="F178" t="s">
        <v>218</v>
      </c>
      <c r="G178" t="s">
        <v>140</v>
      </c>
      <c r="H178" t="s">
        <v>159</v>
      </c>
      <c r="I178" t="s">
        <v>169</v>
      </c>
      <c r="J178">
        <v>6500</v>
      </c>
      <c r="K178" t="s">
        <v>170</v>
      </c>
      <c r="L178" t="s">
        <v>448</v>
      </c>
      <c r="M178">
        <v>0</v>
      </c>
    </row>
    <row r="179" spans="1:13" x14ac:dyDescent="0.3">
      <c r="A179" t="s">
        <v>444</v>
      </c>
      <c r="B179" t="s">
        <v>449</v>
      </c>
      <c r="C179" t="s">
        <v>65</v>
      </c>
      <c r="D179" t="s">
        <v>47</v>
      </c>
      <c r="F179" t="s">
        <v>218</v>
      </c>
      <c r="G179" t="s">
        <v>140</v>
      </c>
      <c r="H179" t="s">
        <v>159</v>
      </c>
      <c r="I179" t="s">
        <v>169</v>
      </c>
      <c r="J179">
        <v>6000</v>
      </c>
      <c r="K179" t="s">
        <v>170</v>
      </c>
      <c r="L179" t="s">
        <v>448</v>
      </c>
      <c r="M179">
        <v>0</v>
      </c>
    </row>
    <row r="180" spans="1:13" x14ac:dyDescent="0.3">
      <c r="A180" t="s">
        <v>444</v>
      </c>
      <c r="B180" t="s">
        <v>450</v>
      </c>
      <c r="C180" t="s">
        <v>47</v>
      </c>
      <c r="D180" t="s">
        <v>47</v>
      </c>
      <c r="F180" t="s">
        <v>47</v>
      </c>
      <c r="G180" t="s">
        <v>47</v>
      </c>
      <c r="H180" t="s">
        <v>47</v>
      </c>
      <c r="I180" t="s">
        <v>169</v>
      </c>
      <c r="J180">
        <v>0</v>
      </c>
      <c r="K180" t="s">
        <v>170</v>
      </c>
      <c r="L180" t="s">
        <v>448</v>
      </c>
      <c r="M180">
        <v>6500</v>
      </c>
    </row>
    <row r="181" spans="1:13" x14ac:dyDescent="0.3">
      <c r="A181" t="s">
        <v>444</v>
      </c>
      <c r="B181" t="s">
        <v>451</v>
      </c>
      <c r="C181" t="s">
        <v>65</v>
      </c>
      <c r="D181" t="s">
        <v>51</v>
      </c>
      <c r="F181" t="s">
        <v>218</v>
      </c>
      <c r="G181" t="s">
        <v>140</v>
      </c>
      <c r="H181" t="s">
        <v>159</v>
      </c>
      <c r="I181" t="s">
        <v>169</v>
      </c>
      <c r="J181">
        <v>0</v>
      </c>
      <c r="K181" t="s">
        <v>170</v>
      </c>
      <c r="L181" t="s">
        <v>448</v>
      </c>
      <c r="M181">
        <v>6500</v>
      </c>
    </row>
    <row r="182" spans="1:13" x14ac:dyDescent="0.3">
      <c r="A182" t="s">
        <v>452</v>
      </c>
      <c r="B182" t="s">
        <v>453</v>
      </c>
      <c r="C182" t="s">
        <v>65</v>
      </c>
      <c r="D182" t="s">
        <v>51</v>
      </c>
      <c r="F182" t="s">
        <v>218</v>
      </c>
      <c r="G182" t="s">
        <v>140</v>
      </c>
      <c r="H182" t="s">
        <v>159</v>
      </c>
      <c r="I182" t="s">
        <v>169</v>
      </c>
      <c r="J182">
        <v>2000</v>
      </c>
      <c r="K182" t="s">
        <v>170</v>
      </c>
      <c r="L182" t="s">
        <v>454</v>
      </c>
      <c r="M182">
        <v>0</v>
      </c>
    </row>
    <row r="183" spans="1:13" x14ac:dyDescent="0.3">
      <c r="A183" t="s">
        <v>452</v>
      </c>
      <c r="B183" t="s">
        <v>455</v>
      </c>
      <c r="C183" t="s">
        <v>47</v>
      </c>
      <c r="D183" t="s">
        <v>47</v>
      </c>
      <c r="F183" t="s">
        <v>47</v>
      </c>
      <c r="G183" t="s">
        <v>47</v>
      </c>
      <c r="H183" t="s">
        <v>47</v>
      </c>
      <c r="I183" t="s">
        <v>160</v>
      </c>
      <c r="J183">
        <v>1800</v>
      </c>
      <c r="K183" t="s">
        <v>456</v>
      </c>
      <c r="L183" t="s">
        <v>452</v>
      </c>
    </row>
    <row r="184" spans="1:13" x14ac:dyDescent="0.3">
      <c r="A184" t="s">
        <v>452</v>
      </c>
      <c r="B184" t="s">
        <v>457</v>
      </c>
      <c r="C184" t="s">
        <v>121</v>
      </c>
      <c r="D184" t="s">
        <v>43</v>
      </c>
      <c r="F184" t="s">
        <v>213</v>
      </c>
      <c r="G184" t="s">
        <v>140</v>
      </c>
      <c r="H184" t="s">
        <v>133</v>
      </c>
      <c r="I184" t="s">
        <v>169</v>
      </c>
      <c r="J184">
        <v>210</v>
      </c>
      <c r="K184" t="s">
        <v>170</v>
      </c>
      <c r="L184" t="s">
        <v>454</v>
      </c>
      <c r="M184">
        <v>0</v>
      </c>
    </row>
    <row r="185" spans="1:13" x14ac:dyDescent="0.3">
      <c r="A185" t="s">
        <v>452</v>
      </c>
      <c r="B185" t="s">
        <v>458</v>
      </c>
      <c r="C185" t="s">
        <v>118</v>
      </c>
      <c r="D185" t="s">
        <v>52</v>
      </c>
      <c r="F185" t="s">
        <v>213</v>
      </c>
      <c r="G185" t="s">
        <v>140</v>
      </c>
      <c r="H185" t="s">
        <v>133</v>
      </c>
      <c r="I185" t="s">
        <v>138</v>
      </c>
      <c r="J185">
        <v>20</v>
      </c>
    </row>
    <row r="186" spans="1:13" x14ac:dyDescent="0.3">
      <c r="A186" t="s">
        <v>452</v>
      </c>
      <c r="B186" t="s">
        <v>459</v>
      </c>
      <c r="C186" t="s">
        <v>47</v>
      </c>
      <c r="D186" t="s">
        <v>47</v>
      </c>
      <c r="F186" t="s">
        <v>47</v>
      </c>
      <c r="G186" t="s">
        <v>47</v>
      </c>
      <c r="H186" t="s">
        <v>47</v>
      </c>
      <c r="I186" t="s">
        <v>169</v>
      </c>
      <c r="J186">
        <v>0</v>
      </c>
      <c r="K186" t="s">
        <v>170</v>
      </c>
      <c r="L186" t="s">
        <v>454</v>
      </c>
      <c r="M186">
        <v>1800</v>
      </c>
    </row>
    <row r="187" spans="1:13" x14ac:dyDescent="0.3">
      <c r="A187" t="s">
        <v>452</v>
      </c>
      <c r="B187" t="s">
        <v>460</v>
      </c>
      <c r="C187" t="s">
        <v>65</v>
      </c>
      <c r="D187" t="s">
        <v>65</v>
      </c>
      <c r="F187" t="s">
        <v>269</v>
      </c>
      <c r="G187" t="s">
        <v>461</v>
      </c>
      <c r="H187" t="s">
        <v>161</v>
      </c>
      <c r="I187" t="s">
        <v>65</v>
      </c>
      <c r="M187">
        <v>1000</v>
      </c>
    </row>
    <row r="188" spans="1:13" x14ac:dyDescent="0.3">
      <c r="A188" t="s">
        <v>452</v>
      </c>
      <c r="B188" t="s">
        <v>462</v>
      </c>
      <c r="C188" t="s">
        <v>47</v>
      </c>
      <c r="D188" t="s">
        <v>47</v>
      </c>
      <c r="F188" t="s">
        <v>47</v>
      </c>
      <c r="G188" t="s">
        <v>47</v>
      </c>
      <c r="H188" t="s">
        <v>47</v>
      </c>
      <c r="I188" t="s">
        <v>160</v>
      </c>
      <c r="K188" t="s">
        <v>463</v>
      </c>
      <c r="L188" t="s">
        <v>452</v>
      </c>
      <c r="M188">
        <v>2000</v>
      </c>
    </row>
    <row r="189" spans="1:13" x14ac:dyDescent="0.3">
      <c r="A189" t="s">
        <v>464</v>
      </c>
      <c r="B189" t="s">
        <v>465</v>
      </c>
      <c r="C189" t="s">
        <v>111</v>
      </c>
      <c r="D189" t="s">
        <v>65</v>
      </c>
      <c r="F189" t="s">
        <v>269</v>
      </c>
      <c r="H189" t="s">
        <v>133</v>
      </c>
      <c r="I189" t="s">
        <v>65</v>
      </c>
      <c r="J189">
        <v>10000</v>
      </c>
    </row>
    <row r="190" spans="1:13" x14ac:dyDescent="0.3">
      <c r="A190" t="s">
        <v>464</v>
      </c>
      <c r="B190" t="s">
        <v>466</v>
      </c>
      <c r="C190" t="s">
        <v>66</v>
      </c>
      <c r="D190" t="s">
        <v>66</v>
      </c>
      <c r="F190" t="s">
        <v>209</v>
      </c>
      <c r="G190" t="s">
        <v>66</v>
      </c>
      <c r="H190" t="s">
        <v>66</v>
      </c>
      <c r="I190" t="s">
        <v>141</v>
      </c>
      <c r="K190" t="s">
        <v>467</v>
      </c>
      <c r="L190" t="s">
        <v>468</v>
      </c>
      <c r="M190">
        <v>11114.3</v>
      </c>
    </row>
    <row r="191" spans="1:13" x14ac:dyDescent="0.3">
      <c r="A191" t="s">
        <v>469</v>
      </c>
      <c r="B191" t="s">
        <v>470</v>
      </c>
      <c r="C191" t="s">
        <v>119</v>
      </c>
      <c r="D191" t="s">
        <v>14</v>
      </c>
      <c r="F191" t="s">
        <v>433</v>
      </c>
      <c r="H191" t="s">
        <v>133</v>
      </c>
      <c r="I191" t="s">
        <v>138</v>
      </c>
      <c r="J191">
        <v>66</v>
      </c>
    </row>
    <row r="192" spans="1:13" x14ac:dyDescent="0.3">
      <c r="A192" t="s">
        <v>471</v>
      </c>
      <c r="B192" t="s">
        <v>472</v>
      </c>
      <c r="C192" t="s">
        <v>65</v>
      </c>
      <c r="D192" t="s">
        <v>65</v>
      </c>
      <c r="F192" t="s">
        <v>269</v>
      </c>
      <c r="G192" t="s">
        <v>461</v>
      </c>
      <c r="H192" t="s">
        <v>161</v>
      </c>
      <c r="I192" t="s">
        <v>65</v>
      </c>
      <c r="J192">
        <v>1500</v>
      </c>
    </row>
    <row r="193" spans="1:13" x14ac:dyDescent="0.3">
      <c r="A193" t="s">
        <v>471</v>
      </c>
      <c r="B193" t="s">
        <v>473</v>
      </c>
      <c r="C193" t="s">
        <v>63</v>
      </c>
      <c r="D193" t="s">
        <v>10</v>
      </c>
      <c r="F193" t="s">
        <v>474</v>
      </c>
      <c r="G193" t="s">
        <v>140</v>
      </c>
      <c r="H193" t="s">
        <v>133</v>
      </c>
      <c r="I193" t="s">
        <v>138</v>
      </c>
      <c r="J193">
        <v>515.61</v>
      </c>
    </row>
    <row r="194" spans="1:13" x14ac:dyDescent="0.3">
      <c r="A194" t="s">
        <v>471</v>
      </c>
      <c r="B194" t="s">
        <v>475</v>
      </c>
      <c r="C194" t="s">
        <v>93</v>
      </c>
      <c r="D194" t="s">
        <v>67</v>
      </c>
      <c r="F194" t="s">
        <v>431</v>
      </c>
      <c r="G194" t="s">
        <v>148</v>
      </c>
      <c r="H194" t="s">
        <v>133</v>
      </c>
      <c r="I194" t="s">
        <v>160</v>
      </c>
      <c r="J194">
        <v>450</v>
      </c>
      <c r="K194" t="s">
        <v>476</v>
      </c>
      <c r="L194" t="s">
        <v>471</v>
      </c>
    </row>
    <row r="195" spans="1:13" x14ac:dyDescent="0.3">
      <c r="A195" t="s">
        <v>471</v>
      </c>
      <c r="B195" t="s">
        <v>477</v>
      </c>
      <c r="C195" t="s">
        <v>94</v>
      </c>
      <c r="D195" t="s">
        <v>68</v>
      </c>
      <c r="F195" t="s">
        <v>478</v>
      </c>
      <c r="G195" t="s">
        <v>140</v>
      </c>
      <c r="H195" t="s">
        <v>133</v>
      </c>
      <c r="I195" t="s">
        <v>138</v>
      </c>
      <c r="J195">
        <v>420</v>
      </c>
    </row>
    <row r="196" spans="1:13" x14ac:dyDescent="0.3">
      <c r="A196" t="s">
        <v>471</v>
      </c>
      <c r="B196" t="s">
        <v>430</v>
      </c>
      <c r="C196" t="s">
        <v>121</v>
      </c>
      <c r="D196" t="s">
        <v>43</v>
      </c>
      <c r="F196" t="s">
        <v>431</v>
      </c>
      <c r="G196" t="s">
        <v>140</v>
      </c>
      <c r="H196" t="s">
        <v>133</v>
      </c>
      <c r="I196" t="s">
        <v>138</v>
      </c>
      <c r="J196">
        <v>410</v>
      </c>
    </row>
    <row r="197" spans="1:13" x14ac:dyDescent="0.3">
      <c r="A197" t="s">
        <v>471</v>
      </c>
      <c r="B197" t="s">
        <v>479</v>
      </c>
      <c r="C197" t="s">
        <v>82</v>
      </c>
      <c r="D197" t="s">
        <v>50</v>
      </c>
      <c r="F197" t="s">
        <v>322</v>
      </c>
      <c r="G197" t="s">
        <v>140</v>
      </c>
      <c r="H197" t="s">
        <v>214</v>
      </c>
      <c r="I197" t="s">
        <v>138</v>
      </c>
      <c r="J197">
        <v>248</v>
      </c>
    </row>
    <row r="198" spans="1:13" x14ac:dyDescent="0.3">
      <c r="A198" t="s">
        <v>471</v>
      </c>
      <c r="B198" t="s">
        <v>329</v>
      </c>
      <c r="C198" t="s">
        <v>76</v>
      </c>
      <c r="D198" t="s">
        <v>43</v>
      </c>
      <c r="F198" t="s">
        <v>269</v>
      </c>
      <c r="G198" t="s">
        <v>140</v>
      </c>
      <c r="H198" t="s">
        <v>153</v>
      </c>
      <c r="I198" t="s">
        <v>138</v>
      </c>
      <c r="J198">
        <v>240</v>
      </c>
    </row>
    <row r="199" spans="1:13" x14ac:dyDescent="0.3">
      <c r="A199" t="s">
        <v>471</v>
      </c>
      <c r="B199" t="s">
        <v>480</v>
      </c>
      <c r="C199" t="s">
        <v>112</v>
      </c>
      <c r="D199" t="s">
        <v>68</v>
      </c>
      <c r="F199" t="s">
        <v>481</v>
      </c>
      <c r="G199" t="s">
        <v>140</v>
      </c>
      <c r="H199" t="s">
        <v>133</v>
      </c>
      <c r="I199" t="s">
        <v>138</v>
      </c>
      <c r="J199">
        <v>120</v>
      </c>
    </row>
    <row r="200" spans="1:13" x14ac:dyDescent="0.3">
      <c r="A200" t="s">
        <v>471</v>
      </c>
      <c r="B200" t="s">
        <v>480</v>
      </c>
      <c r="C200" t="s">
        <v>117</v>
      </c>
      <c r="D200" t="s">
        <v>50</v>
      </c>
      <c r="F200" t="s">
        <v>481</v>
      </c>
      <c r="G200" t="s">
        <v>140</v>
      </c>
      <c r="H200" t="s">
        <v>133</v>
      </c>
      <c r="I200" t="s">
        <v>138</v>
      </c>
      <c r="J200">
        <v>60</v>
      </c>
    </row>
    <row r="201" spans="1:13" x14ac:dyDescent="0.3">
      <c r="A201" t="s">
        <v>471</v>
      </c>
      <c r="B201" t="s">
        <v>418</v>
      </c>
      <c r="C201" t="s">
        <v>84</v>
      </c>
      <c r="D201" t="s">
        <v>53</v>
      </c>
      <c r="F201" t="s">
        <v>322</v>
      </c>
      <c r="G201" t="s">
        <v>140</v>
      </c>
      <c r="H201" t="s">
        <v>133</v>
      </c>
      <c r="I201" t="s">
        <v>138</v>
      </c>
      <c r="J201">
        <v>35</v>
      </c>
    </row>
    <row r="202" spans="1:13" x14ac:dyDescent="0.3">
      <c r="A202" t="s">
        <v>471</v>
      </c>
      <c r="B202" t="s">
        <v>477</v>
      </c>
      <c r="C202" t="s">
        <v>126</v>
      </c>
      <c r="D202" t="s">
        <v>52</v>
      </c>
      <c r="F202" t="s">
        <v>478</v>
      </c>
      <c r="H202" t="s">
        <v>133</v>
      </c>
      <c r="I202" t="s">
        <v>138</v>
      </c>
      <c r="J202">
        <v>20</v>
      </c>
    </row>
    <row r="203" spans="1:13" x14ac:dyDescent="0.3">
      <c r="A203" t="s">
        <v>471</v>
      </c>
      <c r="B203" t="s">
        <v>480</v>
      </c>
      <c r="C203" t="s">
        <v>95</v>
      </c>
      <c r="D203" t="s">
        <v>69</v>
      </c>
      <c r="F203" t="s">
        <v>481</v>
      </c>
      <c r="G203" t="s">
        <v>140</v>
      </c>
      <c r="H203" t="s">
        <v>133</v>
      </c>
      <c r="I203" t="s">
        <v>138</v>
      </c>
      <c r="J203">
        <v>5</v>
      </c>
    </row>
    <row r="204" spans="1:13" x14ac:dyDescent="0.3">
      <c r="A204" t="s">
        <v>471</v>
      </c>
      <c r="B204" t="s">
        <v>235</v>
      </c>
      <c r="C204" t="s">
        <v>63</v>
      </c>
      <c r="D204" t="s">
        <v>10</v>
      </c>
      <c r="G204" t="s">
        <v>140</v>
      </c>
      <c r="H204" t="s">
        <v>133</v>
      </c>
      <c r="I204" t="s">
        <v>138</v>
      </c>
      <c r="L204" t="s">
        <v>233</v>
      </c>
      <c r="M204">
        <v>5.1100000000000003</v>
      </c>
    </row>
    <row r="205" spans="1:13" x14ac:dyDescent="0.3">
      <c r="A205" t="s">
        <v>482</v>
      </c>
      <c r="B205" t="s">
        <v>483</v>
      </c>
      <c r="C205" t="s">
        <v>96</v>
      </c>
      <c r="D205" t="s">
        <v>70</v>
      </c>
      <c r="F205" t="s">
        <v>484</v>
      </c>
      <c r="G205" t="s">
        <v>485</v>
      </c>
      <c r="H205" t="s">
        <v>133</v>
      </c>
      <c r="I205" t="s">
        <v>141</v>
      </c>
      <c r="J205">
        <v>1408.81</v>
      </c>
      <c r="K205" t="s">
        <v>486</v>
      </c>
      <c r="L205" t="s">
        <v>365</v>
      </c>
    </row>
    <row r="206" spans="1:13" x14ac:dyDescent="0.3">
      <c r="A206" t="s">
        <v>482</v>
      </c>
      <c r="B206" t="s">
        <v>483</v>
      </c>
      <c r="C206" t="s">
        <v>96</v>
      </c>
      <c r="D206" t="s">
        <v>70</v>
      </c>
      <c r="F206" t="s">
        <v>484</v>
      </c>
      <c r="G206" t="s">
        <v>485</v>
      </c>
      <c r="H206" t="s">
        <v>133</v>
      </c>
      <c r="I206" t="s">
        <v>141</v>
      </c>
      <c r="J206">
        <v>1408.81</v>
      </c>
      <c r="K206" t="s">
        <v>487</v>
      </c>
      <c r="L206" t="s">
        <v>365</v>
      </c>
    </row>
    <row r="207" spans="1:13" x14ac:dyDescent="0.3">
      <c r="A207" t="s">
        <v>488</v>
      </c>
      <c r="B207" t="s">
        <v>489</v>
      </c>
      <c r="C207" t="s">
        <v>85</v>
      </c>
      <c r="D207" t="s">
        <v>14</v>
      </c>
      <c r="F207" t="s">
        <v>269</v>
      </c>
      <c r="H207" t="s">
        <v>133</v>
      </c>
      <c r="I207" t="s">
        <v>138</v>
      </c>
      <c r="J207">
        <v>105</v>
      </c>
    </row>
    <row r="208" spans="1:13" x14ac:dyDescent="0.3">
      <c r="A208" t="s">
        <v>488</v>
      </c>
      <c r="B208" t="s">
        <v>489</v>
      </c>
      <c r="C208" t="s">
        <v>124</v>
      </c>
      <c r="D208" t="s">
        <v>14</v>
      </c>
      <c r="F208" t="s">
        <v>269</v>
      </c>
      <c r="H208" t="s">
        <v>133</v>
      </c>
      <c r="I208" t="s">
        <v>138</v>
      </c>
      <c r="J208">
        <v>34</v>
      </c>
    </row>
    <row r="209" spans="1:13" x14ac:dyDescent="0.3">
      <c r="A209" t="s">
        <v>490</v>
      </c>
      <c r="B209" t="s">
        <v>491</v>
      </c>
      <c r="C209" t="s">
        <v>97</v>
      </c>
      <c r="D209" t="s">
        <v>492</v>
      </c>
      <c r="F209" t="s">
        <v>147</v>
      </c>
      <c r="H209" t="s">
        <v>153</v>
      </c>
      <c r="I209" t="s">
        <v>154</v>
      </c>
      <c r="J209">
        <v>531</v>
      </c>
      <c r="K209" t="s">
        <v>493</v>
      </c>
      <c r="L209" t="s">
        <v>490</v>
      </c>
    </row>
    <row r="210" spans="1:13" x14ac:dyDescent="0.3">
      <c r="A210" t="s">
        <v>494</v>
      </c>
      <c r="B210" t="s">
        <v>495</v>
      </c>
      <c r="C210" t="s">
        <v>47</v>
      </c>
      <c r="D210" t="s">
        <v>47</v>
      </c>
      <c r="F210" t="s">
        <v>47</v>
      </c>
      <c r="G210" t="s">
        <v>47</v>
      </c>
      <c r="H210" t="s">
        <v>47</v>
      </c>
      <c r="I210" t="s">
        <v>160</v>
      </c>
      <c r="J210">
        <v>10170</v>
      </c>
      <c r="K210" t="s">
        <v>496</v>
      </c>
      <c r="L210" t="s">
        <v>494</v>
      </c>
    </row>
    <row r="211" spans="1:13" x14ac:dyDescent="0.3">
      <c r="A211" t="s">
        <v>494</v>
      </c>
      <c r="B211" t="s">
        <v>497</v>
      </c>
      <c r="C211" t="s">
        <v>48</v>
      </c>
      <c r="D211" t="s">
        <v>48</v>
      </c>
      <c r="F211" t="s">
        <v>189</v>
      </c>
      <c r="G211" t="s">
        <v>48</v>
      </c>
      <c r="H211" t="s">
        <v>161</v>
      </c>
      <c r="I211" t="s">
        <v>162</v>
      </c>
      <c r="J211">
        <v>10070</v>
      </c>
      <c r="K211" t="s">
        <v>496</v>
      </c>
      <c r="L211" t="s">
        <v>494</v>
      </c>
    </row>
    <row r="212" spans="1:13" x14ac:dyDescent="0.3">
      <c r="A212" t="s">
        <v>494</v>
      </c>
      <c r="B212" t="s">
        <v>295</v>
      </c>
      <c r="C212" t="s">
        <v>63</v>
      </c>
      <c r="D212" t="s">
        <v>10</v>
      </c>
      <c r="F212" t="s">
        <v>205</v>
      </c>
      <c r="G212" t="s">
        <v>140</v>
      </c>
      <c r="I212" t="s">
        <v>138</v>
      </c>
      <c r="J212">
        <v>515.54999999999995</v>
      </c>
    </row>
    <row r="213" spans="1:13" x14ac:dyDescent="0.3">
      <c r="A213" t="s">
        <v>494</v>
      </c>
      <c r="B213" t="s">
        <v>294</v>
      </c>
      <c r="C213" t="s">
        <v>101</v>
      </c>
      <c r="D213" t="s">
        <v>43</v>
      </c>
      <c r="F213" t="s">
        <v>213</v>
      </c>
      <c r="G213" t="s">
        <v>140</v>
      </c>
      <c r="H213" t="s">
        <v>133</v>
      </c>
      <c r="I213" t="s">
        <v>138</v>
      </c>
      <c r="J213">
        <v>450</v>
      </c>
    </row>
    <row r="214" spans="1:13" x14ac:dyDescent="0.3">
      <c r="A214" t="s">
        <v>494</v>
      </c>
      <c r="B214" t="s">
        <v>498</v>
      </c>
      <c r="C214" t="s">
        <v>98</v>
      </c>
      <c r="D214" t="s">
        <v>72</v>
      </c>
      <c r="F214" t="s">
        <v>499</v>
      </c>
      <c r="H214" t="s">
        <v>153</v>
      </c>
      <c r="I214" t="s">
        <v>138</v>
      </c>
      <c r="J214">
        <v>240</v>
      </c>
    </row>
    <row r="215" spans="1:13" x14ac:dyDescent="0.3">
      <c r="A215" t="s">
        <v>494</v>
      </c>
      <c r="B215" t="s">
        <v>500</v>
      </c>
      <c r="C215" t="s">
        <v>118</v>
      </c>
      <c r="D215" t="s">
        <v>52</v>
      </c>
      <c r="F215" t="s">
        <v>499</v>
      </c>
      <c r="G215" t="s">
        <v>140</v>
      </c>
      <c r="H215" t="s">
        <v>133</v>
      </c>
      <c r="I215" t="s">
        <v>138</v>
      </c>
      <c r="J215">
        <v>100</v>
      </c>
    </row>
    <row r="216" spans="1:13" x14ac:dyDescent="0.3">
      <c r="A216" t="s">
        <v>494</v>
      </c>
      <c r="B216" t="s">
        <v>501</v>
      </c>
      <c r="C216" t="s">
        <v>48</v>
      </c>
      <c r="D216" t="s">
        <v>48</v>
      </c>
      <c r="F216" t="s">
        <v>189</v>
      </c>
      <c r="G216" t="s">
        <v>48</v>
      </c>
      <c r="H216" t="s">
        <v>161</v>
      </c>
      <c r="I216" t="s">
        <v>162</v>
      </c>
      <c r="J216">
        <v>100</v>
      </c>
      <c r="K216" t="s">
        <v>502</v>
      </c>
      <c r="L216" t="s">
        <v>494</v>
      </c>
    </row>
    <row r="217" spans="1:13" x14ac:dyDescent="0.3">
      <c r="A217" t="s">
        <v>494</v>
      </c>
      <c r="B217" t="s">
        <v>503</v>
      </c>
      <c r="C217" t="s">
        <v>47</v>
      </c>
      <c r="D217" t="s">
        <v>47</v>
      </c>
      <c r="F217" t="s">
        <v>47</v>
      </c>
      <c r="G217" t="s">
        <v>47</v>
      </c>
      <c r="H217" t="s">
        <v>47</v>
      </c>
      <c r="I217" t="s">
        <v>134</v>
      </c>
      <c r="K217" t="s">
        <v>504</v>
      </c>
      <c r="L217" t="s">
        <v>494</v>
      </c>
      <c r="M217">
        <v>500</v>
      </c>
    </row>
    <row r="218" spans="1:13" x14ac:dyDescent="0.3">
      <c r="A218" t="s">
        <v>494</v>
      </c>
      <c r="B218" t="s">
        <v>505</v>
      </c>
      <c r="C218" t="s">
        <v>99</v>
      </c>
      <c r="D218" t="s">
        <v>99</v>
      </c>
      <c r="F218" t="s">
        <v>99</v>
      </c>
      <c r="G218" t="s">
        <v>99</v>
      </c>
      <c r="H218" t="s">
        <v>99</v>
      </c>
      <c r="I218" t="s">
        <v>154</v>
      </c>
      <c r="K218" t="s">
        <v>149</v>
      </c>
      <c r="L218" t="s">
        <v>490</v>
      </c>
      <c r="M218">
        <v>1</v>
      </c>
    </row>
    <row r="219" spans="1:13" x14ac:dyDescent="0.3">
      <c r="A219" t="s">
        <v>494</v>
      </c>
      <c r="B219" t="s">
        <v>506</v>
      </c>
      <c r="C219" t="s">
        <v>100</v>
      </c>
      <c r="D219" t="s">
        <v>100</v>
      </c>
      <c r="F219" t="s">
        <v>507</v>
      </c>
      <c r="H219" t="s">
        <v>153</v>
      </c>
      <c r="I219" t="s">
        <v>154</v>
      </c>
      <c r="K219" t="s">
        <v>149</v>
      </c>
      <c r="L219" t="s">
        <v>490</v>
      </c>
      <c r="M219">
        <v>531</v>
      </c>
    </row>
    <row r="220" spans="1:13" x14ac:dyDescent="0.3">
      <c r="A220" t="s">
        <v>494</v>
      </c>
      <c r="B220" t="s">
        <v>508</v>
      </c>
      <c r="C220" t="s">
        <v>47</v>
      </c>
      <c r="D220" t="s">
        <v>47</v>
      </c>
      <c r="F220" t="s">
        <v>47</v>
      </c>
      <c r="G220" t="s">
        <v>47</v>
      </c>
      <c r="H220" t="s">
        <v>47</v>
      </c>
      <c r="I220" t="s">
        <v>162</v>
      </c>
      <c r="K220" t="s">
        <v>496</v>
      </c>
      <c r="L220" t="s">
        <v>494</v>
      </c>
      <c r="M220">
        <v>10170</v>
      </c>
    </row>
    <row r="221" spans="1:13" x14ac:dyDescent="0.3">
      <c r="A221" t="s">
        <v>509</v>
      </c>
      <c r="B221" t="s">
        <v>510</v>
      </c>
      <c r="C221" t="s">
        <v>47</v>
      </c>
      <c r="D221" t="s">
        <v>47</v>
      </c>
      <c r="F221" t="s">
        <v>47</v>
      </c>
      <c r="G221" t="s">
        <v>47</v>
      </c>
      <c r="H221" t="s">
        <v>47</v>
      </c>
      <c r="I221" t="s">
        <v>134</v>
      </c>
      <c r="J221">
        <v>1000</v>
      </c>
      <c r="K221" t="s">
        <v>511</v>
      </c>
      <c r="L221" t="s">
        <v>509</v>
      </c>
    </row>
    <row r="222" spans="1:13" x14ac:dyDescent="0.3">
      <c r="A222" t="s">
        <v>509</v>
      </c>
      <c r="B222" t="s">
        <v>512</v>
      </c>
      <c r="C222" t="s">
        <v>63</v>
      </c>
      <c r="D222" t="s">
        <v>10</v>
      </c>
      <c r="G222" t="s">
        <v>140</v>
      </c>
      <c r="H222" t="s">
        <v>133</v>
      </c>
      <c r="I222" t="s">
        <v>138</v>
      </c>
      <c r="J222">
        <v>515.1</v>
      </c>
    </row>
    <row r="223" spans="1:13" x14ac:dyDescent="0.3">
      <c r="A223" t="s">
        <v>509</v>
      </c>
      <c r="B223" t="s">
        <v>513</v>
      </c>
      <c r="C223" t="s">
        <v>113</v>
      </c>
      <c r="D223" t="s">
        <v>43</v>
      </c>
      <c r="F223" t="s">
        <v>213</v>
      </c>
      <c r="G223" t="s">
        <v>140</v>
      </c>
      <c r="H223" t="s">
        <v>133</v>
      </c>
      <c r="I223" t="s">
        <v>138</v>
      </c>
      <c r="J223">
        <v>120</v>
      </c>
    </row>
    <row r="224" spans="1:13" x14ac:dyDescent="0.3">
      <c r="A224" t="s">
        <v>509</v>
      </c>
      <c r="B224" t="s">
        <v>514</v>
      </c>
      <c r="C224" t="s">
        <v>108</v>
      </c>
      <c r="D224" t="s">
        <v>52</v>
      </c>
      <c r="F224" t="s">
        <v>499</v>
      </c>
      <c r="G224" t="s">
        <v>140</v>
      </c>
      <c r="H224" t="s">
        <v>214</v>
      </c>
      <c r="I224" t="s">
        <v>138</v>
      </c>
      <c r="J224">
        <v>40</v>
      </c>
    </row>
  </sheetData>
  <dataValidations count="1">
    <dataValidation type="list" allowBlank="1" showInputMessage="1" showErrorMessage="1" sqref="E2:E386" xr:uid="{A1AD0882-29D3-4EDE-8301-7A73EF4B0DDE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FAE3CC-9E5B-4ED7-BFAB-00F3743C66E2}">
          <x14:formula1>
            <xm:f>OFFSET(HelperLists!$B$2, 0, 0, COUNTA(HelperLists!$B:$B), 1)</xm:f>
          </x14:formula1>
          <xm:sqref>D2:D386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892-904F-475A-8B22-787B4D29C57A}">
  <dimension ref="A1:T9"/>
  <sheetViews>
    <sheetView tabSelected="1" workbookViewId="0">
      <selection activeCell="L17" sqref="L17"/>
    </sheetView>
  </sheetViews>
  <sheetFormatPr defaultRowHeight="14.4" x14ac:dyDescent="0.3"/>
  <cols>
    <col min="1" max="1" width="15.5546875" bestFit="1" customWidth="1"/>
    <col min="2" max="2" width="16.88671875" bestFit="1" customWidth="1"/>
    <col min="3" max="3" width="13.77734375" bestFit="1" customWidth="1"/>
    <col min="4" max="4" width="15.109375" bestFit="1" customWidth="1"/>
    <col min="5" max="5" width="14.21875" bestFit="1" customWidth="1"/>
    <col min="6" max="6" width="12.21875" bestFit="1" customWidth="1"/>
    <col min="7" max="7" width="14.77734375" bestFit="1" customWidth="1"/>
    <col min="8" max="8" width="13.5546875" bestFit="1" customWidth="1"/>
    <col min="9" max="9" width="17.44140625" bestFit="1" customWidth="1"/>
    <col min="10" max="10" width="20" bestFit="1" customWidth="1"/>
    <col min="11" max="11" width="15.21875" bestFit="1" customWidth="1"/>
    <col min="12" max="12" width="15.44140625" bestFit="1" customWidth="1"/>
    <col min="13" max="13" width="18" bestFit="1" customWidth="1"/>
    <col min="14" max="14" width="14.6640625" bestFit="1" customWidth="1"/>
    <col min="15" max="15" width="13.21875" bestFit="1" customWidth="1"/>
    <col min="16" max="16" width="16.77734375" bestFit="1" customWidth="1"/>
    <col min="17" max="17" width="18.109375" bestFit="1" customWidth="1"/>
    <col min="18" max="18" width="14.88671875" bestFit="1" customWidth="1"/>
    <col min="19" max="19" width="10.77734375" bestFit="1" customWidth="1"/>
    <col min="20" max="20" width="15.44140625" bestFit="1" customWidth="1"/>
  </cols>
  <sheetData>
    <row r="1" spans="1:20" x14ac:dyDescent="0.3">
      <c r="A1" t="s">
        <v>3</v>
      </c>
      <c r="B1" t="s">
        <v>559</v>
      </c>
      <c r="C1" t="s">
        <v>5</v>
      </c>
      <c r="D1" t="s">
        <v>522</v>
      </c>
      <c r="E1" t="s">
        <v>67</v>
      </c>
      <c r="F1" t="s">
        <v>534</v>
      </c>
      <c r="G1" t="s">
        <v>560</v>
      </c>
      <c r="H1" t="s">
        <v>561</v>
      </c>
      <c r="I1" t="s">
        <v>646</v>
      </c>
      <c r="J1" t="s">
        <v>647</v>
      </c>
      <c r="K1" t="s">
        <v>538</v>
      </c>
      <c r="L1" t="s">
        <v>64</v>
      </c>
      <c r="M1" t="s">
        <v>546</v>
      </c>
      <c r="N1" t="s">
        <v>563</v>
      </c>
      <c r="O1" t="s">
        <v>648</v>
      </c>
      <c r="P1" t="s">
        <v>61</v>
      </c>
      <c r="Q1" t="s">
        <v>649</v>
      </c>
      <c r="R1" t="s">
        <v>65</v>
      </c>
      <c r="S1" t="s">
        <v>566</v>
      </c>
      <c r="T1" t="s">
        <v>567</v>
      </c>
    </row>
    <row r="2" spans="1:20" x14ac:dyDescent="0.3">
      <c r="A2" t="s">
        <v>8</v>
      </c>
      <c r="B2" t="s">
        <v>568</v>
      </c>
      <c r="C2" t="s">
        <v>50</v>
      </c>
      <c r="D2" t="s">
        <v>121</v>
      </c>
      <c r="E2" t="s">
        <v>10</v>
      </c>
      <c r="F2" t="s">
        <v>572</v>
      </c>
      <c r="G2" t="s">
        <v>573</v>
      </c>
      <c r="H2" t="s">
        <v>574</v>
      </c>
      <c r="I2" t="s">
        <v>650</v>
      </c>
      <c r="J2" t="s">
        <v>59</v>
      </c>
      <c r="K2" t="s">
        <v>595</v>
      </c>
      <c r="L2" t="s">
        <v>577</v>
      </c>
      <c r="M2" t="s">
        <v>651</v>
      </c>
      <c r="N2" t="s">
        <v>652</v>
      </c>
      <c r="O2" t="s">
        <v>596</v>
      </c>
      <c r="P2" t="s">
        <v>581</v>
      </c>
      <c r="Q2" t="s">
        <v>653</v>
      </c>
      <c r="R2" t="s">
        <v>583</v>
      </c>
      <c r="S2" t="s">
        <v>43</v>
      </c>
      <c r="T2" t="s">
        <v>584</v>
      </c>
    </row>
    <row r="3" spans="1:20" x14ac:dyDescent="0.3">
      <c r="A3" t="s">
        <v>585</v>
      </c>
      <c r="B3" t="s">
        <v>586</v>
      </c>
      <c r="C3" t="s">
        <v>654</v>
      </c>
      <c r="D3" t="s">
        <v>605</v>
      </c>
      <c r="E3" t="s">
        <v>63</v>
      </c>
      <c r="F3" t="s">
        <v>655</v>
      </c>
      <c r="G3" t="s">
        <v>591</v>
      </c>
      <c r="H3" t="s">
        <v>15</v>
      </c>
      <c r="I3" t="s">
        <v>656</v>
      </c>
      <c r="J3" t="s">
        <v>594</v>
      </c>
      <c r="K3" t="s">
        <v>657</v>
      </c>
      <c r="L3" t="s">
        <v>658</v>
      </c>
      <c r="M3" t="s">
        <v>659</v>
      </c>
      <c r="N3" t="s">
        <v>660</v>
      </c>
      <c r="O3" t="s">
        <v>661</v>
      </c>
      <c r="P3" t="s">
        <v>662</v>
      </c>
      <c r="Q3" t="s">
        <v>376</v>
      </c>
      <c r="R3" t="s">
        <v>663</v>
      </c>
      <c r="S3" t="s">
        <v>664</v>
      </c>
      <c r="T3" t="s">
        <v>602</v>
      </c>
    </row>
    <row r="4" spans="1:20" x14ac:dyDescent="0.3">
      <c r="A4" t="s">
        <v>637</v>
      </c>
      <c r="B4" t="s">
        <v>604</v>
      </c>
      <c r="C4" t="s">
        <v>587</v>
      </c>
      <c r="D4" t="s">
        <v>625</v>
      </c>
      <c r="E4" t="s">
        <v>607</v>
      </c>
      <c r="F4" t="s">
        <v>627</v>
      </c>
      <c r="G4" t="s">
        <v>628</v>
      </c>
      <c r="H4" t="s">
        <v>54</v>
      </c>
      <c r="I4" t="s">
        <v>665</v>
      </c>
      <c r="J4" t="s">
        <v>630</v>
      </c>
      <c r="K4" t="s">
        <v>613</v>
      </c>
      <c r="L4" t="s">
        <v>614</v>
      </c>
      <c r="M4" t="s">
        <v>666</v>
      </c>
      <c r="N4" t="s">
        <v>616</v>
      </c>
      <c r="O4" t="s">
        <v>667</v>
      </c>
      <c r="P4" t="s">
        <v>618</v>
      </c>
      <c r="Q4" t="s">
        <v>619</v>
      </c>
      <c r="R4" t="s">
        <v>668</v>
      </c>
      <c r="S4" t="s">
        <v>669</v>
      </c>
      <c r="T4" t="s">
        <v>56</v>
      </c>
    </row>
    <row r="5" spans="1:20" x14ac:dyDescent="0.3">
      <c r="A5" t="s">
        <v>642</v>
      </c>
      <c r="B5" t="s">
        <v>638</v>
      </c>
      <c r="C5" t="s">
        <v>5</v>
      </c>
      <c r="D5" t="s">
        <v>570</v>
      </c>
      <c r="E5" t="s">
        <v>670</v>
      </c>
      <c r="F5" t="s">
        <v>590</v>
      </c>
      <c r="H5" t="s">
        <v>99</v>
      </c>
      <c r="I5" t="s">
        <v>87</v>
      </c>
      <c r="J5" t="s">
        <v>612</v>
      </c>
      <c r="K5" t="s">
        <v>671</v>
      </c>
      <c r="L5" t="s">
        <v>672</v>
      </c>
      <c r="M5" t="s">
        <v>673</v>
      </c>
      <c r="N5" t="s">
        <v>598</v>
      </c>
      <c r="O5" t="s">
        <v>674</v>
      </c>
      <c r="P5" t="s">
        <v>675</v>
      </c>
      <c r="Q5" t="s">
        <v>676</v>
      </c>
      <c r="S5" t="s">
        <v>636</v>
      </c>
      <c r="T5" t="s">
        <v>677</v>
      </c>
    </row>
    <row r="6" spans="1:20" x14ac:dyDescent="0.3">
      <c r="A6" t="s">
        <v>678</v>
      </c>
      <c r="B6" t="s">
        <v>643</v>
      </c>
      <c r="C6" t="s">
        <v>679</v>
      </c>
      <c r="D6" t="s">
        <v>606</v>
      </c>
      <c r="E6" t="s">
        <v>680</v>
      </c>
      <c r="G6" t="s">
        <v>681</v>
      </c>
      <c r="H6" t="s">
        <v>105</v>
      </c>
      <c r="I6" t="s">
        <v>115</v>
      </c>
      <c r="J6" t="s">
        <v>682</v>
      </c>
      <c r="K6" t="s">
        <v>683</v>
      </c>
      <c r="M6" t="s">
        <v>684</v>
      </c>
      <c r="N6" t="s">
        <v>633</v>
      </c>
      <c r="P6" t="s">
        <v>116</v>
      </c>
      <c r="Q6" t="s">
        <v>97</v>
      </c>
      <c r="S6" t="s">
        <v>621</v>
      </c>
      <c r="T6" t="s">
        <v>622</v>
      </c>
    </row>
    <row r="7" spans="1:20" x14ac:dyDescent="0.3">
      <c r="A7" t="s">
        <v>685</v>
      </c>
      <c r="C7" t="s">
        <v>108</v>
      </c>
      <c r="D7" t="s">
        <v>118</v>
      </c>
      <c r="E7" t="s">
        <v>686</v>
      </c>
      <c r="I7" t="s">
        <v>629</v>
      </c>
      <c r="J7" t="s">
        <v>687</v>
      </c>
      <c r="K7" t="s">
        <v>96</v>
      </c>
      <c r="N7" t="s">
        <v>95</v>
      </c>
      <c r="Q7" t="s">
        <v>688</v>
      </c>
      <c r="T7" t="s">
        <v>689</v>
      </c>
    </row>
    <row r="8" spans="1:20" x14ac:dyDescent="0.3">
      <c r="D8" t="s">
        <v>117</v>
      </c>
      <c r="E8" t="s">
        <v>123</v>
      </c>
      <c r="I8" t="s">
        <v>640</v>
      </c>
      <c r="J8" t="s">
        <v>690</v>
      </c>
    </row>
    <row r="9" spans="1:20" x14ac:dyDescent="0.3">
      <c r="D9" t="s">
        <v>691</v>
      </c>
      <c r="E9" t="s">
        <v>122</v>
      </c>
      <c r="I9" t="s">
        <v>80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20FC-BB2A-400F-9E86-57D57193F528}">
  <dimension ref="A1:D12"/>
  <sheetViews>
    <sheetView topLeftCell="A4" workbookViewId="0">
      <selection sqref="A1:D12"/>
    </sheetView>
  </sheetViews>
  <sheetFormatPr defaultRowHeight="14.4" x14ac:dyDescent="0.3"/>
  <sheetData>
    <row r="1" spans="1:4" ht="43.2" x14ac:dyDescent="0.3">
      <c r="A1" s="2" t="s">
        <v>515</v>
      </c>
      <c r="B1" s="2" t="s">
        <v>516</v>
      </c>
      <c r="C1" s="2" t="s">
        <v>517</v>
      </c>
      <c r="D1" s="2" t="s">
        <v>518</v>
      </c>
    </row>
    <row r="2" spans="1:4" ht="72" x14ac:dyDescent="0.3">
      <c r="A2" s="4" t="s">
        <v>3</v>
      </c>
      <c r="B2" s="3" t="s">
        <v>519</v>
      </c>
      <c r="C2" s="3" t="s">
        <v>520</v>
      </c>
      <c r="D2" s="3" t="s">
        <v>521</v>
      </c>
    </row>
    <row r="3" spans="1:4" ht="100.8" x14ac:dyDescent="0.3">
      <c r="A3" s="4" t="s">
        <v>522</v>
      </c>
      <c r="B3" s="3" t="s">
        <v>523</v>
      </c>
      <c r="C3" s="3" t="s">
        <v>524</v>
      </c>
      <c r="D3" s="3" t="s">
        <v>525</v>
      </c>
    </row>
    <row r="4" spans="1:4" ht="72" x14ac:dyDescent="0.3">
      <c r="A4" s="4" t="s">
        <v>526</v>
      </c>
      <c r="B4" s="3" t="s">
        <v>527</v>
      </c>
      <c r="C4" s="3" t="s">
        <v>528</v>
      </c>
      <c r="D4" s="3" t="s">
        <v>529</v>
      </c>
    </row>
    <row r="5" spans="1:4" ht="100.8" x14ac:dyDescent="0.3">
      <c r="A5" s="4" t="s">
        <v>530</v>
      </c>
      <c r="B5" s="3" t="s">
        <v>531</v>
      </c>
      <c r="C5" s="3" t="s">
        <v>532</v>
      </c>
      <c r="D5" s="3" t="s">
        <v>533</v>
      </c>
    </row>
    <row r="6" spans="1:4" ht="72" x14ac:dyDescent="0.3">
      <c r="A6" s="4" t="s">
        <v>534</v>
      </c>
      <c r="B6" s="3" t="s">
        <v>535</v>
      </c>
      <c r="C6" s="3" t="s">
        <v>536</v>
      </c>
      <c r="D6" s="3" t="s">
        <v>537</v>
      </c>
    </row>
    <row r="7" spans="1:4" ht="72" x14ac:dyDescent="0.3">
      <c r="A7" s="4" t="s">
        <v>538</v>
      </c>
      <c r="B7" s="3" t="s">
        <v>539</v>
      </c>
      <c r="C7" s="3" t="s">
        <v>540</v>
      </c>
      <c r="D7" s="3" t="s">
        <v>541</v>
      </c>
    </row>
    <row r="8" spans="1:4" ht="72" x14ac:dyDescent="0.3">
      <c r="A8" s="4" t="s">
        <v>542</v>
      </c>
      <c r="B8" s="3" t="s">
        <v>543</v>
      </c>
      <c r="C8" s="3" t="s">
        <v>544</v>
      </c>
      <c r="D8" s="3" t="s">
        <v>545</v>
      </c>
    </row>
    <row r="9" spans="1:4" ht="57.6" x14ac:dyDescent="0.3">
      <c r="A9" s="4" t="s">
        <v>546</v>
      </c>
      <c r="B9" s="3" t="s">
        <v>547</v>
      </c>
      <c r="C9" s="3" t="s">
        <v>548</v>
      </c>
      <c r="D9" s="3" t="s">
        <v>549</v>
      </c>
    </row>
    <row r="10" spans="1:4" ht="57.6" x14ac:dyDescent="0.3">
      <c r="A10" s="4" t="s">
        <v>550</v>
      </c>
      <c r="B10" s="3" t="s">
        <v>551</v>
      </c>
      <c r="C10" s="3" t="s">
        <v>552</v>
      </c>
      <c r="D10" s="3" t="s">
        <v>553</v>
      </c>
    </row>
    <row r="11" spans="1:4" ht="72" x14ac:dyDescent="0.3">
      <c r="A11" s="4" t="s">
        <v>554</v>
      </c>
      <c r="B11" s="3" t="s">
        <v>555</v>
      </c>
      <c r="C11" s="3" t="s">
        <v>556</v>
      </c>
      <c r="D11" s="3" t="s">
        <v>557</v>
      </c>
    </row>
    <row r="12" spans="1:4" x14ac:dyDescent="0.3">
      <c r="A12" s="3" t="s">
        <v>558</v>
      </c>
      <c r="B12" s="3"/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6EBF-E218-4040-81DE-FD59A0E37A22}">
  <dimension ref="A1:T7"/>
  <sheetViews>
    <sheetView workbookViewId="0"/>
  </sheetViews>
  <sheetFormatPr defaultRowHeight="14.4" x14ac:dyDescent="0.3"/>
  <cols>
    <col min="1" max="1" width="14" bestFit="1" customWidth="1"/>
    <col min="2" max="2" width="14.44140625" bestFit="1" customWidth="1"/>
    <col min="3" max="3" width="16.6640625" bestFit="1" customWidth="1"/>
    <col min="4" max="4" width="12.33203125" bestFit="1" customWidth="1"/>
    <col min="5" max="5" width="16.5546875" bestFit="1" customWidth="1"/>
    <col min="6" max="6" width="14.21875" bestFit="1" customWidth="1"/>
    <col min="7" max="7" width="15.33203125" bestFit="1" customWidth="1"/>
    <col min="8" max="8" width="12.88671875" bestFit="1" customWidth="1"/>
    <col min="9" max="9" width="15.77734375" bestFit="1" customWidth="1"/>
    <col min="10" max="10" width="19.6640625" bestFit="1" customWidth="1"/>
    <col min="11" max="11" width="16.21875" bestFit="1" customWidth="1"/>
    <col min="12" max="12" width="20.88671875" bestFit="1" customWidth="1"/>
    <col min="13" max="13" width="16.21875" bestFit="1" customWidth="1"/>
    <col min="14" max="14" width="12.21875" bestFit="1" customWidth="1"/>
    <col min="15" max="15" width="18.44140625" bestFit="1" customWidth="1"/>
    <col min="16" max="16" width="14.77734375" bestFit="1" customWidth="1"/>
    <col min="17" max="17" width="15.5546875" bestFit="1" customWidth="1"/>
    <col min="18" max="18" width="23.21875" bestFit="1" customWidth="1"/>
    <col min="19" max="19" width="10.77734375" bestFit="1" customWidth="1"/>
    <col min="20" max="20" width="12.77734375" bestFit="1" customWidth="1"/>
    <col min="21" max="21" width="10" bestFit="1" customWidth="1"/>
  </cols>
  <sheetData>
    <row r="1" spans="1:20" x14ac:dyDescent="0.3">
      <c r="A1" t="s">
        <v>3</v>
      </c>
      <c r="B1" t="s">
        <v>559</v>
      </c>
      <c r="C1" t="s">
        <v>5</v>
      </c>
      <c r="D1" t="s">
        <v>522</v>
      </c>
      <c r="E1" t="s">
        <v>67</v>
      </c>
      <c r="F1" t="s">
        <v>534</v>
      </c>
      <c r="G1" t="s">
        <v>560</v>
      </c>
      <c r="H1" t="s">
        <v>561</v>
      </c>
      <c r="I1" t="s">
        <v>562</v>
      </c>
      <c r="J1" t="s">
        <v>542</v>
      </c>
      <c r="K1" t="s">
        <v>538</v>
      </c>
      <c r="L1" t="s">
        <v>550</v>
      </c>
      <c r="M1" t="s">
        <v>546</v>
      </c>
      <c r="N1" t="s">
        <v>563</v>
      </c>
      <c r="O1" t="s">
        <v>564</v>
      </c>
      <c r="P1" t="s">
        <v>61</v>
      </c>
      <c r="Q1" t="s">
        <v>554</v>
      </c>
      <c r="R1" t="s">
        <v>565</v>
      </c>
      <c r="S1" t="s">
        <v>566</v>
      </c>
      <c r="T1" t="s">
        <v>567</v>
      </c>
    </row>
    <row r="2" spans="1:20" x14ac:dyDescent="0.3">
      <c r="A2" t="s">
        <v>8</v>
      </c>
      <c r="B2" t="s">
        <v>568</v>
      </c>
      <c r="C2" t="s">
        <v>569</v>
      </c>
      <c r="D2" t="s">
        <v>570</v>
      </c>
      <c r="E2" t="s">
        <v>571</v>
      </c>
      <c r="F2" t="s">
        <v>572</v>
      </c>
      <c r="G2" t="s">
        <v>573</v>
      </c>
      <c r="H2" t="s">
        <v>574</v>
      </c>
      <c r="I2" t="s">
        <v>575</v>
      </c>
      <c r="J2" t="s">
        <v>59</v>
      </c>
      <c r="K2" t="s">
        <v>576</v>
      </c>
      <c r="L2" t="s">
        <v>577</v>
      </c>
      <c r="M2" t="s">
        <v>578</v>
      </c>
      <c r="N2" t="s">
        <v>579</v>
      </c>
      <c r="O2" t="s">
        <v>580</v>
      </c>
      <c r="P2" t="s">
        <v>581</v>
      </c>
      <c r="Q2" t="s">
        <v>582</v>
      </c>
      <c r="R2" t="s">
        <v>583</v>
      </c>
      <c r="S2" t="s">
        <v>43</v>
      </c>
      <c r="T2" t="s">
        <v>584</v>
      </c>
    </row>
    <row r="3" spans="1:20" x14ac:dyDescent="0.3">
      <c r="A3" t="s">
        <v>585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 t="s">
        <v>595</v>
      </c>
      <c r="L3" t="s">
        <v>596</v>
      </c>
      <c r="M3" t="s">
        <v>597</v>
      </c>
      <c r="N3" t="s">
        <v>598</v>
      </c>
      <c r="O3" t="s">
        <v>596</v>
      </c>
      <c r="P3" t="s">
        <v>599</v>
      </c>
      <c r="Q3" t="s">
        <v>376</v>
      </c>
      <c r="R3" t="s">
        <v>600</v>
      </c>
      <c r="S3" t="s">
        <v>601</v>
      </c>
      <c r="T3" t="s">
        <v>602</v>
      </c>
    </row>
    <row r="4" spans="1:20" x14ac:dyDescent="0.3">
      <c r="A4" t="s">
        <v>603</v>
      </c>
      <c r="B4" t="s">
        <v>604</v>
      </c>
      <c r="C4" t="s">
        <v>605</v>
      </c>
      <c r="D4" t="s">
        <v>606</v>
      </c>
      <c r="E4" t="s">
        <v>607</v>
      </c>
      <c r="F4" t="s">
        <v>608</v>
      </c>
      <c r="G4" t="s">
        <v>609</v>
      </c>
      <c r="H4" t="s">
        <v>610</v>
      </c>
      <c r="I4" t="s">
        <v>611</v>
      </c>
      <c r="J4" t="s">
        <v>612</v>
      </c>
      <c r="K4" t="s">
        <v>613</v>
      </c>
      <c r="L4" t="s">
        <v>614</v>
      </c>
      <c r="M4" t="s">
        <v>615</v>
      </c>
      <c r="N4" t="s">
        <v>616</v>
      </c>
      <c r="O4" t="s">
        <v>617</v>
      </c>
      <c r="P4" t="s">
        <v>618</v>
      </c>
      <c r="Q4" t="s">
        <v>619</v>
      </c>
      <c r="R4" t="s">
        <v>620</v>
      </c>
      <c r="S4" t="s">
        <v>621</v>
      </c>
      <c r="T4" t="s">
        <v>622</v>
      </c>
    </row>
    <row r="5" spans="1:20" x14ac:dyDescent="0.3">
      <c r="A5" t="s">
        <v>623</v>
      </c>
      <c r="B5" t="s">
        <v>618</v>
      </c>
      <c r="C5" t="s">
        <v>624</v>
      </c>
      <c r="D5" t="s">
        <v>625</v>
      </c>
      <c r="E5" t="s">
        <v>626</v>
      </c>
      <c r="F5" t="s">
        <v>627</v>
      </c>
      <c r="G5" t="s">
        <v>628</v>
      </c>
      <c r="H5" t="s">
        <v>629</v>
      </c>
      <c r="I5" t="s">
        <v>376</v>
      </c>
      <c r="J5" t="s">
        <v>630</v>
      </c>
      <c r="K5" t="s">
        <v>631</v>
      </c>
      <c r="L5" t="s">
        <v>632</v>
      </c>
      <c r="O5" t="s">
        <v>633</v>
      </c>
      <c r="R5" t="s">
        <v>634</v>
      </c>
      <c r="T5" t="s">
        <v>635</v>
      </c>
    </row>
    <row r="6" spans="1:20" x14ac:dyDescent="0.3">
      <c r="A6" t="s">
        <v>637</v>
      </c>
      <c r="B6" t="s">
        <v>638</v>
      </c>
      <c r="F6" t="s">
        <v>639</v>
      </c>
      <c r="I6" t="s">
        <v>640</v>
      </c>
      <c r="J6" t="s">
        <v>641</v>
      </c>
      <c r="T6" t="s">
        <v>636</v>
      </c>
    </row>
    <row r="7" spans="1:20" x14ac:dyDescent="0.3">
      <c r="A7" t="s">
        <v>642</v>
      </c>
      <c r="B7" t="s">
        <v>643</v>
      </c>
      <c r="F7" t="s">
        <v>644</v>
      </c>
      <c r="I7" t="s">
        <v>645</v>
      </c>
      <c r="J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1C26-7499-495D-958C-9F9FEDBB5E58}">
  <dimension ref="A1"/>
  <sheetViews>
    <sheetView workbookViewId="0">
      <selection sqref="A1:A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6B-5A21-4070-9CC6-9D4DE34B17B7}">
  <dimension ref="B2:D21"/>
  <sheetViews>
    <sheetView workbookViewId="0">
      <selection activeCell="I14" sqref="I14"/>
    </sheetView>
  </sheetViews>
  <sheetFormatPr defaultRowHeight="14.4" x14ac:dyDescent="0.3"/>
  <cols>
    <col min="2" max="2" width="10.109375" bestFit="1" customWidth="1"/>
  </cols>
  <sheetData>
    <row r="2" spans="2:4" x14ac:dyDescent="0.3">
      <c r="B2" t="str" cm="1">
        <f t="array" ref="B2:B21">TRANSPOSE(DataList[#Headers])</f>
        <v>Income</v>
      </c>
      <c r="D2" t="str" cm="1">
        <f t="array" aca="1" ref="D2:D21" ca="1">OFFSET($B$2, 0, 0, COUNTA($B:$B), 1)</f>
        <v>Income</v>
      </c>
    </row>
    <row r="3" spans="2:4" x14ac:dyDescent="0.3">
      <c r="B3" t="str">
        <v>Home &amp; Utilities</v>
      </c>
      <c r="D3" t="str">
        <f ca="1"/>
        <v>Home &amp; Utilities</v>
      </c>
    </row>
    <row r="4" spans="2:4" x14ac:dyDescent="0.3">
      <c r="B4" t="str">
        <v>Groceries</v>
      </c>
      <c r="D4" t="str">
        <f ca="1"/>
        <v>Groceries</v>
      </c>
    </row>
    <row r="5" spans="2:4" x14ac:dyDescent="0.3">
      <c r="B5" t="str">
        <v>Food &amp; Dining</v>
      </c>
      <c r="D5" t="str">
        <f ca="1"/>
        <v>Food &amp; Dining</v>
      </c>
    </row>
    <row r="6" spans="2:4" x14ac:dyDescent="0.3">
      <c r="B6" t="str">
        <v>Transport</v>
      </c>
      <c r="D6" t="str">
        <f ca="1"/>
        <v>Transport</v>
      </c>
    </row>
    <row r="7" spans="2:4" x14ac:dyDescent="0.3">
      <c r="B7" t="str">
        <v>Healthcare</v>
      </c>
      <c r="D7" t="str">
        <f ca="1"/>
        <v>Healthcare</v>
      </c>
    </row>
    <row r="8" spans="2:4" x14ac:dyDescent="0.3">
      <c r="B8" t="str">
        <v>Insurance</v>
      </c>
      <c r="D8" t="str">
        <f ca="1"/>
        <v>Insurance</v>
      </c>
    </row>
    <row r="9" spans="2:4" x14ac:dyDescent="0.3">
      <c r="B9" t="str">
        <v>Investments</v>
      </c>
      <c r="D9" t="str">
        <f ca="1"/>
        <v>Investments</v>
      </c>
    </row>
    <row r="10" spans="2:4" x14ac:dyDescent="0.3">
      <c r="B10" t="str">
        <v>Loans &amp; EMI</v>
      </c>
      <c r="D10" t="str">
        <f ca="1"/>
        <v>Loans &amp; EMI</v>
      </c>
    </row>
    <row r="11" spans="2:4" x14ac:dyDescent="0.3">
      <c r="B11" t="str">
        <v>Shopping</v>
      </c>
      <c r="D11" t="str">
        <f ca="1"/>
        <v>Shopping</v>
      </c>
    </row>
    <row r="12" spans="2:4" x14ac:dyDescent="0.3">
      <c r="B12" t="str">
        <v>Subscriptions</v>
      </c>
      <c r="D12" t="str">
        <f ca="1"/>
        <v>Subscriptions</v>
      </c>
    </row>
    <row r="13" spans="2:4" x14ac:dyDescent="0.3">
      <c r="B13" t="str">
        <v>Entertainment</v>
      </c>
      <c r="D13" t="str">
        <f ca="1"/>
        <v>Entertainment</v>
      </c>
    </row>
    <row r="14" spans="2:4" x14ac:dyDescent="0.3">
      <c r="B14" t="str">
        <v>Gifts &amp; Donations</v>
      </c>
      <c r="D14" t="str">
        <f ca="1"/>
        <v>Gifts &amp; Donations</v>
      </c>
    </row>
    <row r="15" spans="2:4" x14ac:dyDescent="0.3">
      <c r="B15" t="str">
        <v>Personal Care</v>
      </c>
      <c r="D15" t="str">
        <f ca="1"/>
        <v>Personal Care</v>
      </c>
    </row>
    <row r="16" spans="2:4" x14ac:dyDescent="0.3">
      <c r="B16" t="str">
        <v>Education</v>
      </c>
      <c r="D16" t="str">
        <f ca="1"/>
        <v>Education</v>
      </c>
    </row>
    <row r="17" spans="2:4" x14ac:dyDescent="0.3">
      <c r="B17" t="str">
        <v>Communication</v>
      </c>
      <c r="D17" t="str">
        <f ca="1"/>
        <v>Communication</v>
      </c>
    </row>
    <row r="18" spans="2:4" x14ac:dyDescent="0.3">
      <c r="B18" t="str">
        <v>Bank &amp; Fees</v>
      </c>
      <c r="D18" t="str">
        <f ca="1"/>
        <v>Bank &amp; Fees</v>
      </c>
    </row>
    <row r="19" spans="2:4" x14ac:dyDescent="0.3">
      <c r="B19" t="str">
        <v>Cash</v>
      </c>
      <c r="D19" t="str">
        <f ca="1"/>
        <v>Cash</v>
      </c>
    </row>
    <row r="20" spans="2:4" x14ac:dyDescent="0.3">
      <c r="B20" t="str">
        <v>Travel</v>
      </c>
      <c r="D20" t="str">
        <f ca="1"/>
        <v>Travel</v>
      </c>
    </row>
    <row r="21" spans="2:4" x14ac:dyDescent="0.3">
      <c r="B21" t="str">
        <v>Uncategorized</v>
      </c>
      <c r="D21" t="str">
        <f ca="1"/>
        <v>Uncategorized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72C7-F62D-4680-A1F5-FB7EF34F0683}">
  <dimension ref="A1:A20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tr" cm="1">
        <f t="array" aca="1" ref="A1:A20" ca="1">OFFSET(HelperLists!$B$2, 0, 0, COUNTA(HelperLists!$B:$B), 1)</f>
        <v>Income</v>
      </c>
    </row>
    <row r="2" spans="1:1" x14ac:dyDescent="0.3">
      <c r="A2" t="str">
        <f ca="1"/>
        <v>Home &amp; Utilities</v>
      </c>
    </row>
    <row r="3" spans="1:1" x14ac:dyDescent="0.3">
      <c r="A3" t="str">
        <f ca="1"/>
        <v>Groceries</v>
      </c>
    </row>
    <row r="4" spans="1:1" x14ac:dyDescent="0.3">
      <c r="A4" t="str">
        <f ca="1"/>
        <v>Food &amp; Dining</v>
      </c>
    </row>
    <row r="5" spans="1:1" x14ac:dyDescent="0.3">
      <c r="A5" t="str">
        <f ca="1"/>
        <v>Transport</v>
      </c>
    </row>
    <row r="6" spans="1:1" x14ac:dyDescent="0.3">
      <c r="A6" t="str">
        <f ca="1"/>
        <v>Healthcare</v>
      </c>
    </row>
    <row r="7" spans="1:1" x14ac:dyDescent="0.3">
      <c r="A7" t="str">
        <f ca="1"/>
        <v>Insurance</v>
      </c>
    </row>
    <row r="8" spans="1:1" x14ac:dyDescent="0.3">
      <c r="A8" t="str">
        <f ca="1"/>
        <v>Investments</v>
      </c>
    </row>
    <row r="9" spans="1:1" x14ac:dyDescent="0.3">
      <c r="A9" t="str">
        <f ca="1"/>
        <v>Loans &amp; EMI</v>
      </c>
    </row>
    <row r="10" spans="1:1" x14ac:dyDescent="0.3">
      <c r="A10" t="str">
        <f ca="1"/>
        <v>Shopping</v>
      </c>
    </row>
    <row r="11" spans="1:1" x14ac:dyDescent="0.3">
      <c r="A11" t="str">
        <f ca="1"/>
        <v>Subscriptions</v>
      </c>
    </row>
    <row r="12" spans="1:1" x14ac:dyDescent="0.3">
      <c r="A12" t="str">
        <f ca="1"/>
        <v>Entertainment</v>
      </c>
    </row>
    <row r="13" spans="1:1" x14ac:dyDescent="0.3">
      <c r="A13" t="str">
        <f ca="1"/>
        <v>Gifts &amp; Donations</v>
      </c>
    </row>
    <row r="14" spans="1:1" x14ac:dyDescent="0.3">
      <c r="A14" t="str">
        <f ca="1"/>
        <v>Personal Care</v>
      </c>
    </row>
    <row r="15" spans="1:1" x14ac:dyDescent="0.3">
      <c r="A15" t="str">
        <f ca="1"/>
        <v>Education</v>
      </c>
    </row>
    <row r="16" spans="1:1" x14ac:dyDescent="0.3">
      <c r="A16" t="str">
        <f ca="1"/>
        <v>Communication</v>
      </c>
    </row>
    <row r="17" spans="1:1" x14ac:dyDescent="0.3">
      <c r="A17" t="str">
        <f ca="1"/>
        <v>Bank &amp; Fees</v>
      </c>
    </row>
    <row r="18" spans="1:1" x14ac:dyDescent="0.3">
      <c r="A18" t="str">
        <f ca="1"/>
        <v>Cash</v>
      </c>
    </row>
    <row r="19" spans="1:1" x14ac:dyDescent="0.3">
      <c r="A19" t="str">
        <f ca="1"/>
        <v>Travel</v>
      </c>
    </row>
    <row r="20" spans="1:1" x14ac:dyDescent="0.3">
      <c r="A20" t="str">
        <f ca="1"/>
        <v>Uncategorized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D791-FDB0-4168-86CC-AD55C76DF589}">
  <dimension ref="A1:N100"/>
  <sheetViews>
    <sheetView workbookViewId="0">
      <selection activeCell="G3" sqref="G3"/>
    </sheetView>
  </sheetViews>
  <sheetFormatPr defaultRowHeight="14.4" x14ac:dyDescent="0.3"/>
  <cols>
    <col min="4" max="4" width="10.10937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23</v>
      </c>
      <c r="B2" t="s">
        <v>24</v>
      </c>
      <c r="D2" t="s">
        <v>1</v>
      </c>
      <c r="E2" t="s">
        <v>6</v>
      </c>
      <c r="G2" t="e" cm="1">
        <f t="array" ref="G2">INDEX(DataList[], 0, MATCH('Tracker (2)'!D2, DataList[#Headers], 0))</f>
        <v>#N/A</v>
      </c>
      <c r="I2" t="e" cm="1">
        <f t="array" ref="I2">INDEX(DataList[], 0, MATCH('Tracker (2)'!$D2, DataList[#Headers], 0))</f>
        <v>#N/A</v>
      </c>
    </row>
    <row r="3" spans="1:14" x14ac:dyDescent="0.3">
      <c r="D3" t="s">
        <v>3</v>
      </c>
      <c r="E3" t="s">
        <v>13</v>
      </c>
    </row>
    <row r="4" spans="1:14" x14ac:dyDescent="0.3">
      <c r="D4" t="s">
        <v>2</v>
      </c>
      <c r="E4" t="s">
        <v>12</v>
      </c>
    </row>
    <row r="5" spans="1:14" x14ac:dyDescent="0.3">
      <c r="D5" t="s">
        <v>9</v>
      </c>
    </row>
    <row r="6" spans="1:14" x14ac:dyDescent="0.3">
      <c r="D6" t="s">
        <v>0</v>
      </c>
    </row>
    <row r="7" spans="1:14" x14ac:dyDescent="0.3">
      <c r="D7" t="s">
        <v>0</v>
      </c>
    </row>
    <row r="8" spans="1:14" x14ac:dyDescent="0.3">
      <c r="D8" t="s">
        <v>0</v>
      </c>
    </row>
    <row r="9" spans="1:14" x14ac:dyDescent="0.3">
      <c r="D9" t="s">
        <v>0</v>
      </c>
    </row>
    <row r="10" spans="1:14" x14ac:dyDescent="0.3">
      <c r="D10" t="s">
        <v>0</v>
      </c>
    </row>
    <row r="11" spans="1:14" x14ac:dyDescent="0.3">
      <c r="D11" t="s">
        <v>0</v>
      </c>
    </row>
    <row r="12" spans="1:14" x14ac:dyDescent="0.3">
      <c r="D12" t="s">
        <v>0</v>
      </c>
    </row>
    <row r="13" spans="1:14" x14ac:dyDescent="0.3">
      <c r="D13" t="s">
        <v>0</v>
      </c>
    </row>
    <row r="14" spans="1:14" x14ac:dyDescent="0.3">
      <c r="D14" t="s">
        <v>0</v>
      </c>
    </row>
    <row r="15" spans="1:14" x14ac:dyDescent="0.3">
      <c r="D15" t="s">
        <v>0</v>
      </c>
    </row>
    <row r="16" spans="1:14" x14ac:dyDescent="0.3">
      <c r="D16" t="s">
        <v>0</v>
      </c>
    </row>
    <row r="17" spans="4:5" x14ac:dyDescent="0.3">
      <c r="D17" t="s">
        <v>0</v>
      </c>
    </row>
    <row r="18" spans="4:5" x14ac:dyDescent="0.3">
      <c r="D18" t="s">
        <v>0</v>
      </c>
    </row>
    <row r="19" spans="4:5" x14ac:dyDescent="0.3">
      <c r="D19" t="s">
        <v>0</v>
      </c>
    </row>
    <row r="20" spans="4:5" x14ac:dyDescent="0.3">
      <c r="D20" t="s">
        <v>0</v>
      </c>
    </row>
    <row r="21" spans="4:5" x14ac:dyDescent="0.3">
      <c r="D21" t="s">
        <v>0</v>
      </c>
    </row>
    <row r="22" spans="4:5" x14ac:dyDescent="0.3">
      <c r="D22" t="s">
        <v>0</v>
      </c>
    </row>
    <row r="23" spans="4:5" x14ac:dyDescent="0.3">
      <c r="D23" t="s">
        <v>2</v>
      </c>
    </row>
    <row r="24" spans="4:5" x14ac:dyDescent="0.3">
      <c r="D24" t="s">
        <v>0</v>
      </c>
    </row>
    <row r="25" spans="4:5" x14ac:dyDescent="0.3">
      <c r="D25" t="s">
        <v>0</v>
      </c>
    </row>
    <row r="26" spans="4:5" x14ac:dyDescent="0.3">
      <c r="D26" t="s">
        <v>0</v>
      </c>
    </row>
    <row r="27" spans="4:5" x14ac:dyDescent="0.3">
      <c r="D27" t="s">
        <v>0</v>
      </c>
    </row>
    <row r="28" spans="4:5" x14ac:dyDescent="0.3">
      <c r="D28" t="s">
        <v>0</v>
      </c>
    </row>
    <row r="29" spans="4:5" x14ac:dyDescent="0.3">
      <c r="D29" t="s">
        <v>0</v>
      </c>
    </row>
    <row r="30" spans="4:5" x14ac:dyDescent="0.3">
      <c r="D30" t="s">
        <v>1</v>
      </c>
      <c r="E30" t="s">
        <v>15</v>
      </c>
    </row>
    <row r="31" spans="4:5" x14ac:dyDescent="0.3">
      <c r="D31" t="s">
        <v>2</v>
      </c>
      <c r="E31" t="s">
        <v>7</v>
      </c>
    </row>
    <row r="32" spans="4:5" x14ac:dyDescent="0.3">
      <c r="D32" t="s">
        <v>0</v>
      </c>
      <c r="E32" t="s">
        <v>14</v>
      </c>
    </row>
    <row r="33" spans="4:4" x14ac:dyDescent="0.3">
      <c r="D33" t="s">
        <v>0</v>
      </c>
    </row>
    <row r="34" spans="4:4" x14ac:dyDescent="0.3">
      <c r="D34" t="s">
        <v>0</v>
      </c>
    </row>
    <row r="35" spans="4:4" x14ac:dyDescent="0.3">
      <c r="D35" t="s">
        <v>0</v>
      </c>
    </row>
    <row r="36" spans="4:4" x14ac:dyDescent="0.3">
      <c r="D36" t="s">
        <v>0</v>
      </c>
    </row>
    <row r="37" spans="4:4" x14ac:dyDescent="0.3">
      <c r="D37" t="s">
        <v>0</v>
      </c>
    </row>
    <row r="38" spans="4:4" x14ac:dyDescent="0.3">
      <c r="D38" t="s">
        <v>0</v>
      </c>
    </row>
    <row r="39" spans="4:4" x14ac:dyDescent="0.3">
      <c r="D39" t="s">
        <v>0</v>
      </c>
    </row>
    <row r="40" spans="4:4" x14ac:dyDescent="0.3">
      <c r="D40" t="s">
        <v>0</v>
      </c>
    </row>
    <row r="41" spans="4:4" x14ac:dyDescent="0.3">
      <c r="D41" t="s">
        <v>0</v>
      </c>
    </row>
    <row r="42" spans="4:4" x14ac:dyDescent="0.3">
      <c r="D42" t="s">
        <v>0</v>
      </c>
    </row>
    <row r="43" spans="4:4" x14ac:dyDescent="0.3">
      <c r="D43" t="s">
        <v>0</v>
      </c>
    </row>
    <row r="44" spans="4:4" x14ac:dyDescent="0.3">
      <c r="D44" t="s">
        <v>0</v>
      </c>
    </row>
    <row r="45" spans="4:4" x14ac:dyDescent="0.3">
      <c r="D45" t="s">
        <v>0</v>
      </c>
    </row>
    <row r="46" spans="4:4" x14ac:dyDescent="0.3">
      <c r="D46" t="s">
        <v>0</v>
      </c>
    </row>
    <row r="47" spans="4:4" x14ac:dyDescent="0.3">
      <c r="D47" t="s">
        <v>0</v>
      </c>
    </row>
    <row r="48" spans="4:4" x14ac:dyDescent="0.3">
      <c r="D48" t="s">
        <v>0</v>
      </c>
    </row>
    <row r="49" spans="4:4" x14ac:dyDescent="0.3">
      <c r="D49" t="s">
        <v>0</v>
      </c>
    </row>
    <row r="50" spans="4:4" x14ac:dyDescent="0.3">
      <c r="D50" t="s">
        <v>0</v>
      </c>
    </row>
    <row r="51" spans="4:4" x14ac:dyDescent="0.3">
      <c r="D51" t="s">
        <v>0</v>
      </c>
    </row>
    <row r="52" spans="4:4" x14ac:dyDescent="0.3">
      <c r="D52" t="s">
        <v>0</v>
      </c>
    </row>
    <row r="53" spans="4:4" x14ac:dyDescent="0.3">
      <c r="D53" t="s">
        <v>0</v>
      </c>
    </row>
    <row r="54" spans="4:4" x14ac:dyDescent="0.3">
      <c r="D54" t="s">
        <v>0</v>
      </c>
    </row>
    <row r="55" spans="4:4" x14ac:dyDescent="0.3">
      <c r="D55" t="s">
        <v>0</v>
      </c>
    </row>
    <row r="56" spans="4:4" x14ac:dyDescent="0.3">
      <c r="D56" t="s">
        <v>0</v>
      </c>
    </row>
    <row r="57" spans="4:4" x14ac:dyDescent="0.3">
      <c r="D57" t="s">
        <v>0</v>
      </c>
    </row>
    <row r="58" spans="4:4" x14ac:dyDescent="0.3">
      <c r="D58" t="s">
        <v>0</v>
      </c>
    </row>
    <row r="59" spans="4:4" x14ac:dyDescent="0.3">
      <c r="D59" t="s">
        <v>0</v>
      </c>
    </row>
    <row r="60" spans="4:4" x14ac:dyDescent="0.3">
      <c r="D60" t="s">
        <v>0</v>
      </c>
    </row>
    <row r="61" spans="4:4" x14ac:dyDescent="0.3">
      <c r="D61" t="s">
        <v>0</v>
      </c>
    </row>
    <row r="62" spans="4:4" x14ac:dyDescent="0.3">
      <c r="D62" t="s">
        <v>0</v>
      </c>
    </row>
    <row r="63" spans="4:4" x14ac:dyDescent="0.3">
      <c r="D63" t="s">
        <v>0</v>
      </c>
    </row>
    <row r="64" spans="4:4" x14ac:dyDescent="0.3">
      <c r="D64" t="s">
        <v>0</v>
      </c>
    </row>
    <row r="65" spans="4:4" x14ac:dyDescent="0.3">
      <c r="D65" t="s">
        <v>0</v>
      </c>
    </row>
    <row r="66" spans="4:4" x14ac:dyDescent="0.3">
      <c r="D66" t="s">
        <v>0</v>
      </c>
    </row>
    <row r="67" spans="4:4" x14ac:dyDescent="0.3">
      <c r="D67" t="s">
        <v>0</v>
      </c>
    </row>
    <row r="68" spans="4:4" x14ac:dyDescent="0.3">
      <c r="D68" t="s">
        <v>0</v>
      </c>
    </row>
    <row r="69" spans="4:4" x14ac:dyDescent="0.3">
      <c r="D69" t="s">
        <v>0</v>
      </c>
    </row>
    <row r="70" spans="4:4" x14ac:dyDescent="0.3">
      <c r="D70" t="s">
        <v>0</v>
      </c>
    </row>
    <row r="71" spans="4:4" x14ac:dyDescent="0.3">
      <c r="D71" t="s">
        <v>0</v>
      </c>
    </row>
    <row r="72" spans="4:4" x14ac:dyDescent="0.3">
      <c r="D72" t="s">
        <v>0</v>
      </c>
    </row>
    <row r="73" spans="4:4" x14ac:dyDescent="0.3">
      <c r="D73" t="s">
        <v>0</v>
      </c>
    </row>
    <row r="74" spans="4:4" x14ac:dyDescent="0.3">
      <c r="D74" t="s">
        <v>0</v>
      </c>
    </row>
    <row r="75" spans="4:4" x14ac:dyDescent="0.3">
      <c r="D75" t="s">
        <v>0</v>
      </c>
    </row>
    <row r="76" spans="4:4" x14ac:dyDescent="0.3">
      <c r="D76" t="s">
        <v>0</v>
      </c>
    </row>
    <row r="77" spans="4:4" x14ac:dyDescent="0.3">
      <c r="D77" t="s">
        <v>0</v>
      </c>
    </row>
    <row r="78" spans="4:4" x14ac:dyDescent="0.3">
      <c r="D78" t="s">
        <v>0</v>
      </c>
    </row>
    <row r="79" spans="4:4" x14ac:dyDescent="0.3">
      <c r="D79" t="s">
        <v>0</v>
      </c>
    </row>
    <row r="80" spans="4:4" x14ac:dyDescent="0.3">
      <c r="D80" t="s">
        <v>0</v>
      </c>
    </row>
    <row r="81" spans="4:4" x14ac:dyDescent="0.3">
      <c r="D81" t="s">
        <v>0</v>
      </c>
    </row>
    <row r="82" spans="4:4" x14ac:dyDescent="0.3">
      <c r="D82" t="s">
        <v>0</v>
      </c>
    </row>
    <row r="83" spans="4:4" x14ac:dyDescent="0.3">
      <c r="D83" t="s">
        <v>0</v>
      </c>
    </row>
    <row r="84" spans="4:4" x14ac:dyDescent="0.3">
      <c r="D84" t="s">
        <v>0</v>
      </c>
    </row>
    <row r="85" spans="4:4" x14ac:dyDescent="0.3">
      <c r="D85" t="s">
        <v>0</v>
      </c>
    </row>
    <row r="86" spans="4:4" x14ac:dyDescent="0.3">
      <c r="D86" t="s">
        <v>0</v>
      </c>
    </row>
    <row r="87" spans="4:4" x14ac:dyDescent="0.3">
      <c r="D87" t="s">
        <v>0</v>
      </c>
    </row>
    <row r="88" spans="4:4" x14ac:dyDescent="0.3">
      <c r="D88" t="s">
        <v>0</v>
      </c>
    </row>
    <row r="89" spans="4:4" x14ac:dyDescent="0.3">
      <c r="D89" t="s">
        <v>0</v>
      </c>
    </row>
    <row r="90" spans="4:4" x14ac:dyDescent="0.3">
      <c r="D90" t="s">
        <v>0</v>
      </c>
    </row>
    <row r="91" spans="4:4" x14ac:dyDescent="0.3">
      <c r="D91" t="s">
        <v>0</v>
      </c>
    </row>
    <row r="92" spans="4:4" x14ac:dyDescent="0.3">
      <c r="D92" t="s">
        <v>0</v>
      </c>
    </row>
    <row r="93" spans="4:4" x14ac:dyDescent="0.3">
      <c r="D93" t="s">
        <v>0</v>
      </c>
    </row>
    <row r="94" spans="4:4" x14ac:dyDescent="0.3">
      <c r="D94" t="s">
        <v>0</v>
      </c>
    </row>
    <row r="95" spans="4:4" x14ac:dyDescent="0.3">
      <c r="D95" t="s">
        <v>0</v>
      </c>
    </row>
    <row r="96" spans="4:4" x14ac:dyDescent="0.3">
      <c r="D96" t="s">
        <v>0</v>
      </c>
    </row>
    <row r="97" spans="4:4" x14ac:dyDescent="0.3">
      <c r="D97" t="s">
        <v>0</v>
      </c>
    </row>
    <row r="98" spans="4:4" x14ac:dyDescent="0.3">
      <c r="D98" t="s">
        <v>0</v>
      </c>
    </row>
    <row r="99" spans="4:4" x14ac:dyDescent="0.3">
      <c r="D99" t="s">
        <v>0</v>
      </c>
    </row>
    <row r="100" spans="4:4" x14ac:dyDescent="0.3">
      <c r="D100" t="s">
        <v>0</v>
      </c>
    </row>
  </sheetData>
  <dataValidations count="1">
    <dataValidation type="list" allowBlank="1" showInputMessage="1" showErrorMessage="1" sqref="E2:E50" xr:uid="{A11C64AC-1FE1-4E07-9F1D-FF56CAB69409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E5A309-2D35-4BD9-81E8-FC9E558D395A}">
          <x14:formula1>
            <xm:f>OFFSET(HelperLists!$B$2, 0, 0, COUNTA(HelperLists!$B:$B), 1)</xm:f>
          </x14:formula1>
          <xm:sqref>D2:D100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E60E-F4F0-4048-8F46-5486C09E98E1}">
  <dimension ref="A1:V25"/>
  <sheetViews>
    <sheetView workbookViewId="0">
      <selection activeCell="J1" sqref="J1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J1" t="str" cm="1">
        <f t="array" ref="J1:J5">INDEX(DataList3[], 0, MATCH(Lists!A1, DataList3[#Headers], 0))</f>
        <v>Salary</v>
      </c>
    </row>
    <row r="2" spans="1:2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27</v>
      </c>
      <c r="J2" t="str">
        <v>Refund</v>
      </c>
      <c r="Q2" t="s">
        <v>25</v>
      </c>
    </row>
    <row r="3" spans="1:22" x14ac:dyDescent="0.3">
      <c r="A3" t="s">
        <v>10</v>
      </c>
      <c r="B3" t="s">
        <v>11</v>
      </c>
      <c r="C3" t="s">
        <v>12</v>
      </c>
      <c r="D3" t="s">
        <v>13</v>
      </c>
      <c r="F3" t="s">
        <v>28</v>
      </c>
      <c r="J3" t="str">
        <v>Interest</v>
      </c>
      <c r="N3" t="str" cm="1">
        <f t="array" ref="N3:N8">TRANSPOSE(DataList3[#Headers])</f>
        <v>Expense</v>
      </c>
      <c r="O3" t="str" cm="1">
        <f t="array" ref="O3:T3">TableHeaders</f>
        <v>Expense</v>
      </c>
      <c r="P3" t="str">
        <v>Investment</v>
      </c>
      <c r="Q3" t="str">
        <v>Transfer</v>
      </c>
      <c r="R3" t="str">
        <v>Income</v>
      </c>
      <c r="S3" t="str">
        <v>mas</v>
      </c>
      <c r="T3" t="str">
        <v>s</v>
      </c>
    </row>
    <row r="4" spans="1:22" x14ac:dyDescent="0.3">
      <c r="A4" t="s">
        <v>14</v>
      </c>
      <c r="B4" t="s">
        <v>15</v>
      </c>
      <c r="C4" t="s">
        <v>16</v>
      </c>
      <c r="D4" t="s">
        <v>17</v>
      </c>
      <c r="F4" t="s">
        <v>29</v>
      </c>
      <c r="J4">
        <v>0</v>
      </c>
      <c r="N4" t="str">
        <v>Investment</v>
      </c>
    </row>
    <row r="5" spans="1:22" x14ac:dyDescent="0.3">
      <c r="A5" t="s">
        <v>18</v>
      </c>
      <c r="B5" t="s">
        <v>19</v>
      </c>
      <c r="J5">
        <v>0</v>
      </c>
      <c r="N5" t="str">
        <v>Transfer</v>
      </c>
      <c r="Q5" t="s">
        <v>25</v>
      </c>
    </row>
    <row r="6" spans="1:22" x14ac:dyDescent="0.3">
      <c r="A6" t="s">
        <v>26</v>
      </c>
      <c r="B6" t="s">
        <v>26</v>
      </c>
      <c r="C6" t="s">
        <v>26</v>
      </c>
      <c r="N6" t="str">
        <v>Income</v>
      </c>
      <c r="Q6" t="s">
        <v>0</v>
      </c>
    </row>
    <row r="7" spans="1:22" x14ac:dyDescent="0.3">
      <c r="N7" t="str">
        <v>mas</v>
      </c>
      <c r="Q7" t="s">
        <v>0</v>
      </c>
    </row>
    <row r="8" spans="1:22" x14ac:dyDescent="0.3">
      <c r="N8" t="str">
        <v>s</v>
      </c>
    </row>
    <row r="10" spans="1:22" x14ac:dyDescent="0.3">
      <c r="Q10" t="s">
        <v>25</v>
      </c>
    </row>
    <row r="11" spans="1:22" x14ac:dyDescent="0.3">
      <c r="N11" t="str" cm="1">
        <f t="array" ref="N11:N16">TRANSPOSE(TableHeaders)</f>
        <v>Expense</v>
      </c>
      <c r="Q11" t="s">
        <v>0</v>
      </c>
    </row>
    <row r="12" spans="1:22" x14ac:dyDescent="0.3">
      <c r="N12" t="str">
        <v>Investment</v>
      </c>
    </row>
    <row r="13" spans="1:22" x14ac:dyDescent="0.3">
      <c r="N13" t="str">
        <v>Transfer</v>
      </c>
    </row>
    <row r="14" spans="1:22" x14ac:dyDescent="0.3">
      <c r="N14" t="str">
        <v>Income</v>
      </c>
      <c r="Q14" t="str" cm="1">
        <f t="array" ref="Q14:V14">TableHeaders</f>
        <v>Expense</v>
      </c>
      <c r="R14" t="str">
        <v>Investment</v>
      </c>
      <c r="S14" t="str">
        <v>Transfer</v>
      </c>
      <c r="T14" t="str">
        <v>Income</v>
      </c>
      <c r="U14" t="str">
        <v>mas</v>
      </c>
      <c r="V14" t="str">
        <v>s</v>
      </c>
    </row>
    <row r="15" spans="1:22" x14ac:dyDescent="0.3">
      <c r="N15" t="str">
        <v>mas</v>
      </c>
    </row>
    <row r="16" spans="1:22" x14ac:dyDescent="0.3">
      <c r="N16" t="str">
        <v>s</v>
      </c>
    </row>
    <row r="18" spans="14:19" x14ac:dyDescent="0.3">
      <c r="N18" t="str" cm="1">
        <f t="array" ref="N18:S18">INDEX(DataList3[#Headers], _xlfn.SEQUENCE(1, COLUMNS(DataList3[#Headers])))</f>
        <v>Expense</v>
      </c>
      <c r="O18" t="str">
        <v>Investment</v>
      </c>
      <c r="P18" t="str">
        <v>Transfer</v>
      </c>
      <c r="Q18" t="str">
        <v>Income</v>
      </c>
      <c r="R18" t="str">
        <v>mas</v>
      </c>
      <c r="S18" t="str">
        <v>s</v>
      </c>
    </row>
    <row r="20" spans="14:19" x14ac:dyDescent="0.3">
      <c r="N20" t="str" cm="1">
        <f t="array" ref="N20:N25">TRANSPOSE(INDEX(DataList3[#Headers],_xlfn.SEQUENCE(1,COLUMNS(DataList3[#Headers]))))</f>
        <v>Expense</v>
      </c>
      <c r="Q20" t="s">
        <v>25</v>
      </c>
    </row>
    <row r="21" spans="14:19" x14ac:dyDescent="0.3">
      <c r="N21" t="str">
        <v>Investment</v>
      </c>
      <c r="Q21" t="s">
        <v>0</v>
      </c>
    </row>
    <row r="22" spans="14:19" x14ac:dyDescent="0.3">
      <c r="N22" t="str">
        <v>Transfer</v>
      </c>
    </row>
    <row r="23" spans="14:19" x14ac:dyDescent="0.3">
      <c r="N23" t="str">
        <v>Income</v>
      </c>
    </row>
    <row r="24" spans="14:19" x14ac:dyDescent="0.3">
      <c r="N24" t="str">
        <v>mas</v>
      </c>
      <c r="Q24" t="s">
        <v>25</v>
      </c>
    </row>
    <row r="25" spans="14:19" x14ac:dyDescent="0.3">
      <c r="N25" t="str">
        <v>s</v>
      </c>
    </row>
  </sheetData>
  <dataValidations count="1">
    <dataValidation type="list" allowBlank="1" showInputMessage="1" showErrorMessage="1" sqref="Q3 Q6:Q7 Q11 Q21" xr:uid="{A54B2022-C248-4865-BD3C-6627180BE031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8C5A-041D-4898-A23D-2914815D113C}">
  <dimension ref="A1:AL9"/>
  <sheetViews>
    <sheetView topLeftCell="Q1" workbookViewId="0">
      <selection sqref="A1:AL14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3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7</v>
      </c>
      <c r="I1" t="s">
        <v>48</v>
      </c>
      <c r="J1" t="s">
        <v>49</v>
      </c>
      <c r="K1" t="s">
        <v>10</v>
      </c>
      <c r="L1" t="s">
        <v>18</v>
      </c>
      <c r="M1" t="s">
        <v>50</v>
      </c>
      <c r="N1" t="s">
        <v>51</v>
      </c>
      <c r="O1" t="s">
        <v>52</v>
      </c>
      <c r="P1" t="s">
        <v>53</v>
      </c>
      <c r="Q1" t="s">
        <v>14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</row>
    <row r="2" spans="1:38" x14ac:dyDescent="0.3">
      <c r="A2" t="s">
        <v>41</v>
      </c>
      <c r="B2" t="s">
        <v>75</v>
      </c>
      <c r="C2" t="s">
        <v>76</v>
      </c>
      <c r="D2" t="s">
        <v>17</v>
      </c>
      <c r="E2" t="s">
        <v>77</v>
      </c>
      <c r="F2" t="s">
        <v>78</v>
      </c>
      <c r="G2" t="s">
        <v>65</v>
      </c>
      <c r="H2" t="s">
        <v>79</v>
      </c>
      <c r="I2" t="s">
        <v>80</v>
      </c>
      <c r="J2" t="s">
        <v>49</v>
      </c>
      <c r="K2" t="s">
        <v>63</v>
      </c>
      <c r="L2" t="s">
        <v>81</v>
      </c>
      <c r="M2" t="s">
        <v>82</v>
      </c>
      <c r="N2" t="s">
        <v>65</v>
      </c>
      <c r="O2" t="s">
        <v>83</v>
      </c>
      <c r="P2" t="s">
        <v>84</v>
      </c>
      <c r="Q2" t="s">
        <v>85</v>
      </c>
      <c r="R2" t="s">
        <v>17</v>
      </c>
      <c r="S2" t="s">
        <v>86</v>
      </c>
      <c r="T2" t="s">
        <v>56</v>
      </c>
      <c r="U2" t="s">
        <v>87</v>
      </c>
      <c r="V2" t="s">
        <v>88</v>
      </c>
      <c r="W2" t="s">
        <v>89</v>
      </c>
      <c r="X2" t="s">
        <v>90</v>
      </c>
      <c r="Y2" t="s">
        <v>18</v>
      </c>
      <c r="Z2" t="s">
        <v>91</v>
      </c>
      <c r="AA2" t="s">
        <v>10</v>
      </c>
      <c r="AB2" t="s">
        <v>92</v>
      </c>
      <c r="AC2" t="s">
        <v>65</v>
      </c>
      <c r="AD2" t="s">
        <v>66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</row>
    <row r="3" spans="1:38" x14ac:dyDescent="0.3">
      <c r="C3" t="s">
        <v>101</v>
      </c>
      <c r="F3" t="s">
        <v>102</v>
      </c>
      <c r="G3" t="s">
        <v>103</v>
      </c>
      <c r="H3" t="s">
        <v>104</v>
      </c>
      <c r="I3" t="s">
        <v>48</v>
      </c>
      <c r="J3" t="s">
        <v>105</v>
      </c>
      <c r="L3" t="s">
        <v>106</v>
      </c>
      <c r="M3" t="s">
        <v>107</v>
      </c>
      <c r="O3" t="s">
        <v>108</v>
      </c>
      <c r="P3" t="s">
        <v>108</v>
      </c>
      <c r="Q3" t="s">
        <v>109</v>
      </c>
      <c r="R3" t="s">
        <v>110</v>
      </c>
      <c r="X3" t="s">
        <v>17</v>
      </c>
      <c r="AC3" t="s">
        <v>111</v>
      </c>
      <c r="AF3" t="s">
        <v>112</v>
      </c>
    </row>
    <row r="4" spans="1:38" x14ac:dyDescent="0.3">
      <c r="C4" t="s">
        <v>113</v>
      </c>
      <c r="F4" t="s">
        <v>114</v>
      </c>
      <c r="G4" t="s">
        <v>47</v>
      </c>
      <c r="H4" t="s">
        <v>115</v>
      </c>
      <c r="L4" t="s">
        <v>116</v>
      </c>
      <c r="M4" t="s">
        <v>117</v>
      </c>
      <c r="O4" t="s">
        <v>118</v>
      </c>
      <c r="P4" t="s">
        <v>5</v>
      </c>
      <c r="Q4" t="s">
        <v>119</v>
      </c>
      <c r="R4" t="s">
        <v>120</v>
      </c>
      <c r="X4" t="s">
        <v>110</v>
      </c>
    </row>
    <row r="5" spans="1:38" x14ac:dyDescent="0.3">
      <c r="C5" t="s">
        <v>121</v>
      </c>
      <c r="M5" t="s">
        <v>122</v>
      </c>
      <c r="O5" t="s">
        <v>123</v>
      </c>
      <c r="P5" t="s">
        <v>52</v>
      </c>
      <c r="Q5" t="s">
        <v>124</v>
      </c>
    </row>
    <row r="6" spans="1:38" x14ac:dyDescent="0.3">
      <c r="C6" t="s">
        <v>125</v>
      </c>
      <c r="M6" t="s">
        <v>50</v>
      </c>
      <c r="O6" t="s">
        <v>126</v>
      </c>
    </row>
    <row r="7" spans="1:38" x14ac:dyDescent="0.3">
      <c r="M7" t="s">
        <v>127</v>
      </c>
    </row>
    <row r="8" spans="1:38" x14ac:dyDescent="0.3">
      <c r="M8" t="s">
        <v>128</v>
      </c>
    </row>
    <row r="9" spans="1:38" x14ac:dyDescent="0.3">
      <c r="M9" t="s">
        <v>129</v>
      </c>
    </row>
  </sheetData>
  <dataValidations count="1">
    <dataValidation type="list" allowBlank="1" showInputMessage="1" showErrorMessage="1" sqref="Q3 Q6:Q7 Q15 Q25" xr:uid="{C10D0657-35CB-418C-83C3-7B72E455176B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Tracker</vt:lpstr>
      <vt:lpstr>Lists</vt:lpstr>
      <vt:lpstr>Sheet7</vt:lpstr>
      <vt:lpstr>Sheet8</vt:lpstr>
      <vt:lpstr>Sheet10</vt:lpstr>
      <vt:lpstr>HelperLists</vt:lpstr>
      <vt:lpstr>TEMP</vt:lpstr>
      <vt:lpstr>Tracker (2)</vt:lpstr>
      <vt:lpstr>Lists (2)</vt:lpstr>
      <vt:lpstr>Lists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2025-08-28T18:21:54Z</dcterms:created>
  <dcterms:modified xsi:type="dcterms:W3CDTF">2025-08-28T20:14:06Z</dcterms:modified>
</cp:coreProperties>
</file>