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<sst xmlns="http://schemas.openxmlformats.org/spreadsheetml/2006/main" uniqueCount="31">
  <si>
    <t>Table 1</t>
  </si>
  <si>
    <t>32 bit counters</t>
  </si>
  <si>
    <t>counter circuit</t>
  </si>
  <si>
    <t>cost
ranking</t>
  </si>
  <si>
    <t>halfadder</t>
  </si>
  <si>
    <t>approximate
period/count ps</t>
  </si>
  <si>
    <t>throughput
GHz</t>
  </si>
  <si>
    <t>function
gates</t>
  </si>
  <si>
    <t>completeness
gates</t>
  </si>
  <si>
    <t>total
gates</t>
  </si>
  <si>
    <t>gates
per GHz</t>
  </si>
  <si>
    <t>function
transitions</t>
  </si>
  <si>
    <t>completeness
transitions</t>
  </si>
  <si>
    <t>total
transitions</t>
  </si>
  <si>
    <t>throughput
per transition</t>
  </si>
  <si>
    <t>total cost
per GHz</t>
  </si>
  <si>
    <t>counter
full word pipelined</t>
  </si>
  <si>
    <t>fullword_counter32A.v</t>
  </si>
  <si>
    <t>halfaddA</t>
  </si>
  <si>
    <t>fullword_counter32B.v</t>
  </si>
  <si>
    <t>halfaddB</t>
  </si>
  <si>
    <t>counter
digit pipelined</t>
  </si>
  <si>
    <t>digit_counter32A.v</t>
  </si>
  <si>
    <t>digit_counter32B.v</t>
  </si>
  <si>
    <t>counter
2D pipelined</t>
  </si>
  <si>
    <t>twoD_counter32A.v</t>
  </si>
  <si>
    <t>twoD_counter32B.v</t>
  </si>
  <si>
    <t>counter
2D pipelined/integrated</t>
  </si>
  <si>
    <t>twoDint_counter32A.v</t>
  </si>
  <si>
    <t>twoDintB_counter32A.v</t>
  </si>
  <si>
    <t>halfadd minterm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</si>
</sst>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center" wrapText="1"/>
    </xf>
    <xf numFmtId="2" fontId="2" fillId="4" borderId="1" applyNumberFormat="1" applyFont="1" applyFill="1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horizontal="center" vertical="center" wrapText="1"/>
    </xf>
    <xf numFmtId="0" fontId="2" borderId="1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horizontal="left" vertical="center" wrapText="1"/>
    </xf>
    <xf numFmtId="0" fontId="2" fillId="5" borderId="1" applyNumberFormat="1" applyFont="1" applyFill="1" applyBorder="1" applyAlignment="1" applyProtection="0">
      <alignment horizontal="center" vertical="center" wrapText="1"/>
    </xf>
    <xf numFmtId="0" fontId="2" fillId="5" borderId="1" applyNumberFormat="1" applyFont="1" applyFill="1" applyBorder="1" applyAlignment="1" applyProtection="0">
      <alignment vertical="top" wrapText="1"/>
    </xf>
    <xf numFmtId="1" fontId="2" fillId="5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5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c071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P11"/>
  <sheetViews>
    <sheetView workbookViewId="0" showGridLines="0" defaultGridColor="1">
      <pane topLeftCell="C4" xSplit="2" ySplit="3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6.6172" style="1" customWidth="1"/>
    <col min="3" max="3" width="15.1562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9" width="12.25" style="1" customWidth="1"/>
    <col min="10" max="10" width="12.25" style="1" customWidth="1"/>
    <col min="11" max="11" width="12.25" style="1" customWidth="1"/>
    <col min="12" max="12" width="12.25" style="1" customWidth="1"/>
    <col min="13" max="13" width="12.25" style="1" customWidth="1"/>
    <col min="14" max="14" width="12.25" style="1" customWidth="1"/>
    <col min="15" max="15" width="12.25" style="1" customWidth="1"/>
    <col min="16" max="16" width="12.25" style="1" customWidth="1"/>
    <col min="17" max="256" width="12.25" style="1" customWidth="1"/>
  </cols>
  <sheetData>
    <row r="1" ht="30" customHeight="1"/>
    <row r="2">
      <c r="B2" t="s" s="2"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32.55" customHeight="1">
      <c r="B3" t="s" s="3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  <c r="I3" t="s" s="4">
        <v>8</v>
      </c>
      <c r="J3" t="s" s="4">
        <v>9</v>
      </c>
      <c r="K3" t="s" s="4">
        <v>10</v>
      </c>
      <c r="L3" t="s" s="4">
        <v>11</v>
      </c>
      <c r="M3" t="s" s="4">
        <v>12</v>
      </c>
      <c r="N3" t="s" s="4">
        <v>13</v>
      </c>
      <c r="O3" t="s" s="4">
        <v>14</v>
      </c>
      <c r="P3" t="s" s="4">
        <v>15</v>
      </c>
    </row>
    <row r="4" ht="32.55" customHeight="1">
      <c r="B4" t="s" s="5">
        <v>16</v>
      </c>
      <c r="C4" t="s" s="6">
        <v>17</v>
      </c>
      <c r="D4" s="7">
        <f>P4/359</f>
        <v>4.278551532033426</v>
      </c>
      <c r="E4" t="s" s="8">
        <v>18</v>
      </c>
      <c r="F4" s="8">
        <v>1920</v>
      </c>
      <c r="G4" s="7">
        <f>1000/F4</f>
        <v>0.5208333333333334</v>
      </c>
      <c r="H4" s="9">
        <v>128</v>
      </c>
      <c r="I4" s="9">
        <f t="shared" si="2" ref="I4:I5">11*32</f>
        <v>352</v>
      </c>
      <c r="J4" s="9">
        <f>I4+H4</f>
        <v>480</v>
      </c>
      <c r="K4" s="10">
        <f>J4/G4</f>
        <v>921.5999999999999</v>
      </c>
      <c r="L4" s="9">
        <v>64</v>
      </c>
      <c r="M4" s="9">
        <f t="shared" si="5" ref="M4:M5">8*32</f>
        <v>256</v>
      </c>
      <c r="N4" s="9">
        <f>L4+M4</f>
        <v>320</v>
      </c>
      <c r="O4" s="10">
        <f>N4/G4</f>
        <v>614.4</v>
      </c>
      <c r="P4" s="11">
        <f>O4+K4</f>
        <v>1536</v>
      </c>
    </row>
    <row r="5" ht="20.35" customHeight="1">
      <c r="B5" s="12"/>
      <c r="C5" t="s" s="13">
        <v>19</v>
      </c>
      <c r="D5" s="7">
        <f>P5/359</f>
        <v>2.014701949860724</v>
      </c>
      <c r="E5" t="s" s="14">
        <v>20</v>
      </c>
      <c r="F5" s="14">
        <v>859</v>
      </c>
      <c r="G5" s="7">
        <f>1000/F5</f>
        <v>1.164144353899884</v>
      </c>
      <c r="H5" s="15">
        <v>170</v>
      </c>
      <c r="I5" s="15">
        <f t="shared" si="2"/>
        <v>352</v>
      </c>
      <c r="J5" s="15">
        <f>I5+H5</f>
        <v>522</v>
      </c>
      <c r="K5" s="10">
        <f>J5/G5</f>
        <v>448.398</v>
      </c>
      <c r="L5" s="15">
        <v>64</v>
      </c>
      <c r="M5" s="15">
        <f t="shared" si="5"/>
        <v>256</v>
      </c>
      <c r="N5" s="15">
        <f>L5+M5</f>
        <v>320</v>
      </c>
      <c r="O5" s="10">
        <f>N5/G5</f>
        <v>274.88</v>
      </c>
      <c r="P5" s="16">
        <f>O5+K5</f>
        <v>723.278</v>
      </c>
    </row>
    <row r="6" ht="32.35" customHeight="1">
      <c r="B6" t="s" s="5">
        <v>21</v>
      </c>
      <c r="C6" t="s" s="6">
        <v>22</v>
      </c>
      <c r="D6" s="7">
        <f>P6/359</f>
        <v>1.23008356545961</v>
      </c>
      <c r="E6" t="s" s="8">
        <v>18</v>
      </c>
      <c r="F6" s="8">
        <v>460</v>
      </c>
      <c r="G6" s="7">
        <f>1000/F6</f>
        <v>2.173913043478261</v>
      </c>
      <c r="H6" s="9">
        <v>128</v>
      </c>
      <c r="I6" s="9">
        <f t="shared" si="20" ref="I6:N10">14*32</f>
        <v>448</v>
      </c>
      <c r="J6" s="9">
        <f>I6+H6</f>
        <v>576</v>
      </c>
      <c r="K6" s="10">
        <f>J6/G6</f>
        <v>264.96</v>
      </c>
      <c r="L6" s="9">
        <v>64</v>
      </c>
      <c r="M6" s="9">
        <f t="shared" si="23" ref="M6:M7">10*32</f>
        <v>320</v>
      </c>
      <c r="N6" s="9">
        <f>L6+M6</f>
        <v>384</v>
      </c>
      <c r="O6" s="10">
        <f>N6/G6</f>
        <v>176.64</v>
      </c>
      <c r="P6" s="11">
        <f>O6+K6</f>
        <v>441.6</v>
      </c>
    </row>
    <row r="7" ht="20.35" customHeight="1">
      <c r="B7" s="12"/>
      <c r="C7" t="s" s="13">
        <v>23</v>
      </c>
      <c r="D7" s="7">
        <f>P7/359</f>
        <v>1.395543175487465</v>
      </c>
      <c r="E7" t="s" s="14">
        <v>20</v>
      </c>
      <c r="F7" s="14">
        <v>500</v>
      </c>
      <c r="G7" s="7">
        <f>1000/F7</f>
        <v>2</v>
      </c>
      <c r="H7" s="15">
        <v>170</v>
      </c>
      <c r="I7" s="15">
        <f t="shared" si="20"/>
        <v>448</v>
      </c>
      <c r="J7" s="15">
        <f>I7+H7</f>
        <v>618</v>
      </c>
      <c r="K7" s="10">
        <f>J7/G7</f>
        <v>309</v>
      </c>
      <c r="L7" s="15">
        <v>64</v>
      </c>
      <c r="M7" s="15">
        <f t="shared" si="23"/>
        <v>320</v>
      </c>
      <c r="N7" s="15">
        <f>L7+M7</f>
        <v>384</v>
      </c>
      <c r="O7" s="10">
        <f>N7/G7</f>
        <v>192</v>
      </c>
      <c r="P7" s="16">
        <f>O7+K7</f>
        <v>501</v>
      </c>
    </row>
    <row r="8" ht="32.35" customHeight="1">
      <c r="B8" t="s" s="5">
        <v>24</v>
      </c>
      <c r="C8" t="s" s="6">
        <v>25</v>
      </c>
      <c r="D8" s="7">
        <f>P8/359</f>
        <v>1.154317548746518</v>
      </c>
      <c r="E8" t="s" s="8">
        <v>18</v>
      </c>
      <c r="F8" s="8">
        <v>370</v>
      </c>
      <c r="G8" s="7">
        <f>1000/F8</f>
        <v>2.702702702702703</v>
      </c>
      <c r="H8" s="9">
        <v>128</v>
      </c>
      <c r="I8" s="9">
        <f t="shared" si="38" ref="I8:J10">17*32</f>
        <v>544</v>
      </c>
      <c r="J8" s="9">
        <f>I8+H8</f>
        <v>672</v>
      </c>
      <c r="K8" s="10">
        <f>J8/G8</f>
        <v>248.64</v>
      </c>
      <c r="L8" s="9">
        <v>64</v>
      </c>
      <c r="M8" s="9">
        <f t="shared" si="41" ref="M8:N11">12*32</f>
        <v>384</v>
      </c>
      <c r="N8" s="9">
        <f>L8+M8</f>
        <v>448</v>
      </c>
      <c r="O8" s="10">
        <f>N8/G8</f>
        <v>165.76</v>
      </c>
      <c r="P8" s="11">
        <f>O8+K8</f>
        <v>414.4</v>
      </c>
    </row>
    <row r="9" ht="20.35" customHeight="1">
      <c r="B9" s="12"/>
      <c r="C9" t="s" s="13">
        <v>26</v>
      </c>
      <c r="D9" s="7">
        <f>P9/359</f>
        <v>1.294707520891365</v>
      </c>
      <c r="E9" t="s" s="14">
        <v>20</v>
      </c>
      <c r="F9" s="14">
        <v>400</v>
      </c>
      <c r="G9" s="7">
        <f>1000/F9</f>
        <v>2.5</v>
      </c>
      <c r="H9" s="15">
        <v>170</v>
      </c>
      <c r="I9" s="15">
        <f t="shared" si="38"/>
        <v>544</v>
      </c>
      <c r="J9" s="15">
        <f>I9+H9</f>
        <v>714</v>
      </c>
      <c r="K9" s="10">
        <f>J9/G9</f>
        <v>285.6</v>
      </c>
      <c r="L9" s="15">
        <v>64</v>
      </c>
      <c r="M9" s="15">
        <f t="shared" si="41"/>
        <v>384</v>
      </c>
      <c r="N9" s="15">
        <f>L9+M9</f>
        <v>448</v>
      </c>
      <c r="O9" s="10">
        <f>N9/G9</f>
        <v>179.2</v>
      </c>
      <c r="P9" s="16">
        <f>O9+K9</f>
        <v>464.8</v>
      </c>
    </row>
    <row r="10" ht="32.35" customHeight="1">
      <c r="B10" t="s" s="5">
        <v>27</v>
      </c>
      <c r="C10" t="s" s="6">
        <v>28</v>
      </c>
      <c r="D10" s="7">
        <f>P10/359</f>
        <v>1.105292479108635</v>
      </c>
      <c r="E10" t="s" s="8">
        <v>18</v>
      </c>
      <c r="F10" s="8">
        <v>400</v>
      </c>
      <c r="G10" s="7">
        <f>1000/F10</f>
        <v>2.5</v>
      </c>
      <c r="H10" s="17"/>
      <c r="I10" s="17"/>
      <c r="J10" s="9">
        <f t="shared" si="38"/>
        <v>544</v>
      </c>
      <c r="K10" s="10">
        <f>J10/G10</f>
        <v>217.6</v>
      </c>
      <c r="L10" s="17"/>
      <c r="M10" s="17"/>
      <c r="N10" s="9">
        <f t="shared" si="20"/>
        <v>448</v>
      </c>
      <c r="O10" s="10">
        <f>N10/G10</f>
        <v>179.2</v>
      </c>
      <c r="P10" s="11">
        <f>O10+K10</f>
        <v>396.8</v>
      </c>
    </row>
    <row r="11" ht="32.35" customHeight="1">
      <c r="B11" t="s" s="5">
        <v>27</v>
      </c>
      <c r="C11" t="s" s="13">
        <v>29</v>
      </c>
      <c r="D11" s="7">
        <f>P11/359</f>
        <v>1.000111420612813</v>
      </c>
      <c r="E11" t="s" s="14">
        <v>30</v>
      </c>
      <c r="F11" s="14">
        <v>330</v>
      </c>
      <c r="G11" s="7">
        <f>1000/F11</f>
        <v>3.03030303030303</v>
      </c>
      <c r="H11" s="18"/>
      <c r="I11" s="18"/>
      <c r="J11" s="15">
        <f>22*32</f>
        <v>704</v>
      </c>
      <c r="K11" s="10">
        <f>J11/G11</f>
        <v>232.32</v>
      </c>
      <c r="L11" s="18"/>
      <c r="M11" s="18"/>
      <c r="N11" s="15">
        <f t="shared" si="41"/>
        <v>384</v>
      </c>
      <c r="O11" s="10">
        <f>N11/G11</f>
        <v>126.72</v>
      </c>
      <c r="P11" s="16">
        <f>O11+K11</f>
        <v>359.04</v>
      </c>
    </row>
  </sheetData>
  <mergeCells count="1">
    <mergeCell ref="B2: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