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rinterSettings/printerSettings1.bin" ContentType="application/vnd.openxmlformats-officedocument.spreadsheetml.printerSettings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Old Files\"/>
    </mc:Choice>
  </mc:AlternateContent>
  <bookViews>
    <workbookView xWindow="0" yWindow="5400" windowWidth="28800" windowHeight="12285" firstSheet="1" activeTab="7"/>
  </bookViews>
  <sheets>
    <sheet name="Mon, Mar 07, 2022" sheetId="1" r:id="rId1"/>
    <sheet name="Tue, Mar 08, 2022" sheetId="2" r:id="rId2"/>
    <sheet name="Wed, Mar 09, 2022" sheetId="3" r:id="rId3"/>
    <sheet name="Thu, Mar 10, 2022" sheetId="4" r:id="rId4"/>
    <sheet name=" Fri, Mar 11, 2022" sheetId="5" r:id="rId5"/>
    <sheet name="Sat, Mar 12, 2022" sheetId="6" r:id="rId6"/>
    <sheet name="Sun, Mar 13, 2022" sheetId="7" r:id="rId7"/>
    <sheet name="Weekly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8" l="1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N244" i="8" l="1"/>
  <c r="N245" i="8"/>
  <c r="M171" i="8"/>
  <c r="N145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1" i="8"/>
  <c r="M42" i="8"/>
  <c r="M44" i="8"/>
  <c r="M45" i="8"/>
  <c r="M46" i="8"/>
  <c r="M47" i="8"/>
  <c r="M48" i="8"/>
  <c r="M50" i="8"/>
  <c r="M51" i="8"/>
  <c r="M52" i="8"/>
  <c r="M53" i="8"/>
  <c r="M54" i="8"/>
  <c r="M55" i="8"/>
  <c r="M56" i="8"/>
  <c r="M57" i="8"/>
  <c r="M58" i="8"/>
  <c r="M59" i="8"/>
  <c r="M60" i="8"/>
  <c r="M61" i="8"/>
  <c r="M63" i="8"/>
  <c r="M64" i="8"/>
  <c r="M65" i="8"/>
  <c r="M66" i="8"/>
  <c r="M67" i="8"/>
  <c r="M68" i="8"/>
  <c r="M69" i="8"/>
  <c r="M70" i="8"/>
  <c r="M71" i="8"/>
  <c r="M72" i="8"/>
  <c r="M75" i="8"/>
  <c r="M76" i="8"/>
  <c r="M77" i="8"/>
  <c r="M78" i="8"/>
  <c r="M79" i="8"/>
  <c r="M80" i="8"/>
  <c r="M81" i="8"/>
  <c r="M82" i="8"/>
  <c r="M83" i="8"/>
  <c r="M85" i="8"/>
  <c r="M86" i="8"/>
  <c r="M87" i="8"/>
  <c r="M89" i="8"/>
  <c r="M90" i="8"/>
  <c r="M91" i="8"/>
  <c r="M92" i="8"/>
  <c r="M93" i="8"/>
  <c r="M95" i="8"/>
  <c r="M96" i="8"/>
  <c r="M97" i="8"/>
  <c r="M98" i="8"/>
  <c r="M99" i="8"/>
  <c r="M100" i="8"/>
  <c r="M101" i="8"/>
  <c r="M102" i="8"/>
  <c r="M105" i="8"/>
  <c r="M106" i="8"/>
  <c r="M107" i="8"/>
  <c r="M109" i="8"/>
  <c r="M110" i="8"/>
  <c r="M111" i="8"/>
  <c r="M112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5" i="8"/>
  <c r="M146" i="8"/>
  <c r="M147" i="8"/>
  <c r="M148" i="8"/>
  <c r="M149" i="8"/>
  <c r="M150" i="8"/>
  <c r="M151" i="8"/>
  <c r="M153" i="8"/>
  <c r="M154" i="8"/>
  <c r="M156" i="8"/>
  <c r="M157" i="8"/>
  <c r="M158" i="8"/>
  <c r="M159" i="8"/>
  <c r="M160" i="8"/>
  <c r="M161" i="8"/>
  <c r="M162" i="8"/>
  <c r="M163" i="8"/>
  <c r="M165" i="8"/>
  <c r="M166" i="8"/>
  <c r="M167" i="8"/>
  <c r="M168" i="8"/>
  <c r="M170" i="8"/>
  <c r="M173" i="8"/>
  <c r="M174" i="8"/>
  <c r="M175" i="8"/>
  <c r="M176" i="8"/>
  <c r="M178" i="8"/>
  <c r="M179" i="8"/>
  <c r="M180" i="8"/>
  <c r="M182" i="8"/>
  <c r="M183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9" i="8"/>
  <c r="M270" i="8"/>
  <c r="M272" i="8"/>
  <c r="M273" i="8"/>
  <c r="M274" i="8"/>
  <c r="M275" i="8"/>
  <c r="M276" i="8"/>
  <c r="M278" i="8"/>
  <c r="M279" i="8"/>
  <c r="M280" i="8"/>
  <c r="M281" i="8"/>
  <c r="M282" i="8"/>
  <c r="M283" i="8"/>
  <c r="M284" i="8"/>
  <c r="M287" i="8"/>
  <c r="M288" i="8"/>
  <c r="M289" i="8"/>
  <c r="M290" i="8"/>
  <c r="M291" i="8"/>
  <c r="M292" i="8"/>
  <c r="M293" i="8"/>
  <c r="M294" i="8"/>
  <c r="M297" i="8"/>
  <c r="M298" i="8"/>
  <c r="M299" i="8"/>
  <c r="M300" i="8"/>
  <c r="M301" i="8"/>
  <c r="M302" i="8"/>
  <c r="M303" i="8"/>
  <c r="M304" i="8"/>
  <c r="M305" i="8"/>
  <c r="M306" i="8"/>
  <c r="M307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1" i="8"/>
  <c r="M332" i="8"/>
  <c r="M333" i="8"/>
  <c r="M334" i="8"/>
  <c r="M335" i="8"/>
  <c r="M336" i="8"/>
  <c r="M337" i="8"/>
  <c r="M339" i="8"/>
  <c r="M340" i="8"/>
  <c r="M341" i="8"/>
  <c r="M342" i="8"/>
  <c r="M343" i="8"/>
  <c r="M344" i="8"/>
  <c r="M346" i="8"/>
  <c r="M347" i="8"/>
  <c r="M348" i="8"/>
  <c r="M349" i="8"/>
  <c r="M350" i="8"/>
  <c r="M351" i="8"/>
  <c r="M352" i="8"/>
  <c r="M353" i="8"/>
  <c r="M354" i="8"/>
  <c r="M355" i="8"/>
  <c r="M357" i="8"/>
  <c r="M358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6" i="8"/>
  <c r="M487" i="8"/>
  <c r="M488" i="8"/>
  <c r="M489" i="8"/>
  <c r="M490" i="8"/>
  <c r="M491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8" i="8"/>
  <c r="M569" i="8"/>
  <c r="M570" i="8"/>
  <c r="M571" i="8"/>
  <c r="M572" i="8"/>
  <c r="M573" i="8"/>
  <c r="M574" i="8"/>
  <c r="M575" i="8"/>
  <c r="M576" i="8"/>
  <c r="M577" i="8"/>
  <c r="M578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2" i="8"/>
  <c r="M623" i="8"/>
  <c r="M625" i="8"/>
  <c r="M626" i="8"/>
  <c r="M627" i="8"/>
  <c r="M628" i="8"/>
  <c r="M629" i="8"/>
  <c r="M630" i="8"/>
  <c r="M631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3" i="8"/>
  <c r="M684" i="8"/>
  <c r="M686" i="8"/>
  <c r="M687" i="8"/>
  <c r="M688" i="8"/>
  <c r="M689" i="8"/>
  <c r="M690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8" i="8"/>
  <c r="M709" i="8"/>
  <c r="M711" i="8"/>
  <c r="M712" i="8"/>
  <c r="M713" i="8"/>
  <c r="M714" i="8"/>
  <c r="M715" i="8"/>
  <c r="M718" i="8"/>
  <c r="M719" i="8"/>
  <c r="M720" i="8"/>
  <c r="M723" i="8"/>
  <c r="M724" i="8"/>
  <c r="M726" i="8"/>
  <c r="M727" i="8"/>
  <c r="M728" i="8"/>
  <c r="M730" i="8"/>
  <c r="M731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6" i="8"/>
  <c r="M747" i="8"/>
  <c r="M748" i="8"/>
  <c r="M750" i="8"/>
  <c r="M751" i="8"/>
  <c r="M752" i="8"/>
  <c r="M753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5" i="8"/>
  <c r="M777" i="8"/>
  <c r="M778" i="8"/>
  <c r="M779" i="8"/>
  <c r="M780" i="8"/>
  <c r="M781" i="8"/>
  <c r="M782" i="8"/>
  <c r="M783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7" i="8"/>
  <c r="M808" i="8"/>
  <c r="M809" i="8"/>
  <c r="M810" i="8"/>
  <c r="M811" i="8"/>
  <c r="M812" i="8"/>
  <c r="M813" i="8"/>
  <c r="M814" i="8"/>
  <c r="M815" i="8"/>
  <c r="M816" i="8"/>
  <c r="M817" i="8"/>
  <c r="M819" i="8"/>
  <c r="M820" i="8"/>
  <c r="M821" i="8"/>
  <c r="M822" i="8"/>
  <c r="M823" i="8"/>
  <c r="M824" i="8"/>
  <c r="M825" i="8"/>
  <c r="M827" i="8"/>
  <c r="M828" i="8"/>
  <c r="M829" i="8"/>
  <c r="M830" i="8"/>
  <c r="N792" i="8"/>
  <c r="N723" i="8"/>
  <c r="N93" i="8"/>
  <c r="N4" i="8"/>
  <c r="Q25" i="8" s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1" i="8"/>
  <c r="N42" i="8"/>
  <c r="N44" i="8"/>
  <c r="N45" i="8"/>
  <c r="N47" i="8"/>
  <c r="N48" i="8"/>
  <c r="N50" i="8"/>
  <c r="N51" i="8"/>
  <c r="N52" i="8"/>
  <c r="N53" i="8"/>
  <c r="N54" i="8"/>
  <c r="N55" i="8"/>
  <c r="N56" i="8"/>
  <c r="N57" i="8"/>
  <c r="N59" i="8"/>
  <c r="N60" i="8"/>
  <c r="N61" i="8"/>
  <c r="N63" i="8"/>
  <c r="N64" i="8"/>
  <c r="N65" i="8"/>
  <c r="N66" i="8"/>
  <c r="N67" i="8"/>
  <c r="N68" i="8"/>
  <c r="N69" i="8"/>
  <c r="N70" i="8"/>
  <c r="N71" i="8"/>
  <c r="N72" i="8"/>
  <c r="N75" i="8"/>
  <c r="N76" i="8"/>
  <c r="N78" i="8"/>
  <c r="N79" i="8"/>
  <c r="N80" i="8"/>
  <c r="N81" i="8"/>
  <c r="N82" i="8"/>
  <c r="N83" i="8"/>
  <c r="N85" i="8"/>
  <c r="N86" i="8"/>
  <c r="N87" i="8"/>
  <c r="N89" i="8"/>
  <c r="N90" i="8"/>
  <c r="N91" i="8"/>
  <c r="N92" i="8"/>
  <c r="N95" i="8"/>
  <c r="N96" i="8"/>
  <c r="N97" i="8"/>
  <c r="N98" i="8"/>
  <c r="N99" i="8"/>
  <c r="N101" i="8"/>
  <c r="N102" i="8"/>
  <c r="N105" i="8"/>
  <c r="N107" i="8"/>
  <c r="N109" i="8"/>
  <c r="N110" i="8"/>
  <c r="N111" i="8"/>
  <c r="N112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6" i="8"/>
  <c r="N147" i="8"/>
  <c r="N148" i="8"/>
  <c r="N149" i="8"/>
  <c r="N150" i="8"/>
  <c r="N151" i="8"/>
  <c r="N153" i="8"/>
  <c r="N154" i="8"/>
  <c r="N156" i="8"/>
  <c r="N157" i="8"/>
  <c r="N158" i="8"/>
  <c r="N159" i="8"/>
  <c r="N160" i="8"/>
  <c r="N161" i="8"/>
  <c r="N162" i="8"/>
  <c r="N163" i="8"/>
  <c r="N165" i="8"/>
  <c r="N166" i="8"/>
  <c r="N167" i="8"/>
  <c r="N168" i="8"/>
  <c r="N170" i="8"/>
  <c r="N171" i="8"/>
  <c r="N173" i="8"/>
  <c r="N174" i="8"/>
  <c r="N175" i="8"/>
  <c r="N176" i="8"/>
  <c r="N178" i="8"/>
  <c r="N179" i="8"/>
  <c r="N180" i="8"/>
  <c r="N182" i="8"/>
  <c r="N183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9" i="8"/>
  <c r="N240" i="8"/>
  <c r="N241" i="8"/>
  <c r="N242" i="8"/>
  <c r="N243" i="8"/>
  <c r="N246" i="8"/>
  <c r="N247" i="8"/>
  <c r="N248" i="8"/>
  <c r="N249" i="8"/>
  <c r="N250" i="8"/>
  <c r="N251" i="8"/>
  <c r="N252" i="8"/>
  <c r="N253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9" i="8"/>
  <c r="N270" i="8"/>
  <c r="N272" i="8"/>
  <c r="N273" i="8"/>
  <c r="N274" i="8"/>
  <c r="N275" i="8"/>
  <c r="N276" i="8"/>
  <c r="N278" i="8"/>
  <c r="N279" i="8"/>
  <c r="N280" i="8"/>
  <c r="N281" i="8"/>
  <c r="N282" i="8"/>
  <c r="N283" i="8"/>
  <c r="N284" i="8"/>
  <c r="N287" i="8"/>
  <c r="N288" i="8"/>
  <c r="N289" i="8"/>
  <c r="N291" i="8"/>
  <c r="N292" i="8"/>
  <c r="N293" i="8"/>
  <c r="N294" i="8"/>
  <c r="N297" i="8"/>
  <c r="N298" i="8"/>
  <c r="N299" i="8"/>
  <c r="N300" i="8"/>
  <c r="N301" i="8"/>
  <c r="N302" i="8"/>
  <c r="N303" i="8"/>
  <c r="N304" i="8"/>
  <c r="N305" i="8"/>
  <c r="N306" i="8"/>
  <c r="N307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1" i="8"/>
  <c r="N332" i="8"/>
  <c r="N333" i="8"/>
  <c r="N334" i="8"/>
  <c r="N335" i="8"/>
  <c r="N336" i="8"/>
  <c r="N337" i="8"/>
  <c r="N339" i="8"/>
  <c r="N340" i="8"/>
  <c r="N341" i="8"/>
  <c r="N342" i="8"/>
  <c r="N343" i="8"/>
  <c r="N344" i="8"/>
  <c r="N346" i="8"/>
  <c r="N347" i="8"/>
  <c r="N348" i="8"/>
  <c r="N349" i="8"/>
  <c r="N350" i="8"/>
  <c r="N351" i="8"/>
  <c r="N352" i="8"/>
  <c r="N353" i="8"/>
  <c r="N354" i="8"/>
  <c r="N355" i="8"/>
  <c r="N357" i="8"/>
  <c r="N358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6" i="8"/>
  <c r="N487" i="8"/>
  <c r="N488" i="8"/>
  <c r="N489" i="8"/>
  <c r="N490" i="8"/>
  <c r="N491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8" i="8"/>
  <c r="N569" i="8"/>
  <c r="N570" i="8"/>
  <c r="N571" i="8"/>
  <c r="N572" i="8"/>
  <c r="N574" i="8"/>
  <c r="N575" i="8"/>
  <c r="N576" i="8"/>
  <c r="N577" i="8"/>
  <c r="N578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8" i="8"/>
  <c r="N599" i="8"/>
  <c r="N600" i="8"/>
  <c r="N601" i="8"/>
  <c r="N602" i="8"/>
  <c r="N604" i="8"/>
  <c r="N605" i="8"/>
  <c r="N606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2" i="8"/>
  <c r="N623" i="8"/>
  <c r="N625" i="8"/>
  <c r="N626" i="8"/>
  <c r="N627" i="8"/>
  <c r="N628" i="8"/>
  <c r="N629" i="8"/>
  <c r="N630" i="8"/>
  <c r="N631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3" i="8"/>
  <c r="N684" i="8"/>
  <c r="N686" i="8"/>
  <c r="N687" i="8"/>
  <c r="N688" i="8"/>
  <c r="N689" i="8"/>
  <c r="N690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8" i="8"/>
  <c r="N709" i="8"/>
  <c r="N711" i="8"/>
  <c r="N712" i="8"/>
  <c r="N713" i="8"/>
  <c r="N714" i="8"/>
  <c r="N715" i="8"/>
  <c r="N718" i="8"/>
  <c r="N719" i="8"/>
  <c r="N720" i="8"/>
  <c r="N724" i="8"/>
  <c r="N726" i="8"/>
  <c r="N727" i="8"/>
  <c r="N728" i="8"/>
  <c r="N730" i="8"/>
  <c r="N731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6" i="8"/>
  <c r="N747" i="8"/>
  <c r="N748" i="8"/>
  <c r="N750" i="8"/>
  <c r="N751" i="8"/>
  <c r="N752" i="8"/>
  <c r="N753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5" i="8"/>
  <c r="N777" i="8"/>
  <c r="N778" i="8"/>
  <c r="N779" i="8"/>
  <c r="N780" i="8"/>
  <c r="N782" i="8"/>
  <c r="N783" i="8"/>
  <c r="N785" i="8"/>
  <c r="N786" i="8"/>
  <c r="N787" i="8"/>
  <c r="N788" i="8"/>
  <c r="N789" i="8"/>
  <c r="N790" i="8"/>
  <c r="N791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7" i="8"/>
  <c r="N808" i="8"/>
  <c r="N809" i="8"/>
  <c r="N810" i="8"/>
  <c r="N811" i="8"/>
  <c r="N812" i="8"/>
  <c r="N813" i="8"/>
  <c r="N815" i="8"/>
  <c r="N816" i="8"/>
  <c r="N817" i="8"/>
  <c r="N819" i="8"/>
  <c r="N820" i="8"/>
  <c r="N821" i="8"/>
  <c r="N822" i="8"/>
  <c r="N823" i="8"/>
  <c r="N824" i="8"/>
  <c r="N825" i="8"/>
  <c r="N827" i="8"/>
  <c r="N828" i="8"/>
  <c r="N829" i="8"/>
  <c r="N83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" i="7"/>
  <c r="R7" i="7"/>
  <c r="R10" i="7"/>
  <c r="R11" i="7"/>
  <c r="R12" i="7"/>
  <c r="R15" i="7"/>
  <c r="R18" i="7"/>
  <c r="R21" i="7"/>
  <c r="L4" i="7"/>
  <c r="L5" i="7"/>
  <c r="L8" i="7"/>
  <c r="L9" i="7"/>
  <c r="L10" i="7"/>
  <c r="L12" i="7"/>
  <c r="L13" i="7"/>
  <c r="L17" i="7"/>
  <c r="L18" i="7"/>
  <c r="L19" i="7"/>
  <c r="L20" i="7"/>
  <c r="L21" i="7"/>
  <c r="L23" i="7"/>
  <c r="L24" i="7"/>
  <c r="L25" i="7"/>
  <c r="L26" i="7"/>
  <c r="L27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4" i="7"/>
  <c r="M5" i="7"/>
  <c r="M8" i="7"/>
  <c r="M9" i="7"/>
  <c r="M10" i="7"/>
  <c r="M12" i="7"/>
  <c r="M13" i="7"/>
  <c r="M17" i="7"/>
  <c r="M18" i="7"/>
  <c r="M19" i="7"/>
  <c r="M20" i="7"/>
  <c r="M21" i="7"/>
  <c r="M23" i="7"/>
  <c r="M24" i="7"/>
  <c r="M25" i="7"/>
  <c r="M26" i="7"/>
  <c r="M27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P2" i="6"/>
  <c r="P3" i="6"/>
  <c r="R4" i="6"/>
  <c r="R7" i="6"/>
  <c r="R8" i="6"/>
  <c r="R11" i="6"/>
  <c r="R12" i="6"/>
  <c r="R13" i="6"/>
  <c r="R14" i="6"/>
  <c r="R18" i="6"/>
  <c r="R19" i="6"/>
  <c r="R22" i="6"/>
  <c r="R25" i="6"/>
  <c r="L3" i="6"/>
  <c r="L7" i="6"/>
  <c r="L8" i="6"/>
  <c r="L9" i="6"/>
  <c r="L10" i="6"/>
  <c r="L11" i="6"/>
  <c r="L12" i="6"/>
  <c r="L13" i="6"/>
  <c r="L14" i="6"/>
  <c r="L15" i="6"/>
  <c r="L16" i="6"/>
  <c r="L18" i="6"/>
  <c r="L19" i="6"/>
  <c r="L20" i="6"/>
  <c r="L21" i="6"/>
  <c r="L22" i="6"/>
  <c r="L23" i="6"/>
  <c r="L25" i="6"/>
  <c r="L26" i="6"/>
  <c r="L28" i="6"/>
  <c r="L29" i="6"/>
  <c r="L30" i="6"/>
  <c r="L31" i="6"/>
  <c r="L32" i="6"/>
  <c r="L33" i="6"/>
  <c r="L34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M3" i="6"/>
  <c r="M7" i="6"/>
  <c r="M8" i="6"/>
  <c r="M9" i="6"/>
  <c r="M10" i="6"/>
  <c r="M11" i="6"/>
  <c r="M12" i="6"/>
  <c r="M13" i="6"/>
  <c r="M14" i="6"/>
  <c r="M15" i="6"/>
  <c r="M16" i="6"/>
  <c r="M18" i="6"/>
  <c r="M19" i="6"/>
  <c r="M20" i="6"/>
  <c r="M21" i="6"/>
  <c r="M22" i="6"/>
  <c r="M23" i="6"/>
  <c r="M25" i="6"/>
  <c r="M26" i="6"/>
  <c r="M28" i="6"/>
  <c r="M29" i="6"/>
  <c r="M31" i="6"/>
  <c r="M32" i="6"/>
  <c r="M33" i="6"/>
  <c r="M34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2" i="5"/>
  <c r="P2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L5" i="5"/>
  <c r="L6" i="5"/>
  <c r="L7" i="5"/>
  <c r="L9" i="5"/>
  <c r="L10" i="5"/>
  <c r="L11" i="5"/>
  <c r="L13" i="5"/>
  <c r="L14" i="5"/>
  <c r="L15" i="5"/>
  <c r="L16" i="5"/>
  <c r="L17" i="5"/>
  <c r="L18" i="5"/>
  <c r="L20" i="5"/>
  <c r="L21" i="5"/>
  <c r="L23" i="5"/>
  <c r="L24" i="5"/>
  <c r="L25" i="5"/>
  <c r="L26" i="5"/>
  <c r="L27" i="5"/>
  <c r="L28" i="5"/>
  <c r="L30" i="5"/>
  <c r="L31" i="5"/>
  <c r="L32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4" i="5"/>
  <c r="L55" i="5"/>
  <c r="L57" i="5"/>
  <c r="L58" i="5"/>
  <c r="L59" i="5"/>
  <c r="L60" i="5"/>
  <c r="L62" i="5"/>
  <c r="L63" i="5"/>
  <c r="L64" i="5"/>
  <c r="L65" i="5"/>
  <c r="L67" i="5"/>
  <c r="L68" i="5"/>
  <c r="L69" i="5"/>
  <c r="L70" i="5"/>
  <c r="L71" i="5"/>
  <c r="L72" i="5"/>
  <c r="L73" i="5"/>
  <c r="L76" i="5"/>
  <c r="L77" i="5"/>
  <c r="L78" i="5"/>
  <c r="L79" i="5"/>
  <c r="L81" i="5"/>
  <c r="L82" i="5"/>
  <c r="L83" i="5"/>
  <c r="L84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2" i="5"/>
  <c r="L103" i="5"/>
  <c r="L104" i="5"/>
  <c r="L105" i="5"/>
  <c r="L106" i="5"/>
  <c r="L107" i="5"/>
  <c r="L108" i="5"/>
  <c r="L109" i="5"/>
  <c r="L110" i="5"/>
  <c r="L111" i="5"/>
  <c r="L112" i="5"/>
  <c r="L114" i="5"/>
  <c r="L115" i="5"/>
  <c r="L116" i="5"/>
  <c r="L118" i="5"/>
  <c r="L120" i="5"/>
  <c r="L121" i="5"/>
  <c r="L122" i="5"/>
  <c r="L124" i="5"/>
  <c r="L125" i="5"/>
  <c r="L126" i="5"/>
  <c r="L127" i="5"/>
  <c r="L128" i="5"/>
  <c r="L129" i="5"/>
  <c r="L132" i="5"/>
  <c r="L133" i="5"/>
  <c r="L134" i="5"/>
  <c r="L135" i="5"/>
  <c r="L136" i="5"/>
  <c r="L138" i="5"/>
  <c r="L139" i="5"/>
  <c r="L141" i="5"/>
  <c r="L142" i="5"/>
  <c r="L143" i="5"/>
  <c r="L144" i="5"/>
  <c r="L147" i="5"/>
  <c r="L148" i="5"/>
  <c r="L149" i="5"/>
  <c r="L151" i="5"/>
  <c r="L152" i="5"/>
  <c r="L153" i="5"/>
  <c r="L154" i="5"/>
  <c r="L157" i="5"/>
  <c r="L158" i="5"/>
  <c r="L159" i="5"/>
  <c r="L160" i="5"/>
  <c r="L161" i="5"/>
  <c r="L162" i="5"/>
  <c r="L163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5" i="5"/>
  <c r="M6" i="5"/>
  <c r="M7" i="5"/>
  <c r="M9" i="5"/>
  <c r="M10" i="5"/>
  <c r="M11" i="5"/>
  <c r="M13" i="5"/>
  <c r="M14" i="5"/>
  <c r="M15" i="5"/>
  <c r="M16" i="5"/>
  <c r="M18" i="5"/>
  <c r="M20" i="5"/>
  <c r="M21" i="5"/>
  <c r="M23" i="5"/>
  <c r="M24" i="5"/>
  <c r="M25" i="5"/>
  <c r="M26" i="5"/>
  <c r="M27" i="5"/>
  <c r="M28" i="5"/>
  <c r="M30" i="5"/>
  <c r="M31" i="5"/>
  <c r="M32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4" i="5"/>
  <c r="M55" i="5"/>
  <c r="M57" i="5"/>
  <c r="M58" i="5"/>
  <c r="M59" i="5"/>
  <c r="M60" i="5"/>
  <c r="M62" i="5"/>
  <c r="M63" i="5"/>
  <c r="M64" i="5"/>
  <c r="M65" i="5"/>
  <c r="M67" i="5"/>
  <c r="M68" i="5"/>
  <c r="M69" i="5"/>
  <c r="M71" i="5"/>
  <c r="M72" i="5"/>
  <c r="M73" i="5"/>
  <c r="M76" i="5"/>
  <c r="M77" i="5"/>
  <c r="M78" i="5"/>
  <c r="M79" i="5"/>
  <c r="M81" i="5"/>
  <c r="M82" i="5"/>
  <c r="M83" i="5"/>
  <c r="M84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2" i="5"/>
  <c r="M103" i="5"/>
  <c r="M104" i="5"/>
  <c r="M105" i="5"/>
  <c r="M106" i="5"/>
  <c r="M107" i="5"/>
  <c r="M108" i="5"/>
  <c r="M109" i="5"/>
  <c r="M110" i="5"/>
  <c r="M111" i="5"/>
  <c r="M112" i="5"/>
  <c r="M114" i="5"/>
  <c r="M115" i="5"/>
  <c r="M116" i="5"/>
  <c r="M118" i="5"/>
  <c r="M120" i="5"/>
  <c r="M121" i="5"/>
  <c r="M122" i="5"/>
  <c r="M124" i="5"/>
  <c r="M125" i="5"/>
  <c r="M126" i="5"/>
  <c r="M128" i="5"/>
  <c r="M129" i="5"/>
  <c r="M132" i="5"/>
  <c r="M133" i="5"/>
  <c r="M134" i="5"/>
  <c r="M135" i="5"/>
  <c r="M136" i="5"/>
  <c r="M138" i="5"/>
  <c r="M139" i="5"/>
  <c r="M141" i="5"/>
  <c r="M142" i="5"/>
  <c r="M143" i="5"/>
  <c r="M144" i="5"/>
  <c r="M147" i="5"/>
  <c r="M148" i="5"/>
  <c r="M149" i="5"/>
  <c r="M151" i="5"/>
  <c r="M152" i="5"/>
  <c r="M153" i="5"/>
  <c r="M154" i="5"/>
  <c r="M157" i="5"/>
  <c r="M158" i="5"/>
  <c r="M159" i="5"/>
  <c r="M160" i="5"/>
  <c r="M161" i="5"/>
  <c r="M162" i="5"/>
  <c r="M16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L5" i="4"/>
  <c r="L6" i="4"/>
  <c r="L7" i="4"/>
  <c r="L8" i="4"/>
  <c r="L10" i="4"/>
  <c r="L11" i="4"/>
  <c r="L12" i="4"/>
  <c r="L13" i="4"/>
  <c r="L15" i="4"/>
  <c r="L16" i="4"/>
  <c r="L17" i="4"/>
  <c r="L19" i="4"/>
  <c r="L20" i="4"/>
  <c r="L21" i="4"/>
  <c r="L22" i="4"/>
  <c r="L23" i="4"/>
  <c r="L24" i="4"/>
  <c r="L26" i="4"/>
  <c r="L27" i="4"/>
  <c r="L28" i="4"/>
  <c r="L29" i="4"/>
  <c r="L31" i="4"/>
  <c r="L32" i="4"/>
  <c r="L34" i="4"/>
  <c r="L35" i="4"/>
  <c r="L36" i="4"/>
  <c r="L38" i="4"/>
  <c r="L39" i="4"/>
  <c r="L40" i="4"/>
  <c r="L41" i="4"/>
  <c r="L42" i="4"/>
  <c r="L46" i="4"/>
  <c r="L47" i="4"/>
  <c r="L48" i="4"/>
  <c r="L49" i="4"/>
  <c r="L50" i="4"/>
  <c r="L51" i="4"/>
  <c r="L52" i="4"/>
  <c r="L53" i="4"/>
  <c r="L54" i="4"/>
  <c r="L55" i="4"/>
  <c r="L56" i="4"/>
  <c r="L58" i="4"/>
  <c r="L59" i="4"/>
  <c r="L60" i="4"/>
  <c r="L61" i="4"/>
  <c r="L63" i="4"/>
  <c r="L64" i="4"/>
  <c r="L65" i="4"/>
  <c r="L66" i="4"/>
  <c r="L68" i="4"/>
  <c r="R4" i="4"/>
  <c r="L69" i="4"/>
  <c r="R8" i="4"/>
  <c r="L70" i="4"/>
  <c r="R11" i="4"/>
  <c r="L73" i="4"/>
  <c r="L74" i="4"/>
  <c r="R5" i="4"/>
  <c r="L75" i="4"/>
  <c r="R7" i="4"/>
  <c r="L76" i="4"/>
  <c r="R10" i="4"/>
  <c r="L78" i="4"/>
  <c r="R2" i="4"/>
  <c r="L79" i="4"/>
  <c r="L80" i="4"/>
  <c r="R13" i="4"/>
  <c r="L81" i="4"/>
  <c r="R19" i="4"/>
  <c r="L82" i="4"/>
  <c r="R22" i="4"/>
  <c r="L83" i="4"/>
  <c r="R16" i="4"/>
  <c r="L84" i="4"/>
  <c r="L86" i="4"/>
  <c r="R9" i="4"/>
  <c r="L87" i="4"/>
  <c r="L88" i="4"/>
  <c r="L90" i="4"/>
  <c r="L91" i="4"/>
  <c r="L92" i="4"/>
  <c r="L95" i="4"/>
  <c r="L96" i="4"/>
  <c r="L97" i="4"/>
  <c r="L98" i="4"/>
  <c r="L99" i="4"/>
  <c r="L100" i="4"/>
  <c r="R17" i="4"/>
  <c r="L102" i="4"/>
  <c r="L103" i="4"/>
  <c r="L104" i="4"/>
  <c r="L105" i="4"/>
  <c r="L106" i="4"/>
  <c r="L107" i="4"/>
  <c r="L108" i="4"/>
  <c r="L110" i="4"/>
  <c r="L111" i="4"/>
  <c r="L112" i="4"/>
  <c r="L113" i="4"/>
  <c r="L114" i="4"/>
  <c r="L115" i="4"/>
  <c r="R15" i="4"/>
  <c r="L116" i="4"/>
  <c r="L118" i="4"/>
  <c r="L119" i="4"/>
  <c r="L120" i="4"/>
  <c r="R14" i="4"/>
  <c r="L121" i="4"/>
  <c r="L124" i="4"/>
  <c r="L125" i="4"/>
  <c r="L126" i="4"/>
  <c r="L127" i="4"/>
  <c r="L128" i="4"/>
  <c r="L129" i="4"/>
  <c r="L130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6" i="4"/>
  <c r="L147" i="4"/>
  <c r="L149" i="4"/>
  <c r="L150" i="4"/>
  <c r="L151" i="4"/>
  <c r="L152" i="4"/>
  <c r="L154" i="4"/>
  <c r="L155" i="4"/>
  <c r="L156" i="4"/>
  <c r="L157" i="4"/>
  <c r="L158" i="4"/>
  <c r="L159" i="4"/>
  <c r="L160" i="4"/>
  <c r="L163" i="4"/>
  <c r="L164" i="4"/>
  <c r="L165" i="4"/>
  <c r="L166" i="4"/>
  <c r="L167" i="4"/>
  <c r="L168" i="4"/>
  <c r="L169" i="4"/>
  <c r="L170" i="4"/>
  <c r="L171" i="4"/>
  <c r="L173" i="4"/>
  <c r="L174" i="4"/>
  <c r="L175" i="4"/>
  <c r="L176" i="4"/>
  <c r="L177" i="4"/>
  <c r="L178" i="4"/>
  <c r="L179" i="4"/>
  <c r="L181" i="4"/>
  <c r="L182" i="4"/>
  <c r="L183" i="4"/>
  <c r="L184" i="4"/>
  <c r="L186" i="4"/>
  <c r="L187" i="4"/>
  <c r="L188" i="4"/>
  <c r="L190" i="4"/>
  <c r="L191" i="4"/>
  <c r="L192" i="4"/>
  <c r="L193" i="4"/>
  <c r="L195" i="4"/>
  <c r="L197" i="4"/>
  <c r="L198" i="4"/>
  <c r="L199" i="4"/>
  <c r="L200" i="4"/>
  <c r="L201" i="4"/>
  <c r="L202" i="4"/>
  <c r="L203" i="4"/>
  <c r="L204" i="4"/>
  <c r="L205" i="4"/>
  <c r="L207" i="4"/>
  <c r="L208" i="4"/>
  <c r="L209" i="4"/>
  <c r="P19" i="4"/>
  <c r="P13" i="4"/>
  <c r="P7" i="4"/>
  <c r="M5" i="4"/>
  <c r="M6" i="4"/>
  <c r="M7" i="4"/>
  <c r="M8" i="4"/>
  <c r="M10" i="4"/>
  <c r="M11" i="4"/>
  <c r="M12" i="4"/>
  <c r="M13" i="4"/>
  <c r="M15" i="4"/>
  <c r="M16" i="4"/>
  <c r="M17" i="4"/>
  <c r="M19" i="4"/>
  <c r="M20" i="4"/>
  <c r="M21" i="4"/>
  <c r="M22" i="4"/>
  <c r="M23" i="4"/>
  <c r="M24" i="4"/>
  <c r="M26" i="4"/>
  <c r="M27" i="4"/>
  <c r="M28" i="4"/>
  <c r="M29" i="4"/>
  <c r="M31" i="4"/>
  <c r="M32" i="4"/>
  <c r="M34" i="4"/>
  <c r="M35" i="4"/>
  <c r="M36" i="4"/>
  <c r="M38" i="4"/>
  <c r="M39" i="4"/>
  <c r="M40" i="4"/>
  <c r="M41" i="4"/>
  <c r="M42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3" i="4"/>
  <c r="M64" i="4"/>
  <c r="M65" i="4"/>
  <c r="M66" i="4"/>
  <c r="M68" i="4"/>
  <c r="M69" i="4"/>
  <c r="M70" i="4"/>
  <c r="M73" i="4"/>
  <c r="M74" i="4"/>
  <c r="M75" i="4"/>
  <c r="M76" i="4"/>
  <c r="M78" i="4"/>
  <c r="M79" i="4"/>
  <c r="M80" i="4"/>
  <c r="M81" i="4"/>
  <c r="M82" i="4"/>
  <c r="M83" i="4"/>
  <c r="M84" i="4"/>
  <c r="M86" i="4"/>
  <c r="M87" i="4"/>
  <c r="M88" i="4"/>
  <c r="M90" i="4"/>
  <c r="M91" i="4"/>
  <c r="M92" i="4"/>
  <c r="M95" i="4"/>
  <c r="M96" i="4"/>
  <c r="M97" i="4"/>
  <c r="M98" i="4"/>
  <c r="M99" i="4"/>
  <c r="M100" i="4"/>
  <c r="M102" i="4"/>
  <c r="M103" i="4"/>
  <c r="M104" i="4"/>
  <c r="M105" i="4"/>
  <c r="M106" i="4"/>
  <c r="M107" i="4"/>
  <c r="M108" i="4"/>
  <c r="M110" i="4"/>
  <c r="M111" i="4"/>
  <c r="M112" i="4"/>
  <c r="M113" i="4"/>
  <c r="M114" i="4"/>
  <c r="M115" i="4"/>
  <c r="M116" i="4"/>
  <c r="M118" i="4"/>
  <c r="M119" i="4"/>
  <c r="M120" i="4"/>
  <c r="M121" i="4"/>
  <c r="M124" i="4"/>
  <c r="M125" i="4"/>
  <c r="M126" i="4"/>
  <c r="M127" i="4"/>
  <c r="M128" i="4"/>
  <c r="M129" i="4"/>
  <c r="M130" i="4"/>
  <c r="M132" i="4"/>
  <c r="R3" i="4"/>
  <c r="M133" i="4"/>
  <c r="M134" i="4"/>
  <c r="M135" i="4"/>
  <c r="R25" i="4"/>
  <c r="M136" i="4"/>
  <c r="M137" i="4"/>
  <c r="M138" i="4"/>
  <c r="M139" i="4"/>
  <c r="M140" i="4"/>
  <c r="M141" i="4"/>
  <c r="M142" i="4"/>
  <c r="M143" i="4"/>
  <c r="M146" i="4"/>
  <c r="M147" i="4"/>
  <c r="M149" i="4"/>
  <c r="M150" i="4"/>
  <c r="M151" i="4"/>
  <c r="M152" i="4"/>
  <c r="M154" i="4"/>
  <c r="M155" i="4"/>
  <c r="M156" i="4"/>
  <c r="M157" i="4"/>
  <c r="M158" i="4"/>
  <c r="M159" i="4"/>
  <c r="M160" i="4"/>
  <c r="M163" i="4"/>
  <c r="M164" i="4"/>
  <c r="M165" i="4"/>
  <c r="M166" i="4"/>
  <c r="M167" i="4"/>
  <c r="M168" i="4"/>
  <c r="M169" i="4"/>
  <c r="M170" i="4"/>
  <c r="M171" i="4"/>
  <c r="M173" i="4"/>
  <c r="M174" i="4"/>
  <c r="M175" i="4"/>
  <c r="M176" i="4"/>
  <c r="M177" i="4"/>
  <c r="M178" i="4"/>
  <c r="M179" i="4"/>
  <c r="M181" i="4"/>
  <c r="M182" i="4"/>
  <c r="M183" i="4"/>
  <c r="M184" i="4"/>
  <c r="M187" i="4"/>
  <c r="P25" i="4"/>
  <c r="M188" i="4"/>
  <c r="M190" i="4"/>
  <c r="M191" i="4"/>
  <c r="M192" i="4"/>
  <c r="M193" i="4"/>
  <c r="M195" i="4"/>
  <c r="M197" i="4"/>
  <c r="M198" i="4"/>
  <c r="M199" i="4"/>
  <c r="M200" i="4"/>
  <c r="M201" i="4"/>
  <c r="M202" i="4"/>
  <c r="M203" i="4"/>
  <c r="M204" i="4"/>
  <c r="M205" i="4"/>
  <c r="M207" i="4"/>
  <c r="M208" i="4"/>
  <c r="M209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3" i="3"/>
  <c r="P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5" i="3"/>
  <c r="R3" i="3"/>
  <c r="L5" i="3"/>
  <c r="L6" i="3"/>
  <c r="L8" i="3"/>
  <c r="L9" i="3"/>
  <c r="L10" i="3"/>
  <c r="L11" i="3"/>
  <c r="L13" i="3"/>
  <c r="L14" i="3"/>
  <c r="L15" i="3"/>
  <c r="L16" i="3"/>
  <c r="L17" i="3"/>
  <c r="L19" i="3"/>
  <c r="L20" i="3"/>
  <c r="L22" i="3"/>
  <c r="L24" i="3"/>
  <c r="L25" i="3"/>
  <c r="L26" i="3"/>
  <c r="L28" i="3"/>
  <c r="L29" i="3"/>
  <c r="L30" i="3"/>
  <c r="L32" i="3"/>
  <c r="L33" i="3"/>
  <c r="L34" i="3"/>
  <c r="L35" i="3"/>
  <c r="L37" i="3"/>
  <c r="L38" i="3"/>
  <c r="L40" i="3"/>
  <c r="L41" i="3"/>
  <c r="L42" i="3"/>
  <c r="L43" i="3"/>
  <c r="L47" i="3"/>
  <c r="L48" i="3"/>
  <c r="L49" i="3"/>
  <c r="L50" i="3"/>
  <c r="L51" i="3"/>
  <c r="L52" i="3"/>
  <c r="L54" i="3"/>
  <c r="L55" i="3"/>
  <c r="L57" i="3"/>
  <c r="L58" i="3"/>
  <c r="L59" i="3"/>
  <c r="L60" i="3"/>
  <c r="L62" i="3"/>
  <c r="L63" i="3"/>
  <c r="L66" i="3"/>
  <c r="L67" i="3"/>
  <c r="L69" i="3"/>
  <c r="L70" i="3"/>
  <c r="L71" i="3"/>
  <c r="L72" i="3"/>
  <c r="L73" i="3"/>
  <c r="L74" i="3"/>
  <c r="L76" i="3"/>
  <c r="L77" i="3"/>
  <c r="L78" i="3"/>
  <c r="L79" i="3"/>
  <c r="L82" i="3"/>
  <c r="L83" i="3"/>
  <c r="L84" i="3"/>
  <c r="L85" i="3"/>
  <c r="L86" i="3"/>
  <c r="L87" i="3"/>
  <c r="L89" i="3"/>
  <c r="L90" i="3"/>
  <c r="L91" i="3"/>
  <c r="L92" i="3"/>
  <c r="L93" i="3"/>
  <c r="L94" i="3"/>
  <c r="L95" i="3"/>
  <c r="L96" i="3"/>
  <c r="L98" i="3"/>
  <c r="L99" i="3"/>
  <c r="L100" i="3"/>
  <c r="L101" i="3"/>
  <c r="L102" i="3"/>
  <c r="L105" i="3"/>
  <c r="L106" i="3"/>
  <c r="L108" i="3"/>
  <c r="L109" i="3"/>
  <c r="L110" i="3"/>
  <c r="L111" i="3"/>
  <c r="L112" i="3"/>
  <c r="L113" i="3"/>
  <c r="L115" i="3"/>
  <c r="L116" i="3"/>
  <c r="L117" i="3"/>
  <c r="L118" i="3"/>
  <c r="L121" i="3"/>
  <c r="L122" i="3"/>
  <c r="L123" i="3"/>
  <c r="L125" i="3"/>
  <c r="L126" i="3"/>
  <c r="L127" i="3"/>
  <c r="L128" i="3"/>
  <c r="L129" i="3"/>
  <c r="L131" i="3"/>
  <c r="L132" i="3"/>
  <c r="L134" i="3"/>
  <c r="L135" i="3"/>
  <c r="L138" i="3"/>
  <c r="L139" i="3"/>
  <c r="L140" i="3"/>
  <c r="L141" i="3"/>
  <c r="L142" i="3"/>
  <c r="L144" i="3"/>
  <c r="L145" i="3"/>
  <c r="L146" i="3"/>
  <c r="L147" i="3"/>
  <c r="L149" i="3"/>
  <c r="L150" i="3"/>
  <c r="L152" i="3"/>
  <c r="L153" i="3"/>
  <c r="L154" i="3"/>
  <c r="L155" i="3"/>
  <c r="L157" i="3"/>
  <c r="L159" i="3"/>
  <c r="L160" i="3"/>
  <c r="L161" i="3"/>
  <c r="L162" i="3"/>
  <c r="L164" i="3"/>
  <c r="L166" i="3"/>
  <c r="L167" i="3"/>
  <c r="L16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M5" i="3"/>
  <c r="M6" i="3"/>
  <c r="M8" i="3"/>
  <c r="M9" i="3"/>
  <c r="M10" i="3"/>
  <c r="M11" i="3"/>
  <c r="M13" i="3"/>
  <c r="M14" i="3"/>
  <c r="M15" i="3"/>
  <c r="M16" i="3"/>
  <c r="M17" i="3"/>
  <c r="M19" i="3"/>
  <c r="M20" i="3"/>
  <c r="M22" i="3"/>
  <c r="M24" i="3"/>
  <c r="M25" i="3"/>
  <c r="M26" i="3"/>
  <c r="M28" i="3"/>
  <c r="M29" i="3"/>
  <c r="M30" i="3"/>
  <c r="M32" i="3"/>
  <c r="M33" i="3"/>
  <c r="M34" i="3"/>
  <c r="M35" i="3"/>
  <c r="M37" i="3"/>
  <c r="M38" i="3"/>
  <c r="M40" i="3"/>
  <c r="M41" i="3"/>
  <c r="M42" i="3"/>
  <c r="M43" i="3"/>
  <c r="M47" i="3"/>
  <c r="M48" i="3"/>
  <c r="M49" i="3"/>
  <c r="M50" i="3"/>
  <c r="M51" i="3"/>
  <c r="M52" i="3"/>
  <c r="M54" i="3"/>
  <c r="M55" i="3"/>
  <c r="M57" i="3"/>
  <c r="M58" i="3"/>
  <c r="M59" i="3"/>
  <c r="M60" i="3"/>
  <c r="M62" i="3"/>
  <c r="M63" i="3"/>
  <c r="M66" i="3"/>
  <c r="M67" i="3"/>
  <c r="M69" i="3"/>
  <c r="M70" i="3"/>
  <c r="M71" i="3"/>
  <c r="M72" i="3"/>
  <c r="M73" i="3"/>
  <c r="M74" i="3"/>
  <c r="M76" i="3"/>
  <c r="M77" i="3"/>
  <c r="M78" i="3"/>
  <c r="M79" i="3"/>
  <c r="M82" i="3"/>
  <c r="M83" i="3"/>
  <c r="M84" i="3"/>
  <c r="M85" i="3"/>
  <c r="M86" i="3"/>
  <c r="M87" i="3"/>
  <c r="M89" i="3"/>
  <c r="M90" i="3"/>
  <c r="M91" i="3"/>
  <c r="M92" i="3"/>
  <c r="M93" i="3"/>
  <c r="M94" i="3"/>
  <c r="M95" i="3"/>
  <c r="M96" i="3"/>
  <c r="M98" i="3"/>
  <c r="M99" i="3"/>
  <c r="M100" i="3"/>
  <c r="M101" i="3"/>
  <c r="M102" i="3"/>
  <c r="M105" i="3"/>
  <c r="M106" i="3"/>
  <c r="M108" i="3"/>
  <c r="M109" i="3"/>
  <c r="M110" i="3"/>
  <c r="M111" i="3"/>
  <c r="M112" i="3"/>
  <c r="M113" i="3"/>
  <c r="M115" i="3"/>
  <c r="M116" i="3"/>
  <c r="M117" i="3"/>
  <c r="M118" i="3"/>
  <c r="M121" i="3"/>
  <c r="M122" i="3"/>
  <c r="M123" i="3"/>
  <c r="M125" i="3"/>
  <c r="M126" i="3"/>
  <c r="M127" i="3"/>
  <c r="M128" i="3"/>
  <c r="M129" i="3"/>
  <c r="M131" i="3"/>
  <c r="M132" i="3"/>
  <c r="M134" i="3"/>
  <c r="M135" i="3"/>
  <c r="M138" i="3"/>
  <c r="M139" i="3"/>
  <c r="M140" i="3"/>
  <c r="M141" i="3"/>
  <c r="M142" i="3"/>
  <c r="M144" i="3"/>
  <c r="M145" i="3"/>
  <c r="M146" i="3"/>
  <c r="M147" i="3"/>
  <c r="M149" i="3"/>
  <c r="M150" i="3"/>
  <c r="M152" i="3"/>
  <c r="M153" i="3"/>
  <c r="M154" i="3"/>
  <c r="M155" i="3"/>
  <c r="M157" i="3"/>
  <c r="M159" i="3"/>
  <c r="M160" i="3"/>
  <c r="M161" i="3"/>
  <c r="M162" i="3"/>
  <c r="M164" i="3"/>
  <c r="M166" i="3"/>
  <c r="M167" i="3"/>
  <c r="M168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2" i="2"/>
  <c r="R3" i="2"/>
  <c r="P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L5" i="2"/>
  <c r="L6" i="2"/>
  <c r="L7" i="2"/>
  <c r="L9" i="2"/>
  <c r="L10" i="2"/>
  <c r="L11" i="2"/>
  <c r="L12" i="2"/>
  <c r="L14" i="2"/>
  <c r="L15" i="2"/>
  <c r="L16" i="2"/>
  <c r="L18" i="2"/>
  <c r="L19" i="2"/>
  <c r="L20" i="2"/>
  <c r="L21" i="2"/>
  <c r="L23" i="2"/>
  <c r="L24" i="2"/>
  <c r="L25" i="2"/>
  <c r="L26" i="2"/>
  <c r="L30" i="2"/>
  <c r="L31" i="2"/>
  <c r="L32" i="2"/>
  <c r="L33" i="2"/>
  <c r="L34" i="2"/>
  <c r="L36" i="2"/>
  <c r="L37" i="2"/>
  <c r="L38" i="2"/>
  <c r="L39" i="2"/>
  <c r="L40" i="2"/>
  <c r="L41" i="2"/>
  <c r="L42" i="2"/>
  <c r="L45" i="2"/>
  <c r="L46" i="2"/>
  <c r="L47" i="2"/>
  <c r="L49" i="2"/>
  <c r="L50" i="2"/>
  <c r="L51" i="2"/>
  <c r="L52" i="2"/>
  <c r="L53" i="2"/>
  <c r="L54" i="2"/>
  <c r="L56" i="2"/>
  <c r="L57" i="2"/>
  <c r="L59" i="2"/>
  <c r="L60" i="2"/>
  <c r="L61" i="2"/>
  <c r="L62" i="2"/>
  <c r="L64" i="2"/>
  <c r="L65" i="2"/>
  <c r="L66" i="2"/>
  <c r="L67" i="2"/>
  <c r="L70" i="2"/>
  <c r="L71" i="2"/>
  <c r="L72" i="2"/>
  <c r="L73" i="2"/>
  <c r="L74" i="2"/>
  <c r="L75" i="2"/>
  <c r="L76" i="2"/>
  <c r="L77" i="2"/>
  <c r="L78" i="2"/>
  <c r="L79" i="2"/>
  <c r="L80" i="2"/>
  <c r="L82" i="2"/>
  <c r="L83" i="2"/>
  <c r="L84" i="2"/>
  <c r="L85" i="2"/>
  <c r="L86" i="2"/>
  <c r="L87" i="2"/>
  <c r="L89" i="2"/>
  <c r="L90" i="2"/>
  <c r="L91" i="2"/>
  <c r="L92" i="2"/>
  <c r="L93" i="2"/>
  <c r="L94" i="2"/>
  <c r="L97" i="2"/>
  <c r="L98" i="2"/>
  <c r="L99" i="2"/>
  <c r="L100" i="2"/>
  <c r="L101" i="2"/>
  <c r="L102" i="2"/>
  <c r="L104" i="2"/>
  <c r="L105" i="2"/>
  <c r="L106" i="2"/>
  <c r="L107" i="2"/>
  <c r="L108" i="2"/>
  <c r="L109" i="2"/>
  <c r="L111" i="2"/>
  <c r="L112" i="2"/>
  <c r="L113" i="2"/>
  <c r="L114" i="2"/>
  <c r="L117" i="2"/>
  <c r="L118" i="2"/>
  <c r="L119" i="2"/>
  <c r="L121" i="2"/>
  <c r="L122" i="2"/>
  <c r="L123" i="2"/>
  <c r="L124" i="2"/>
  <c r="L125" i="2"/>
  <c r="L127" i="2"/>
  <c r="L128" i="2"/>
  <c r="L130" i="2"/>
  <c r="L131" i="2"/>
  <c r="L134" i="2"/>
  <c r="L135" i="2"/>
  <c r="L136" i="2"/>
  <c r="L137" i="2"/>
  <c r="L138" i="2"/>
  <c r="L140" i="2"/>
  <c r="L141" i="2"/>
  <c r="L142" i="2"/>
  <c r="L143" i="2"/>
  <c r="L144" i="2"/>
  <c r="L146" i="2"/>
  <c r="L147" i="2"/>
  <c r="L148" i="2"/>
  <c r="L149" i="2"/>
  <c r="L152" i="2"/>
  <c r="L153" i="2"/>
  <c r="L154" i="2"/>
  <c r="L155" i="2"/>
  <c r="L156" i="2"/>
  <c r="L158" i="2"/>
  <c r="L159" i="2"/>
  <c r="L160" i="2"/>
  <c r="L161" i="2"/>
  <c r="L162" i="2"/>
  <c r="L163" i="2"/>
  <c r="L165" i="2"/>
  <c r="L166" i="2"/>
  <c r="L167" i="2"/>
  <c r="L168" i="2"/>
  <c r="L170" i="2"/>
  <c r="L171" i="2"/>
  <c r="L174" i="2"/>
  <c r="L175" i="2"/>
  <c r="L177" i="2"/>
  <c r="L178" i="2"/>
  <c r="L180" i="2"/>
  <c r="L181" i="2"/>
  <c r="L182" i="2"/>
  <c r="L183" i="2"/>
  <c r="L184" i="2"/>
  <c r="L185" i="2"/>
  <c r="L187" i="2"/>
  <c r="L188" i="2"/>
  <c r="L189" i="2"/>
  <c r="L190" i="2"/>
  <c r="L191" i="2"/>
  <c r="L192" i="2"/>
  <c r="L195" i="2"/>
  <c r="L196" i="2"/>
  <c r="L197" i="2"/>
  <c r="L198" i="2"/>
  <c r="L200" i="2"/>
  <c r="L201" i="2"/>
  <c r="L202" i="2"/>
  <c r="L203" i="2"/>
  <c r="L205" i="2"/>
  <c r="L206" i="2"/>
  <c r="L207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5" i="2"/>
  <c r="M6" i="2"/>
  <c r="M7" i="2"/>
  <c r="M9" i="2"/>
  <c r="M10" i="2"/>
  <c r="M11" i="2"/>
  <c r="M12" i="2"/>
  <c r="M14" i="2"/>
  <c r="M15" i="2"/>
  <c r="M16" i="2"/>
  <c r="M18" i="2"/>
  <c r="M19" i="2"/>
  <c r="M20" i="2"/>
  <c r="M21" i="2"/>
  <c r="M23" i="2"/>
  <c r="M24" i="2"/>
  <c r="M25" i="2"/>
  <c r="M26" i="2"/>
  <c r="M30" i="2"/>
  <c r="M31" i="2"/>
  <c r="M32" i="2"/>
  <c r="M33" i="2"/>
  <c r="M34" i="2"/>
  <c r="M36" i="2"/>
  <c r="M37" i="2"/>
  <c r="M38" i="2"/>
  <c r="M39" i="2"/>
  <c r="M40" i="2"/>
  <c r="M41" i="2"/>
  <c r="M42" i="2"/>
  <c r="M45" i="2"/>
  <c r="M46" i="2"/>
  <c r="M47" i="2"/>
  <c r="M49" i="2"/>
  <c r="M50" i="2"/>
  <c r="M51" i="2"/>
  <c r="M52" i="2"/>
  <c r="M53" i="2"/>
  <c r="M54" i="2"/>
  <c r="M56" i="2"/>
  <c r="M57" i="2"/>
  <c r="M59" i="2"/>
  <c r="M60" i="2"/>
  <c r="M61" i="2"/>
  <c r="M62" i="2"/>
  <c r="M64" i="2"/>
  <c r="M65" i="2"/>
  <c r="M66" i="2"/>
  <c r="M67" i="2"/>
  <c r="M70" i="2"/>
  <c r="M71" i="2"/>
  <c r="M72" i="2"/>
  <c r="M73" i="2"/>
  <c r="M74" i="2"/>
  <c r="M75" i="2"/>
  <c r="M76" i="2"/>
  <c r="M77" i="2"/>
  <c r="M78" i="2"/>
  <c r="M79" i="2"/>
  <c r="M80" i="2"/>
  <c r="M82" i="2"/>
  <c r="M83" i="2"/>
  <c r="M84" i="2"/>
  <c r="M85" i="2"/>
  <c r="M86" i="2"/>
  <c r="M87" i="2"/>
  <c r="M89" i="2"/>
  <c r="M90" i="2"/>
  <c r="M91" i="2"/>
  <c r="M92" i="2"/>
  <c r="M93" i="2"/>
  <c r="M94" i="2"/>
  <c r="M97" i="2"/>
  <c r="M98" i="2"/>
  <c r="M99" i="2"/>
  <c r="M100" i="2"/>
  <c r="M101" i="2"/>
  <c r="M102" i="2"/>
  <c r="M104" i="2"/>
  <c r="M105" i="2"/>
  <c r="M106" i="2"/>
  <c r="M107" i="2"/>
  <c r="M108" i="2"/>
  <c r="M109" i="2"/>
  <c r="M111" i="2"/>
  <c r="M112" i="2"/>
  <c r="M113" i="2"/>
  <c r="M114" i="2"/>
  <c r="M117" i="2"/>
  <c r="M118" i="2"/>
  <c r="M119" i="2"/>
  <c r="M121" i="2"/>
  <c r="M122" i="2"/>
  <c r="M123" i="2"/>
  <c r="M124" i="2"/>
  <c r="M125" i="2"/>
  <c r="M127" i="2"/>
  <c r="M128" i="2"/>
  <c r="M130" i="2"/>
  <c r="M131" i="2"/>
  <c r="M134" i="2"/>
  <c r="M135" i="2"/>
  <c r="M136" i="2"/>
  <c r="M137" i="2"/>
  <c r="M138" i="2"/>
  <c r="M140" i="2"/>
  <c r="M141" i="2"/>
  <c r="M142" i="2"/>
  <c r="M143" i="2"/>
  <c r="M144" i="2"/>
  <c r="M146" i="2"/>
  <c r="M147" i="2"/>
  <c r="M148" i="2"/>
  <c r="M149" i="2"/>
  <c r="M152" i="2"/>
  <c r="M153" i="2"/>
  <c r="M154" i="2"/>
  <c r="M155" i="2"/>
  <c r="M156" i="2"/>
  <c r="M158" i="2"/>
  <c r="M159" i="2"/>
  <c r="M160" i="2"/>
  <c r="M161" i="2"/>
  <c r="M162" i="2"/>
  <c r="M163" i="2"/>
  <c r="M165" i="2"/>
  <c r="M166" i="2"/>
  <c r="M167" i="2"/>
  <c r="M168" i="2"/>
  <c r="M170" i="2"/>
  <c r="M171" i="2"/>
  <c r="M174" i="2"/>
  <c r="M175" i="2"/>
  <c r="M177" i="2"/>
  <c r="M178" i="2"/>
  <c r="M180" i="2"/>
  <c r="M181" i="2"/>
  <c r="M182" i="2"/>
  <c r="M183" i="2"/>
  <c r="M184" i="2"/>
  <c r="M185" i="2"/>
  <c r="M187" i="2"/>
  <c r="M188" i="2"/>
  <c r="M189" i="2"/>
  <c r="M190" i="2"/>
  <c r="M191" i="2"/>
  <c r="M192" i="2"/>
  <c r="M195" i="2"/>
  <c r="M196" i="2"/>
  <c r="M197" i="2"/>
  <c r="M198" i="2"/>
  <c r="M200" i="2"/>
  <c r="M201" i="2"/>
  <c r="M202" i="2"/>
  <c r="M203" i="2"/>
  <c r="M205" i="2"/>
  <c r="M206" i="2"/>
  <c r="M20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2" i="1"/>
  <c r="P3" i="1"/>
  <c r="P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4" i="1"/>
  <c r="R3" i="1"/>
  <c r="L4" i="1"/>
  <c r="L6" i="1"/>
  <c r="L7" i="1"/>
  <c r="L8" i="1"/>
  <c r="L9" i="1"/>
  <c r="L10" i="1"/>
  <c r="L12" i="1"/>
  <c r="L13" i="1"/>
  <c r="L14" i="1"/>
  <c r="L15" i="1"/>
  <c r="L16" i="1"/>
  <c r="L17" i="1"/>
  <c r="L19" i="1"/>
  <c r="L20" i="1"/>
  <c r="L21" i="1"/>
  <c r="L22" i="1"/>
  <c r="L23" i="1"/>
  <c r="L24" i="1"/>
  <c r="L26" i="1"/>
  <c r="L27" i="1"/>
  <c r="L29" i="1"/>
  <c r="L30" i="1"/>
  <c r="L31" i="1"/>
  <c r="L32" i="1"/>
  <c r="L35" i="1"/>
  <c r="L36" i="1"/>
  <c r="L37" i="1"/>
  <c r="L39" i="1"/>
  <c r="L40" i="1"/>
  <c r="L41" i="1"/>
  <c r="L42" i="1"/>
  <c r="L44" i="1"/>
  <c r="L45" i="1"/>
  <c r="L46" i="1"/>
  <c r="L47" i="1"/>
  <c r="L48" i="1"/>
  <c r="L51" i="1"/>
  <c r="L52" i="1"/>
  <c r="L53" i="1"/>
  <c r="L56" i="1"/>
  <c r="L57" i="1"/>
  <c r="L58" i="1"/>
  <c r="L59" i="1"/>
  <c r="L60" i="1"/>
  <c r="L61" i="1"/>
  <c r="L62" i="1"/>
  <c r="L63" i="1"/>
  <c r="L66" i="1"/>
  <c r="L67" i="1"/>
  <c r="L69" i="1"/>
  <c r="L70" i="1"/>
  <c r="L71" i="1"/>
  <c r="L72" i="1"/>
  <c r="L74" i="1"/>
  <c r="L75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3" i="1"/>
  <c r="L104" i="1"/>
  <c r="L106" i="1"/>
  <c r="L107" i="1"/>
  <c r="L108" i="1"/>
  <c r="L109" i="1"/>
  <c r="L110" i="1"/>
  <c r="L111" i="1"/>
  <c r="L112" i="1"/>
  <c r="L115" i="1"/>
  <c r="L116" i="1"/>
  <c r="L118" i="1"/>
  <c r="L119" i="1"/>
  <c r="L120" i="1"/>
  <c r="L121" i="1"/>
  <c r="L123" i="1"/>
  <c r="L124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9" i="1"/>
  <c r="L140" i="1"/>
  <c r="L141" i="1"/>
  <c r="L143" i="1"/>
  <c r="L144" i="1"/>
  <c r="L145" i="1"/>
  <c r="L146" i="1"/>
  <c r="L148" i="1"/>
  <c r="L149" i="1"/>
  <c r="L150" i="1"/>
  <c r="L151" i="1"/>
  <c r="L153" i="1"/>
  <c r="L154" i="1"/>
  <c r="L155" i="1"/>
  <c r="L157" i="1"/>
  <c r="L158" i="1"/>
  <c r="L159" i="1"/>
  <c r="L160" i="1"/>
  <c r="L162" i="1"/>
  <c r="L163" i="1"/>
  <c r="L164" i="1"/>
  <c r="L165" i="1"/>
  <c r="L166" i="1"/>
  <c r="L168" i="1"/>
  <c r="L169" i="1"/>
  <c r="L17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4" i="1"/>
  <c r="M6" i="1"/>
  <c r="M7" i="1"/>
  <c r="M8" i="1"/>
  <c r="M9" i="1"/>
  <c r="M10" i="1"/>
  <c r="M12" i="1"/>
  <c r="M13" i="1"/>
  <c r="M14" i="1"/>
  <c r="M15" i="1"/>
  <c r="M16" i="1"/>
  <c r="M17" i="1"/>
  <c r="M19" i="1"/>
  <c r="M20" i="1"/>
  <c r="M22" i="1"/>
  <c r="M23" i="1"/>
  <c r="M24" i="1"/>
  <c r="M26" i="1"/>
  <c r="M27" i="1"/>
  <c r="M29" i="1"/>
  <c r="M30" i="1"/>
  <c r="M31" i="1"/>
  <c r="M32" i="1"/>
  <c r="M35" i="1"/>
  <c r="M36" i="1"/>
  <c r="M37" i="1"/>
  <c r="M39" i="1"/>
  <c r="M40" i="1"/>
  <c r="M41" i="1"/>
  <c r="M42" i="1"/>
  <c r="M44" i="1"/>
  <c r="M45" i="1"/>
  <c r="M46" i="1"/>
  <c r="M47" i="1"/>
  <c r="M51" i="1"/>
  <c r="M52" i="1"/>
  <c r="M53" i="1"/>
  <c r="M56" i="1"/>
  <c r="M57" i="1"/>
  <c r="M58" i="1"/>
  <c r="M59" i="1"/>
  <c r="M60" i="1"/>
  <c r="M61" i="1"/>
  <c r="M62" i="1"/>
  <c r="M63" i="1"/>
  <c r="M66" i="1"/>
  <c r="M67" i="1"/>
  <c r="M69" i="1"/>
  <c r="M70" i="1"/>
  <c r="M71" i="1"/>
  <c r="M72" i="1"/>
  <c r="M74" i="1"/>
  <c r="M75" i="1"/>
  <c r="M78" i="1"/>
  <c r="M79" i="1"/>
  <c r="M80" i="1"/>
  <c r="M81" i="1"/>
  <c r="M82" i="1"/>
  <c r="M83" i="1"/>
  <c r="M86" i="1"/>
  <c r="M87" i="1"/>
  <c r="M88" i="1"/>
  <c r="M89" i="1"/>
  <c r="M90" i="1"/>
  <c r="M91" i="1"/>
  <c r="M93" i="1"/>
  <c r="M94" i="1"/>
  <c r="M95" i="1"/>
  <c r="M96" i="1"/>
  <c r="M97" i="1"/>
  <c r="M98" i="1"/>
  <c r="M99" i="1"/>
  <c r="M100" i="1"/>
  <c r="M103" i="1"/>
  <c r="M104" i="1"/>
  <c r="M106" i="1"/>
  <c r="M107" i="1"/>
  <c r="M108" i="1"/>
  <c r="M109" i="1"/>
  <c r="M110" i="1"/>
  <c r="M111" i="1"/>
  <c r="M112" i="1"/>
  <c r="M115" i="1"/>
  <c r="M116" i="1"/>
  <c r="M118" i="1"/>
  <c r="M119" i="1"/>
  <c r="M120" i="1"/>
  <c r="M121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7" i="1"/>
  <c r="M139" i="1"/>
  <c r="M140" i="1"/>
  <c r="M141" i="1"/>
  <c r="M143" i="1"/>
  <c r="M144" i="1"/>
  <c r="M145" i="1"/>
  <c r="M146" i="1"/>
  <c r="M148" i="1"/>
  <c r="M149" i="1"/>
  <c r="M150" i="1"/>
  <c r="M151" i="1"/>
  <c r="M153" i="1"/>
  <c r="M154" i="1"/>
  <c r="M155" i="1"/>
  <c r="M157" i="1"/>
  <c r="M158" i="1"/>
  <c r="M159" i="1"/>
  <c r="M160" i="1"/>
  <c r="M162" i="1"/>
  <c r="M163" i="1"/>
  <c r="M164" i="1"/>
  <c r="M165" i="1"/>
  <c r="M166" i="1"/>
  <c r="M168" i="1"/>
  <c r="M169" i="1"/>
  <c r="M170" i="1"/>
  <c r="R12" i="4"/>
  <c r="P8" i="4"/>
  <c r="P14" i="4"/>
  <c r="P20" i="4"/>
  <c r="R24" i="4"/>
  <c r="R18" i="4"/>
  <c r="P9" i="4"/>
  <c r="P15" i="4"/>
  <c r="P21" i="4"/>
  <c r="R23" i="4"/>
  <c r="R6" i="4"/>
  <c r="P4" i="4"/>
  <c r="P10" i="4"/>
  <c r="P16" i="4"/>
  <c r="P22" i="4"/>
  <c r="P2" i="4"/>
  <c r="P5" i="4"/>
  <c r="P11" i="4"/>
  <c r="P17" i="4"/>
  <c r="P23" i="4"/>
  <c r="R21" i="4"/>
  <c r="P3" i="4"/>
  <c r="P6" i="4"/>
  <c r="P12" i="4"/>
  <c r="P18" i="4"/>
  <c r="P24" i="4"/>
  <c r="S24" i="8" l="1"/>
  <c r="S12" i="8"/>
  <c r="Q6" i="8"/>
  <c r="Q18" i="8"/>
  <c r="S23" i="8"/>
  <c r="S17" i="8"/>
  <c r="S11" i="8"/>
  <c r="Q7" i="8"/>
  <c r="Q13" i="8"/>
  <c r="Q19" i="8"/>
  <c r="S18" i="8"/>
  <c r="S2" i="8"/>
  <c r="Q2" i="8"/>
  <c r="S4" i="8"/>
  <c r="S5" i="8"/>
  <c r="S3" i="8"/>
  <c r="Q3" i="8"/>
  <c r="Q12" i="8"/>
  <c r="Q24" i="8"/>
  <c r="S22" i="8"/>
  <c r="S16" i="8"/>
  <c r="S10" i="8"/>
  <c r="Q8" i="8"/>
  <c r="Q14" i="8"/>
  <c r="Q20" i="8"/>
  <c r="Q15" i="8"/>
  <c r="S21" i="8"/>
  <c r="Q9" i="8"/>
  <c r="S20" i="8"/>
  <c r="S14" i="8"/>
  <c r="S8" i="8"/>
  <c r="Q4" i="8"/>
  <c r="Q10" i="8"/>
  <c r="Q16" i="8"/>
  <c r="Q22" i="8"/>
  <c r="S15" i="8"/>
  <c r="S9" i="8"/>
  <c r="Q21" i="8"/>
  <c r="S25" i="8"/>
  <c r="S19" i="8"/>
  <c r="S13" i="8"/>
  <c r="S6" i="8"/>
  <c r="S7" i="8"/>
  <c r="Q5" i="8"/>
  <c r="Q11" i="8"/>
  <c r="Q17" i="8"/>
  <c r="Q23" i="8"/>
</calcChain>
</file>

<file path=xl/sharedStrings.xml><?xml version="1.0" encoding="utf-8"?>
<sst xmlns="http://schemas.openxmlformats.org/spreadsheetml/2006/main" count="10218" uniqueCount="2403">
  <si>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</si>
  <si>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</si>
  <si>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</si>
  <si>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</si>
  <si>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</si>
  <si>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</si>
  <si>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</si>
  <si>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</si>
  <si>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</si>
  <si>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</si>
  <si>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</si>
  <si>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</si>
  <si>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</si>
  <si>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</si>
  <si>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</si>
  <si>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</si>
  <si>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11121292</t>
  </si>
  <si>
    <t>Mixed Hardwood</t>
  </si>
  <si>
    <t>07.03.2022</t>
  </si>
  <si>
    <t>7:34:11</t>
  </si>
  <si>
    <t>8:05:55</t>
  </si>
  <si>
    <t>122491</t>
  </si>
  <si>
    <t>McDowell Lumber and Pallet Co.</t>
  </si>
  <si>
    <t>11121691</t>
  </si>
  <si>
    <t>Poplar</t>
  </si>
  <si>
    <t>8:52:20</t>
  </si>
  <si>
    <t>9:14:12</t>
  </si>
  <si>
    <t>11122252</t>
  </si>
  <si>
    <t>11:12:19</t>
  </si>
  <si>
    <t>12:23:24</t>
  </si>
  <si>
    <t>11122621</t>
  </si>
  <si>
    <t>14:24:54</t>
  </si>
  <si>
    <t>15:19:28</t>
  </si>
  <si>
    <t>11122739</t>
  </si>
  <si>
    <t>17:05:38</t>
  </si>
  <si>
    <t>17:42:54</t>
  </si>
  <si>
    <t>11122797</t>
  </si>
  <si>
    <t>19:24:22</t>
  </si>
  <si>
    <t>19:49:53</t>
  </si>
  <si>
    <t>126249</t>
  </si>
  <si>
    <t>Kepley-Frank Hardwood Co.</t>
  </si>
  <si>
    <t>11119418</t>
  </si>
  <si>
    <t>1:24:39</t>
  </si>
  <si>
    <t>1:41:51</t>
  </si>
  <si>
    <t>11119683</t>
  </si>
  <si>
    <t>2:27:54</t>
  </si>
  <si>
    <t>2:44:38</t>
  </si>
  <si>
    <t>11120000</t>
  </si>
  <si>
    <t>3:27:57</t>
  </si>
  <si>
    <t>3:44:20</t>
  </si>
  <si>
    <t>11120328</t>
  </si>
  <si>
    <t>4:26:11</t>
  </si>
  <si>
    <t>4:42:49</t>
  </si>
  <si>
    <t>131651</t>
  </si>
  <si>
    <t>Triple-N Lumber</t>
  </si>
  <si>
    <t>11121964</t>
  </si>
  <si>
    <t>9:53:42</t>
  </si>
  <si>
    <t>10:19:04</t>
  </si>
  <si>
    <t>131652</t>
  </si>
  <si>
    <t>Home Lumber Company</t>
  </si>
  <si>
    <t>11122600</t>
  </si>
  <si>
    <t>13:56:56</t>
  </si>
  <si>
    <t>14:42:17</t>
  </si>
  <si>
    <t>131860</t>
  </si>
  <si>
    <t>Hopkins Lumber Contractors Inc</t>
  </si>
  <si>
    <t>LZ-Hopkins-Critz Mill</t>
  </si>
  <si>
    <t>11120934</t>
  </si>
  <si>
    <t>6:26:54</t>
  </si>
  <si>
    <t>6:47:30</t>
  </si>
  <si>
    <t>11122827</t>
  </si>
  <si>
    <t>21:22:10</t>
  </si>
  <si>
    <t>21:42:37</t>
  </si>
  <si>
    <t>132671</t>
  </si>
  <si>
    <t>Piedmont Hardwood Lumber Co. Inc</t>
  </si>
  <si>
    <t>11122723</t>
  </si>
  <si>
    <t>16:21:30</t>
  </si>
  <si>
    <t>17:07:41</t>
  </si>
  <si>
    <t>11122746</t>
  </si>
  <si>
    <t>17:21:25</t>
  </si>
  <si>
    <t>17:54:39</t>
  </si>
  <si>
    <t>133769</t>
  </si>
  <si>
    <t>Gold Hill Forest Products</t>
  </si>
  <si>
    <t>11122672</t>
  </si>
  <si>
    <t>15:09:20</t>
  </si>
  <si>
    <t>16:05:47</t>
  </si>
  <si>
    <t>133775</t>
  </si>
  <si>
    <t>High Rock Forest Products</t>
  </si>
  <si>
    <t>11120749</t>
  </si>
  <si>
    <t>5:51:02</t>
  </si>
  <si>
    <t>6:13:48</t>
  </si>
  <si>
    <t>11122738</t>
  </si>
  <si>
    <t>17:03:49</t>
  </si>
  <si>
    <t>17:32:41</t>
  </si>
  <si>
    <t>133777</t>
  </si>
  <si>
    <t>Woodgrain Inc</t>
  </si>
  <si>
    <t>11122195</t>
  </si>
  <si>
    <t>10:49:05</t>
  </si>
  <si>
    <t>12:00:08</t>
  </si>
  <si>
    <t>11122394</t>
  </si>
  <si>
    <t>11:59:13</t>
  </si>
  <si>
    <t>12:59:40</t>
  </si>
  <si>
    <t>11122666</t>
  </si>
  <si>
    <t>14:59:47</t>
  </si>
  <si>
    <t>15:49:22</t>
  </si>
  <si>
    <t>140659</t>
  </si>
  <si>
    <t>C &amp; B Lumber Inc.</t>
  </si>
  <si>
    <t>11122200</t>
  </si>
  <si>
    <t>10:52:12</t>
  </si>
  <si>
    <t>12:10:33</t>
  </si>
  <si>
    <t>812275</t>
  </si>
  <si>
    <t>Sawdust       dec.wood    -    - -</t>
  </si>
  <si>
    <t>11121406</t>
  </si>
  <si>
    <t>8:03:17</t>
  </si>
  <si>
    <t>8:27:01</t>
  </si>
  <si>
    <t>11122153</t>
  </si>
  <si>
    <t>10:37:04</t>
  </si>
  <si>
    <t>11:35:24</t>
  </si>
  <si>
    <t>11122601</t>
  </si>
  <si>
    <t>14:00:03</t>
  </si>
  <si>
    <t>14:51:10</t>
  </si>
  <si>
    <t>11120993</t>
  </si>
  <si>
    <t>6:44:43</t>
  </si>
  <si>
    <t>7:18:19</t>
  </si>
  <si>
    <t>11122618</t>
  </si>
  <si>
    <t>14:17:17</t>
  </si>
  <si>
    <t>15:06:39</t>
  </si>
  <si>
    <t>11122598</t>
  </si>
  <si>
    <t>13:53:14</t>
  </si>
  <si>
    <t>14:30:17</t>
  </si>
  <si>
    <t>11119165</t>
  </si>
  <si>
    <t>0:07:31</t>
  </si>
  <si>
    <t>0:23:36</t>
  </si>
  <si>
    <t>11122539</t>
  </si>
  <si>
    <t>13:08:39</t>
  </si>
  <si>
    <t>13:34:31</t>
  </si>
  <si>
    <t>11122792</t>
  </si>
  <si>
    <t>19:06:51</t>
  </si>
  <si>
    <t>19:35:49</t>
  </si>
  <si>
    <t>134022</t>
  </si>
  <si>
    <t>R &amp; M Lumber</t>
  </si>
  <si>
    <t>11122579</t>
  </si>
  <si>
    <t>13:33:34</t>
  </si>
  <si>
    <t>14:04:06</t>
  </si>
  <si>
    <t>135245</t>
  </si>
  <si>
    <t>Poplar Ridge Lumber Co Inc</t>
  </si>
  <si>
    <t>11121696</t>
  </si>
  <si>
    <t>8:53:50</t>
  </si>
  <si>
    <t>9:27:16</t>
  </si>
  <si>
    <t>1474070</t>
  </si>
  <si>
    <t>Sawdust     Pine             -    - -</t>
  </si>
  <si>
    <t>122405</t>
  </si>
  <si>
    <t>Jordan Lumber &amp; Supply</t>
  </si>
  <si>
    <t>11121478</t>
  </si>
  <si>
    <t>Southern Yellow Pine</t>
  </si>
  <si>
    <t>8:17:02</t>
  </si>
  <si>
    <t>8:35:48</t>
  </si>
  <si>
    <t>11122306</t>
  </si>
  <si>
    <t>11:27:18</t>
  </si>
  <si>
    <t>12:37:10</t>
  </si>
  <si>
    <t>LZ Jordan Lumber S</t>
  </si>
  <si>
    <t>11121968</t>
  </si>
  <si>
    <t>Shavings</t>
  </si>
  <si>
    <t>9:55:44</t>
  </si>
  <si>
    <t>10:22:31</t>
  </si>
  <si>
    <t>122406</t>
  </si>
  <si>
    <t>H. W. Culp Lumber Co.</t>
  </si>
  <si>
    <t>11120450</t>
  </si>
  <si>
    <t>4:54:47</t>
  </si>
  <si>
    <t>5:15:49</t>
  </si>
  <si>
    <t>11121832</t>
  </si>
  <si>
    <t>9:23:24</t>
  </si>
  <si>
    <t>9:50:46</t>
  </si>
  <si>
    <t>11122357</t>
  </si>
  <si>
    <t>11:43:53</t>
  </si>
  <si>
    <t>12:27:15</t>
  </si>
  <si>
    <t>11122606</t>
  </si>
  <si>
    <t>14:14:03</t>
  </si>
  <si>
    <t>14:35:39</t>
  </si>
  <si>
    <t>LZ-HW Culp-S</t>
  </si>
  <si>
    <t>11122673</t>
  </si>
  <si>
    <t>15:17:54</t>
  </si>
  <si>
    <t>15:39:32</t>
  </si>
  <si>
    <t>130657</t>
  </si>
  <si>
    <t>S &amp; L Sawmills</t>
  </si>
  <si>
    <t>11120843</t>
  </si>
  <si>
    <t>6:05:07</t>
  </si>
  <si>
    <t>6:25:08</t>
  </si>
  <si>
    <t>11122084</t>
  </si>
  <si>
    <t>10:23:13</t>
  </si>
  <si>
    <t>11:08:44</t>
  </si>
  <si>
    <t>131853</t>
  </si>
  <si>
    <t>Pine Products, LLC</t>
  </si>
  <si>
    <t>11122337</t>
  </si>
  <si>
    <t>11:39:36</t>
  </si>
  <si>
    <t>12:50:34</t>
  </si>
  <si>
    <t>11119874</t>
  </si>
  <si>
    <t>3:04:27</t>
  </si>
  <si>
    <t>3:20:32</t>
  </si>
  <si>
    <t>11119880</t>
  </si>
  <si>
    <t>3:05:50</t>
  </si>
  <si>
    <t>3:23:29</t>
  </si>
  <si>
    <t>11120516</t>
  </si>
  <si>
    <t>5:09:43</t>
  </si>
  <si>
    <t>5:38:29</t>
  </si>
  <si>
    <t>11122177</t>
  </si>
  <si>
    <t>10:44:12</t>
  </si>
  <si>
    <t>11:49:05</t>
  </si>
  <si>
    <t>11122758</t>
  </si>
  <si>
    <t>17:27:39</t>
  </si>
  <si>
    <t>18:07:56</t>
  </si>
  <si>
    <t>143118</t>
  </si>
  <si>
    <t>Gregory Lumber, Inc</t>
  </si>
  <si>
    <t>11121223</t>
  </si>
  <si>
    <t>7:23:47</t>
  </si>
  <si>
    <t>7:49:55</t>
  </si>
  <si>
    <t>144190</t>
  </si>
  <si>
    <t>S&amp;D Trucking LLC of Bennett NC</t>
  </si>
  <si>
    <t>11121105</t>
  </si>
  <si>
    <t>7:02:48</t>
  </si>
  <si>
    <t>7:42:01</t>
  </si>
  <si>
    <t>11122532</t>
  </si>
  <si>
    <t>13:01:33</t>
  </si>
  <si>
    <t>13:41:37</t>
  </si>
  <si>
    <t>1506200</t>
  </si>
  <si>
    <t>Chips         pine        -    - d</t>
  </si>
  <si>
    <t>121423</t>
  </si>
  <si>
    <t>Canfor - New South Lumber Co.</t>
  </si>
  <si>
    <t>11120522</t>
  </si>
  <si>
    <t>5:11:56</t>
  </si>
  <si>
    <t>5:29:55</t>
  </si>
  <si>
    <t>11120646</t>
  </si>
  <si>
    <t>5:28:47</t>
  </si>
  <si>
    <t>5:54:25</t>
  </si>
  <si>
    <t>11121596</t>
  </si>
  <si>
    <t>8:38:40</t>
  </si>
  <si>
    <t>9:03:43</t>
  </si>
  <si>
    <t>11122120</t>
  </si>
  <si>
    <t>10:26:41</t>
  </si>
  <si>
    <t>10:58:55</t>
  </si>
  <si>
    <t>11122157</t>
  </si>
  <si>
    <t>10:39:09</t>
  </si>
  <si>
    <t>11:10:54</t>
  </si>
  <si>
    <t>11122724</t>
  </si>
  <si>
    <t>16:24:13</t>
  </si>
  <si>
    <t>16:50:23</t>
  </si>
  <si>
    <t>11119212</t>
  </si>
  <si>
    <t>0:28:26</t>
  </si>
  <si>
    <t>0:51:07</t>
  </si>
  <si>
    <t>11120684</t>
  </si>
  <si>
    <t>5:37:21</t>
  </si>
  <si>
    <t>5:56:16</t>
  </si>
  <si>
    <t>11121525</t>
  </si>
  <si>
    <t>8:26:32</t>
  </si>
  <si>
    <t>8:45:11</t>
  </si>
  <si>
    <t>11122198</t>
  </si>
  <si>
    <t>10:50:40</t>
  </si>
  <si>
    <t>11:12:44</t>
  </si>
  <si>
    <t>11122607</t>
  </si>
  <si>
    <t>14:15:03</t>
  </si>
  <si>
    <t>14:37:31</t>
  </si>
  <si>
    <t>11122728</t>
  </si>
  <si>
    <t>16:43:40</t>
  </si>
  <si>
    <t>17:05:49</t>
  </si>
  <si>
    <t>11122795</t>
  </si>
  <si>
    <t>19:16:14</t>
  </si>
  <si>
    <t>19:37:46</t>
  </si>
  <si>
    <t>11120280</t>
  </si>
  <si>
    <t>4:20:50</t>
  </si>
  <si>
    <t>4:37:46</t>
  </si>
  <si>
    <t>11120608</t>
  </si>
  <si>
    <t>5:21:23</t>
  </si>
  <si>
    <t>5:45:59</t>
  </si>
  <si>
    <t>11121099</t>
  </si>
  <si>
    <t>7:01:02</t>
  </si>
  <si>
    <t>7:32:17</t>
  </si>
  <si>
    <t>11121375</t>
  </si>
  <si>
    <t>7:51:24</t>
  </si>
  <si>
    <t>8:08:17</t>
  </si>
  <si>
    <t>11121743</t>
  </si>
  <si>
    <t>9:06:58</t>
  </si>
  <si>
    <t>9:40:39</t>
  </si>
  <si>
    <t>11121973</t>
  </si>
  <si>
    <t>9:57:19</t>
  </si>
  <si>
    <t>10:25:35</t>
  </si>
  <si>
    <t>11122304</t>
  </si>
  <si>
    <t>11:25:43</t>
  </si>
  <si>
    <t>11:57:58</t>
  </si>
  <si>
    <t>11122396</t>
  </si>
  <si>
    <t>12:01:05</t>
  </si>
  <si>
    <t>12:48:38</t>
  </si>
  <si>
    <t>126302</t>
  </si>
  <si>
    <t>Troy Lumber Company</t>
  </si>
  <si>
    <t>LZ Troy Lumber Chipmill</t>
  </si>
  <si>
    <t>11121188</t>
  </si>
  <si>
    <t>7:17:07</t>
  </si>
  <si>
    <t>7:38:51</t>
  </si>
  <si>
    <t>11121566</t>
  </si>
  <si>
    <t>8:35:06</t>
  </si>
  <si>
    <t>8:55:50</t>
  </si>
  <si>
    <t>LZ Troy Lumber Sawmill</t>
  </si>
  <si>
    <t>11121911</t>
  </si>
  <si>
    <t>9:39:53</t>
  </si>
  <si>
    <t>10:07:21</t>
  </si>
  <si>
    <t>11122204</t>
  </si>
  <si>
    <t>10:56:06</t>
  </si>
  <si>
    <t>11:24:59</t>
  </si>
  <si>
    <t>11122359</t>
  </si>
  <si>
    <t>11:46:09</t>
  </si>
  <si>
    <t>12:25:08</t>
  </si>
  <si>
    <t>11122578</t>
  </si>
  <si>
    <t>13:31:45</t>
  </si>
  <si>
    <t>13:51:25</t>
  </si>
  <si>
    <t>11122585</t>
  </si>
  <si>
    <t>13:50:34</t>
  </si>
  <si>
    <t>14:10:25</t>
  </si>
  <si>
    <t>11122660</t>
  </si>
  <si>
    <t>14:53:29</t>
  </si>
  <si>
    <t>15:44:50</t>
  </si>
  <si>
    <t>11122709</t>
  </si>
  <si>
    <t>15:50:49</t>
  </si>
  <si>
    <t>16:17:20</t>
  </si>
  <si>
    <t>11120103</t>
  </si>
  <si>
    <t>3:47:38</t>
  </si>
  <si>
    <t>4:07:47</t>
  </si>
  <si>
    <t>11120476</t>
  </si>
  <si>
    <t>4:57:15</t>
  </si>
  <si>
    <t>5:20:08</t>
  </si>
  <si>
    <t>11121798</t>
  </si>
  <si>
    <t>9:12:47</t>
  </si>
  <si>
    <t>9:52:34</t>
  </si>
  <si>
    <t>11122627</t>
  </si>
  <si>
    <t>14:32:04</t>
  </si>
  <si>
    <t>15:00:30</t>
  </si>
  <si>
    <t>11122630</t>
  </si>
  <si>
    <t>14:36:56</t>
  </si>
  <si>
    <t>15:23:10</t>
  </si>
  <si>
    <t>132367</t>
  </si>
  <si>
    <t>Boise Cascade Company</t>
  </si>
  <si>
    <t>11120769</t>
  </si>
  <si>
    <t>5:55:29</t>
  </si>
  <si>
    <t>6:15:45</t>
  </si>
  <si>
    <t>LZ Woodgrain - Independence VA</t>
  </si>
  <si>
    <t>11121247</t>
  </si>
  <si>
    <t>White Pine</t>
  </si>
  <si>
    <t>7:31:48</t>
  </si>
  <si>
    <t>7:53:20</t>
  </si>
  <si>
    <t>11121589</t>
  </si>
  <si>
    <t>8:36:45</t>
  </si>
  <si>
    <t>9:07:50</t>
  </si>
  <si>
    <t>11121994</t>
  </si>
  <si>
    <t>10:00:40</t>
  </si>
  <si>
    <t>10:40:01</t>
  </si>
  <si>
    <t>11122037</t>
  </si>
  <si>
    <t>10:09:36</t>
  </si>
  <si>
    <t>10:49:24</t>
  </si>
  <si>
    <t>11122248</t>
  </si>
  <si>
    <t>11:10:12</t>
  </si>
  <si>
    <t>11:38:24</t>
  </si>
  <si>
    <t>11122533</t>
  </si>
  <si>
    <t>13:03:50</t>
  </si>
  <si>
    <t>13:24:00</t>
  </si>
  <si>
    <t>11122713</t>
  </si>
  <si>
    <t>15:59:42</t>
  </si>
  <si>
    <t>16:26:24</t>
  </si>
  <si>
    <t>11122736</t>
  </si>
  <si>
    <t>16:58:24</t>
  </si>
  <si>
    <t>17:17:23</t>
  </si>
  <si>
    <t>141476</t>
  </si>
  <si>
    <t>GPC Land and Timber LLC</t>
  </si>
  <si>
    <t>11122877</t>
  </si>
  <si>
    <t>22:16:41</t>
  </si>
  <si>
    <t>23:05:14</t>
  </si>
  <si>
    <t>11121718</t>
  </si>
  <si>
    <t>8:55:42</t>
  </si>
  <si>
    <t>9:31:34</t>
  </si>
  <si>
    <t>11121940</t>
  </si>
  <si>
    <t>9:46:23</t>
  </si>
  <si>
    <t>10:17:12</t>
  </si>
  <si>
    <t>1545607</t>
  </si>
  <si>
    <t>Pre-Consumer RC Solid Wood Chips</t>
  </si>
  <si>
    <t>139741</t>
  </si>
  <si>
    <t>The Truss Shop, Inc.</t>
  </si>
  <si>
    <t>Recycling</t>
  </si>
  <si>
    <t>11122624</t>
  </si>
  <si>
    <t>14:29:02</t>
  </si>
  <si>
    <t>15:36:47</t>
  </si>
  <si>
    <t>1558234</t>
  </si>
  <si>
    <t>In-woods chips  coniferous w. -    - d</t>
  </si>
  <si>
    <t>133808</t>
  </si>
  <si>
    <t>Bowling Logging and Chipping Inc.</t>
  </si>
  <si>
    <t>LZ – Bowling – Moore</t>
  </si>
  <si>
    <t>11122720</t>
  </si>
  <si>
    <t>16:16:28</t>
  </si>
  <si>
    <t>16:39:38</t>
  </si>
  <si>
    <t>134080</t>
  </si>
  <si>
    <t>Glenn R Shelton Logging Inc</t>
  </si>
  <si>
    <t>11120056</t>
  </si>
  <si>
    <t>3:35:13</t>
  </si>
  <si>
    <t>3:56:34</t>
  </si>
  <si>
    <t>11121435</t>
  </si>
  <si>
    <t>8:09:38</t>
  </si>
  <si>
    <t>8:32:33</t>
  </si>
  <si>
    <t>11122632</t>
  </si>
  <si>
    <t>14:40:12</t>
  </si>
  <si>
    <t>15:34:28</t>
  </si>
  <si>
    <t>134177</t>
  </si>
  <si>
    <t>Williams Logging and Chipping</t>
  </si>
  <si>
    <t>Williams - Patrick VA</t>
  </si>
  <si>
    <t>11121943</t>
  </si>
  <si>
    <t>9:48:24</t>
  </si>
  <si>
    <t>10:34:26</t>
  </si>
  <si>
    <t>11122350</t>
  </si>
  <si>
    <t>11:41:06</t>
  </si>
  <si>
    <t>12:12:11</t>
  </si>
  <si>
    <t>11122680</t>
  </si>
  <si>
    <t>15:35:42</t>
  </si>
  <si>
    <t>15:56:16</t>
  </si>
  <si>
    <t>141871</t>
  </si>
  <si>
    <t>Wood Chucks LLC</t>
  </si>
  <si>
    <t>LZ Woodchucks - Mecklenburg</t>
  </si>
  <si>
    <t>11122682</t>
  </si>
  <si>
    <t>15:38:21</t>
  </si>
  <si>
    <t>16:18:54</t>
  </si>
  <si>
    <t>148916</t>
  </si>
  <si>
    <t>Piedmont Timber Inc.</t>
  </si>
  <si>
    <t>LZ-Piedmont Timber-Stokes</t>
  </si>
  <si>
    <t>11121622</t>
  </si>
  <si>
    <t>8:40:53</t>
  </si>
  <si>
    <t>9:20:32</t>
  </si>
  <si>
    <t>11121988</t>
  </si>
  <si>
    <t>9:59:01</t>
  </si>
  <si>
    <t>10:37:48</t>
  </si>
  <si>
    <t>11122362</t>
  </si>
  <si>
    <t>11:49:26</t>
  </si>
  <si>
    <t>12:38:51</t>
  </si>
  <si>
    <t>11122629</t>
  </si>
  <si>
    <t>14:35:29</t>
  </si>
  <si>
    <t>15:15:23</t>
  </si>
  <si>
    <t>1558235</t>
  </si>
  <si>
    <t>In-woods chips  deciduous w. -    - d</t>
  </si>
  <si>
    <t>11122273</t>
  </si>
  <si>
    <t>11:20:10</t>
  </si>
  <si>
    <t>11:53:08</t>
  </si>
  <si>
    <t>136545</t>
  </si>
  <si>
    <t>Brinegar Enterprises</t>
  </si>
  <si>
    <t>LZ- Brinegar-Patrick</t>
  </si>
  <si>
    <t>11120972</t>
  </si>
  <si>
    <t>6:37:57</t>
  </si>
  <si>
    <t>6:59:47</t>
  </si>
  <si>
    <t>141463</t>
  </si>
  <si>
    <t>Gold Creek Inc</t>
  </si>
  <si>
    <t>LZ-Gold Creek-Yadkinville</t>
  </si>
  <si>
    <t>11122715</t>
  </si>
  <si>
    <t>16:08:39</t>
  </si>
  <si>
    <t>16:56:46</t>
  </si>
  <si>
    <t>141801</t>
  </si>
  <si>
    <t>Select Timber Services, Inc</t>
  </si>
  <si>
    <t>LZ-Select-Forsyth</t>
  </si>
  <si>
    <t>11122126</t>
  </si>
  <si>
    <t>10:28:59</t>
  </si>
  <si>
    <t>11:23:24</t>
  </si>
  <si>
    <t>11122584</t>
  </si>
  <si>
    <t>13:49:05</t>
  </si>
  <si>
    <t>14:12:17</t>
  </si>
  <si>
    <t>11122726</t>
  </si>
  <si>
    <t>16:34:45</t>
  </si>
  <si>
    <t>17:25:42</t>
  </si>
  <si>
    <t>11121908</t>
  </si>
  <si>
    <t>9:38:48</t>
  </si>
  <si>
    <t>11:17:08</t>
  </si>
  <si>
    <t>144275</t>
  </si>
  <si>
    <t>S.M.Smith &amp; Sons, Inc.</t>
  </si>
  <si>
    <t>LZ - SM Smith &amp; Sons - Cabarrus</t>
  </si>
  <si>
    <t>11121724</t>
  </si>
  <si>
    <t>8:58:26</t>
  </si>
  <si>
    <t>9:42:30</t>
  </si>
  <si>
    <t>11122470</t>
  </si>
  <si>
    <t>12:34:37</t>
  </si>
  <si>
    <t>13:25:53</t>
  </si>
  <si>
    <t>11122714</t>
  </si>
  <si>
    <t>16:03:40</t>
  </si>
  <si>
    <t>16:47:24</t>
  </si>
  <si>
    <t>11122719</t>
  </si>
  <si>
    <t>16:13:10</t>
  </si>
  <si>
    <t>16:42:46</t>
  </si>
  <si>
    <t>147035</t>
  </si>
  <si>
    <t>Ken Horton Logging, Inc</t>
  </si>
  <si>
    <t>LZ-KenHorton-Carroll</t>
  </si>
  <si>
    <t>11122766</t>
  </si>
  <si>
    <t>18:23:12</t>
  </si>
  <si>
    <t>18:44:19</t>
  </si>
  <si>
    <t>148879</t>
  </si>
  <si>
    <t>Harris Logging LLC</t>
  </si>
  <si>
    <t>LZ Harris Logging - Davidson</t>
  </si>
  <si>
    <t>11122081</t>
  </si>
  <si>
    <t>10:20:43</t>
  </si>
  <si>
    <t>10:53:42</t>
  </si>
  <si>
    <t>11122711</t>
  </si>
  <si>
    <t>15:56:14</t>
  </si>
  <si>
    <t>16:29:26</t>
  </si>
  <si>
    <t>11122418</t>
  </si>
  <si>
    <t>12:20:42</t>
  </si>
  <si>
    <t>13:16:01</t>
  </si>
  <si>
    <t>Entry Hours</t>
  </si>
  <si>
    <t>Daily Hours</t>
  </si>
  <si>
    <t>Total Trucks by Hour</t>
  </si>
  <si>
    <t>Total Time</t>
  </si>
  <si>
    <t>Average Time of Weighing by Hour</t>
  </si>
  <si>
    <t>Average Number of Trucks</t>
  </si>
  <si>
    <t>Average Unloading Time</t>
  </si>
  <si>
    <t>11125754</t>
  </si>
  <si>
    <t>08.03.2022</t>
  </si>
  <si>
    <t>8:22:10</t>
  </si>
  <si>
    <t>9:43:09</t>
  </si>
  <si>
    <t>11126573</t>
  </si>
  <si>
    <t>12:24:55</t>
  </si>
  <si>
    <t>13:45:24</t>
  </si>
  <si>
    <t>11126827</t>
  </si>
  <si>
    <t>15:40:31</t>
  </si>
  <si>
    <t>17:33:10</t>
  </si>
  <si>
    <t>11124222</t>
  </si>
  <si>
    <t>4:34:56</t>
  </si>
  <si>
    <t>4:57:10</t>
  </si>
  <si>
    <t>11126575</t>
  </si>
  <si>
    <t>12:28:14</t>
  </si>
  <si>
    <t>13:56:51</t>
  </si>
  <si>
    <t>11126783</t>
  </si>
  <si>
    <t>14:33:04</t>
  </si>
  <si>
    <t>16:13:16</t>
  </si>
  <si>
    <t>11126811</t>
  </si>
  <si>
    <t>14:56:29</t>
  </si>
  <si>
    <t>16:41:58</t>
  </si>
  <si>
    <t>11123858</t>
  </si>
  <si>
    <t>3:24:01</t>
  </si>
  <si>
    <t>3:44:05</t>
  </si>
  <si>
    <t>11125393</t>
  </si>
  <si>
    <t>6:57:52</t>
  </si>
  <si>
    <t>7:38:10</t>
  </si>
  <si>
    <t>11125500</t>
  </si>
  <si>
    <t>7:23:07</t>
  </si>
  <si>
    <t>7:47:15</t>
  </si>
  <si>
    <t>131973</t>
  </si>
  <si>
    <t>Shaver Wood Products LLC</t>
  </si>
  <si>
    <t>11126062</t>
  </si>
  <si>
    <t>9:24:23</t>
  </si>
  <si>
    <t>10:32:49</t>
  </si>
  <si>
    <t>11126579</t>
  </si>
  <si>
    <t>12:31:28</t>
  </si>
  <si>
    <t>14:11:16</t>
  </si>
  <si>
    <t>11126724</t>
  </si>
  <si>
    <t>13:44:44</t>
  </si>
  <si>
    <t>14:31:23</t>
  </si>
  <si>
    <t>11126511</t>
  </si>
  <si>
    <t>12:04:09</t>
  </si>
  <si>
    <t>13:19:36</t>
  </si>
  <si>
    <t>134020</t>
  </si>
  <si>
    <t>Stoneville Lumber Co., Inc</t>
  </si>
  <si>
    <t>11126718</t>
  </si>
  <si>
    <t>13:34:50</t>
  </si>
  <si>
    <t>15:08:43</t>
  </si>
  <si>
    <t>11126932</t>
  </si>
  <si>
    <t>18:34:36</t>
  </si>
  <si>
    <t>19:05:35</t>
  </si>
  <si>
    <t>134395</t>
  </si>
  <si>
    <t>L &amp; E Lumber Inc</t>
  </si>
  <si>
    <t>11127002</t>
  </si>
  <si>
    <t>21:20:26</t>
  </si>
  <si>
    <t>21:59:18</t>
  </si>
  <si>
    <t>145712</t>
  </si>
  <si>
    <t>Bumgarner Lumber Inc</t>
  </si>
  <si>
    <t>11125805</t>
  </si>
  <si>
    <t>8:33:50</t>
  </si>
  <si>
    <t>9:51:14</t>
  </si>
  <si>
    <t>11125122</t>
  </si>
  <si>
    <t>6:03:15</t>
  </si>
  <si>
    <t>6:32:49</t>
  </si>
  <si>
    <t>11125493</t>
  </si>
  <si>
    <t>7:21:14</t>
  </si>
  <si>
    <t>8:10:33</t>
  </si>
  <si>
    <t>11126095</t>
  </si>
  <si>
    <t>9:35:40</t>
  </si>
  <si>
    <t>10:41:52</t>
  </si>
  <si>
    <t>11126446</t>
  </si>
  <si>
    <t>11:19:04</t>
  </si>
  <si>
    <t>12:37:43</t>
  </si>
  <si>
    <t>11126681</t>
  </si>
  <si>
    <t>13:22:45</t>
  </si>
  <si>
    <t>14:49:06</t>
  </si>
  <si>
    <t>11123578</t>
  </si>
  <si>
    <t>2:14:13</t>
  </si>
  <si>
    <t>2:37:10</t>
  </si>
  <si>
    <t>11124319</t>
  </si>
  <si>
    <t>4:53:41</t>
  </si>
  <si>
    <t>5:19:36</t>
  </si>
  <si>
    <t>11125611</t>
  </si>
  <si>
    <t>7:47:11</t>
  </si>
  <si>
    <t>8:12:06</t>
  </si>
  <si>
    <t>11126345</t>
  </si>
  <si>
    <t>10:45:29</t>
  </si>
  <si>
    <t>11:10:21</t>
  </si>
  <si>
    <t>11124316</t>
  </si>
  <si>
    <t>4:51:39</t>
  </si>
  <si>
    <t>5:11:15</t>
  </si>
  <si>
    <t>11125473</t>
  </si>
  <si>
    <t>7:18:10</t>
  </si>
  <si>
    <t>7:54:16</t>
  </si>
  <si>
    <t>LZ Pine Products - S</t>
  </si>
  <si>
    <t>11126947</t>
  </si>
  <si>
    <t>20:00:00</t>
  </si>
  <si>
    <t>20:34:40</t>
  </si>
  <si>
    <t>11123202</t>
  </si>
  <si>
    <t>0:50:06</t>
  </si>
  <si>
    <t>1:09:09</t>
  </si>
  <si>
    <t>11125676</t>
  </si>
  <si>
    <t>8:04:45</t>
  </si>
  <si>
    <t>9:11:13</t>
  </si>
  <si>
    <t>11126396</t>
  </si>
  <si>
    <t>10:54:52</t>
  </si>
  <si>
    <t>11:14:21</t>
  </si>
  <si>
    <t>11126537</t>
  </si>
  <si>
    <t>12:12:32</t>
  </si>
  <si>
    <t>13:32:29</t>
  </si>
  <si>
    <t>11126717</t>
  </si>
  <si>
    <t>13:33:15</t>
  </si>
  <si>
    <t>14:56:49</t>
  </si>
  <si>
    <t>11126900</t>
  </si>
  <si>
    <t>17:22:08</t>
  </si>
  <si>
    <t>17:58:41</t>
  </si>
  <si>
    <t>11126980</t>
  </si>
  <si>
    <t>21:14:11</t>
  </si>
  <si>
    <t>21:34:09</t>
  </si>
  <si>
    <t>134196</t>
  </si>
  <si>
    <t>Turman Sawmill Inc.</t>
  </si>
  <si>
    <t>11126940</t>
  </si>
  <si>
    <t>19:24:48</t>
  </si>
  <si>
    <t>19:42:17</t>
  </si>
  <si>
    <t>141453</t>
  </si>
  <si>
    <t>Hendrix Lumber Co.</t>
  </si>
  <si>
    <t>11126791</t>
  </si>
  <si>
    <t>14:44:47</t>
  </si>
  <si>
    <t>15:33:08</t>
  </si>
  <si>
    <t>11126976</t>
  </si>
  <si>
    <t>20:54:49</t>
  </si>
  <si>
    <t>21:12:28</t>
  </si>
  <si>
    <t>11126981</t>
  </si>
  <si>
    <t>21:16:20</t>
  </si>
  <si>
    <t>22:12:51</t>
  </si>
  <si>
    <t>11125573</t>
  </si>
  <si>
    <t>7:38:53</t>
  </si>
  <si>
    <t>8:28:44</t>
  </si>
  <si>
    <t>11125574</t>
  </si>
  <si>
    <t>7:40:18</t>
  </si>
  <si>
    <t>8:15:21</t>
  </si>
  <si>
    <t>143121</t>
  </si>
  <si>
    <t>Southern Forest Products</t>
  </si>
  <si>
    <t>11126460</t>
  </si>
  <si>
    <t>11:32:35</t>
  </si>
  <si>
    <t>12:56:08</t>
  </si>
  <si>
    <t>143607</t>
  </si>
  <si>
    <t>Roseburg Forest Products</t>
  </si>
  <si>
    <t>11125364</t>
  </si>
  <si>
    <t>6:53:54</t>
  </si>
  <si>
    <t>7:27:41</t>
  </si>
  <si>
    <t>11125187</t>
  </si>
  <si>
    <t>6:22:24</t>
  </si>
  <si>
    <t>6:52:33</t>
  </si>
  <si>
    <t>11125188</t>
  </si>
  <si>
    <t>6:23:42</t>
  </si>
  <si>
    <t>7:09:43</t>
  </si>
  <si>
    <t>11126111</t>
  </si>
  <si>
    <t>9:44:59</t>
  </si>
  <si>
    <t>10:14:41</t>
  </si>
  <si>
    <t>11126803</t>
  </si>
  <si>
    <t>14:46:06</t>
  </si>
  <si>
    <t>15:18:19</t>
  </si>
  <si>
    <t>11123498</t>
  </si>
  <si>
    <t>1:58:26</t>
  </si>
  <si>
    <t>2:14:48</t>
  </si>
  <si>
    <t>11124492</t>
  </si>
  <si>
    <t>5:28:35</t>
  </si>
  <si>
    <t>6:04:18</t>
  </si>
  <si>
    <t>11124601</t>
  </si>
  <si>
    <t>5:45:55</t>
  </si>
  <si>
    <t>6:06:13</t>
  </si>
  <si>
    <t>11125866</t>
  </si>
  <si>
    <t>8:43:53</t>
  </si>
  <si>
    <t>9:46:55</t>
  </si>
  <si>
    <t>11126025</t>
  </si>
  <si>
    <t>9:15:17</t>
  </si>
  <si>
    <t>10:16:14</t>
  </si>
  <si>
    <t>11126280</t>
  </si>
  <si>
    <t>10:24:22</t>
  </si>
  <si>
    <t>11:12:13</t>
  </si>
  <si>
    <t>11126417</t>
  </si>
  <si>
    <t>11:09:09</t>
  </si>
  <si>
    <t>11:52:54</t>
  </si>
  <si>
    <t>11126536</t>
  </si>
  <si>
    <t>12:10:15</t>
  </si>
  <si>
    <t>13:10:25</t>
  </si>
  <si>
    <t>11126732</t>
  </si>
  <si>
    <t>13:52:12</t>
  </si>
  <si>
    <t>14:44:41</t>
  </si>
  <si>
    <t>11126804</t>
  </si>
  <si>
    <t>14:47:12</t>
  </si>
  <si>
    <t>15:22:14</t>
  </si>
  <si>
    <t>11126866</t>
  </si>
  <si>
    <t>16:14:37</t>
  </si>
  <si>
    <t>16:39:29</t>
  </si>
  <si>
    <t>11125250</t>
  </si>
  <si>
    <t>6:30:18</t>
  </si>
  <si>
    <t>6:50:53</t>
  </si>
  <si>
    <t>11126005</t>
  </si>
  <si>
    <t>9:09:47</t>
  </si>
  <si>
    <t>9:31:58</t>
  </si>
  <si>
    <t>11126483</t>
  </si>
  <si>
    <t>11:35:35</t>
  </si>
  <si>
    <t>12:02:12</t>
  </si>
  <si>
    <t>11126862</t>
  </si>
  <si>
    <t>16:06:51</t>
  </si>
  <si>
    <t>16:28:59</t>
  </si>
  <si>
    <t>11126934</t>
  </si>
  <si>
    <t>18:36:01</t>
  </si>
  <si>
    <t>18:54:15</t>
  </si>
  <si>
    <t>11126979</t>
  </si>
  <si>
    <t>21:09:59</t>
  </si>
  <si>
    <t>21:30:41</t>
  </si>
  <si>
    <t>11124142</t>
  </si>
  <si>
    <t>4:20:08</t>
  </si>
  <si>
    <t>4:37:38</t>
  </si>
  <si>
    <t>11124144</t>
  </si>
  <si>
    <t>4:22:02</t>
  </si>
  <si>
    <t>4:47:05</t>
  </si>
  <si>
    <t>11125369</t>
  </si>
  <si>
    <t>6:55:34</t>
  </si>
  <si>
    <t>7:26:20</t>
  </si>
  <si>
    <t>11125520</t>
  </si>
  <si>
    <t>7:32:33</t>
  </si>
  <si>
    <t>7:52:37</t>
  </si>
  <si>
    <t>11125577</t>
  </si>
  <si>
    <t>7:41:30</t>
  </si>
  <si>
    <t>8:02:09</t>
  </si>
  <si>
    <t>11125911</t>
  </si>
  <si>
    <t>8:51:17</t>
  </si>
  <si>
    <t>9:55:29</t>
  </si>
  <si>
    <t>11125155</t>
  </si>
  <si>
    <t>6:12:43</t>
  </si>
  <si>
    <t>6:34:59</t>
  </si>
  <si>
    <t>11125233</t>
  </si>
  <si>
    <t>6:25:45</t>
  </si>
  <si>
    <t>6:49:02</t>
  </si>
  <si>
    <t>11125238</t>
  </si>
  <si>
    <t>6:27:32</t>
  </si>
  <si>
    <t>6:56:02</t>
  </si>
  <si>
    <t>11125269</t>
  </si>
  <si>
    <t>6:37:35</t>
  </si>
  <si>
    <t>7:05:22</t>
  </si>
  <si>
    <t>11125339</t>
  </si>
  <si>
    <t>6:50:14</t>
  </si>
  <si>
    <t>7:16:15</t>
  </si>
  <si>
    <t>11125397</t>
  </si>
  <si>
    <t>6:59:45</t>
  </si>
  <si>
    <t>7:31:26</t>
  </si>
  <si>
    <t>11126351</t>
  </si>
  <si>
    <t>10:48:49</t>
  </si>
  <si>
    <t>11:45:45</t>
  </si>
  <si>
    <t>11126678</t>
  </si>
  <si>
    <t>13:18:50</t>
  </si>
  <si>
    <t>14:07:26</t>
  </si>
  <si>
    <t>11126736</t>
  </si>
  <si>
    <t>13:55:57</t>
  </si>
  <si>
    <t>14:51:35</t>
  </si>
  <si>
    <t>11126816</t>
  </si>
  <si>
    <t>15:10:07</t>
  </si>
  <si>
    <t>15:39:12</t>
  </si>
  <si>
    <t>11126844</t>
  </si>
  <si>
    <t>15:54:23</t>
  </si>
  <si>
    <t>16:17:23</t>
  </si>
  <si>
    <t>11126645</t>
  </si>
  <si>
    <t>12:51:29</t>
  </si>
  <si>
    <t>13:42:52</t>
  </si>
  <si>
    <t>11125784</t>
  </si>
  <si>
    <t>8:28:03</t>
  </si>
  <si>
    <t>9:24:35</t>
  </si>
  <si>
    <t>11126456</t>
  </si>
  <si>
    <t>11:29:13</t>
  </si>
  <si>
    <t>12:13:34</t>
  </si>
  <si>
    <t>11126680</t>
  </si>
  <si>
    <t>13:20:54</t>
  </si>
  <si>
    <t>14:17:44</t>
  </si>
  <si>
    <t>11126842</t>
  </si>
  <si>
    <t>15:48:48</t>
  </si>
  <si>
    <t>16:07:23</t>
  </si>
  <si>
    <t>11124095</t>
  </si>
  <si>
    <t>4:12:14</t>
  </si>
  <si>
    <t>4:29:58</t>
  </si>
  <si>
    <t>11124441</t>
  </si>
  <si>
    <t>5:21:21</t>
  </si>
  <si>
    <t>5:54:28</t>
  </si>
  <si>
    <t>11126973</t>
  </si>
  <si>
    <t>20:30:28</t>
  </si>
  <si>
    <t>20:46:10</t>
  </si>
  <si>
    <t>11123269</t>
  </si>
  <si>
    <t>1:10:55</t>
  </si>
  <si>
    <t>1:27:44</t>
  </si>
  <si>
    <t>11124408</t>
  </si>
  <si>
    <t>5:13:51</t>
  </si>
  <si>
    <t>5:40:27</t>
  </si>
  <si>
    <t>11125247</t>
  </si>
  <si>
    <t>6:28:50</t>
  </si>
  <si>
    <t>6:58:20</t>
  </si>
  <si>
    <t>11125935</t>
  </si>
  <si>
    <t>8:56:40</t>
  </si>
  <si>
    <t>10:03:28</t>
  </si>
  <si>
    <t>11126089</t>
  </si>
  <si>
    <t>9:32:42</t>
  </si>
  <si>
    <t>10:38:23</t>
  </si>
  <si>
    <t>11123909</t>
  </si>
  <si>
    <t>3:34:07</t>
  </si>
  <si>
    <t>4:03:18</t>
  </si>
  <si>
    <t>11125301</t>
  </si>
  <si>
    <t>6:46:11</t>
  </si>
  <si>
    <t>7:06:44</t>
  </si>
  <si>
    <t>133767</t>
  </si>
  <si>
    <t>Carolina Wood Enterprises</t>
  </si>
  <si>
    <t>11123848</t>
  </si>
  <si>
    <t>3:20:28</t>
  </si>
  <si>
    <t>3:41:18</t>
  </si>
  <si>
    <t>11125017</t>
  </si>
  <si>
    <t>6:01:55</t>
  </si>
  <si>
    <t>6:21:10</t>
  </si>
  <si>
    <t>11125681</t>
  </si>
  <si>
    <t>8:06:16</t>
  </si>
  <si>
    <t>8:51:33</t>
  </si>
  <si>
    <t>11126445</t>
  </si>
  <si>
    <t>11:17:43</t>
  </si>
  <si>
    <t>12:06:31</t>
  </si>
  <si>
    <t>11126730</t>
  </si>
  <si>
    <t>13:50:41</t>
  </si>
  <si>
    <t>14:32:16</t>
  </si>
  <si>
    <t>11126785</t>
  </si>
  <si>
    <t>14:39:54</t>
  </si>
  <si>
    <t>15:02:12</t>
  </si>
  <si>
    <t>11126895</t>
  </si>
  <si>
    <t>16:45:12</t>
  </si>
  <si>
    <t>17:27:33</t>
  </si>
  <si>
    <t>11126581</t>
  </si>
  <si>
    <t>12:34:40</t>
  </si>
  <si>
    <t>13:30:22</t>
  </si>
  <si>
    <t>11126868</t>
  </si>
  <si>
    <t>16:16:38</t>
  </si>
  <si>
    <t>16:47:54</t>
  </si>
  <si>
    <t>11126893</t>
  </si>
  <si>
    <t>16:38:40</t>
  </si>
  <si>
    <t>17:02:50</t>
  </si>
  <si>
    <t>134393</t>
  </si>
  <si>
    <t>Griffith Lumber Co Inc</t>
  </si>
  <si>
    <t>11126416</t>
  </si>
  <si>
    <t>11:06:57</t>
  </si>
  <si>
    <t>12:23:33</t>
  </si>
  <si>
    <t>11126273</t>
  </si>
  <si>
    <t>10:21:16</t>
  </si>
  <si>
    <t>10:53:53</t>
  </si>
  <si>
    <t>11123798</t>
  </si>
  <si>
    <t>3:08:09</t>
  </si>
  <si>
    <t>3:31:06</t>
  </si>
  <si>
    <t>11123940</t>
  </si>
  <si>
    <t>3:40:34</t>
  </si>
  <si>
    <t>4:14:08</t>
  </si>
  <si>
    <t>11125607</t>
  </si>
  <si>
    <t>7:45:07</t>
  </si>
  <si>
    <t>8:13:38</t>
  </si>
  <si>
    <t>11125653</t>
  </si>
  <si>
    <t>7:59:17</t>
  </si>
  <si>
    <t>8:37:55</t>
  </si>
  <si>
    <t>11126109</t>
  </si>
  <si>
    <t>9:41:58</t>
  </si>
  <si>
    <t>11:05:40</t>
  </si>
  <si>
    <t>11126642</t>
  </si>
  <si>
    <t>12:47:02</t>
  </si>
  <si>
    <t>14:19:51</t>
  </si>
  <si>
    <t>11126849</t>
  </si>
  <si>
    <t>16:03:38</t>
  </si>
  <si>
    <t>17:46:21</t>
  </si>
  <si>
    <t>11126946</t>
  </si>
  <si>
    <t>19:54:54</t>
  </si>
  <si>
    <t>20:16:58</t>
  </si>
  <si>
    <t>11125012</t>
  </si>
  <si>
    <t>5:59:16</t>
  </si>
  <si>
    <t>6:24:03</t>
  </si>
  <si>
    <t>11125507</t>
  </si>
  <si>
    <t>7:25:56</t>
  </si>
  <si>
    <t>11126300</t>
  </si>
  <si>
    <t>10:31:36</t>
  </si>
  <si>
    <t>11:16:52</t>
  </si>
  <si>
    <t>133776</t>
  </si>
  <si>
    <t>Hull Brothers Lumber Co.</t>
  </si>
  <si>
    <t>11126735</t>
  </si>
  <si>
    <t>13:54:27</t>
  </si>
  <si>
    <t>15:57:34</t>
  </si>
  <si>
    <t>11126812</t>
  </si>
  <si>
    <t>14:58:44</t>
  </si>
  <si>
    <t>16:53:53</t>
  </si>
  <si>
    <t>11125639</t>
  </si>
  <si>
    <t>7:57:29</t>
  </si>
  <si>
    <t>9:21:47</t>
  </si>
  <si>
    <t>11125990</t>
  </si>
  <si>
    <t>9:08:30</t>
  </si>
  <si>
    <t>10:19:52</t>
  </si>
  <si>
    <t>11127066</t>
  </si>
  <si>
    <t>23:14:29</t>
  </si>
  <si>
    <t>23:37:25</t>
  </si>
  <si>
    <t>134197</t>
  </si>
  <si>
    <t>Wilderness-Stuart, INC.</t>
  </si>
  <si>
    <t>11125516</t>
  </si>
  <si>
    <t>7:30:51</t>
  </si>
  <si>
    <t>8:30:35</t>
  </si>
  <si>
    <t>11126818</t>
  </si>
  <si>
    <t>15:15:34</t>
  </si>
  <si>
    <t>17:05:53</t>
  </si>
  <si>
    <t>136514</t>
  </si>
  <si>
    <t>Atlantic Building Components</t>
  </si>
  <si>
    <t>11126293</t>
  </si>
  <si>
    <t>10:26:58</t>
  </si>
  <si>
    <t>11:25:01</t>
  </si>
  <si>
    <t>137602</t>
  </si>
  <si>
    <t>Clayton Homes</t>
  </si>
  <si>
    <t>11126506</t>
  </si>
  <si>
    <t>11:56:22</t>
  </si>
  <si>
    <t>13:12:43</t>
  </si>
  <si>
    <t>LZ Hopkins-Cole Tract</t>
  </si>
  <si>
    <t>11124226</t>
  </si>
  <si>
    <t>4:36:46</t>
  </si>
  <si>
    <t>4:59:07</t>
  </si>
  <si>
    <t>11125848</t>
  </si>
  <si>
    <t>8:39:36</t>
  </si>
  <si>
    <t>9:39:07</t>
  </si>
  <si>
    <t>11126533</t>
  </si>
  <si>
    <t>12:08:32</t>
  </si>
  <si>
    <t>13:01:22</t>
  </si>
  <si>
    <t>LZ Bowling-Stoneville Tract</t>
  </si>
  <si>
    <t>11125759</t>
  </si>
  <si>
    <t>8:24:26</t>
  </si>
  <si>
    <t>9:15:32</t>
  </si>
  <si>
    <t>11123890</t>
  </si>
  <si>
    <t>3:29:44</t>
  </si>
  <si>
    <t>3:51:51</t>
  </si>
  <si>
    <t>11125615</t>
  </si>
  <si>
    <t>7:48:54</t>
  </si>
  <si>
    <t>8:24:59</t>
  </si>
  <si>
    <t>11126277</t>
  </si>
  <si>
    <t>10:22:58</t>
  </si>
  <si>
    <t>11:00:56</t>
  </si>
  <si>
    <t>11126306</t>
  </si>
  <si>
    <t>10:34:56</t>
  </si>
  <si>
    <t>11:36:07</t>
  </si>
  <si>
    <t>11126570</t>
  </si>
  <si>
    <t>12:22:56</t>
  </si>
  <si>
    <t>13:15:51</t>
  </si>
  <si>
    <t>141740</t>
  </si>
  <si>
    <t>Darrell Brian Garrett</t>
  </si>
  <si>
    <t>Garrett Logging - Rockingham</t>
  </si>
  <si>
    <t>11125727</t>
  </si>
  <si>
    <t>8:16:19</t>
  </si>
  <si>
    <t>9:01:40</t>
  </si>
  <si>
    <t>11126049</t>
  </si>
  <si>
    <t>9:22:28</t>
  </si>
  <si>
    <t>10:30:59</t>
  </si>
  <si>
    <t>11126349</t>
  </si>
  <si>
    <t>10:47:17</t>
  </si>
  <si>
    <t>11:33:38</t>
  </si>
  <si>
    <t>11126532</t>
  </si>
  <si>
    <t>12:06:11</t>
  </si>
  <si>
    <t>12:36:20</t>
  </si>
  <si>
    <t>11126666</t>
  </si>
  <si>
    <t>13:07:01</t>
  </si>
  <si>
    <t>13:59:25</t>
  </si>
  <si>
    <t>11126788</t>
  </si>
  <si>
    <t>14:43:27</t>
  </si>
  <si>
    <t>15:13:08</t>
  </si>
  <si>
    <t>11126894</t>
  </si>
  <si>
    <t>16:43:57</t>
  </si>
  <si>
    <t>17:23:19</t>
  </si>
  <si>
    <t>11124497</t>
  </si>
  <si>
    <t>5:30:12</t>
  </si>
  <si>
    <t>5:52:16</t>
  </si>
  <si>
    <t>11126677</t>
  </si>
  <si>
    <t>13:16:49</t>
  </si>
  <si>
    <t>14:34:35</t>
  </si>
  <si>
    <t>11126721</t>
  </si>
  <si>
    <t>13:38:08</t>
  </si>
  <si>
    <t>15:34:43</t>
  </si>
  <si>
    <t>11125637</t>
  </si>
  <si>
    <t>7:55:57</t>
  </si>
  <si>
    <t>8:54:09</t>
  </si>
  <si>
    <t>11126101</t>
  </si>
  <si>
    <t>9:37:52</t>
  </si>
  <si>
    <t>10:55:22</t>
  </si>
  <si>
    <t>11126719</t>
  </si>
  <si>
    <t>13:36:58</t>
  </si>
  <si>
    <t>15:20:26</t>
  </si>
  <si>
    <t>11126865</t>
  </si>
  <si>
    <t>16:12:56</t>
  </si>
  <si>
    <t>16:34:34</t>
  </si>
  <si>
    <t>11126820</t>
  </si>
  <si>
    <t>15:23:15</t>
  </si>
  <si>
    <t>17:25:00</t>
  </si>
  <si>
    <t>11125939</t>
  </si>
  <si>
    <t>8:58:41</t>
  </si>
  <si>
    <t>10:05:15</t>
  </si>
  <si>
    <t>11126786</t>
  </si>
  <si>
    <t>14:41:06</t>
  </si>
  <si>
    <t>16:24:18</t>
  </si>
  <si>
    <t>11125617</t>
  </si>
  <si>
    <t>7:50:27</t>
  </si>
  <si>
    <t>8:40:56</t>
  </si>
  <si>
    <t>11130707</t>
  </si>
  <si>
    <t>09.03.2022</t>
  </si>
  <si>
    <t>13:37:14</t>
  </si>
  <si>
    <t>13:57:36</t>
  </si>
  <si>
    <t>11130842</t>
  </si>
  <si>
    <t>15:54:00</t>
  </si>
  <si>
    <t>16:13:17</t>
  </si>
  <si>
    <t>11130032</t>
  </si>
  <si>
    <t>9:43:17</t>
  </si>
  <si>
    <t>10:10:22</t>
  </si>
  <si>
    <t>11130506</t>
  </si>
  <si>
    <t>11:59:52</t>
  </si>
  <si>
    <t>12:45:57</t>
  </si>
  <si>
    <t>11130721</t>
  </si>
  <si>
    <t>13:42:23</t>
  </si>
  <si>
    <t>14:23:39</t>
  </si>
  <si>
    <t>11130814</t>
  </si>
  <si>
    <t>15:26:03</t>
  </si>
  <si>
    <t>15:59:28</t>
  </si>
  <si>
    <t>11130504</t>
  </si>
  <si>
    <t>11:57:55</t>
  </si>
  <si>
    <t>12:31:24</t>
  </si>
  <si>
    <t>11130796</t>
  </si>
  <si>
    <t>14:51:43</t>
  </si>
  <si>
    <t>15:18:11</t>
  </si>
  <si>
    <t>11130547</t>
  </si>
  <si>
    <t>12:25:11</t>
  </si>
  <si>
    <t>13:07:50</t>
  </si>
  <si>
    <t>11130477</t>
  </si>
  <si>
    <t>11:45:51</t>
  </si>
  <si>
    <t>12:20:46</t>
  </si>
  <si>
    <t>11130802</t>
  </si>
  <si>
    <t>14:57:47</t>
  </si>
  <si>
    <t>15:29:50</t>
  </si>
  <si>
    <t>11128617</t>
  </si>
  <si>
    <t>5:08:22</t>
  </si>
  <si>
    <t>5:23:38</t>
  </si>
  <si>
    <t>11129929</t>
  </si>
  <si>
    <t>9:22:00</t>
  </si>
  <si>
    <t>9:40:01</t>
  </si>
  <si>
    <t>121422</t>
  </si>
  <si>
    <t>PalletOne of North Carolina</t>
  </si>
  <si>
    <t>11130355</t>
  </si>
  <si>
    <t>10:56:41</t>
  </si>
  <si>
    <t>11:27:20</t>
  </si>
  <si>
    <t>11129232</t>
  </si>
  <si>
    <t>7:02:04</t>
  </si>
  <si>
    <t>7:31:22</t>
  </si>
  <si>
    <t>11130387</t>
  </si>
  <si>
    <t>#</t>
  </si>
  <si>
    <t>11:08:24</t>
  </si>
  <si>
    <t>11:43:51</t>
  </si>
  <si>
    <t>11130776</t>
  </si>
  <si>
    <t>14:41:15</t>
  </si>
  <si>
    <t>15:08:41</t>
  </si>
  <si>
    <t>11129524</t>
  </si>
  <si>
    <t>8:02:41</t>
  </si>
  <si>
    <t>9:03:09</t>
  </si>
  <si>
    <t>11130446</t>
  </si>
  <si>
    <t>11:33:01</t>
  </si>
  <si>
    <t>12:08:31</t>
  </si>
  <si>
    <t>11130772</t>
  </si>
  <si>
    <t>14:35:05</t>
  </si>
  <si>
    <t>15:05:23</t>
  </si>
  <si>
    <t>11129502</t>
  </si>
  <si>
    <t>7:58:50</t>
  </si>
  <si>
    <t>8:43:15</t>
  </si>
  <si>
    <t>11130799</t>
  </si>
  <si>
    <t>14:53:28</t>
  </si>
  <si>
    <t>15:37:44</t>
  </si>
  <si>
    <t>11130512</t>
  </si>
  <si>
    <t>12:04:10</t>
  </si>
  <si>
    <t>12:55:18</t>
  </si>
  <si>
    <t>11131091</t>
  </si>
  <si>
    <t>23:21:37</t>
  </si>
  <si>
    <t>23:39:18</t>
  </si>
  <si>
    <t>11129747</t>
  </si>
  <si>
    <t>8:50:26</t>
  </si>
  <si>
    <t>9:27:44</t>
  </si>
  <si>
    <t>11130917</t>
  </si>
  <si>
    <t>17:27:59</t>
  </si>
  <si>
    <t>17:50:43</t>
  </si>
  <si>
    <t>11129278</t>
  </si>
  <si>
    <t>7:10:24</t>
  </si>
  <si>
    <t>7:32:43</t>
  </si>
  <si>
    <t>11129743</t>
  </si>
  <si>
    <t>8:48:39</t>
  </si>
  <si>
    <t>9:11:52</t>
  </si>
  <si>
    <t>11130749</t>
  </si>
  <si>
    <t>14:09:48</t>
  </si>
  <si>
    <t>14:41:58</t>
  </si>
  <si>
    <t>11130437</t>
  </si>
  <si>
    <t>11:26:49</t>
  </si>
  <si>
    <t>11:55:44</t>
  </si>
  <si>
    <t>11128451</t>
  </si>
  <si>
    <t>4:41:33</t>
  </si>
  <si>
    <t>5:00:59</t>
  </si>
  <si>
    <t>11129479</t>
  </si>
  <si>
    <t>7:52:22</t>
  </si>
  <si>
    <t>8:13:54</t>
  </si>
  <si>
    <t>11130349</t>
  </si>
  <si>
    <t>10:52:27</t>
  </si>
  <si>
    <t>11:12:50</t>
  </si>
  <si>
    <t>11130502</t>
  </si>
  <si>
    <t>11:57:01</t>
  </si>
  <si>
    <t>12:29:10</t>
  </si>
  <si>
    <t>11130918</t>
  </si>
  <si>
    <t>17:32:36</t>
  </si>
  <si>
    <t>18:04:53</t>
  </si>
  <si>
    <t>11130996</t>
  </si>
  <si>
    <t>20:53:40</t>
  </si>
  <si>
    <t>21:19:53</t>
  </si>
  <si>
    <t>11127211</t>
  </si>
  <si>
    <t>0:14:48</t>
  </si>
  <si>
    <t>0:53:31</t>
  </si>
  <si>
    <t>11129922</t>
  </si>
  <si>
    <t>9:20:16</t>
  </si>
  <si>
    <t>9:43:02</t>
  </si>
  <si>
    <t>11130794</t>
  </si>
  <si>
    <t>14:48:20</t>
  </si>
  <si>
    <t>15:11:17</t>
  </si>
  <si>
    <t>11128998</t>
  </si>
  <si>
    <t>6:23:00</t>
  </si>
  <si>
    <t>6:46:51</t>
  </si>
  <si>
    <t>11127932</t>
  </si>
  <si>
    <t>2:59:55</t>
  </si>
  <si>
    <t>3:19:05</t>
  </si>
  <si>
    <t>11130709</t>
  </si>
  <si>
    <t>13:38:53</t>
  </si>
  <si>
    <t>14:08:46</t>
  </si>
  <si>
    <t>11129548</t>
  </si>
  <si>
    <t>8:06:03</t>
  </si>
  <si>
    <t>8:49:50</t>
  </si>
  <si>
    <t>11127208</t>
  </si>
  <si>
    <t>0:12:37</t>
  </si>
  <si>
    <t>0:39:18</t>
  </si>
  <si>
    <t>11127944</t>
  </si>
  <si>
    <t>3:05:05</t>
  </si>
  <si>
    <t>3:33:49</t>
  </si>
  <si>
    <t>11128031</t>
  </si>
  <si>
    <t>3:23:12</t>
  </si>
  <si>
    <t>3:42:42</t>
  </si>
  <si>
    <t>11128658</t>
  </si>
  <si>
    <t>5:11:33</t>
  </si>
  <si>
    <t>5:37:47</t>
  </si>
  <si>
    <t>11130000</t>
  </si>
  <si>
    <t>9:31:52</t>
  </si>
  <si>
    <t>9:54:57</t>
  </si>
  <si>
    <t>11130994</t>
  </si>
  <si>
    <t>20:50:29</t>
  </si>
  <si>
    <t>21:08:09</t>
  </si>
  <si>
    <t>11130769</t>
  </si>
  <si>
    <t>14:24:49</t>
  </si>
  <si>
    <t>14:50:03</t>
  </si>
  <si>
    <t>11129327</t>
  </si>
  <si>
    <t>7:19:46</t>
  </si>
  <si>
    <t>8:02:50</t>
  </si>
  <si>
    <t>11129320</t>
  </si>
  <si>
    <t>7:17:37</t>
  </si>
  <si>
    <t>7:45:33</t>
  </si>
  <si>
    <t>11129256</t>
  </si>
  <si>
    <t>7:08:07</t>
  </si>
  <si>
    <t>7:36:20</t>
  </si>
  <si>
    <t>11130097</t>
  </si>
  <si>
    <t>9:56:01</t>
  </si>
  <si>
    <t>10:47:22</t>
  </si>
  <si>
    <t>11130449</t>
  </si>
  <si>
    <t>11:34:31</t>
  </si>
  <si>
    <t>12:07:07</t>
  </si>
  <si>
    <t>11130809</t>
  </si>
  <si>
    <t>15:11:55</t>
  </si>
  <si>
    <t>15:50:43</t>
  </si>
  <si>
    <t>11128479</t>
  </si>
  <si>
    <t>4:45:15</t>
  </si>
  <si>
    <t>5:09:52</t>
  </si>
  <si>
    <t>11130078</t>
  </si>
  <si>
    <t>9:53:57</t>
  </si>
  <si>
    <t>10:25:15</t>
  </si>
  <si>
    <t>11130480</t>
  </si>
  <si>
    <t>11:48:08</t>
  </si>
  <si>
    <t>12:10:00</t>
  </si>
  <si>
    <t>11130654</t>
  </si>
  <si>
    <t>13:11:39</t>
  </si>
  <si>
    <t>13:44:30</t>
  </si>
  <si>
    <t>11130807</t>
  </si>
  <si>
    <t>15:10:50</t>
  </si>
  <si>
    <t>15:54:53</t>
  </si>
  <si>
    <t>11130877</t>
  </si>
  <si>
    <t>16:41:18</t>
  </si>
  <si>
    <t>17:02:21</t>
  </si>
  <si>
    <t>11129472</t>
  </si>
  <si>
    <t>7:50:08</t>
  </si>
  <si>
    <t>8:15:22</t>
  </si>
  <si>
    <t>11130027</t>
  </si>
  <si>
    <t>9:41:31</t>
  </si>
  <si>
    <t>10:06:03</t>
  </si>
  <si>
    <t>11130381</t>
  </si>
  <si>
    <t>11:06:48</t>
  </si>
  <si>
    <t>11:32:27</t>
  </si>
  <si>
    <t>11130541</t>
  </si>
  <si>
    <t>12:20:31</t>
  </si>
  <si>
    <t>12:42:55</t>
  </si>
  <si>
    <t>11130773</t>
  </si>
  <si>
    <t>14:36:33</t>
  </si>
  <si>
    <t>15:03:13</t>
  </si>
  <si>
    <t>11130839</t>
  </si>
  <si>
    <t>15:52:02</t>
  </si>
  <si>
    <t>16:11:34</t>
  </si>
  <si>
    <t>11130951</t>
  </si>
  <si>
    <t>18:13:10</t>
  </si>
  <si>
    <t>18:33:22</t>
  </si>
  <si>
    <t>11130990</t>
  </si>
  <si>
    <t>20:41:08</t>
  </si>
  <si>
    <t>20:58:03</t>
  </si>
  <si>
    <t>11129448</t>
  </si>
  <si>
    <t>7:44:27</t>
  </si>
  <si>
    <t>8:04:17</t>
  </si>
  <si>
    <t>11130020</t>
  </si>
  <si>
    <t>9:39:10</t>
  </si>
  <si>
    <t>10:03:46</t>
  </si>
  <si>
    <t>11130037</t>
  </si>
  <si>
    <t>9:45:14</t>
  </si>
  <si>
    <t>10:12:06</t>
  </si>
  <si>
    <t>11130509</t>
  </si>
  <si>
    <t>12:02:43</t>
  </si>
  <si>
    <t>12:27:22</t>
  </si>
  <si>
    <t>11130766</t>
  </si>
  <si>
    <t>14:21:10</t>
  </si>
  <si>
    <t>14:44:29</t>
  </si>
  <si>
    <t>11128958</t>
  </si>
  <si>
    <t>6:14:10</t>
  </si>
  <si>
    <t>6:50:50</t>
  </si>
  <si>
    <t>11129987</t>
  </si>
  <si>
    <t>9:31:01</t>
  </si>
  <si>
    <t>10:08:01</t>
  </si>
  <si>
    <t>11130421</t>
  </si>
  <si>
    <t>11:18:46</t>
  </si>
  <si>
    <t>11:46:11</t>
  </si>
  <si>
    <t>11130632</t>
  </si>
  <si>
    <t>12:59:13</t>
  </si>
  <si>
    <t>13:20:14</t>
  </si>
  <si>
    <t>11130635</t>
  </si>
  <si>
    <t>13:00:58</t>
  </si>
  <si>
    <t>13:30:03</t>
  </si>
  <si>
    <t>11130777</t>
  </si>
  <si>
    <t>14:42:46</t>
  </si>
  <si>
    <t>15:07:08</t>
  </si>
  <si>
    <t>11130795</t>
  </si>
  <si>
    <t>14:50:09</t>
  </si>
  <si>
    <t>15:52:28</t>
  </si>
  <si>
    <t>11128823</t>
  </si>
  <si>
    <t>5:43:36</t>
  </si>
  <si>
    <t>6:07:54</t>
  </si>
  <si>
    <t>11128346</t>
  </si>
  <si>
    <t>4:20:05</t>
  </si>
  <si>
    <t>4:43:47</t>
  </si>
  <si>
    <t>11129046</t>
  </si>
  <si>
    <t>6:31:00</t>
  </si>
  <si>
    <t>7:10:52</t>
  </si>
  <si>
    <t>11130234</t>
  </si>
  <si>
    <t>10:23:55</t>
  </si>
  <si>
    <t>10:45:43</t>
  </si>
  <si>
    <t>11130778</t>
  </si>
  <si>
    <t>14:44:24</t>
  </si>
  <si>
    <t>15:20:09</t>
  </si>
  <si>
    <t>11127166</t>
  </si>
  <si>
    <t>0:02:31</t>
  </si>
  <si>
    <t>0:17:16</t>
  </si>
  <si>
    <t>11129073</t>
  </si>
  <si>
    <t>6:33:37</t>
  </si>
  <si>
    <t>7:28:33</t>
  </si>
  <si>
    <t>11130582</t>
  </si>
  <si>
    <t>12:36:49</t>
  </si>
  <si>
    <t>12:56:44</t>
  </si>
  <si>
    <t>11127412</t>
  </si>
  <si>
    <t>1:10:51</t>
  </si>
  <si>
    <t>1:30:11</t>
  </si>
  <si>
    <t>11129469</t>
  </si>
  <si>
    <t>7:48:05</t>
  </si>
  <si>
    <t>8:23:59</t>
  </si>
  <si>
    <t>11129763</t>
  </si>
  <si>
    <t>8:51:53</t>
  </si>
  <si>
    <t>9:33:45</t>
  </si>
  <si>
    <t>11130514</t>
  </si>
  <si>
    <t>12:06:19</t>
  </si>
  <si>
    <t>12:35:44</t>
  </si>
  <si>
    <t>11130915</t>
  </si>
  <si>
    <t>17:19:31</t>
  </si>
  <si>
    <t>17:35:51</t>
  </si>
  <si>
    <t>11127245</t>
  </si>
  <si>
    <t>0:21:30</t>
  </si>
  <si>
    <t>0:50:54</t>
  </si>
  <si>
    <t>11128941</t>
  </si>
  <si>
    <t>6:07:38</t>
  </si>
  <si>
    <t>6:28:41</t>
  </si>
  <si>
    <t>11128076</t>
  </si>
  <si>
    <t>3:29:36</t>
  </si>
  <si>
    <t>3:47:47</t>
  </si>
  <si>
    <t>11128943</t>
  </si>
  <si>
    <t>6:09:33</t>
  </si>
  <si>
    <t>6:38:58</t>
  </si>
  <si>
    <t>11129697</t>
  </si>
  <si>
    <t>8:37:43</t>
  </si>
  <si>
    <t>9:29:52</t>
  </si>
  <si>
    <t>11130129</t>
  </si>
  <si>
    <t>10:04:24</t>
  </si>
  <si>
    <t>10:35:31</t>
  </si>
  <si>
    <t>11130761</t>
  </si>
  <si>
    <t>14:11:31</t>
  </si>
  <si>
    <t>14:39:32</t>
  </si>
  <si>
    <t>11130815</t>
  </si>
  <si>
    <t>15:27:51</t>
  </si>
  <si>
    <t>16:03:22</t>
  </si>
  <si>
    <t>11130995</t>
  </si>
  <si>
    <t>20:52:02</t>
  </si>
  <si>
    <t>21:10:04</t>
  </si>
  <si>
    <t>11130253</t>
  </si>
  <si>
    <t>10:27:11</t>
  </si>
  <si>
    <t>10:57:19</t>
  </si>
  <si>
    <t>11130770</t>
  </si>
  <si>
    <t>14:26:21</t>
  </si>
  <si>
    <t>14:59:00</t>
  </si>
  <si>
    <t>11130791</t>
  </si>
  <si>
    <t>14:46:45</t>
  </si>
  <si>
    <t>15:31:47</t>
  </si>
  <si>
    <t>11130954</t>
  </si>
  <si>
    <t>18:45:14</t>
  </si>
  <si>
    <t>19:07:50</t>
  </si>
  <si>
    <t>141702</t>
  </si>
  <si>
    <t>Godfrey Lumber Company, Inc</t>
  </si>
  <si>
    <t>11129659</t>
  </si>
  <si>
    <t>8:27:54</t>
  </si>
  <si>
    <t>9:05:03</t>
  </si>
  <si>
    <t>11130401</t>
  </si>
  <si>
    <t>11:13:51</t>
  </si>
  <si>
    <t>11:36:39</t>
  </si>
  <si>
    <t>11128079</t>
  </si>
  <si>
    <t>3:33:04</t>
  </si>
  <si>
    <t>3:58:23</t>
  </si>
  <si>
    <t>11128551</t>
  </si>
  <si>
    <t>4:56:10</t>
  </si>
  <si>
    <t>5:14:59</t>
  </si>
  <si>
    <t>11129694</t>
  </si>
  <si>
    <t>8:36:09</t>
  </si>
  <si>
    <t>9:13:57</t>
  </si>
  <si>
    <t>11130397</t>
  </si>
  <si>
    <t>11:12:17</t>
  </si>
  <si>
    <t>11:41:47</t>
  </si>
  <si>
    <t>11128475</t>
  </si>
  <si>
    <t>4:43:10</t>
  </si>
  <si>
    <t>5:03:40</t>
  </si>
  <si>
    <t>11127988</t>
  </si>
  <si>
    <t>3:14:55</t>
  </si>
  <si>
    <t>3:38:11</t>
  </si>
  <si>
    <t>11129420</t>
  </si>
  <si>
    <t>7:34:39</t>
  </si>
  <si>
    <t>7:57:39</t>
  </si>
  <si>
    <t>11129653</t>
  </si>
  <si>
    <t>8:26:24</t>
  </si>
  <si>
    <t>8:52:29</t>
  </si>
  <si>
    <t>11128991</t>
  </si>
  <si>
    <t>6:20:34</t>
  </si>
  <si>
    <t>7:05:39</t>
  </si>
  <si>
    <t>11130425</t>
  </si>
  <si>
    <t>11:21:02</t>
  </si>
  <si>
    <t>11:53:48</t>
  </si>
  <si>
    <t>11129192</t>
  </si>
  <si>
    <t>6:53:24</t>
  </si>
  <si>
    <t>7:14:36</t>
  </si>
  <si>
    <t>11129493</t>
  </si>
  <si>
    <t>7:56:53</t>
  </si>
  <si>
    <t>8:29:01</t>
  </si>
  <si>
    <t>11130919</t>
  </si>
  <si>
    <t>17:37:28</t>
  </si>
  <si>
    <t>18:18:33</t>
  </si>
  <si>
    <t>11133715</t>
  </si>
  <si>
    <t>10.03.2022</t>
  </si>
  <si>
    <t>7:54:24</t>
  </si>
  <si>
    <t>8:50:34</t>
  </si>
  <si>
    <t>11134615</t>
  </si>
  <si>
    <t>11:07:28</t>
  </si>
  <si>
    <t>11:31:38</t>
  </si>
  <si>
    <t>11135009</t>
  </si>
  <si>
    <t>14:01:14</t>
  </si>
  <si>
    <t>14:22:35</t>
  </si>
  <si>
    <t>11135145</t>
  </si>
  <si>
    <t>15:59:34</t>
  </si>
  <si>
    <t>16:51:05</t>
  </si>
  <si>
    <t>11134534</t>
  </si>
  <si>
    <t>10:46:39</t>
  </si>
  <si>
    <t>11:17:59</t>
  </si>
  <si>
    <t>11134839</t>
  </si>
  <si>
    <t>12:39:25</t>
  </si>
  <si>
    <t>13:22:02</t>
  </si>
  <si>
    <t>11134769</t>
  </si>
  <si>
    <t>12:03:56</t>
  </si>
  <si>
    <t>12:56:01</t>
  </si>
  <si>
    <t>132365</t>
  </si>
  <si>
    <t>Columbia Forest Products</t>
  </si>
  <si>
    <t>11133561</t>
  </si>
  <si>
    <t>7:22:03</t>
  </si>
  <si>
    <t>7:47:49</t>
  </si>
  <si>
    <t>11134406</t>
  </si>
  <si>
    <t>10:11:03</t>
  </si>
  <si>
    <t>11:06:06</t>
  </si>
  <si>
    <t>11135291</t>
  </si>
  <si>
    <t>21:00:30</t>
  </si>
  <si>
    <t>21:57:01</t>
  </si>
  <si>
    <t>11134835</t>
  </si>
  <si>
    <t>12:32:06</t>
  </si>
  <si>
    <t>13:11:28</t>
  </si>
  <si>
    <t>11133281</t>
  </si>
  <si>
    <t>6:29:25</t>
  </si>
  <si>
    <t>6:49:43</t>
  </si>
  <si>
    <t>11135160</t>
  </si>
  <si>
    <t>16:20:57</t>
  </si>
  <si>
    <t>17:02:03</t>
  </si>
  <si>
    <t>11134224</t>
  </si>
  <si>
    <t>9:34:52</t>
  </si>
  <si>
    <t>10:46:22</t>
  </si>
  <si>
    <t>11135327</t>
  </si>
  <si>
    <t>21:52:03</t>
  </si>
  <si>
    <t>22:18:34</t>
  </si>
  <si>
    <t>11132389</t>
  </si>
  <si>
    <t>3:16:17</t>
  </si>
  <si>
    <t>3:35:38</t>
  </si>
  <si>
    <t>11133905</t>
  </si>
  <si>
    <t>8:31:17</t>
  </si>
  <si>
    <t>9:42:35</t>
  </si>
  <si>
    <t>11132875</t>
  </si>
  <si>
    <t>5:03:29</t>
  </si>
  <si>
    <t>5:19:14</t>
  </si>
  <si>
    <t>11134084</t>
  </si>
  <si>
    <t>9:07:44</t>
  </si>
  <si>
    <t>10:02:57</t>
  </si>
  <si>
    <t>11133866</t>
  </si>
  <si>
    <t>8:19:23</t>
  </si>
  <si>
    <t>9:31:33</t>
  </si>
  <si>
    <t>Not assigned</t>
  </si>
  <si>
    <t>11134253</t>
  </si>
  <si>
    <t>9:37:54</t>
  </si>
  <si>
    <t>11131262</t>
  </si>
  <si>
    <t>0:26:59</t>
  </si>
  <si>
    <t>0:58:49</t>
  </si>
  <si>
    <t>11133421</t>
  </si>
  <si>
    <t>6:57:54</t>
  </si>
  <si>
    <t>7:21:41</t>
  </si>
  <si>
    <t>11133681</t>
  </si>
  <si>
    <t>7:47:06</t>
  </si>
  <si>
    <t>8:44:19</t>
  </si>
  <si>
    <t>11134616</t>
  </si>
  <si>
    <t>11:08:38</t>
  </si>
  <si>
    <t>11:41:12</t>
  </si>
  <si>
    <t>11135034</t>
  </si>
  <si>
    <t>14:24:07</t>
  </si>
  <si>
    <t>14:50:11</t>
  </si>
  <si>
    <t>11133076</t>
  </si>
  <si>
    <t>5:42:07</t>
  </si>
  <si>
    <t>6:09:06</t>
  </si>
  <si>
    <t>11135066</t>
  </si>
  <si>
    <t>14:33:21</t>
  </si>
  <si>
    <t>15:02:55</t>
  </si>
  <si>
    <t>11135122</t>
  </si>
  <si>
    <t>15:53:09</t>
  </si>
  <si>
    <t>16:36:21</t>
  </si>
  <si>
    <t>133766</t>
  </si>
  <si>
    <t>Fulp's Lumber Company</t>
  </si>
  <si>
    <t>11133297</t>
  </si>
  <si>
    <t>6:32:37</t>
  </si>
  <si>
    <t>7:16:31</t>
  </si>
  <si>
    <t>11131399</t>
  </si>
  <si>
    <t>1:02:53</t>
  </si>
  <si>
    <t>1:20:21</t>
  </si>
  <si>
    <t>11133180</t>
  </si>
  <si>
    <t>6:08:26</t>
  </si>
  <si>
    <t>6:31:22</t>
  </si>
  <si>
    <t>11134027</t>
  </si>
  <si>
    <t>8:53:43</t>
  </si>
  <si>
    <t>10:00:35</t>
  </si>
  <si>
    <t>11134193</t>
  </si>
  <si>
    <t>9:26:19</t>
  </si>
  <si>
    <t>9:49:15</t>
  </si>
  <si>
    <t>11134662</t>
  </si>
  <si>
    <t>11:25:23</t>
  </si>
  <si>
    <t>11:54:03</t>
  </si>
  <si>
    <t>11134874</t>
  </si>
  <si>
    <t>12:43:42</t>
  </si>
  <si>
    <t>13:29:59</t>
  </si>
  <si>
    <t>11134877</t>
  </si>
  <si>
    <t>12:45:14</t>
  </si>
  <si>
    <t>13:13:19</t>
  </si>
  <si>
    <t>11135076</t>
  </si>
  <si>
    <t>14:52:51</t>
  </si>
  <si>
    <t>15:12:08</t>
  </si>
  <si>
    <t>11135171</t>
  </si>
  <si>
    <t>16:52:09</t>
  </si>
  <si>
    <t>17:14:57</t>
  </si>
  <si>
    <t>11135283</t>
  </si>
  <si>
    <t>20:36:00</t>
  </si>
  <si>
    <t>20:54:57</t>
  </si>
  <si>
    <t>11135445</t>
  </si>
  <si>
    <t>23:27:55</t>
  </si>
  <si>
    <t>23:45:58</t>
  </si>
  <si>
    <t>11131446</t>
  </si>
  <si>
    <t>1:16:23</t>
  </si>
  <si>
    <t>1:43:09</t>
  </si>
  <si>
    <t>11132634</t>
  </si>
  <si>
    <t>4:09:56</t>
  </si>
  <si>
    <t>4:33:42</t>
  </si>
  <si>
    <t>11133442</t>
  </si>
  <si>
    <t>7:02:47</t>
  </si>
  <si>
    <t>7:31:08</t>
  </si>
  <si>
    <t>11134440</t>
  </si>
  <si>
    <t>10:19:31</t>
  </si>
  <si>
    <t>10:43:53</t>
  </si>
  <si>
    <t>11132841</t>
  </si>
  <si>
    <t>4:50:17</t>
  </si>
  <si>
    <t>5:08:57</t>
  </si>
  <si>
    <t>11134117</t>
  </si>
  <si>
    <t>9:11:46</t>
  </si>
  <si>
    <t>9:35:28</t>
  </si>
  <si>
    <t>11134653</t>
  </si>
  <si>
    <t>11:20:36</t>
  </si>
  <si>
    <t>12:02:50</t>
  </si>
  <si>
    <t>11135032</t>
  </si>
  <si>
    <t>14:20:58</t>
  </si>
  <si>
    <t>14:52:01</t>
  </si>
  <si>
    <t>11132244</t>
  </si>
  <si>
    <t>2:46:31</t>
  </si>
  <si>
    <t>3:05:38</t>
  </si>
  <si>
    <t>11133293</t>
  </si>
  <si>
    <t>6:30:58</t>
  </si>
  <si>
    <t>7:00:15</t>
  </si>
  <si>
    <t>11134256</t>
  </si>
  <si>
    <t>9:39:15</t>
  </si>
  <si>
    <t>10:52:32</t>
  </si>
  <si>
    <t>11132169</t>
  </si>
  <si>
    <t>2:24:51</t>
  </si>
  <si>
    <t>2:43:03</t>
  </si>
  <si>
    <t>11132475</t>
  </si>
  <si>
    <t>3:27:43</t>
  </si>
  <si>
    <t>3:44:00</t>
  </si>
  <si>
    <t>11132997</t>
  </si>
  <si>
    <t>5:23:13</t>
  </si>
  <si>
    <t>5:50:24</t>
  </si>
  <si>
    <t>11133773</t>
  </si>
  <si>
    <t>8:03:22</t>
  </si>
  <si>
    <t>9:27:41</t>
  </si>
  <si>
    <t>11131302</t>
  </si>
  <si>
    <t>0:36:45</t>
  </si>
  <si>
    <t>0:55:18</t>
  </si>
  <si>
    <t>11133153</t>
  </si>
  <si>
    <t>5:58:30</t>
  </si>
  <si>
    <t>6:29:36</t>
  </si>
  <si>
    <t>11134633</t>
  </si>
  <si>
    <t>11:13:53</t>
  </si>
  <si>
    <t>11:57:40</t>
  </si>
  <si>
    <t>11135187</t>
  </si>
  <si>
    <t>17:14:50</t>
  </si>
  <si>
    <t>17:41:06</t>
  </si>
  <si>
    <t>11135287</t>
  </si>
  <si>
    <t>20:54:16</t>
  </si>
  <si>
    <t>21:12:47</t>
  </si>
  <si>
    <t>141455</t>
  </si>
  <si>
    <t>LD Carter and Sons Trucking LLC</t>
  </si>
  <si>
    <t>11135030</t>
  </si>
  <si>
    <t>14:15:20</t>
  </si>
  <si>
    <t>14:56:37</t>
  </si>
  <si>
    <t>11135190</t>
  </si>
  <si>
    <t>17:36:54</t>
  </si>
  <si>
    <t>18:21:49</t>
  </si>
  <si>
    <t>11133599</t>
  </si>
  <si>
    <t>7:29:55</t>
  </si>
  <si>
    <t>9:12:48</t>
  </si>
  <si>
    <t>11133634</t>
  </si>
  <si>
    <t>7:35:59</t>
  </si>
  <si>
    <t>8:29:08</t>
  </si>
  <si>
    <t>11133769</t>
  </si>
  <si>
    <t>8:00:46</t>
  </si>
  <si>
    <t>8:52:05</t>
  </si>
  <si>
    <t>11133299</t>
  </si>
  <si>
    <t>6:34:20</t>
  </si>
  <si>
    <t>7:01:57</t>
  </si>
  <si>
    <t>11134412</t>
  </si>
  <si>
    <t>10:15:08</t>
  </si>
  <si>
    <t>10:49:20</t>
  </si>
  <si>
    <t>11132846</t>
  </si>
  <si>
    <t>4:52:03</t>
  </si>
  <si>
    <t>5:11:49</t>
  </si>
  <si>
    <t>11132863</t>
  </si>
  <si>
    <t>4:58:12</t>
  </si>
  <si>
    <t>5:21:02</t>
  </si>
  <si>
    <t>11133671</t>
  </si>
  <si>
    <t>7:44:58</t>
  </si>
  <si>
    <t>8:21:57</t>
  </si>
  <si>
    <t>11134618</t>
  </si>
  <si>
    <t>11:10:05</t>
  </si>
  <si>
    <t>12:04:32</t>
  </si>
  <si>
    <t>11135024</t>
  </si>
  <si>
    <t>14:10:51</t>
  </si>
  <si>
    <t>15:05:10</t>
  </si>
  <si>
    <t>11135081</t>
  </si>
  <si>
    <t>15:03:47</t>
  </si>
  <si>
    <t>16:02:20</t>
  </si>
  <si>
    <t>11133177</t>
  </si>
  <si>
    <t>6:06:39</t>
  </si>
  <si>
    <t>6:25:05</t>
  </si>
  <si>
    <t>11133614</t>
  </si>
  <si>
    <t>7:32:02</t>
  </si>
  <si>
    <t>8:15:59</t>
  </si>
  <si>
    <t>11134091</t>
  </si>
  <si>
    <t>9:09:48</t>
  </si>
  <si>
    <t>9:29:53</t>
  </si>
  <si>
    <t>11134695</t>
  </si>
  <si>
    <t>11:32:40</t>
  </si>
  <si>
    <t>11:55:46</t>
  </si>
  <si>
    <t>11135087</t>
  </si>
  <si>
    <t>15:09:09</t>
  </si>
  <si>
    <t>15:31:29</t>
  </si>
  <si>
    <t>11135203</t>
  </si>
  <si>
    <t>17:39:35</t>
  </si>
  <si>
    <t>17:59:39</t>
  </si>
  <si>
    <t>11135260</t>
  </si>
  <si>
    <t>20:04:48</t>
  </si>
  <si>
    <t>20:24:17</t>
  </si>
  <si>
    <t>11132672</t>
  </si>
  <si>
    <t>4:20:26</t>
  </si>
  <si>
    <t>4:36:45</t>
  </si>
  <si>
    <t>11132688</t>
  </si>
  <si>
    <t>4:22:11</t>
  </si>
  <si>
    <t>4:45:51</t>
  </si>
  <si>
    <t>11133416</t>
  </si>
  <si>
    <t>6:54:53</t>
  </si>
  <si>
    <t>7:23:08</t>
  </si>
  <si>
    <t>11133706</t>
  </si>
  <si>
    <t>7:49:00</t>
  </si>
  <si>
    <t>8:34:02</t>
  </si>
  <si>
    <t>11134293</t>
  </si>
  <si>
    <t>9:47:22</t>
  </si>
  <si>
    <t>10:33:52</t>
  </si>
  <si>
    <t>11134999</t>
  </si>
  <si>
    <t>13:50:09</t>
  </si>
  <si>
    <t>11135069</t>
  </si>
  <si>
    <t>14:41:33</t>
  </si>
  <si>
    <t>15:55:26</t>
  </si>
  <si>
    <t>126230</t>
  </si>
  <si>
    <t>Church and Church Lumber Co.</t>
  </si>
  <si>
    <t>11133335</t>
  </si>
  <si>
    <t>6:36:25</t>
  </si>
  <si>
    <t>7:03:39</t>
  </si>
  <si>
    <t>11133380</t>
  </si>
  <si>
    <t>6:49:01</t>
  </si>
  <si>
    <t>7:33:13</t>
  </si>
  <si>
    <t>11134811</t>
  </si>
  <si>
    <t>12:20:11</t>
  </si>
  <si>
    <t>12:51:19</t>
  </si>
  <si>
    <t>11134954</t>
  </si>
  <si>
    <t>13:20:09</t>
  </si>
  <si>
    <t>13:54:31</t>
  </si>
  <si>
    <t>11133341</t>
  </si>
  <si>
    <t>6:38:06</t>
  </si>
  <si>
    <t>7:12:49</t>
  </si>
  <si>
    <t>11133357</t>
  </si>
  <si>
    <t>6:40:29</t>
  </si>
  <si>
    <t>7:25:14</t>
  </si>
  <si>
    <t>11133437</t>
  </si>
  <si>
    <t>6:59:59</t>
  </si>
  <si>
    <t>7:42:32</t>
  </si>
  <si>
    <t>11133508</t>
  </si>
  <si>
    <t>7:12:18</t>
  </si>
  <si>
    <t>7:55:50</t>
  </si>
  <si>
    <t>11133621</t>
  </si>
  <si>
    <t>7:34:27</t>
  </si>
  <si>
    <t>8:14:02</t>
  </si>
  <si>
    <t>11134620</t>
  </si>
  <si>
    <t>11:12:12</t>
  </si>
  <si>
    <t>12:20:59</t>
  </si>
  <si>
    <t>11134699</t>
  </si>
  <si>
    <t>11:34:08</t>
  </si>
  <si>
    <t>12:39:40</t>
  </si>
  <si>
    <t>11134395</t>
  </si>
  <si>
    <t>10:07:33</t>
  </si>
  <si>
    <t>10:47:51</t>
  </si>
  <si>
    <t>11134400</t>
  </si>
  <si>
    <t>10:09:28</t>
  </si>
  <si>
    <t>10:59:39</t>
  </si>
  <si>
    <t>11134513</t>
  </si>
  <si>
    <t>10:40:52</t>
  </si>
  <si>
    <t>11:29:52</t>
  </si>
  <si>
    <t>11134581</t>
  </si>
  <si>
    <t>11:05:39</t>
  </si>
  <si>
    <t>11:52:08</t>
  </si>
  <si>
    <t>11134656</t>
  </si>
  <si>
    <t>11:22:12</t>
  </si>
  <si>
    <t>12:31:10</t>
  </si>
  <si>
    <t>11134938</t>
  </si>
  <si>
    <t>13:13:46</t>
  </si>
  <si>
    <t>13:44:26</t>
  </si>
  <si>
    <t>11134974</t>
  </si>
  <si>
    <t>13:32:52</t>
  </si>
  <si>
    <t>14:07:48</t>
  </si>
  <si>
    <t>11134978</t>
  </si>
  <si>
    <t>13:35:16</t>
  </si>
  <si>
    <t>14:10:55</t>
  </si>
  <si>
    <t>11135033</t>
  </si>
  <si>
    <t>15:30:02</t>
  </si>
  <si>
    <t>11135083</t>
  </si>
  <si>
    <t>15:07:47</t>
  </si>
  <si>
    <t>16:26:51</t>
  </si>
  <si>
    <t>11135095</t>
  </si>
  <si>
    <t>15:21:35</t>
  </si>
  <si>
    <t>16:33:16</t>
  </si>
  <si>
    <t>11133581</t>
  </si>
  <si>
    <t>7:27:31</t>
  </si>
  <si>
    <t>8:01:35</t>
  </si>
  <si>
    <t>11134279</t>
  </si>
  <si>
    <t>9:45:57</t>
  </si>
  <si>
    <t>10:28:16</t>
  </si>
  <si>
    <t>11135346</t>
  </si>
  <si>
    <t>22:09:26</t>
  </si>
  <si>
    <t>22:25:33</t>
  </si>
  <si>
    <t>11132820</t>
  </si>
  <si>
    <t>4:45:06</t>
  </si>
  <si>
    <t>5:04:25</t>
  </si>
  <si>
    <t>11134145</t>
  </si>
  <si>
    <t>9:14:11</t>
  </si>
  <si>
    <t>9:33:42</t>
  </si>
  <si>
    <t>11134463</t>
  </si>
  <si>
    <t>10:30:14</t>
  </si>
  <si>
    <t>11:16:27</t>
  </si>
  <si>
    <t>11135082</t>
  </si>
  <si>
    <t>15:05:29</t>
  </si>
  <si>
    <t>16:18:24</t>
  </si>
  <si>
    <t>11132915</t>
  </si>
  <si>
    <t>5:09:08</t>
  </si>
  <si>
    <t>5:31:20</t>
  </si>
  <si>
    <t>11133206</t>
  </si>
  <si>
    <t>6:10:40</t>
  </si>
  <si>
    <t>6:51:18</t>
  </si>
  <si>
    <t>11134258</t>
  </si>
  <si>
    <t>9:39:55</t>
  </si>
  <si>
    <t>10:04:54</t>
  </si>
  <si>
    <t>11135037</t>
  </si>
  <si>
    <t>14:25:32</t>
  </si>
  <si>
    <t>15:34:12</t>
  </si>
  <si>
    <t>11135230</t>
  </si>
  <si>
    <t>19:21:37</t>
  </si>
  <si>
    <t>19:47:45</t>
  </si>
  <si>
    <t>11135418</t>
  </si>
  <si>
    <t>23:12:29</t>
  </si>
  <si>
    <t>23:34:28</t>
  </si>
  <si>
    <t>11133131</t>
  </si>
  <si>
    <t>5:55:20</t>
  </si>
  <si>
    <t>6:14:45</t>
  </si>
  <si>
    <t>11131255</t>
  </si>
  <si>
    <t>0:21:56</t>
  </si>
  <si>
    <t>0:40:35</t>
  </si>
  <si>
    <t>11133909</t>
  </si>
  <si>
    <t>8:32:58</t>
  </si>
  <si>
    <t>8:53:47</t>
  </si>
  <si>
    <t>11134408</t>
  </si>
  <si>
    <t>10:12:42</t>
  </si>
  <si>
    <t>11:07:55</t>
  </si>
  <si>
    <t>11134578</t>
  </si>
  <si>
    <t>11:04:35</t>
  </si>
  <si>
    <t>11:39:21</t>
  </si>
  <si>
    <t>11135007</t>
  </si>
  <si>
    <t>13:59:47</t>
  </si>
  <si>
    <t>15:00:07</t>
  </si>
  <si>
    <t>11135067</t>
  </si>
  <si>
    <t>14:35:02</t>
  </si>
  <si>
    <t>15:48:54</t>
  </si>
  <si>
    <t>11135162</t>
  </si>
  <si>
    <t>16:26:13</t>
  </si>
  <si>
    <t>17:08:16</t>
  </si>
  <si>
    <t>11135166</t>
  </si>
  <si>
    <t>16:30:05</t>
  </si>
  <si>
    <t>17:38:58</t>
  </si>
  <si>
    <t>11135259</t>
  </si>
  <si>
    <t>20:01:24</t>
  </si>
  <si>
    <t>20:26:21</t>
  </si>
  <si>
    <t>11133944</t>
  </si>
  <si>
    <t>8:35:52</t>
  </si>
  <si>
    <t>9:09:50</t>
  </si>
  <si>
    <t>11134820</t>
  </si>
  <si>
    <t>12:30:21</t>
  </si>
  <si>
    <t>13:08:52</t>
  </si>
  <si>
    <t>11135098</t>
  </si>
  <si>
    <t>15:32:13</t>
  </si>
  <si>
    <t>16:49:13</t>
  </si>
  <si>
    <t>11135164</t>
  </si>
  <si>
    <t>16:28:12</t>
  </si>
  <si>
    <t>17:20:36</t>
  </si>
  <si>
    <t>11135229</t>
  </si>
  <si>
    <t>19:19:39</t>
  </si>
  <si>
    <t>19:37:56</t>
  </si>
  <si>
    <t>133947</t>
  </si>
  <si>
    <t>Hartley Brothers Sawmill, INC</t>
  </si>
  <si>
    <t>11134982</t>
  </si>
  <si>
    <t>13:40:14</t>
  </si>
  <si>
    <t>14:24:22</t>
  </si>
  <si>
    <t>11135005</t>
  </si>
  <si>
    <t>13:58:14</t>
  </si>
  <si>
    <t>14:58:33</t>
  </si>
  <si>
    <t>11133148</t>
  </si>
  <si>
    <t>5:56:49</t>
  </si>
  <si>
    <t>6:23:21</t>
  </si>
  <si>
    <t>11134176</t>
  </si>
  <si>
    <t>9:23:39</t>
  </si>
  <si>
    <t>9:44:53</t>
  </si>
  <si>
    <t>11135307</t>
  </si>
  <si>
    <t>21:20:11</t>
  </si>
  <si>
    <t>21:39:45</t>
  </si>
  <si>
    <t>11134658</t>
  </si>
  <si>
    <t>11:23:53</t>
  </si>
  <si>
    <t>11133173</t>
  </si>
  <si>
    <t>6:04:30</t>
  </si>
  <si>
    <t>6:36:44</t>
  </si>
  <si>
    <t>11133777</t>
  </si>
  <si>
    <t>8:05:30</t>
  </si>
  <si>
    <t>8:46:18</t>
  </si>
  <si>
    <t>11134273</t>
  </si>
  <si>
    <t>10:19:06</t>
  </si>
  <si>
    <t>11134911</t>
  </si>
  <si>
    <t>13:08:38</t>
  </si>
  <si>
    <t>13:35:47</t>
  </si>
  <si>
    <t>11135026</t>
  </si>
  <si>
    <t>14:12:57</t>
  </si>
  <si>
    <t>15:14:52</t>
  </si>
  <si>
    <t>11135149</t>
  </si>
  <si>
    <t>16:10:11</t>
  </si>
  <si>
    <t>16:55:24</t>
  </si>
  <si>
    <t>11133765</t>
  </si>
  <si>
    <t>7:58:57</t>
  </si>
  <si>
    <t>9:01:54</t>
  </si>
  <si>
    <t>11131349</t>
  </si>
  <si>
    <t>0:57:10</t>
  </si>
  <si>
    <t>1:22:15</t>
  </si>
  <si>
    <t>11133098</t>
  </si>
  <si>
    <t>5:47:43</t>
  </si>
  <si>
    <t>6:19:15</t>
  </si>
  <si>
    <t>11134731</t>
  </si>
  <si>
    <t>11:44:47</t>
  </si>
  <si>
    <t>12:28:54</t>
  </si>
  <si>
    <t>11134906</t>
  </si>
  <si>
    <t>13:04:54</t>
  </si>
  <si>
    <t>13:59:06</t>
  </si>
  <si>
    <t>11135074</t>
  </si>
  <si>
    <t>14:47:43</t>
  </si>
  <si>
    <t>15:10:20</t>
  </si>
  <si>
    <t>11135143</t>
  </si>
  <si>
    <t>15:54:49</t>
  </si>
  <si>
    <t>16:24:19</t>
  </si>
  <si>
    <t>11135189</t>
  </si>
  <si>
    <t>17:23:00</t>
  </si>
  <si>
    <t>17:51:56</t>
  </si>
  <si>
    <t>11135257</t>
  </si>
  <si>
    <t>19:51:48</t>
  </si>
  <si>
    <t>20:09:18</t>
  </si>
  <si>
    <t>148621</t>
  </si>
  <si>
    <t>Keck Logging and Chipping Inc</t>
  </si>
  <si>
    <t>LZ-Keck-Caswell</t>
  </si>
  <si>
    <t>11133578</t>
  </si>
  <si>
    <t>7:25:10</t>
  </si>
  <si>
    <t>7:52:44</t>
  </si>
  <si>
    <t>11134169</t>
  </si>
  <si>
    <t>9:21:52</t>
  </si>
  <si>
    <t>10:25:29</t>
  </si>
  <si>
    <t>11134765</t>
  </si>
  <si>
    <t>12:01:47</t>
  </si>
  <si>
    <t>12:45:32</t>
  </si>
  <si>
    <t>11134201</t>
  </si>
  <si>
    <t>9:29:14</t>
  </si>
  <si>
    <t>10:29:43</t>
  </si>
  <si>
    <t>24:00:00</t>
  </si>
  <si>
    <t>]</t>
  </si>
  <si>
    <t xml:space="preserve">Average Number of Trucks </t>
  </si>
  <si>
    <t>11137519</t>
  </si>
  <si>
    <t>11.03.2022</t>
  </si>
  <si>
    <t>7:06:15</t>
  </si>
  <si>
    <t>11138147</t>
  </si>
  <si>
    <t>9:19:42</t>
  </si>
  <si>
    <t>10:06:16</t>
  </si>
  <si>
    <t>11138747</t>
  </si>
  <si>
    <t>14:28:15</t>
  </si>
  <si>
    <t>14:54:11</t>
  </si>
  <si>
    <t>11138571</t>
  </si>
  <si>
    <t>11:59:28</t>
  </si>
  <si>
    <t>12:49:59</t>
  </si>
  <si>
    <t>11138724</t>
  </si>
  <si>
    <t>14:00:05</t>
  </si>
  <si>
    <t>14:30:10</t>
  </si>
  <si>
    <t>11137540</t>
  </si>
  <si>
    <t>7:12:26</t>
  </si>
  <si>
    <t>7:36:10</t>
  </si>
  <si>
    <t>11138945</t>
  </si>
  <si>
    <t>21:34:17</t>
  </si>
  <si>
    <t>11138643</t>
  </si>
  <si>
    <t>12:47:44</t>
  </si>
  <si>
    <t>13:18:58</t>
  </si>
  <si>
    <t>11137999</t>
  </si>
  <si>
    <t>8:48:02</t>
  </si>
  <si>
    <t>9:12:12</t>
  </si>
  <si>
    <t>11137740</t>
  </si>
  <si>
    <t>7:57:15</t>
  </si>
  <si>
    <t>8:32:05</t>
  </si>
  <si>
    <t>11138328</t>
  </si>
  <si>
    <t>10:16:17</t>
  </si>
  <si>
    <t>10:47:20</t>
  </si>
  <si>
    <t>11137808</t>
  </si>
  <si>
    <t>8:08:02</t>
  </si>
  <si>
    <t>8:48:49</t>
  </si>
  <si>
    <t>11138488</t>
  </si>
  <si>
    <t>11:17:28</t>
  </si>
  <si>
    <t>12:02:14</t>
  </si>
  <si>
    <t>11137067</t>
  </si>
  <si>
    <t>5:30:56</t>
  </si>
  <si>
    <t>6:18:31</t>
  </si>
  <si>
    <t>11137709</t>
  </si>
  <si>
    <t>7:52:19</t>
  </si>
  <si>
    <t>8:23:50</t>
  </si>
  <si>
    <t>11138331</t>
  </si>
  <si>
    <t>10:18:12</t>
  </si>
  <si>
    <t>10:49:13</t>
  </si>
  <si>
    <t>11135783</t>
  </si>
  <si>
    <t>1:08:40</t>
  </si>
  <si>
    <t>1:25:01</t>
  </si>
  <si>
    <t>11137359</t>
  </si>
  <si>
    <t>6:33:40</t>
  </si>
  <si>
    <t>7:03:28</t>
  </si>
  <si>
    <t>11137242</t>
  </si>
  <si>
    <t>6:10:01</t>
  </si>
  <si>
    <t>6:39:55</t>
  </si>
  <si>
    <t>11138785</t>
  </si>
  <si>
    <t>15:09:45</t>
  </si>
  <si>
    <t>15:45:40</t>
  </si>
  <si>
    <t>11138811</t>
  </si>
  <si>
    <t>16:16:03</t>
  </si>
  <si>
    <t>16:42:30</t>
  </si>
  <si>
    <t>11137978</t>
  </si>
  <si>
    <t>8:42:30</t>
  </si>
  <si>
    <t>9:26:01</t>
  </si>
  <si>
    <t>11137024</t>
  </si>
  <si>
    <t>5:22:29</t>
  </si>
  <si>
    <t>5:42:41</t>
  </si>
  <si>
    <t>11137263</t>
  </si>
  <si>
    <t>6:13:26</t>
  </si>
  <si>
    <t>6:46:50</t>
  </si>
  <si>
    <t>11137302</t>
  </si>
  <si>
    <t>6:20:35</t>
  </si>
  <si>
    <t>6:48:43</t>
  </si>
  <si>
    <t>11137354</t>
  </si>
  <si>
    <t>6:31:51</t>
  </si>
  <si>
    <t>7:01:54</t>
  </si>
  <si>
    <t>11137650</t>
  </si>
  <si>
    <t>7:37:13</t>
  </si>
  <si>
    <t>8:02:28</t>
  </si>
  <si>
    <t>11137876</t>
  </si>
  <si>
    <t>8:20:52</t>
  </si>
  <si>
    <t>8:56:31</t>
  </si>
  <si>
    <t>11138131</t>
  </si>
  <si>
    <t>9:18:19</t>
  </si>
  <si>
    <t>9:44:01</t>
  </si>
  <si>
    <t>11138170</t>
  </si>
  <si>
    <t>9:29:02</t>
  </si>
  <si>
    <t>10:17:08</t>
  </si>
  <si>
    <t>11138186</t>
  </si>
  <si>
    <t>9:30:33</t>
  </si>
  <si>
    <t>10:00:50</t>
  </si>
  <si>
    <t>11138314</t>
  </si>
  <si>
    <t>10:07:54</t>
  </si>
  <si>
    <t>10:31:27</t>
  </si>
  <si>
    <t>11138523</t>
  </si>
  <si>
    <t>11:25:19</t>
  </si>
  <si>
    <t>12:11:14</t>
  </si>
  <si>
    <t>11138524</t>
  </si>
  <si>
    <t>11:27:05</t>
  </si>
  <si>
    <t>12:20:22</t>
  </si>
  <si>
    <t>11138527</t>
  </si>
  <si>
    <t>11:28:24</t>
  </si>
  <si>
    <t>12:33:24</t>
  </si>
  <si>
    <t>11138628</t>
  </si>
  <si>
    <t>12:42:41</t>
  </si>
  <si>
    <t>13:11:57</t>
  </si>
  <si>
    <t>11138696</t>
  </si>
  <si>
    <t>13:30:43</t>
  </si>
  <si>
    <t>13:54:25</t>
  </si>
  <si>
    <t>11138810</t>
  </si>
  <si>
    <t>15:59:17</t>
  </si>
  <si>
    <t>16:17:51</t>
  </si>
  <si>
    <t>11138886</t>
  </si>
  <si>
    <t>19:17:40</t>
  </si>
  <si>
    <t>19:38:03</t>
  </si>
  <si>
    <t>11136451</t>
  </si>
  <si>
    <t>3:32:39</t>
  </si>
  <si>
    <t>4:01:55</t>
  </si>
  <si>
    <t>11138915</t>
  </si>
  <si>
    <t>20:45:31</t>
  </si>
  <si>
    <t>21:07:34</t>
  </si>
  <si>
    <t>11136790</t>
  </si>
  <si>
    <t>4:43:11</t>
  </si>
  <si>
    <t>5:06:10</t>
  </si>
  <si>
    <t>11138192</t>
  </si>
  <si>
    <t>9:33:51</t>
  </si>
  <si>
    <t>10:02:31</t>
  </si>
  <si>
    <t>11137214</t>
  </si>
  <si>
    <t>6:02:28</t>
  </si>
  <si>
    <t>6:22:01</t>
  </si>
  <si>
    <t>11138706</t>
  </si>
  <si>
    <t>13:45:23</t>
  </si>
  <si>
    <t>14:03:01</t>
  </si>
  <si>
    <t>11137030</t>
  </si>
  <si>
    <t>5:24:17</t>
  </si>
  <si>
    <t>5:54:05</t>
  </si>
  <si>
    <t>11138631</t>
  </si>
  <si>
    <t>12:46:23</t>
  </si>
  <si>
    <t>13:13:27</t>
  </si>
  <si>
    <t>11138863</t>
  </si>
  <si>
    <t>17:17:27</t>
  </si>
  <si>
    <t>17:36:32</t>
  </si>
  <si>
    <t>11138917</t>
  </si>
  <si>
    <t>20:54:25</t>
  </si>
  <si>
    <t>21:18:49</t>
  </si>
  <si>
    <t>11138786</t>
  </si>
  <si>
    <t>15:11:27</t>
  </si>
  <si>
    <t>15:34:30</t>
  </si>
  <si>
    <t>11138885</t>
  </si>
  <si>
    <t>18:59:04</t>
  </si>
  <si>
    <t>19:29:39</t>
  </si>
  <si>
    <t>11135688</t>
  </si>
  <si>
    <t>0:48:56</t>
  </si>
  <si>
    <t>1:14:18</t>
  </si>
  <si>
    <t>11137441</t>
  </si>
  <si>
    <t>6:54:50</t>
  </si>
  <si>
    <t>7:20:17</t>
  </si>
  <si>
    <t>11137587</t>
  </si>
  <si>
    <t>7:24:23</t>
  </si>
  <si>
    <t>7:51:54</t>
  </si>
  <si>
    <t>11137980</t>
  </si>
  <si>
    <t>8:43:23</t>
  </si>
  <si>
    <t>9:41:47</t>
  </si>
  <si>
    <t>11136639</t>
  </si>
  <si>
    <t>4:17:11</t>
  </si>
  <si>
    <t>4:39:25</t>
  </si>
  <si>
    <t>11137051</t>
  </si>
  <si>
    <t>5:28:41</t>
  </si>
  <si>
    <t>6:06:42</t>
  </si>
  <si>
    <t>11138569</t>
  </si>
  <si>
    <t>11:54:13</t>
  </si>
  <si>
    <t>12:43:31</t>
  </si>
  <si>
    <t>11138731</t>
  </si>
  <si>
    <t>14:15:08</t>
  </si>
  <si>
    <t>14:34:40</t>
  </si>
  <si>
    <t>11137269</t>
  </si>
  <si>
    <t>6:15:23</t>
  </si>
  <si>
    <t>6:35:20</t>
  </si>
  <si>
    <t>11137865</t>
  </si>
  <si>
    <t>8:14:33</t>
  </si>
  <si>
    <t>8:50:20</t>
  </si>
  <si>
    <t>11138153</t>
  </si>
  <si>
    <t>9:22:32</t>
  </si>
  <si>
    <t>9:48:50</t>
  </si>
  <si>
    <t>11138570</t>
  </si>
  <si>
    <t>11:55:45</t>
  </si>
  <si>
    <t>12:17:52</t>
  </si>
  <si>
    <t>11136702</t>
  </si>
  <si>
    <t>4:26:14</t>
  </si>
  <si>
    <t>4:59:41</t>
  </si>
  <si>
    <t>11136717</t>
  </si>
  <si>
    <t>4:28:59</t>
  </si>
  <si>
    <t>5:09:49</t>
  </si>
  <si>
    <t>11136727</t>
  </si>
  <si>
    <t>4:32:50</t>
  </si>
  <si>
    <t>5:19:43</t>
  </si>
  <si>
    <t>11136763</t>
  </si>
  <si>
    <t>4:36:14</t>
  </si>
  <si>
    <t>5:31:06</t>
  </si>
  <si>
    <t>11137297</t>
  </si>
  <si>
    <t>6:19:14</t>
  </si>
  <si>
    <t>6:59:01</t>
  </si>
  <si>
    <t>11137411</t>
  </si>
  <si>
    <t>6:42:33</t>
  </si>
  <si>
    <t>7:14:38</t>
  </si>
  <si>
    <t>11137436</t>
  </si>
  <si>
    <t>6:50:34</t>
  </si>
  <si>
    <t>7:16:30</t>
  </si>
  <si>
    <t>11137500</t>
  </si>
  <si>
    <t>7:01:24</t>
  </si>
  <si>
    <t>7:25:11</t>
  </si>
  <si>
    <t>11137521</t>
  </si>
  <si>
    <t>7:07:29</t>
  </si>
  <si>
    <t>7:38:54</t>
  </si>
  <si>
    <t>11138107</t>
  </si>
  <si>
    <t>9:13:55</t>
  </si>
  <si>
    <t>9:56:20</t>
  </si>
  <si>
    <t>11138112</t>
  </si>
  <si>
    <t>9:15:27</t>
  </si>
  <si>
    <t>10:04:23</t>
  </si>
  <si>
    <t>11138149</t>
  </si>
  <si>
    <t>9:21:13</t>
  </si>
  <si>
    <t>10:13:15</t>
  </si>
  <si>
    <t>11138166</t>
  </si>
  <si>
    <t>9:27:02</t>
  </si>
  <si>
    <t>10:40:20</t>
  </si>
  <si>
    <t>11138397</t>
  </si>
  <si>
    <t>10:37:38</t>
  </si>
  <si>
    <t>11:39:03</t>
  </si>
  <si>
    <t>11137573</t>
  </si>
  <si>
    <t>7:14:07</t>
  </si>
  <si>
    <t>7:53:30</t>
  </si>
  <si>
    <t>11138359</t>
  </si>
  <si>
    <t>10:21:50</t>
  </si>
  <si>
    <t>11:21:35</t>
  </si>
  <si>
    <t>11138208</t>
  </si>
  <si>
    <t>9:35:13</t>
  </si>
  <si>
    <t>10:56:46</t>
  </si>
  <si>
    <t>11138382</t>
  </si>
  <si>
    <t>10:30:52</t>
  </si>
  <si>
    <t>11:31:15</t>
  </si>
  <si>
    <t>11138393</t>
  </si>
  <si>
    <t>10:33:23</t>
  </si>
  <si>
    <t>11:19:36</t>
  </si>
  <si>
    <t>11138394</t>
  </si>
  <si>
    <t>10:35:13</t>
  </si>
  <si>
    <t>11:26:29</t>
  </si>
  <si>
    <t>11138489</t>
  </si>
  <si>
    <t>11:19:08</t>
  </si>
  <si>
    <t>11:59:16</t>
  </si>
  <si>
    <t>11138565</t>
  </si>
  <si>
    <t>11:49:04</t>
  </si>
  <si>
    <t>12:30:58</t>
  </si>
  <si>
    <t>11138648</t>
  </si>
  <si>
    <t>13:00:29</t>
  </si>
  <si>
    <t>13:26:15</t>
  </si>
  <si>
    <t>11138723</t>
  </si>
  <si>
    <t>13:56:15</t>
  </si>
  <si>
    <t>14:17:23</t>
  </si>
  <si>
    <t>11138161</t>
  </si>
  <si>
    <t>9:25:40</t>
  </si>
  <si>
    <t>10:33:30</t>
  </si>
  <si>
    <t>11138887</t>
  </si>
  <si>
    <t>19:25:25</t>
  </si>
  <si>
    <t>19:58:47</t>
  </si>
  <si>
    <t>11138888</t>
  </si>
  <si>
    <t>19:28:54</t>
  </si>
  <si>
    <t>20:00:24</t>
  </si>
  <si>
    <t>11136595</t>
  </si>
  <si>
    <t>4:06:00</t>
  </si>
  <si>
    <t>4:30:30</t>
  </si>
  <si>
    <t>11135666</t>
  </si>
  <si>
    <t>0:42:21</t>
  </si>
  <si>
    <t>1:00:53</t>
  </si>
  <si>
    <t>11136874</t>
  </si>
  <si>
    <t>4:53:50</t>
  </si>
  <si>
    <t>5:55:49</t>
  </si>
  <si>
    <t>11138041</t>
  </si>
  <si>
    <t>9:04:13</t>
  </si>
  <si>
    <t>9:32:52</t>
  </si>
  <si>
    <t>11136544</t>
  </si>
  <si>
    <t>3:49:42</t>
  </si>
  <si>
    <t>4:12:12</t>
  </si>
  <si>
    <t>11137271</t>
  </si>
  <si>
    <t>6:17:19</t>
  </si>
  <si>
    <t>6:41:48</t>
  </si>
  <si>
    <t>11138158</t>
  </si>
  <si>
    <t>9:24:18</t>
  </si>
  <si>
    <t>10:23:40</t>
  </si>
  <si>
    <t>11138243</t>
  </si>
  <si>
    <t>9:46:21</t>
  </si>
  <si>
    <t>11:01:33</t>
  </si>
  <si>
    <t>11138743</t>
  </si>
  <si>
    <t>14:16:51</t>
  </si>
  <si>
    <t>14:48:46</t>
  </si>
  <si>
    <t>11136841</t>
  </si>
  <si>
    <t>4:51:36</t>
  </si>
  <si>
    <t>5:45:00</t>
  </si>
  <si>
    <t>11138431</t>
  </si>
  <si>
    <t>10:45:12</t>
  </si>
  <si>
    <t>11:41:13</t>
  </si>
  <si>
    <t>11138529</t>
  </si>
  <si>
    <t>11:30:02</t>
  </si>
  <si>
    <t>12:08:55</t>
  </si>
  <si>
    <t>11138030</t>
  </si>
  <si>
    <t>9:00:55</t>
  </si>
  <si>
    <t>9:46:57</t>
  </si>
  <si>
    <t>11138531</t>
  </si>
  <si>
    <t>11:31:53</t>
  </si>
  <si>
    <t>12:26:08</t>
  </si>
  <si>
    <t>11137779</t>
  </si>
  <si>
    <t>8:06:00</t>
  </si>
  <si>
    <t>8:26:31</t>
  </si>
  <si>
    <t>11138439</t>
  </si>
  <si>
    <t>10:50:17</t>
  </si>
  <si>
    <t>11:53:28</t>
  </si>
  <si>
    <t>11136446</t>
  </si>
  <si>
    <t>3:30:34</t>
  </si>
  <si>
    <t>3:50:23</t>
  </si>
  <si>
    <t>11136693</t>
  </si>
  <si>
    <t>4:23:21</t>
  </si>
  <si>
    <t>4:52:10</t>
  </si>
  <si>
    <t>11137632</t>
  </si>
  <si>
    <t>7:33:29</t>
  </si>
  <si>
    <t>8:00:52</t>
  </si>
  <si>
    <t>136546</t>
  </si>
  <si>
    <t>H&amp;M Wood Preserving Inc.</t>
  </si>
  <si>
    <t>11137405</t>
  </si>
  <si>
    <t>6:40:18</t>
  </si>
  <si>
    <t>7:05:51</t>
  </si>
  <si>
    <t>LZ - Bowling - Reamey</t>
  </si>
  <si>
    <t>11137863</t>
  </si>
  <si>
    <t>8:13:29</t>
  </si>
  <si>
    <t>8:42:25</t>
  </si>
  <si>
    <t>11138036</t>
  </si>
  <si>
    <t>9:02:31</t>
  </si>
  <si>
    <t>9:23:38</t>
  </si>
  <si>
    <t>11136381</t>
  </si>
  <si>
    <t>3:21:23</t>
  </si>
  <si>
    <t>3:42:22</t>
  </si>
  <si>
    <t>11138326</t>
  </si>
  <si>
    <t>10:14:47</t>
  </si>
  <si>
    <t>11:33:18</t>
  </si>
  <si>
    <t>11138427</t>
  </si>
  <si>
    <t>10:43:17</t>
  </si>
  <si>
    <t>11:51:47</t>
  </si>
  <si>
    <t>11138604</t>
  </si>
  <si>
    <t>12:15:46</t>
  </si>
  <si>
    <t>13:03:30</t>
  </si>
  <si>
    <t>11138744</t>
  </si>
  <si>
    <t>14:18:54</t>
  </si>
  <si>
    <t>15:02:00</t>
  </si>
  <si>
    <t>11138285</t>
  </si>
  <si>
    <t>9:58:20</t>
  </si>
  <si>
    <t>11138323</t>
  </si>
  <si>
    <t>10:12:52</t>
  </si>
  <si>
    <t>10:38:11</t>
  </si>
  <si>
    <t>11138644</t>
  </si>
  <si>
    <t>12:49:24</t>
  </si>
  <si>
    <t>13:20:56</t>
  </si>
  <si>
    <t>11138669</t>
  </si>
  <si>
    <t>13:15:02</t>
  </si>
  <si>
    <t>13:43:50</t>
  </si>
  <si>
    <t>11138807</t>
  </si>
  <si>
    <t>15:40:23</t>
  </si>
  <si>
    <t>16:09:20</t>
  </si>
  <si>
    <t>11137912</t>
  </si>
  <si>
    <t>8:31:11</t>
  </si>
  <si>
    <t>9:09:54</t>
  </si>
  <si>
    <t>11138128</t>
  </si>
  <si>
    <t>9:17:01</t>
  </si>
  <si>
    <t>9:59:06</t>
  </si>
  <si>
    <t>11139496</t>
  </si>
  <si>
    <t>12.03.2022</t>
  </si>
  <si>
    <t>9:21:41</t>
  </si>
  <si>
    <t>9:42:39</t>
  </si>
  <si>
    <t>11139310</t>
  </si>
  <si>
    <t>6:08:33</t>
  </si>
  <si>
    <t>6:30:25</t>
  </si>
  <si>
    <t>11139311</t>
  </si>
  <si>
    <t>6:11:12</t>
  </si>
  <si>
    <t>6:35:27</t>
  </si>
  <si>
    <t>11139344</t>
  </si>
  <si>
    <t>6:25:24</t>
  </si>
  <si>
    <t>6:51:39</t>
  </si>
  <si>
    <t>11139345</t>
  </si>
  <si>
    <t>6:26:47</t>
  </si>
  <si>
    <t>7:02:23</t>
  </si>
  <si>
    <t>11139497</t>
  </si>
  <si>
    <t>9:27:55</t>
  </si>
  <si>
    <t>9:51:51</t>
  </si>
  <si>
    <t>11139499</t>
  </si>
  <si>
    <t>9:42:23</t>
  </si>
  <si>
    <t>11139566</t>
  </si>
  <si>
    <t>10:40:37</t>
  </si>
  <si>
    <t>11:02:02</t>
  </si>
  <si>
    <t>11139567</t>
  </si>
  <si>
    <t>10:42:00</t>
  </si>
  <si>
    <t>11139572</t>
  </si>
  <si>
    <t>12:42:26</t>
  </si>
  <si>
    <t>11139616</t>
  </si>
  <si>
    <t>12:42:18</t>
  </si>
  <si>
    <t>13:12:01</t>
  </si>
  <si>
    <t>11139097</t>
  </si>
  <si>
    <t>2:11:02</t>
  </si>
  <si>
    <t>2:34:04</t>
  </si>
  <si>
    <t>11139218</t>
  </si>
  <si>
    <t>5:12:18</t>
  </si>
  <si>
    <t>5:36:40</t>
  </si>
  <si>
    <t>11139613</t>
  </si>
  <si>
    <t>12:34:20</t>
  </si>
  <si>
    <t>12:53:50</t>
  </si>
  <si>
    <t>11139312</t>
  </si>
  <si>
    <t>6:21:47</t>
  </si>
  <si>
    <t>6:39:07</t>
  </si>
  <si>
    <t>11139622</t>
  </si>
  <si>
    <t>17:13:06</t>
  </si>
  <si>
    <t>17:33:38</t>
  </si>
  <si>
    <t>11139621</t>
  </si>
  <si>
    <t>16:13:23</t>
  </si>
  <si>
    <t>16:50:40</t>
  </si>
  <si>
    <t>11139303</t>
  </si>
  <si>
    <t>5:53:53</t>
  </si>
  <si>
    <t>6:14:24</t>
  </si>
  <si>
    <t>11139500</t>
  </si>
  <si>
    <t>9:47:08</t>
  </si>
  <si>
    <t>10:12:48</t>
  </si>
  <si>
    <t>11139309</t>
  </si>
  <si>
    <t>6:07:12</t>
  </si>
  <si>
    <t>6:28:20</t>
  </si>
  <si>
    <t>11139683</t>
  </si>
  <si>
    <t>20:51:19</t>
  </si>
  <si>
    <t>21:08:23</t>
  </si>
  <si>
    <t>11139094</t>
  </si>
  <si>
    <t>2:02:25</t>
  </si>
  <si>
    <t>2:25:40</t>
  </si>
  <si>
    <t>11139349</t>
  </si>
  <si>
    <t>6:34:47</t>
  </si>
  <si>
    <t>6:55:39</t>
  </si>
  <si>
    <t>11139684</t>
  </si>
  <si>
    <t>23:41:13</t>
  </si>
  <si>
    <t>11139571</t>
  </si>
  <si>
    <t>11:48:36</t>
  </si>
  <si>
    <t>12:11:54</t>
  </si>
  <si>
    <t>11140030</t>
  </si>
  <si>
    <t>13.03.2022</t>
  </si>
  <si>
    <t>12:47:41</t>
  </si>
  <si>
    <t>13:15:42</t>
  </si>
  <si>
    <t>11139947</t>
  </si>
  <si>
    <t>10:52:04</t>
  </si>
  <si>
    <t>11:14:25</t>
  </si>
  <si>
    <t>11139948</t>
  </si>
  <si>
    <t>10:54:42</t>
  </si>
  <si>
    <t>11:28:49</t>
  </si>
  <si>
    <t>11140032</t>
  </si>
  <si>
    <t>14:29:47</t>
  </si>
  <si>
    <t>14:51:41</t>
  </si>
  <si>
    <t>11140073</t>
  </si>
  <si>
    <t>17:18:53</t>
  </si>
  <si>
    <t>17:36:44</t>
  </si>
  <si>
    <t>11140082</t>
  </si>
  <si>
    <t>21:30:03</t>
  </si>
  <si>
    <t>21:54:48</t>
  </si>
  <si>
    <t>11140108</t>
  </si>
  <si>
    <t>22:39:20</t>
  </si>
  <si>
    <t>22:56:20</t>
  </si>
  <si>
    <t>11139943</t>
  </si>
  <si>
    <t>9:36:56</t>
  </si>
  <si>
    <t>9:54:21</t>
  </si>
  <si>
    <t>11140031</t>
  </si>
  <si>
    <t>14:19:40</t>
  </si>
  <si>
    <t>14:38:51</t>
  </si>
  <si>
    <t>11139950</t>
  </si>
  <si>
    <t>11:58:49</t>
  </si>
  <si>
    <t>12:13:53</t>
  </si>
  <si>
    <t>11139779</t>
  </si>
  <si>
    <t>6:29:39</t>
  </si>
  <si>
    <t>6:49:36</t>
  </si>
  <si>
    <t>11140081</t>
  </si>
  <si>
    <t>20:51:07</t>
  </si>
  <si>
    <t>21:08:42</t>
  </si>
  <si>
    <t>11140043</t>
  </si>
  <si>
    <t>14:47:39</t>
  </si>
  <si>
    <t>15:06:05</t>
  </si>
  <si>
    <t>11140074</t>
  </si>
  <si>
    <t>17:23:06</t>
  </si>
  <si>
    <t>17:44:56</t>
  </si>
  <si>
    <t>11139944</t>
  </si>
  <si>
    <t>9:49:52</t>
  </si>
  <si>
    <t>10:14:33</t>
  </si>
  <si>
    <t>11139946</t>
  </si>
  <si>
    <t>10:28:58</t>
  </si>
  <si>
    <t>11:01:47</t>
  </si>
  <si>
    <t>11140049</t>
  </si>
  <si>
    <t>17:02:25</t>
  </si>
  <si>
    <t>17:26:39</t>
  </si>
  <si>
    <t>24:05:36</t>
  </si>
  <si>
    <t>Average Nubmer of Trucks</t>
  </si>
  <si>
    <t>10.2022</t>
  </si>
  <si>
    <t>12:18:50</t>
  </si>
  <si>
    <t>11142921</t>
  </si>
  <si>
    <t>Weighing in week</t>
  </si>
  <si>
    <t>Average Time Weighing by Hour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</si>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</sst>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8-4EDC-865E-792D78F4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EDC-865E-792D78F4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</a:t>
            </a:r>
            <a:r>
              <a:rPr lang="en-GB" baseline="0"/>
              <a:t> 11th,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 Fri, Mar 11, 2022'!$R$2:$R$25</c:f>
              <c:numCache>
                <c:formatCode>h:mm;@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A-427A-AEA4-EDFD016A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Fri, Mar 11, 2022'!$S$2:$S$25</c:f>
              <c:numCache>
                <c:formatCode>h:mm;@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A-427A-AEA4-EDFD016A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</a:t>
            </a:r>
            <a:r>
              <a:rPr lang="en-GB" baseline="0"/>
              <a:t> 12th, 2022;  Total Trucks by Hours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4-4A82-AA5E-8394CB57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4-4A82-AA5E-8394CB57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12,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6F1-8FF2-C8F5A301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12, 2022'!$S$2:$S$25</c:f>
              <c:numCache>
                <c:formatCode>h:mm;@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C-46F1-8FF2-C8F5A301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B55-BB19-283B2BB5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E-4B55-BB19-283B2BB5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'Sun, Mar 13, 2022'!$R$2:$R$24</c:f>
              <c:numCache>
                <c:formatCode>h:mm;@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0-47EF-9254-C9EA8CAE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13, 2022'!$S$2:$S$24</c:f>
              <c:numCache>
                <c:formatCode>h:mm;@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0-47EF-9254-C9EA8CAE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'Weekly Stats'!$Q$2:$Q$25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4E31-9798-E0A834B7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'Weekly Stats'!$R$2:$R$25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4-4E31-9798-E0A834B7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'Weekly Stats'!$S$2:$S$25</c:f>
              <c:numCache>
                <c:formatCode>h:mm;@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43D0-A2B2-E270936F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Stats'!$T$2:$T$25</c:f>
              <c:numCache>
                <c:formatCode>h:mm;@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D-43D0-A2B2-E270936F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'Mon, Mar 07, 2022'!$R$2:$R$25</c:f>
              <c:numCache>
                <c:formatCode>h:mm;@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F-415F-930E-66BA36F7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Mar 07, 2022'!$S$2:$S$25</c:f>
              <c:numCache>
                <c:formatCode>h:mm;@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F-415F-930E-66BA36F7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4E23-B747-152B70E4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8-4E23-B747-152B70E4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'Tue, Mar 08, 2022'!$R$2:$R$25</c:f>
              <c:numCache>
                <c:formatCode>h:mm;@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4-494B-90E4-C912AC28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Mar 08, 2022'!$S$2:$S$25</c:f>
              <c:numCache>
                <c:formatCode>h:mm;@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94B-90E4-C912AC28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D-4813-A818-C5C866DE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D-4813-A818-C5C866DE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'Wed, Mar 09, 2022'!$R$2:$R$25</c:f>
              <c:numCache>
                <c:formatCode>h:mm;@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2-4982-B3F9-82357769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09, 2022'!$S$2:$S$25</c:f>
              <c:numCache>
                <c:formatCode>h:mm;@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2-4982-B3F9-82357769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7-4365-B213-FB84463B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7-4365-B213-FB84463B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'Thu, Mar 10, 2022'!$R$2:$R$25</c:f>
              <c:numCache>
                <c:formatCode>h:mm;@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4217-934F-F6CB4A6D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10, 2022'!$S$2:$S$25</c:f>
              <c:numCache>
                <c:formatCode>h:mm;@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C-4217-934F-F6CB4A6D1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</a:t>
            </a:r>
            <a:r>
              <a:rPr lang="en-GB" baseline="0"/>
              <a:t> 11th, 2022; Total Trucks by Hours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383-9794-04CCF940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B-4383-9794-04CCF940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128587</xdr:rowOff>
    </xdr:from>
    <xdr:to>
      <xdr:col>3</xdr:col>
      <xdr:colOff>1000125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147637</xdr:rowOff>
    </xdr:from>
    <xdr:to>
      <xdr:col>6</xdr:col>
      <xdr:colOff>866775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7</xdr:col>
      <xdr:colOff>4762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3</xdr:col>
      <xdr:colOff>1009650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1357312</xdr:colOff>
      <xdr:row>0</xdr:row>
      <xdr:rowOff>0</xdr:rowOff>
    </xdr:from>
    <xdr:to>
      <xdr:col>6</xdr:col>
      <xdr:colOff>862012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1323975</xdr:colOff>
      <xdr:row>0</xdr:row>
      <xdr:rowOff>0</xdr:rowOff>
    </xdr:from>
    <xdr:to>
      <xdr:col>6</xdr:col>
      <xdr:colOff>847725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3</xdr:col>
      <xdr:colOff>895350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1128712</xdr:colOff>
      <xdr:row>0</xdr:row>
      <xdr:rowOff>0</xdr:rowOff>
    </xdr:from>
    <xdr:to>
      <xdr:col>7</xdr:col>
      <xdr:colOff>14287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1938337</xdr:colOff>
      <xdr:row>0</xdr:row>
      <xdr:rowOff>0</xdr:rowOff>
    </xdr:from>
    <xdr:to>
      <xdr:col>7</xdr:col>
      <xdr:colOff>1223962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9525</xdr:rowOff>
    </xdr:from>
    <xdr:to>
      <xdr:col>6</xdr:col>
      <xdr:colOff>866775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0"/>
  <sheetViews>
    <sheetView topLeftCell="F1" workbookViewId="0">
      <selection activeCell="P27" sqref="P2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508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5.333333333333333</v>
      </c>
      <c r="R2" s="17">
        <f t="shared" ref="R2:R21" si="0">AVERAGEIF(M1:M399,  O2, L1:L399)</f>
        <v>1.346064814814815E-2</v>
      </c>
      <c r="S2" s="17">
        <f>AVERAGE($R$2:$R$25)</f>
        <v>1.8593714124096074E-2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2</v>
      </c>
      <c r="Q3">
        <f t="shared" ref="Q3:Q25" si="1">AVERAGE($P$2:$P$25)</f>
        <v>5.333333333333333</v>
      </c>
      <c r="R3" s="17">
        <f t="shared" si="0"/>
        <v>1.1944444444444438E-2</v>
      </c>
      <c r="S3" s="17">
        <f t="shared" ref="S3:S25" si="2">AVERAGE($R$2:$R$25)</f>
        <v>1.8593714124096074E-2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7">
        <f t="shared" ref="L4:L66" si="3">K4-J4</f>
        <v>2.2037037037037077E-2</v>
      </c>
      <c r="M4">
        <f t="shared" ref="M4:M66" si="4">HOUR(J4)</f>
        <v>7</v>
      </c>
      <c r="O4">
        <v>2</v>
      </c>
      <c r="P4">
        <f>COUNTIF(M:M,"2")</f>
        <v>1</v>
      </c>
      <c r="Q4">
        <f t="shared" si="1"/>
        <v>5.333333333333333</v>
      </c>
      <c r="R4" s="17">
        <f t="shared" si="0"/>
        <v>1.1620370370370364E-2</v>
      </c>
      <c r="S4" s="17">
        <f t="shared" si="2"/>
        <v>1.8593714124096074E-2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1"/>
        <v>5.333333333333333</v>
      </c>
      <c r="R5" s="17">
        <f t="shared" si="0"/>
        <v>1.2724537037037031E-2</v>
      </c>
      <c r="S5" s="17">
        <f t="shared" si="2"/>
        <v>1.8593714124096074E-2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3" t="s">
        <v>18</v>
      </c>
      <c r="J6" s="13" t="s">
        <v>25</v>
      </c>
      <c r="K6" s="14" t="s">
        <v>26</v>
      </c>
      <c r="L6" s="17">
        <f t="shared" si="3"/>
        <v>1.518518518518519E-2</v>
      </c>
      <c r="M6">
        <f t="shared" si="4"/>
        <v>8</v>
      </c>
      <c r="O6">
        <v>4</v>
      </c>
      <c r="P6">
        <f>COUNTIF(M:M,"4")</f>
        <v>4</v>
      </c>
      <c r="Q6">
        <f t="shared" si="1"/>
        <v>5.333333333333333</v>
      </c>
      <c r="R6" s="17">
        <f t="shared" si="0"/>
        <v>1.3451967592592616E-2</v>
      </c>
      <c r="S6" s="17">
        <f t="shared" si="2"/>
        <v>1.8593714124096074E-2</v>
      </c>
    </row>
    <row r="7" spans="1:19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3" t="s">
        <v>18</v>
      </c>
      <c r="J7" s="13" t="s">
        <v>28</v>
      </c>
      <c r="K7" s="14" t="s">
        <v>29</v>
      </c>
      <c r="L7" s="17">
        <f t="shared" si="3"/>
        <v>4.9363425925925963E-2</v>
      </c>
      <c r="M7">
        <f t="shared" si="4"/>
        <v>11</v>
      </c>
      <c r="O7">
        <v>5</v>
      </c>
      <c r="P7">
        <f>COUNTIF(M:M,"5")</f>
        <v>7</v>
      </c>
      <c r="Q7">
        <f t="shared" si="1"/>
        <v>5.333333333333333</v>
      </c>
      <c r="R7" s="17">
        <f t="shared" si="0"/>
        <v>1.576719576719577E-2</v>
      </c>
      <c r="S7" s="17">
        <f t="shared" si="2"/>
        <v>1.8593714124096074E-2</v>
      </c>
    </row>
    <row r="8" spans="1:19" x14ac:dyDescent="0.25">
      <c r="A8" s="11"/>
      <c r="B8" s="12"/>
      <c r="C8" s="12"/>
      <c r="D8" s="12"/>
      <c r="E8" s="12"/>
      <c r="F8" s="12"/>
      <c r="G8" s="9" t="s">
        <v>30</v>
      </c>
      <c r="H8" s="9" t="s">
        <v>24</v>
      </c>
      <c r="I8" s="3" t="s">
        <v>18</v>
      </c>
      <c r="J8" s="13" t="s">
        <v>31</v>
      </c>
      <c r="K8" s="14" t="s">
        <v>32</v>
      </c>
      <c r="L8" s="17">
        <f t="shared" si="3"/>
        <v>3.7893518518518521E-2</v>
      </c>
      <c r="M8">
        <f t="shared" si="4"/>
        <v>14</v>
      </c>
      <c r="O8">
        <v>6</v>
      </c>
      <c r="P8">
        <f>COUNTIF(M:M,"6")</f>
        <v>4</v>
      </c>
      <c r="Q8">
        <f t="shared" si="1"/>
        <v>5.333333333333333</v>
      </c>
      <c r="R8" s="17">
        <f t="shared" si="0"/>
        <v>1.667534722222222E-2</v>
      </c>
      <c r="S8" s="17">
        <f t="shared" si="2"/>
        <v>1.8593714124096074E-2</v>
      </c>
    </row>
    <row r="9" spans="1:19" x14ac:dyDescent="0.25">
      <c r="A9" s="11"/>
      <c r="B9" s="12"/>
      <c r="C9" s="12"/>
      <c r="D9" s="12"/>
      <c r="E9" s="12"/>
      <c r="F9" s="12"/>
      <c r="G9" s="9" t="s">
        <v>33</v>
      </c>
      <c r="H9" s="9" t="s">
        <v>24</v>
      </c>
      <c r="I9" s="3" t="s">
        <v>18</v>
      </c>
      <c r="J9" s="13" t="s">
        <v>34</v>
      </c>
      <c r="K9" s="14" t="s">
        <v>35</v>
      </c>
      <c r="L9" s="17">
        <f t="shared" si="3"/>
        <v>2.5879629629629752E-2</v>
      </c>
      <c r="M9">
        <f t="shared" si="4"/>
        <v>17</v>
      </c>
      <c r="O9">
        <v>7</v>
      </c>
      <c r="P9">
        <f>COUNTIF(M:M,"7")</f>
        <v>7</v>
      </c>
      <c r="Q9">
        <f t="shared" si="1"/>
        <v>5.333333333333333</v>
      </c>
      <c r="R9" s="17">
        <f t="shared" si="0"/>
        <v>1.8142361111111106E-2</v>
      </c>
      <c r="S9" s="17">
        <f t="shared" si="2"/>
        <v>1.8593714124096074E-2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36</v>
      </c>
      <c r="H10" s="9" t="s">
        <v>24</v>
      </c>
      <c r="I10" s="3" t="s">
        <v>18</v>
      </c>
      <c r="J10" s="13" t="s">
        <v>37</v>
      </c>
      <c r="K10" s="14" t="s">
        <v>38</v>
      </c>
      <c r="L10" s="17">
        <f t="shared" si="3"/>
        <v>1.7719907407407365E-2</v>
      </c>
      <c r="M10">
        <f t="shared" si="4"/>
        <v>19</v>
      </c>
      <c r="O10">
        <v>8</v>
      </c>
      <c r="P10">
        <f>COUNTIF(M:M,"8")</f>
        <v>12</v>
      </c>
      <c r="Q10">
        <f t="shared" si="1"/>
        <v>5.333333333333333</v>
      </c>
      <c r="R10" s="17">
        <f t="shared" si="0"/>
        <v>1.9820075757575752E-2</v>
      </c>
      <c r="S10" s="17">
        <f t="shared" si="2"/>
        <v>1.8593714124096074E-2</v>
      </c>
    </row>
    <row r="11" spans="1:19" x14ac:dyDescent="0.25">
      <c r="A11" s="11"/>
      <c r="B11" s="12"/>
      <c r="C11" s="9" t="s">
        <v>39</v>
      </c>
      <c r="D11" s="9" t="s">
        <v>40</v>
      </c>
      <c r="E11" s="9" t="s">
        <v>40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11</v>
      </c>
      <c r="Q11">
        <f t="shared" si="1"/>
        <v>5.333333333333333</v>
      </c>
      <c r="R11" s="17">
        <f t="shared" si="0"/>
        <v>2.6684553872053884E-2</v>
      </c>
      <c r="S11" s="17">
        <f t="shared" si="2"/>
        <v>1.8593714124096074E-2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41</v>
      </c>
      <c r="H12" s="9" t="s">
        <v>24</v>
      </c>
      <c r="I12" s="3" t="s">
        <v>18</v>
      </c>
      <c r="J12" s="13" t="s">
        <v>42</v>
      </c>
      <c r="K12" s="14" t="s">
        <v>43</v>
      </c>
      <c r="L12" s="17">
        <f t="shared" si="3"/>
        <v>1.1944444444444438E-2</v>
      </c>
      <c r="M12">
        <f t="shared" si="4"/>
        <v>1</v>
      </c>
      <c r="O12">
        <v>10</v>
      </c>
      <c r="P12">
        <f>COUNTIF(M:M,"10")</f>
        <v>13</v>
      </c>
      <c r="Q12">
        <f t="shared" si="1"/>
        <v>5.333333333333333</v>
      </c>
      <c r="R12" s="17">
        <f t="shared" si="0"/>
        <v>3.2030804843304853E-2</v>
      </c>
      <c r="S12" s="17">
        <f t="shared" si="2"/>
        <v>1.8593714124096074E-2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44</v>
      </c>
      <c r="H13" s="9" t="s">
        <v>24</v>
      </c>
      <c r="I13" s="3" t="s">
        <v>18</v>
      </c>
      <c r="J13" s="13" t="s">
        <v>45</v>
      </c>
      <c r="K13" s="14" t="s">
        <v>46</v>
      </c>
      <c r="L13" s="17">
        <f t="shared" si="3"/>
        <v>1.1620370370370364E-2</v>
      </c>
      <c r="M13">
        <f t="shared" si="4"/>
        <v>2</v>
      </c>
      <c r="O13">
        <v>11</v>
      </c>
      <c r="P13">
        <f>COUNTIF(M:M,"11")</f>
        <v>11</v>
      </c>
      <c r="Q13">
        <f t="shared" si="1"/>
        <v>5.333333333333333</v>
      </c>
      <c r="R13" s="17">
        <f t="shared" si="0"/>
        <v>3.1774305555555576E-2</v>
      </c>
      <c r="S13" s="17">
        <f t="shared" si="2"/>
        <v>1.8593714124096074E-2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47</v>
      </c>
      <c r="H14" s="9" t="s">
        <v>24</v>
      </c>
      <c r="I14" s="3" t="s">
        <v>18</v>
      </c>
      <c r="J14" s="13" t="s">
        <v>48</v>
      </c>
      <c r="K14" s="14" t="s">
        <v>49</v>
      </c>
      <c r="L14" s="17">
        <f t="shared" si="3"/>
        <v>1.1377314814814798E-2</v>
      </c>
      <c r="M14">
        <f t="shared" si="4"/>
        <v>3</v>
      </c>
      <c r="O14">
        <v>12</v>
      </c>
      <c r="P14">
        <f>COUNTIF(M:M,"12")</f>
        <v>3</v>
      </c>
      <c r="Q14">
        <f t="shared" si="1"/>
        <v>5.333333333333333</v>
      </c>
      <c r="R14" s="17">
        <f t="shared" si="0"/>
        <v>3.5679012345678975E-2</v>
      </c>
      <c r="S14" s="17">
        <f t="shared" si="2"/>
        <v>1.8593714124096074E-2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50</v>
      </c>
      <c r="H15" s="9" t="s">
        <v>24</v>
      </c>
      <c r="I15" s="3" t="s">
        <v>18</v>
      </c>
      <c r="J15" s="13" t="s">
        <v>51</v>
      </c>
      <c r="K15" s="14" t="s">
        <v>52</v>
      </c>
      <c r="L15" s="17">
        <f t="shared" si="3"/>
        <v>1.1550925925925964E-2</v>
      </c>
      <c r="M15">
        <f t="shared" si="4"/>
        <v>4</v>
      </c>
      <c r="O15">
        <v>13</v>
      </c>
      <c r="P15">
        <f>COUNTIF(M:M,"13")</f>
        <v>9</v>
      </c>
      <c r="Q15">
        <f t="shared" si="1"/>
        <v>5.333333333333333</v>
      </c>
      <c r="R15" s="17">
        <f t="shared" si="0"/>
        <v>2.0196759259259272E-2</v>
      </c>
      <c r="S15" s="17">
        <f t="shared" si="2"/>
        <v>1.8593714124096074E-2</v>
      </c>
    </row>
    <row r="16" spans="1:19" x14ac:dyDescent="0.25">
      <c r="A16" s="11"/>
      <c r="B16" s="12"/>
      <c r="C16" s="9" t="s">
        <v>53</v>
      </c>
      <c r="D16" s="9" t="s">
        <v>54</v>
      </c>
      <c r="E16" s="9" t="s">
        <v>54</v>
      </c>
      <c r="F16" s="9" t="s">
        <v>15</v>
      </c>
      <c r="G16" s="9" t="s">
        <v>55</v>
      </c>
      <c r="H16" s="9" t="s">
        <v>17</v>
      </c>
      <c r="I16" s="3" t="s">
        <v>18</v>
      </c>
      <c r="J16" s="13" t="s">
        <v>56</v>
      </c>
      <c r="K16" s="14" t="s">
        <v>57</v>
      </c>
      <c r="L16" s="17">
        <f t="shared" si="3"/>
        <v>1.7615740740740737E-2</v>
      </c>
      <c r="M16">
        <f t="shared" si="4"/>
        <v>9</v>
      </c>
      <c r="O16">
        <v>14</v>
      </c>
      <c r="P16">
        <f>COUNTIF(M:M,"14")</f>
        <v>12</v>
      </c>
      <c r="Q16">
        <f t="shared" si="1"/>
        <v>5.333333333333333</v>
      </c>
      <c r="R16" s="17">
        <f t="shared" si="0"/>
        <v>3.0433501683501705E-2</v>
      </c>
      <c r="S16" s="17">
        <f t="shared" si="2"/>
        <v>1.8593714124096074E-2</v>
      </c>
    </row>
    <row r="17" spans="1:19" x14ac:dyDescent="0.25">
      <c r="A17" s="11"/>
      <c r="B17" s="12"/>
      <c r="C17" s="9" t="s">
        <v>58</v>
      </c>
      <c r="D17" s="9" t="s">
        <v>59</v>
      </c>
      <c r="E17" s="9" t="s">
        <v>59</v>
      </c>
      <c r="F17" s="9" t="s">
        <v>15</v>
      </c>
      <c r="G17" s="9" t="s">
        <v>60</v>
      </c>
      <c r="H17" s="9" t="s">
        <v>17</v>
      </c>
      <c r="I17" s="3" t="s">
        <v>18</v>
      </c>
      <c r="J17" s="13" t="s">
        <v>61</v>
      </c>
      <c r="K17" s="14" t="s">
        <v>62</v>
      </c>
      <c r="L17" s="17">
        <f t="shared" si="3"/>
        <v>3.1493055555555594E-2</v>
      </c>
      <c r="M17">
        <f t="shared" si="4"/>
        <v>13</v>
      </c>
      <c r="O17">
        <v>15</v>
      </c>
      <c r="P17">
        <f>COUNTIF(M:M,"15")</f>
        <v>7</v>
      </c>
      <c r="Q17">
        <f t="shared" si="1"/>
        <v>5.333333333333333</v>
      </c>
      <c r="R17" s="17">
        <f t="shared" si="0"/>
        <v>2.2382605820105823E-2</v>
      </c>
      <c r="S17" s="17">
        <f t="shared" si="2"/>
        <v>1.8593714124096074E-2</v>
      </c>
    </row>
    <row r="18" spans="1:19" x14ac:dyDescent="0.25">
      <c r="A18" s="11"/>
      <c r="B18" s="12"/>
      <c r="C18" s="9" t="s">
        <v>63</v>
      </c>
      <c r="D18" s="9" t="s">
        <v>64</v>
      </c>
      <c r="E18" s="9" t="s">
        <v>65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9</v>
      </c>
      <c r="Q18">
        <f t="shared" si="1"/>
        <v>5.333333333333333</v>
      </c>
      <c r="R18" s="17">
        <f t="shared" si="0"/>
        <v>2.3846450617283941E-2</v>
      </c>
      <c r="S18" s="17">
        <f t="shared" si="2"/>
        <v>1.8593714124096074E-2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66</v>
      </c>
      <c r="H19" s="9" t="s">
        <v>24</v>
      </c>
      <c r="I19" s="3" t="s">
        <v>18</v>
      </c>
      <c r="J19" s="13" t="s">
        <v>67</v>
      </c>
      <c r="K19" s="14" t="s">
        <v>68</v>
      </c>
      <c r="L19" s="17">
        <f t="shared" si="3"/>
        <v>1.4305555555555571E-2</v>
      </c>
      <c r="M19">
        <f t="shared" si="4"/>
        <v>6</v>
      </c>
      <c r="O19">
        <v>17</v>
      </c>
      <c r="P19">
        <f>COUNTIF(M:M,"17")</f>
        <v>4</v>
      </c>
      <c r="Q19">
        <f t="shared" si="1"/>
        <v>5.333333333333333</v>
      </c>
      <c r="R19" s="17">
        <f t="shared" si="0"/>
        <v>2.3699845679012361E-2</v>
      </c>
      <c r="S19" s="17">
        <f t="shared" si="2"/>
        <v>1.8593714124096074E-2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69</v>
      </c>
      <c r="H20" s="9" t="s">
        <v>24</v>
      </c>
      <c r="I20" s="3" t="s">
        <v>18</v>
      </c>
      <c r="J20" s="13" t="s">
        <v>70</v>
      </c>
      <c r="K20" s="14" t="s">
        <v>71</v>
      </c>
      <c r="L20" s="17">
        <f t="shared" si="3"/>
        <v>1.4201388888888888E-2</v>
      </c>
      <c r="M20">
        <f t="shared" si="4"/>
        <v>21</v>
      </c>
      <c r="O20">
        <v>18</v>
      </c>
      <c r="P20">
        <f>COUNTIF(M:M,"18")</f>
        <v>1</v>
      </c>
      <c r="Q20">
        <f t="shared" si="1"/>
        <v>5.333333333333333</v>
      </c>
      <c r="R20" s="17">
        <f t="shared" si="0"/>
        <v>1.4664351851851887E-2</v>
      </c>
      <c r="S20" s="17">
        <f t="shared" si="2"/>
        <v>1.8593714124096074E-2</v>
      </c>
    </row>
    <row r="21" spans="1:19" x14ac:dyDescent="0.25">
      <c r="A21" s="11"/>
      <c r="B21" s="12"/>
      <c r="C21" s="9" t="s">
        <v>72</v>
      </c>
      <c r="D21" s="9" t="s">
        <v>73</v>
      </c>
      <c r="E21" s="9" t="s">
        <v>73</v>
      </c>
      <c r="F21" s="9" t="s">
        <v>15</v>
      </c>
      <c r="G21" s="10" t="s">
        <v>12</v>
      </c>
      <c r="H21" s="5"/>
      <c r="I21" s="6"/>
      <c r="J21" s="7"/>
      <c r="K21" s="8"/>
      <c r="L21" s="17">
        <f t="shared" si="3"/>
        <v>0</v>
      </c>
      <c r="O21">
        <v>19</v>
      </c>
      <c r="P21">
        <f>COUNTIF(M:M,"19")</f>
        <v>3</v>
      </c>
      <c r="Q21">
        <f t="shared" si="1"/>
        <v>5.333333333333333</v>
      </c>
      <c r="R21" s="17">
        <f t="shared" si="0"/>
        <v>1.7534722222222243E-2</v>
      </c>
      <c r="S21" s="17">
        <f t="shared" si="2"/>
        <v>1.8593714124096074E-2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74</v>
      </c>
      <c r="H22" s="9" t="s">
        <v>24</v>
      </c>
      <c r="I22" s="3" t="s">
        <v>18</v>
      </c>
      <c r="J22" s="13" t="s">
        <v>75</v>
      </c>
      <c r="K22" s="14" t="s">
        <v>76</v>
      </c>
      <c r="L22" s="17">
        <f t="shared" si="3"/>
        <v>3.2071759259259203E-2</v>
      </c>
      <c r="M22">
        <f t="shared" si="4"/>
        <v>16</v>
      </c>
      <c r="O22">
        <v>20</v>
      </c>
      <c r="P22">
        <f>COUNTIF(M:M,"20")</f>
        <v>0</v>
      </c>
      <c r="Q22">
        <f t="shared" si="1"/>
        <v>5.333333333333333</v>
      </c>
      <c r="R22" s="17">
        <v>0</v>
      </c>
      <c r="S22" s="17">
        <f t="shared" si="2"/>
        <v>1.8593714124096074E-2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77</v>
      </c>
      <c r="H23" s="9" t="s">
        <v>17</v>
      </c>
      <c r="I23" s="3" t="s">
        <v>18</v>
      </c>
      <c r="J23" s="13" t="s">
        <v>78</v>
      </c>
      <c r="K23" s="14" t="s">
        <v>79</v>
      </c>
      <c r="L23" s="17">
        <f t="shared" si="3"/>
        <v>2.3078703703703685E-2</v>
      </c>
      <c r="M23">
        <f t="shared" si="4"/>
        <v>17</v>
      </c>
      <c r="O23">
        <v>21</v>
      </c>
      <c r="P23">
        <f>COUNTIF(M:M,"21")</f>
        <v>1</v>
      </c>
      <c r="Q23">
        <f t="shared" si="1"/>
        <v>5.333333333333333</v>
      </c>
      <c r="R23" s="17">
        <v>0</v>
      </c>
      <c r="S23" s="17">
        <f t="shared" si="2"/>
        <v>1.8593714124096074E-2</v>
      </c>
    </row>
    <row r="24" spans="1:19" x14ac:dyDescent="0.25">
      <c r="A24" s="11"/>
      <c r="B24" s="12"/>
      <c r="C24" s="9" t="s">
        <v>80</v>
      </c>
      <c r="D24" s="9" t="s">
        <v>81</v>
      </c>
      <c r="E24" s="9" t="s">
        <v>81</v>
      </c>
      <c r="F24" s="9" t="s">
        <v>15</v>
      </c>
      <c r="G24" s="9" t="s">
        <v>82</v>
      </c>
      <c r="H24" s="9" t="s">
        <v>24</v>
      </c>
      <c r="I24" s="3" t="s">
        <v>18</v>
      </c>
      <c r="J24" s="13" t="s">
        <v>83</v>
      </c>
      <c r="K24" s="14" t="s">
        <v>84</v>
      </c>
      <c r="L24" s="17">
        <f t="shared" si="3"/>
        <v>3.9201388888888911E-2</v>
      </c>
      <c r="M24">
        <f t="shared" si="4"/>
        <v>15</v>
      </c>
      <c r="O24">
        <v>22</v>
      </c>
      <c r="P24">
        <f>COUNTIF(M:M,"22")</f>
        <v>1</v>
      </c>
      <c r="Q24">
        <f t="shared" si="1"/>
        <v>5.333333333333333</v>
      </c>
      <c r="R24" s="17">
        <f>AVERAGEIF(M23:M421,  O24, L23:L421)</f>
        <v>3.371527777777783E-2</v>
      </c>
      <c r="S24" s="17">
        <f t="shared" si="2"/>
        <v>1.8593714124096074E-2</v>
      </c>
    </row>
    <row r="25" spans="1:19" x14ac:dyDescent="0.25">
      <c r="A25" s="11"/>
      <c r="B25" s="12"/>
      <c r="C25" s="9" t="s">
        <v>85</v>
      </c>
      <c r="D25" s="9" t="s">
        <v>86</v>
      </c>
      <c r="E25" s="9" t="s">
        <v>86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1"/>
        <v>5.333333333333333</v>
      </c>
      <c r="R25" s="17">
        <v>0</v>
      </c>
      <c r="S25" s="17">
        <f t="shared" si="2"/>
        <v>1.8593714124096074E-2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87</v>
      </c>
      <c r="H26" s="9" t="s">
        <v>24</v>
      </c>
      <c r="I26" s="3" t="s">
        <v>18</v>
      </c>
      <c r="J26" s="13" t="s">
        <v>88</v>
      </c>
      <c r="K26" s="14" t="s">
        <v>89</v>
      </c>
      <c r="L26" s="17">
        <f t="shared" si="3"/>
        <v>1.5810185185185205E-2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90</v>
      </c>
      <c r="H27" s="9" t="s">
        <v>24</v>
      </c>
      <c r="I27" s="3" t="s">
        <v>18</v>
      </c>
      <c r="J27" s="13" t="s">
        <v>91</v>
      </c>
      <c r="K27" s="14" t="s">
        <v>92</v>
      </c>
      <c r="L27" s="17">
        <f t="shared" si="3"/>
        <v>2.0046296296296395E-2</v>
      </c>
      <c r="M27">
        <f t="shared" si="4"/>
        <v>17</v>
      </c>
    </row>
    <row r="28" spans="1:19" x14ac:dyDescent="0.25">
      <c r="A28" s="11"/>
      <c r="B28" s="12"/>
      <c r="C28" s="9" t="s">
        <v>93</v>
      </c>
      <c r="D28" s="9" t="s">
        <v>94</v>
      </c>
      <c r="E28" s="9" t="s">
        <v>94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95</v>
      </c>
      <c r="H29" s="9" t="s">
        <v>17</v>
      </c>
      <c r="I29" s="3" t="s">
        <v>18</v>
      </c>
      <c r="J29" s="13" t="s">
        <v>96</v>
      </c>
      <c r="K29" s="14" t="s">
        <v>97</v>
      </c>
      <c r="L29" s="17">
        <f t="shared" si="3"/>
        <v>4.9340277777777775E-2</v>
      </c>
      <c r="M29">
        <f t="shared" si="4"/>
        <v>10</v>
      </c>
    </row>
    <row r="30" spans="1:19" x14ac:dyDescent="0.25">
      <c r="A30" s="11"/>
      <c r="B30" s="12"/>
      <c r="C30" s="12"/>
      <c r="D30" s="12"/>
      <c r="E30" s="12"/>
      <c r="F30" s="12"/>
      <c r="G30" s="9" t="s">
        <v>98</v>
      </c>
      <c r="H30" s="9" t="s">
        <v>17</v>
      </c>
      <c r="I30" s="3" t="s">
        <v>18</v>
      </c>
      <c r="J30" s="13" t="s">
        <v>99</v>
      </c>
      <c r="K30" s="14" t="s">
        <v>100</v>
      </c>
      <c r="L30" s="17">
        <f t="shared" si="3"/>
        <v>4.1979166666666623E-2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101</v>
      </c>
      <c r="H31" s="9" t="s">
        <v>17</v>
      </c>
      <c r="I31" s="3" t="s">
        <v>18</v>
      </c>
      <c r="J31" s="13" t="s">
        <v>102</v>
      </c>
      <c r="K31" s="14" t="s">
        <v>103</v>
      </c>
      <c r="L31" s="17">
        <f t="shared" si="3"/>
        <v>3.443287037037035E-2</v>
      </c>
      <c r="M31">
        <f t="shared" si="4"/>
        <v>14</v>
      </c>
    </row>
    <row r="32" spans="1:19" x14ac:dyDescent="0.25">
      <c r="A32" s="11"/>
      <c r="B32" s="12"/>
      <c r="C32" s="9" t="s">
        <v>104</v>
      </c>
      <c r="D32" s="9" t="s">
        <v>105</v>
      </c>
      <c r="E32" s="9" t="s">
        <v>105</v>
      </c>
      <c r="F32" s="9" t="s">
        <v>15</v>
      </c>
      <c r="G32" s="9" t="s">
        <v>106</v>
      </c>
      <c r="H32" s="9" t="s">
        <v>24</v>
      </c>
      <c r="I32" s="3" t="s">
        <v>18</v>
      </c>
      <c r="J32" s="13" t="s">
        <v>107</v>
      </c>
      <c r="K32" s="14" t="s">
        <v>108</v>
      </c>
      <c r="L32" s="17">
        <f t="shared" si="3"/>
        <v>5.440972222222229E-2</v>
      </c>
      <c r="M32">
        <f t="shared" si="4"/>
        <v>10</v>
      </c>
    </row>
    <row r="33" spans="1:13" x14ac:dyDescent="0.25">
      <c r="A33" s="3" t="s">
        <v>109</v>
      </c>
      <c r="B33" s="9" t="s">
        <v>110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21</v>
      </c>
      <c r="D34" s="9" t="s">
        <v>22</v>
      </c>
      <c r="E34" s="9" t="s">
        <v>22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111</v>
      </c>
      <c r="H35" s="9" t="s">
        <v>24</v>
      </c>
      <c r="I35" s="3" t="s">
        <v>18</v>
      </c>
      <c r="J35" s="13" t="s">
        <v>112</v>
      </c>
      <c r="K35" s="14" t="s">
        <v>113</v>
      </c>
      <c r="L35" s="17">
        <f t="shared" si="3"/>
        <v>1.648148148148143E-2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114</v>
      </c>
      <c r="H36" s="9" t="s">
        <v>24</v>
      </c>
      <c r="I36" s="3" t="s">
        <v>18</v>
      </c>
      <c r="J36" s="13" t="s">
        <v>115</v>
      </c>
      <c r="K36" s="14" t="s">
        <v>116</v>
      </c>
      <c r="L36" s="17">
        <f t="shared" si="3"/>
        <v>4.0509259259259245E-2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117</v>
      </c>
      <c r="H37" s="9" t="s">
        <v>17</v>
      </c>
      <c r="I37" s="3" t="s">
        <v>18</v>
      </c>
      <c r="J37" s="13" t="s">
        <v>118</v>
      </c>
      <c r="K37" s="14" t="s">
        <v>119</v>
      </c>
      <c r="L37" s="17">
        <f t="shared" si="3"/>
        <v>3.5497685185185257E-2</v>
      </c>
      <c r="M37">
        <f t="shared" si="4"/>
        <v>14</v>
      </c>
    </row>
    <row r="38" spans="1:13" x14ac:dyDescent="0.25">
      <c r="A38" s="11"/>
      <c r="B38" s="12"/>
      <c r="C38" s="9" t="s">
        <v>39</v>
      </c>
      <c r="D38" s="9" t="s">
        <v>40</v>
      </c>
      <c r="E38" s="9" t="s">
        <v>40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120</v>
      </c>
      <c r="H39" s="9" t="s">
        <v>24</v>
      </c>
      <c r="I39" s="3" t="s">
        <v>18</v>
      </c>
      <c r="J39" s="13" t="s">
        <v>121</v>
      </c>
      <c r="K39" s="14" t="s">
        <v>122</v>
      </c>
      <c r="L39" s="17">
        <f t="shared" si="3"/>
        <v>2.3333333333333317E-2</v>
      </c>
      <c r="M39">
        <f t="shared" si="4"/>
        <v>6</v>
      </c>
    </row>
    <row r="40" spans="1:13" x14ac:dyDescent="0.25">
      <c r="A40" s="11"/>
      <c r="B40" s="12"/>
      <c r="C40" s="12"/>
      <c r="D40" s="12"/>
      <c r="E40" s="12"/>
      <c r="F40" s="12"/>
      <c r="G40" s="9" t="s">
        <v>123</v>
      </c>
      <c r="H40" s="9" t="s">
        <v>17</v>
      </c>
      <c r="I40" s="3" t="s">
        <v>18</v>
      </c>
      <c r="J40" s="13" t="s">
        <v>124</v>
      </c>
      <c r="K40" s="14" t="s">
        <v>125</v>
      </c>
      <c r="L40" s="17">
        <f t="shared" si="3"/>
        <v>3.4282407407407511E-2</v>
      </c>
      <c r="M40">
        <f t="shared" si="4"/>
        <v>14</v>
      </c>
    </row>
    <row r="41" spans="1:13" x14ac:dyDescent="0.25">
      <c r="A41" s="11"/>
      <c r="B41" s="12"/>
      <c r="C41" s="9" t="s">
        <v>53</v>
      </c>
      <c r="D41" s="9" t="s">
        <v>54</v>
      </c>
      <c r="E41" s="9" t="s">
        <v>54</v>
      </c>
      <c r="F41" s="9" t="s">
        <v>15</v>
      </c>
      <c r="G41" s="9" t="s">
        <v>126</v>
      </c>
      <c r="H41" s="9" t="s">
        <v>17</v>
      </c>
      <c r="I41" s="3" t="s">
        <v>18</v>
      </c>
      <c r="J41" s="13" t="s">
        <v>127</v>
      </c>
      <c r="K41" s="14" t="s">
        <v>128</v>
      </c>
      <c r="L41" s="17">
        <f t="shared" si="3"/>
        <v>2.5729166666666692E-2</v>
      </c>
      <c r="M41">
        <f t="shared" si="4"/>
        <v>13</v>
      </c>
    </row>
    <row r="42" spans="1:13" x14ac:dyDescent="0.25">
      <c r="A42" s="11"/>
      <c r="B42" s="12"/>
      <c r="C42" s="9" t="s">
        <v>63</v>
      </c>
      <c r="D42" s="9" t="s">
        <v>64</v>
      </c>
      <c r="E42" s="9" t="s">
        <v>64</v>
      </c>
      <c r="F42" s="9" t="s">
        <v>15</v>
      </c>
      <c r="G42" s="9" t="s">
        <v>129</v>
      </c>
      <c r="H42" s="9" t="s">
        <v>17</v>
      </c>
      <c r="I42" s="3" t="s">
        <v>18</v>
      </c>
      <c r="J42" s="13" t="s">
        <v>130</v>
      </c>
      <c r="K42" s="14" t="s">
        <v>131</v>
      </c>
      <c r="L42" s="17">
        <f t="shared" si="3"/>
        <v>1.1168981481481485E-2</v>
      </c>
      <c r="M42">
        <f t="shared" si="4"/>
        <v>0</v>
      </c>
    </row>
    <row r="43" spans="1:13" x14ac:dyDescent="0.25">
      <c r="A43" s="11"/>
      <c r="B43" s="12"/>
      <c r="C43" s="9" t="s">
        <v>72</v>
      </c>
      <c r="D43" s="9" t="s">
        <v>73</v>
      </c>
      <c r="E43" s="9" t="s">
        <v>73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132</v>
      </c>
      <c r="H44" s="9" t="s">
        <v>17</v>
      </c>
      <c r="I44" s="3" t="s">
        <v>18</v>
      </c>
      <c r="J44" s="13" t="s">
        <v>133</v>
      </c>
      <c r="K44" s="14" t="s">
        <v>134</v>
      </c>
      <c r="L44" s="17">
        <f t="shared" si="3"/>
        <v>1.7962962962962958E-2</v>
      </c>
      <c r="M44">
        <f t="shared" si="4"/>
        <v>13</v>
      </c>
    </row>
    <row r="45" spans="1:13" x14ac:dyDescent="0.25">
      <c r="A45" s="11"/>
      <c r="B45" s="12"/>
      <c r="C45" s="12"/>
      <c r="D45" s="12"/>
      <c r="E45" s="12"/>
      <c r="F45" s="12"/>
      <c r="G45" s="9" t="s">
        <v>135</v>
      </c>
      <c r="H45" s="9" t="s">
        <v>17</v>
      </c>
      <c r="I45" s="3" t="s">
        <v>18</v>
      </c>
      <c r="J45" s="13" t="s">
        <v>136</v>
      </c>
      <c r="K45" s="14" t="s">
        <v>137</v>
      </c>
      <c r="L45" s="17">
        <f t="shared" si="3"/>
        <v>2.0115740740740851E-2</v>
      </c>
      <c r="M45">
        <f t="shared" si="4"/>
        <v>19</v>
      </c>
    </row>
    <row r="46" spans="1:13" x14ac:dyDescent="0.25">
      <c r="A46" s="11"/>
      <c r="B46" s="12"/>
      <c r="C46" s="9" t="s">
        <v>138</v>
      </c>
      <c r="D46" s="9" t="s">
        <v>139</v>
      </c>
      <c r="E46" s="9" t="s">
        <v>139</v>
      </c>
      <c r="F46" s="9" t="s">
        <v>15</v>
      </c>
      <c r="G46" s="9" t="s">
        <v>140</v>
      </c>
      <c r="H46" s="9" t="s">
        <v>17</v>
      </c>
      <c r="I46" s="3" t="s">
        <v>18</v>
      </c>
      <c r="J46" s="13" t="s">
        <v>141</v>
      </c>
      <c r="K46" s="14" t="s">
        <v>142</v>
      </c>
      <c r="L46" s="17">
        <f t="shared" si="3"/>
        <v>2.1203703703703725E-2</v>
      </c>
      <c r="M46">
        <f t="shared" si="4"/>
        <v>13</v>
      </c>
    </row>
    <row r="47" spans="1:13" x14ac:dyDescent="0.25">
      <c r="A47" s="11"/>
      <c r="B47" s="12"/>
      <c r="C47" s="9" t="s">
        <v>143</v>
      </c>
      <c r="D47" s="9" t="s">
        <v>144</v>
      </c>
      <c r="E47" s="9" t="s">
        <v>144</v>
      </c>
      <c r="F47" s="9" t="s">
        <v>15</v>
      </c>
      <c r="G47" s="9" t="s">
        <v>145</v>
      </c>
      <c r="H47" s="9" t="s">
        <v>17</v>
      </c>
      <c r="I47" s="3" t="s">
        <v>18</v>
      </c>
      <c r="J47" s="13" t="s">
        <v>146</v>
      </c>
      <c r="K47" s="14" t="s">
        <v>147</v>
      </c>
      <c r="L47" s="17">
        <f t="shared" si="3"/>
        <v>2.3217592592592595E-2</v>
      </c>
      <c r="M47">
        <f t="shared" si="4"/>
        <v>8</v>
      </c>
    </row>
    <row r="48" spans="1:13" x14ac:dyDescent="0.25">
      <c r="A48" s="3" t="s">
        <v>148</v>
      </c>
      <c r="B48" s="9" t="s">
        <v>149</v>
      </c>
      <c r="C48" s="10" t="s">
        <v>12</v>
      </c>
      <c r="D48" s="5"/>
      <c r="E48" s="5"/>
      <c r="F48" s="5"/>
      <c r="G48" s="5"/>
      <c r="H48" s="5"/>
      <c r="I48" s="6"/>
      <c r="J48" s="7"/>
      <c r="K48" s="8"/>
      <c r="L48" s="17">
        <f t="shared" si="3"/>
        <v>0</v>
      </c>
    </row>
    <row r="49" spans="1:13" x14ac:dyDescent="0.25">
      <c r="A49" s="11"/>
      <c r="B49" s="12"/>
      <c r="C49" s="9" t="s">
        <v>150</v>
      </c>
      <c r="D49" s="9" t="s">
        <v>151</v>
      </c>
      <c r="E49" s="10" t="s">
        <v>12</v>
      </c>
      <c r="F49" s="5"/>
      <c r="G49" s="5"/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9" t="s">
        <v>151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152</v>
      </c>
      <c r="H51" s="9" t="s">
        <v>153</v>
      </c>
      <c r="I51" s="3" t="s">
        <v>18</v>
      </c>
      <c r="J51" s="13" t="s">
        <v>154</v>
      </c>
      <c r="K51" s="14" t="s">
        <v>155</v>
      </c>
      <c r="L51" s="17">
        <f t="shared" si="3"/>
        <v>1.3032407407407409E-2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156</v>
      </c>
      <c r="H52" s="9" t="s">
        <v>153</v>
      </c>
      <c r="I52" s="3" t="s">
        <v>18</v>
      </c>
      <c r="J52" s="13" t="s">
        <v>157</v>
      </c>
      <c r="K52" s="14" t="s">
        <v>158</v>
      </c>
      <c r="L52" s="17">
        <f t="shared" si="3"/>
        <v>4.8518518518518516E-2</v>
      </c>
      <c r="M52">
        <f t="shared" si="4"/>
        <v>11</v>
      </c>
    </row>
    <row r="53" spans="1:13" x14ac:dyDescent="0.25">
      <c r="A53" s="11"/>
      <c r="B53" s="12"/>
      <c r="C53" s="12"/>
      <c r="D53" s="12"/>
      <c r="E53" s="9" t="s">
        <v>159</v>
      </c>
      <c r="F53" s="9" t="s">
        <v>15</v>
      </c>
      <c r="G53" s="9" t="s">
        <v>160</v>
      </c>
      <c r="H53" s="9" t="s">
        <v>161</v>
      </c>
      <c r="I53" s="3" t="s">
        <v>18</v>
      </c>
      <c r="J53" s="13" t="s">
        <v>162</v>
      </c>
      <c r="K53" s="14" t="s">
        <v>163</v>
      </c>
      <c r="L53" s="17">
        <f t="shared" si="3"/>
        <v>1.8599537037037039E-2</v>
      </c>
      <c r="M53">
        <f t="shared" si="4"/>
        <v>9</v>
      </c>
    </row>
    <row r="54" spans="1:13" x14ac:dyDescent="0.25">
      <c r="A54" s="11"/>
      <c r="B54" s="12"/>
      <c r="C54" s="9" t="s">
        <v>164</v>
      </c>
      <c r="D54" s="9" t="s">
        <v>165</v>
      </c>
      <c r="E54" s="10" t="s">
        <v>12</v>
      </c>
      <c r="F54" s="5"/>
      <c r="G54" s="5"/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9" t="s">
        <v>165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166</v>
      </c>
      <c r="H56" s="9" t="s">
        <v>153</v>
      </c>
      <c r="I56" s="3" t="s">
        <v>18</v>
      </c>
      <c r="J56" s="13" t="s">
        <v>167</v>
      </c>
      <c r="K56" s="14" t="s">
        <v>168</v>
      </c>
      <c r="L56" s="17">
        <f t="shared" si="3"/>
        <v>1.4606481481481526E-2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169</v>
      </c>
      <c r="H57" s="9" t="s">
        <v>153</v>
      </c>
      <c r="I57" s="3" t="s">
        <v>18</v>
      </c>
      <c r="J57" s="13" t="s">
        <v>170</v>
      </c>
      <c r="K57" s="14" t="s">
        <v>171</v>
      </c>
      <c r="L57" s="17">
        <f t="shared" si="3"/>
        <v>1.9004629629629621E-2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172</v>
      </c>
      <c r="H58" s="9" t="s">
        <v>153</v>
      </c>
      <c r="I58" s="3" t="s">
        <v>18</v>
      </c>
      <c r="J58" s="13" t="s">
        <v>173</v>
      </c>
      <c r="K58" s="14" t="s">
        <v>174</v>
      </c>
      <c r="L58" s="17">
        <f t="shared" si="3"/>
        <v>3.0115740740740804E-2</v>
      </c>
      <c r="M58">
        <f t="shared" si="4"/>
        <v>11</v>
      </c>
    </row>
    <row r="59" spans="1:13" x14ac:dyDescent="0.25">
      <c r="A59" s="11"/>
      <c r="B59" s="12"/>
      <c r="C59" s="12"/>
      <c r="D59" s="12"/>
      <c r="E59" s="12"/>
      <c r="F59" s="12"/>
      <c r="G59" s="9" t="s">
        <v>175</v>
      </c>
      <c r="H59" s="9" t="s">
        <v>153</v>
      </c>
      <c r="I59" s="3" t="s">
        <v>18</v>
      </c>
      <c r="J59" s="13" t="s">
        <v>176</v>
      </c>
      <c r="K59" s="14" t="s">
        <v>177</v>
      </c>
      <c r="L59" s="17">
        <f t="shared" si="3"/>
        <v>1.5000000000000013E-2</v>
      </c>
      <c r="M59">
        <f t="shared" si="4"/>
        <v>14</v>
      </c>
    </row>
    <row r="60" spans="1:13" x14ac:dyDescent="0.25">
      <c r="A60" s="11"/>
      <c r="B60" s="12"/>
      <c r="C60" s="12"/>
      <c r="D60" s="12"/>
      <c r="E60" s="9" t="s">
        <v>178</v>
      </c>
      <c r="F60" s="9" t="s">
        <v>15</v>
      </c>
      <c r="G60" s="9" t="s">
        <v>179</v>
      </c>
      <c r="H60" s="9" t="s">
        <v>161</v>
      </c>
      <c r="I60" s="3" t="s">
        <v>18</v>
      </c>
      <c r="J60" s="13" t="s">
        <v>180</v>
      </c>
      <c r="K60" s="14" t="s">
        <v>181</v>
      </c>
      <c r="L60" s="17">
        <f t="shared" si="3"/>
        <v>1.5023148148148091E-2</v>
      </c>
      <c r="M60">
        <f t="shared" si="4"/>
        <v>15</v>
      </c>
    </row>
    <row r="61" spans="1:13" x14ac:dyDescent="0.25">
      <c r="A61" s="11"/>
      <c r="B61" s="12"/>
      <c r="C61" s="9" t="s">
        <v>182</v>
      </c>
      <c r="D61" s="9" t="s">
        <v>183</v>
      </c>
      <c r="E61" s="9" t="s">
        <v>183</v>
      </c>
      <c r="F61" s="9" t="s">
        <v>15</v>
      </c>
      <c r="G61" s="9" t="s">
        <v>184</v>
      </c>
      <c r="H61" s="9" t="s">
        <v>153</v>
      </c>
      <c r="I61" s="3" t="s">
        <v>18</v>
      </c>
      <c r="J61" s="13" t="s">
        <v>185</v>
      </c>
      <c r="K61" s="14" t="s">
        <v>186</v>
      </c>
      <c r="L61" s="17">
        <f t="shared" si="3"/>
        <v>1.3900462962962934E-2</v>
      </c>
      <c r="M61">
        <f t="shared" si="4"/>
        <v>6</v>
      </c>
    </row>
    <row r="62" spans="1:13" x14ac:dyDescent="0.25">
      <c r="A62" s="11"/>
      <c r="B62" s="12"/>
      <c r="C62" s="9" t="s">
        <v>53</v>
      </c>
      <c r="D62" s="9" t="s">
        <v>54</v>
      </c>
      <c r="E62" s="9" t="s">
        <v>54</v>
      </c>
      <c r="F62" s="9" t="s">
        <v>15</v>
      </c>
      <c r="G62" s="9" t="s">
        <v>187</v>
      </c>
      <c r="H62" s="9" t="s">
        <v>153</v>
      </c>
      <c r="I62" s="3" t="s">
        <v>18</v>
      </c>
      <c r="J62" s="13" t="s">
        <v>188</v>
      </c>
      <c r="K62" s="14" t="s">
        <v>189</v>
      </c>
      <c r="L62" s="17">
        <f t="shared" si="3"/>
        <v>3.1608796296296315E-2</v>
      </c>
      <c r="M62">
        <f t="shared" si="4"/>
        <v>10</v>
      </c>
    </row>
    <row r="63" spans="1:13" x14ac:dyDescent="0.25">
      <c r="A63" s="11"/>
      <c r="B63" s="12"/>
      <c r="C63" s="9" t="s">
        <v>190</v>
      </c>
      <c r="D63" s="9" t="s">
        <v>191</v>
      </c>
      <c r="E63" s="9" t="s">
        <v>191</v>
      </c>
      <c r="F63" s="9" t="s">
        <v>15</v>
      </c>
      <c r="G63" s="9" t="s">
        <v>192</v>
      </c>
      <c r="H63" s="9" t="s">
        <v>153</v>
      </c>
      <c r="I63" s="3" t="s">
        <v>18</v>
      </c>
      <c r="J63" s="13" t="s">
        <v>193</v>
      </c>
      <c r="K63" s="14" t="s">
        <v>194</v>
      </c>
      <c r="L63" s="17">
        <f t="shared" si="3"/>
        <v>4.9282407407407414E-2</v>
      </c>
      <c r="M63">
        <f t="shared" si="4"/>
        <v>11</v>
      </c>
    </row>
    <row r="64" spans="1:13" x14ac:dyDescent="0.25">
      <c r="A64" s="11"/>
      <c r="B64" s="12"/>
      <c r="C64" s="9" t="s">
        <v>63</v>
      </c>
      <c r="D64" s="9" t="s">
        <v>64</v>
      </c>
      <c r="E64" s="10" t="s">
        <v>12</v>
      </c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9" t="s">
        <v>64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195</v>
      </c>
      <c r="H66" s="9" t="s">
        <v>153</v>
      </c>
      <c r="I66" s="3" t="s">
        <v>18</v>
      </c>
      <c r="J66" s="13" t="s">
        <v>196</v>
      </c>
      <c r="K66" s="14" t="s">
        <v>197</v>
      </c>
      <c r="L66" s="17">
        <f t="shared" si="3"/>
        <v>1.1168981481481488E-2</v>
      </c>
      <c r="M66">
        <f t="shared" si="4"/>
        <v>3</v>
      </c>
    </row>
    <row r="67" spans="1:13" x14ac:dyDescent="0.25">
      <c r="A67" s="11"/>
      <c r="B67" s="12"/>
      <c r="C67" s="12"/>
      <c r="D67" s="12"/>
      <c r="E67" s="12"/>
      <c r="F67" s="12"/>
      <c r="G67" s="9" t="s">
        <v>198</v>
      </c>
      <c r="H67" s="9" t="s">
        <v>153</v>
      </c>
      <c r="I67" s="3" t="s">
        <v>18</v>
      </c>
      <c r="J67" s="13" t="s">
        <v>199</v>
      </c>
      <c r="K67" s="14" t="s">
        <v>200</v>
      </c>
      <c r="L67" s="17">
        <f t="shared" ref="L67:L130" si="5">K67-J67</f>
        <v>1.2256944444444445E-2</v>
      </c>
      <c r="M67">
        <f t="shared" ref="M67:M130" si="6">HOUR(J67)</f>
        <v>3</v>
      </c>
    </row>
    <row r="68" spans="1:13" x14ac:dyDescent="0.25">
      <c r="A68" s="11"/>
      <c r="B68" s="12"/>
      <c r="C68" s="12"/>
      <c r="D68" s="12"/>
      <c r="E68" s="9" t="s">
        <v>65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201</v>
      </c>
      <c r="H69" s="9" t="s">
        <v>153</v>
      </c>
      <c r="I69" s="3" t="s">
        <v>18</v>
      </c>
      <c r="J69" s="13" t="s">
        <v>202</v>
      </c>
      <c r="K69" s="14" t="s">
        <v>203</v>
      </c>
      <c r="L69" s="17">
        <f t="shared" si="5"/>
        <v>1.9976851851851885E-2</v>
      </c>
      <c r="M69">
        <f t="shared" si="6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204</v>
      </c>
      <c r="H70" s="9" t="s">
        <v>153</v>
      </c>
      <c r="I70" s="3" t="s">
        <v>18</v>
      </c>
      <c r="J70" s="13" t="s">
        <v>205</v>
      </c>
      <c r="K70" s="14" t="s">
        <v>206</v>
      </c>
      <c r="L70" s="17">
        <f t="shared" si="5"/>
        <v>4.5057870370370401E-2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207</v>
      </c>
      <c r="H71" s="9" t="s">
        <v>153</v>
      </c>
      <c r="I71" s="3" t="s">
        <v>18</v>
      </c>
      <c r="J71" s="13" t="s">
        <v>208</v>
      </c>
      <c r="K71" s="14" t="s">
        <v>209</v>
      </c>
      <c r="L71" s="17">
        <f t="shared" si="5"/>
        <v>2.7974537037037006E-2</v>
      </c>
      <c r="M71">
        <f t="shared" si="6"/>
        <v>17</v>
      </c>
    </row>
    <row r="72" spans="1:13" x14ac:dyDescent="0.25">
      <c r="A72" s="11"/>
      <c r="B72" s="12"/>
      <c r="C72" s="9" t="s">
        <v>210</v>
      </c>
      <c r="D72" s="9" t="s">
        <v>211</v>
      </c>
      <c r="E72" s="9" t="s">
        <v>211</v>
      </c>
      <c r="F72" s="9" t="s">
        <v>15</v>
      </c>
      <c r="G72" s="9" t="s">
        <v>212</v>
      </c>
      <c r="H72" s="9" t="s">
        <v>153</v>
      </c>
      <c r="I72" s="3" t="s">
        <v>18</v>
      </c>
      <c r="J72" s="13" t="s">
        <v>213</v>
      </c>
      <c r="K72" s="14" t="s">
        <v>214</v>
      </c>
      <c r="L72" s="17">
        <f t="shared" si="5"/>
        <v>1.8148148148148135E-2</v>
      </c>
      <c r="M72">
        <f t="shared" si="6"/>
        <v>7</v>
      </c>
    </row>
    <row r="73" spans="1:13" x14ac:dyDescent="0.25">
      <c r="A73" s="11"/>
      <c r="B73" s="12"/>
      <c r="C73" s="9" t="s">
        <v>215</v>
      </c>
      <c r="D73" s="9" t="s">
        <v>216</v>
      </c>
      <c r="E73" s="9" t="s">
        <v>216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217</v>
      </c>
      <c r="H74" s="9" t="s">
        <v>161</v>
      </c>
      <c r="I74" s="3" t="s">
        <v>18</v>
      </c>
      <c r="J74" s="13" t="s">
        <v>218</v>
      </c>
      <c r="K74" s="14" t="s">
        <v>219</v>
      </c>
      <c r="L74" s="17">
        <f t="shared" si="5"/>
        <v>2.7233796296296298E-2</v>
      </c>
      <c r="M74">
        <f t="shared" si="6"/>
        <v>7</v>
      </c>
    </row>
    <row r="75" spans="1:13" x14ac:dyDescent="0.25">
      <c r="A75" s="11"/>
      <c r="B75" s="12"/>
      <c r="C75" s="12"/>
      <c r="D75" s="12"/>
      <c r="E75" s="12"/>
      <c r="F75" s="12"/>
      <c r="G75" s="9" t="s">
        <v>220</v>
      </c>
      <c r="H75" s="9" t="s">
        <v>161</v>
      </c>
      <c r="I75" s="3" t="s">
        <v>18</v>
      </c>
      <c r="J75" s="13" t="s">
        <v>221</v>
      </c>
      <c r="K75" s="14" t="s">
        <v>222</v>
      </c>
      <c r="L75" s="17">
        <f t="shared" si="5"/>
        <v>2.7824074074074057E-2</v>
      </c>
      <c r="M75">
        <f t="shared" si="6"/>
        <v>13</v>
      </c>
    </row>
    <row r="76" spans="1:13" x14ac:dyDescent="0.25">
      <c r="A76" s="3" t="s">
        <v>223</v>
      </c>
      <c r="B76" s="9" t="s">
        <v>224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225</v>
      </c>
      <c r="D77" s="9" t="s">
        <v>226</v>
      </c>
      <c r="E77" s="9" t="s">
        <v>226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227</v>
      </c>
      <c r="H78" s="9" t="s">
        <v>153</v>
      </c>
      <c r="I78" s="3" t="s">
        <v>18</v>
      </c>
      <c r="J78" s="13" t="s">
        <v>228</v>
      </c>
      <c r="K78" s="14" t="s">
        <v>229</v>
      </c>
      <c r="L78" s="17">
        <f t="shared" si="5"/>
        <v>1.2488425925925917E-2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230</v>
      </c>
      <c r="H79" s="9" t="s">
        <v>153</v>
      </c>
      <c r="I79" s="3" t="s">
        <v>18</v>
      </c>
      <c r="J79" s="13" t="s">
        <v>231</v>
      </c>
      <c r="K79" s="14" t="s">
        <v>232</v>
      </c>
      <c r="L79" s="17">
        <f t="shared" si="5"/>
        <v>1.7800925925925914E-2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233</v>
      </c>
      <c r="H80" s="9" t="s">
        <v>153</v>
      </c>
      <c r="I80" s="3" t="s">
        <v>18</v>
      </c>
      <c r="J80" s="13" t="s">
        <v>234</v>
      </c>
      <c r="K80" s="14" t="s">
        <v>235</v>
      </c>
      <c r="L80" s="17">
        <f t="shared" si="5"/>
        <v>1.7395833333333333E-2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236</v>
      </c>
      <c r="H81" s="9" t="s">
        <v>153</v>
      </c>
      <c r="I81" s="3" t="s">
        <v>18</v>
      </c>
      <c r="J81" s="13" t="s">
        <v>237</v>
      </c>
      <c r="K81" s="14" t="s">
        <v>238</v>
      </c>
      <c r="L81" s="17">
        <f t="shared" si="5"/>
        <v>2.2384259259259298E-2</v>
      </c>
      <c r="M81">
        <f t="shared" si="6"/>
        <v>10</v>
      </c>
    </row>
    <row r="82" spans="1:13" x14ac:dyDescent="0.25">
      <c r="A82" s="11"/>
      <c r="B82" s="12"/>
      <c r="C82" s="12"/>
      <c r="D82" s="12"/>
      <c r="E82" s="12"/>
      <c r="F82" s="12"/>
      <c r="G82" s="9" t="s">
        <v>239</v>
      </c>
      <c r="H82" s="9" t="s">
        <v>153</v>
      </c>
      <c r="I82" s="3" t="s">
        <v>18</v>
      </c>
      <c r="J82" s="13" t="s">
        <v>240</v>
      </c>
      <c r="K82" s="14" t="s">
        <v>241</v>
      </c>
      <c r="L82" s="17">
        <f t="shared" si="5"/>
        <v>2.2048611111111116E-2</v>
      </c>
      <c r="M82">
        <f t="shared" si="6"/>
        <v>10</v>
      </c>
    </row>
    <row r="83" spans="1:13" x14ac:dyDescent="0.25">
      <c r="A83" s="11"/>
      <c r="B83" s="12"/>
      <c r="C83" s="12"/>
      <c r="D83" s="12"/>
      <c r="E83" s="12"/>
      <c r="F83" s="12"/>
      <c r="G83" s="9" t="s">
        <v>242</v>
      </c>
      <c r="H83" s="9" t="s">
        <v>153</v>
      </c>
      <c r="I83" s="3" t="s">
        <v>18</v>
      </c>
      <c r="J83" s="13" t="s">
        <v>243</v>
      </c>
      <c r="K83" s="14" t="s">
        <v>244</v>
      </c>
      <c r="L83" s="17">
        <f t="shared" si="5"/>
        <v>1.8171296296296213E-2</v>
      </c>
      <c r="M83">
        <f t="shared" si="6"/>
        <v>16</v>
      </c>
    </row>
    <row r="84" spans="1:13" x14ac:dyDescent="0.25">
      <c r="A84" s="11"/>
      <c r="B84" s="12"/>
      <c r="C84" s="9" t="s">
        <v>150</v>
      </c>
      <c r="D84" s="9" t="s">
        <v>151</v>
      </c>
      <c r="E84" s="9" t="s">
        <v>151</v>
      </c>
      <c r="F84" s="9" t="s">
        <v>15</v>
      </c>
      <c r="G84" s="10" t="s">
        <v>12</v>
      </c>
      <c r="H84" s="5"/>
      <c r="I84" s="6"/>
      <c r="J84" s="7"/>
      <c r="K84" s="8"/>
    </row>
    <row r="85" spans="1:13" x14ac:dyDescent="0.25">
      <c r="A85" s="11"/>
      <c r="B85" s="12"/>
      <c r="C85" s="12"/>
      <c r="D85" s="12"/>
      <c r="E85" s="12"/>
      <c r="F85" s="12"/>
      <c r="G85" s="9" t="s">
        <v>245</v>
      </c>
      <c r="H85" s="9" t="s">
        <v>153</v>
      </c>
      <c r="I85" s="3" t="s">
        <v>18</v>
      </c>
      <c r="J85" s="13" t="s">
        <v>246</v>
      </c>
      <c r="K85" s="14" t="s">
        <v>247</v>
      </c>
      <c r="L85" s="17">
        <f t="shared" si="5"/>
        <v>1.5752314814814816E-2</v>
      </c>
      <c r="M85">
        <v>0</v>
      </c>
    </row>
    <row r="86" spans="1:13" x14ac:dyDescent="0.25">
      <c r="A86" s="11"/>
      <c r="B86" s="12"/>
      <c r="C86" s="12"/>
      <c r="D86" s="12"/>
      <c r="E86" s="12"/>
      <c r="F86" s="12"/>
      <c r="G86" s="9" t="s">
        <v>248</v>
      </c>
      <c r="H86" s="9" t="s">
        <v>153</v>
      </c>
      <c r="I86" s="3" t="s">
        <v>18</v>
      </c>
      <c r="J86" s="13" t="s">
        <v>249</v>
      </c>
      <c r="K86" s="14" t="s">
        <v>250</v>
      </c>
      <c r="L86" s="17">
        <f t="shared" si="5"/>
        <v>1.3136574074074064E-2</v>
      </c>
      <c r="M86">
        <f t="shared" si="6"/>
        <v>5</v>
      </c>
    </row>
    <row r="87" spans="1:13" x14ac:dyDescent="0.25">
      <c r="A87" s="11"/>
      <c r="B87" s="12"/>
      <c r="C87" s="12"/>
      <c r="D87" s="12"/>
      <c r="E87" s="12"/>
      <c r="F87" s="12"/>
      <c r="G87" s="9" t="s">
        <v>251</v>
      </c>
      <c r="H87" s="9" t="s">
        <v>153</v>
      </c>
      <c r="I87" s="3" t="s">
        <v>18</v>
      </c>
      <c r="J87" s="13" t="s">
        <v>252</v>
      </c>
      <c r="K87" s="14" t="s">
        <v>253</v>
      </c>
      <c r="L87" s="17">
        <f t="shared" si="5"/>
        <v>1.295138888888886E-2</v>
      </c>
      <c r="M87">
        <f t="shared" si="6"/>
        <v>8</v>
      </c>
    </row>
    <row r="88" spans="1:13" x14ac:dyDescent="0.25">
      <c r="A88" s="11"/>
      <c r="B88" s="12"/>
      <c r="C88" s="12"/>
      <c r="D88" s="12"/>
      <c r="E88" s="12"/>
      <c r="F88" s="12"/>
      <c r="G88" s="9" t="s">
        <v>254</v>
      </c>
      <c r="H88" s="9" t="s">
        <v>153</v>
      </c>
      <c r="I88" s="3" t="s">
        <v>18</v>
      </c>
      <c r="J88" s="13" t="s">
        <v>255</v>
      </c>
      <c r="K88" s="14" t="s">
        <v>256</v>
      </c>
      <c r="L88" s="17">
        <f t="shared" si="5"/>
        <v>1.532407407407399E-2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257</v>
      </c>
      <c r="H89" s="9" t="s">
        <v>153</v>
      </c>
      <c r="I89" s="3" t="s">
        <v>18</v>
      </c>
      <c r="J89" s="13" t="s">
        <v>258</v>
      </c>
      <c r="K89" s="14" t="s">
        <v>259</v>
      </c>
      <c r="L89" s="17">
        <f t="shared" si="5"/>
        <v>1.5601851851851811E-2</v>
      </c>
      <c r="M89">
        <f t="shared" si="6"/>
        <v>14</v>
      </c>
    </row>
    <row r="90" spans="1:13" x14ac:dyDescent="0.25">
      <c r="A90" s="11"/>
      <c r="B90" s="12"/>
      <c r="C90" s="12"/>
      <c r="D90" s="12"/>
      <c r="E90" s="12"/>
      <c r="F90" s="12"/>
      <c r="G90" s="9" t="s">
        <v>260</v>
      </c>
      <c r="H90" s="9" t="s">
        <v>153</v>
      </c>
      <c r="I90" s="3" t="s">
        <v>18</v>
      </c>
      <c r="J90" s="13" t="s">
        <v>261</v>
      </c>
      <c r="K90" s="14" t="s">
        <v>262</v>
      </c>
      <c r="L90" s="17">
        <f t="shared" si="5"/>
        <v>1.5381944444444406E-2</v>
      </c>
      <c r="M90">
        <f t="shared" si="6"/>
        <v>16</v>
      </c>
    </row>
    <row r="91" spans="1:13" x14ac:dyDescent="0.25">
      <c r="A91" s="11"/>
      <c r="B91" s="12"/>
      <c r="C91" s="12"/>
      <c r="D91" s="12"/>
      <c r="E91" s="12"/>
      <c r="F91" s="12"/>
      <c r="G91" s="9" t="s">
        <v>263</v>
      </c>
      <c r="H91" s="9" t="s">
        <v>153</v>
      </c>
      <c r="I91" s="3" t="s">
        <v>18</v>
      </c>
      <c r="J91" s="13" t="s">
        <v>264</v>
      </c>
      <c r="K91" s="14" t="s">
        <v>265</v>
      </c>
      <c r="L91" s="17">
        <f t="shared" si="5"/>
        <v>1.4953703703703636E-2</v>
      </c>
      <c r="M91">
        <f t="shared" si="6"/>
        <v>19</v>
      </c>
    </row>
    <row r="92" spans="1:13" x14ac:dyDescent="0.25">
      <c r="A92" s="11"/>
      <c r="B92" s="12"/>
      <c r="C92" s="9" t="s">
        <v>164</v>
      </c>
      <c r="D92" s="9" t="s">
        <v>165</v>
      </c>
      <c r="E92" s="9" t="s">
        <v>165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266</v>
      </c>
      <c r="H93" s="9" t="s">
        <v>153</v>
      </c>
      <c r="I93" s="3" t="s">
        <v>18</v>
      </c>
      <c r="J93" s="13" t="s">
        <v>267</v>
      </c>
      <c r="K93" s="14" t="s">
        <v>268</v>
      </c>
      <c r="L93" s="17">
        <f t="shared" si="5"/>
        <v>1.1759259259259247E-2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269</v>
      </c>
      <c r="H94" s="9" t="s">
        <v>153</v>
      </c>
      <c r="I94" s="3" t="s">
        <v>18</v>
      </c>
      <c r="J94" s="13" t="s">
        <v>270</v>
      </c>
      <c r="K94" s="14" t="s">
        <v>271</v>
      </c>
      <c r="L94" s="17">
        <f t="shared" si="5"/>
        <v>1.7083333333333339E-2</v>
      </c>
      <c r="M94">
        <f t="shared" si="6"/>
        <v>5</v>
      </c>
    </row>
    <row r="95" spans="1:13" x14ac:dyDescent="0.25">
      <c r="A95" s="11"/>
      <c r="B95" s="12"/>
      <c r="C95" s="12"/>
      <c r="D95" s="12"/>
      <c r="E95" s="12"/>
      <c r="F95" s="12"/>
      <c r="G95" s="9" t="s">
        <v>272</v>
      </c>
      <c r="H95" s="9" t="s">
        <v>153</v>
      </c>
      <c r="I95" s="3" t="s">
        <v>18</v>
      </c>
      <c r="J95" s="13" t="s">
        <v>273</v>
      </c>
      <c r="K95" s="14" t="s">
        <v>274</v>
      </c>
      <c r="L95" s="17">
        <f t="shared" si="5"/>
        <v>2.1701388888888895E-2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275</v>
      </c>
      <c r="H96" s="9" t="s">
        <v>153</v>
      </c>
      <c r="I96" s="3" t="s">
        <v>18</v>
      </c>
      <c r="J96" s="13" t="s">
        <v>276</v>
      </c>
      <c r="K96" s="14" t="s">
        <v>277</v>
      </c>
      <c r="L96" s="17">
        <f t="shared" si="5"/>
        <v>1.1724537037037019E-2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278</v>
      </c>
      <c r="H97" s="9" t="s">
        <v>153</v>
      </c>
      <c r="I97" s="3" t="s">
        <v>18</v>
      </c>
      <c r="J97" s="13" t="s">
        <v>279</v>
      </c>
      <c r="K97" s="14" t="s">
        <v>280</v>
      </c>
      <c r="L97" s="17">
        <f t="shared" si="5"/>
        <v>2.3391203703703733E-2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281</v>
      </c>
      <c r="H98" s="9" t="s">
        <v>153</v>
      </c>
      <c r="I98" s="3" t="s">
        <v>18</v>
      </c>
      <c r="J98" s="13" t="s">
        <v>282</v>
      </c>
      <c r="K98" s="14" t="s">
        <v>283</v>
      </c>
      <c r="L98" s="17">
        <f t="shared" si="5"/>
        <v>1.9629629629629664E-2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284</v>
      </c>
      <c r="H99" s="9" t="s">
        <v>153</v>
      </c>
      <c r="I99" s="3" t="s">
        <v>18</v>
      </c>
      <c r="J99" s="13" t="s">
        <v>285</v>
      </c>
      <c r="K99" s="14" t="s">
        <v>286</v>
      </c>
      <c r="L99" s="17">
        <f t="shared" si="5"/>
        <v>2.2395833333333337E-2</v>
      </c>
      <c r="M99">
        <f t="shared" si="6"/>
        <v>11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287</v>
      </c>
      <c r="H100" s="9" t="s">
        <v>153</v>
      </c>
      <c r="I100" s="3" t="s">
        <v>18</v>
      </c>
      <c r="J100" s="13" t="s">
        <v>288</v>
      </c>
      <c r="K100" s="14" t="s">
        <v>289</v>
      </c>
      <c r="L100" s="17">
        <f t="shared" si="5"/>
        <v>3.3020833333333277E-2</v>
      </c>
      <c r="M100">
        <f t="shared" si="6"/>
        <v>12</v>
      </c>
    </row>
    <row r="101" spans="1:13" x14ac:dyDescent="0.25">
      <c r="A101" s="11"/>
      <c r="B101" s="12"/>
      <c r="C101" s="9" t="s">
        <v>290</v>
      </c>
      <c r="D101" s="9" t="s">
        <v>291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292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293</v>
      </c>
      <c r="H103" s="9" t="s">
        <v>153</v>
      </c>
      <c r="I103" s="3" t="s">
        <v>18</v>
      </c>
      <c r="J103" s="13" t="s">
        <v>294</v>
      </c>
      <c r="K103" s="14" t="s">
        <v>295</v>
      </c>
      <c r="L103" s="17">
        <f t="shared" si="5"/>
        <v>1.5092592592592602E-2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296</v>
      </c>
      <c r="H104" s="9" t="s">
        <v>153</v>
      </c>
      <c r="I104" s="3" t="s">
        <v>18</v>
      </c>
      <c r="J104" s="13" t="s">
        <v>297</v>
      </c>
      <c r="K104" s="14" t="s">
        <v>298</v>
      </c>
      <c r="L104" s="17">
        <f t="shared" si="5"/>
        <v>1.4398148148148104E-2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9" t="s">
        <v>299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300</v>
      </c>
      <c r="H106" s="9" t="s">
        <v>153</v>
      </c>
      <c r="I106" s="3" t="s">
        <v>18</v>
      </c>
      <c r="J106" s="13" t="s">
        <v>301</v>
      </c>
      <c r="K106" s="14" t="s">
        <v>302</v>
      </c>
      <c r="L106" s="17">
        <f t="shared" si="5"/>
        <v>1.9074074074074132E-2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303</v>
      </c>
      <c r="H107" s="9" t="s">
        <v>153</v>
      </c>
      <c r="I107" s="3" t="s">
        <v>18</v>
      </c>
      <c r="J107" s="13" t="s">
        <v>304</v>
      </c>
      <c r="K107" s="14" t="s">
        <v>305</v>
      </c>
      <c r="L107" s="17">
        <f t="shared" si="5"/>
        <v>2.0057870370370379E-2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306</v>
      </c>
      <c r="H108" s="9" t="s">
        <v>153</v>
      </c>
      <c r="I108" s="3" t="s">
        <v>18</v>
      </c>
      <c r="J108" s="13" t="s">
        <v>307</v>
      </c>
      <c r="K108" s="14" t="s">
        <v>308</v>
      </c>
      <c r="L108" s="17">
        <f t="shared" si="5"/>
        <v>2.7071759259259254E-2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309</v>
      </c>
      <c r="H109" s="9" t="s">
        <v>153</v>
      </c>
      <c r="I109" s="3" t="s">
        <v>18</v>
      </c>
      <c r="J109" s="13" t="s">
        <v>310</v>
      </c>
      <c r="K109" s="14" t="s">
        <v>311</v>
      </c>
      <c r="L109" s="17">
        <f t="shared" si="5"/>
        <v>1.3657407407407396E-2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312</v>
      </c>
      <c r="H110" s="9" t="s">
        <v>153</v>
      </c>
      <c r="I110" s="3" t="s">
        <v>18</v>
      </c>
      <c r="J110" s="13" t="s">
        <v>313</v>
      </c>
      <c r="K110" s="14" t="s">
        <v>314</v>
      </c>
      <c r="L110" s="17">
        <f t="shared" si="5"/>
        <v>1.3784722222222268E-2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315</v>
      </c>
      <c r="H111" s="9" t="s">
        <v>153</v>
      </c>
      <c r="I111" s="3" t="s">
        <v>18</v>
      </c>
      <c r="J111" s="13" t="s">
        <v>316</v>
      </c>
      <c r="K111" s="14" t="s">
        <v>317</v>
      </c>
      <c r="L111" s="17">
        <f t="shared" si="5"/>
        <v>3.5659722222222245E-2</v>
      </c>
      <c r="M111">
        <f t="shared" si="6"/>
        <v>14</v>
      </c>
    </row>
    <row r="112" spans="1:13" x14ac:dyDescent="0.25">
      <c r="A112" s="11"/>
      <c r="B112" s="12"/>
      <c r="C112" s="9" t="s">
        <v>190</v>
      </c>
      <c r="D112" s="9" t="s">
        <v>191</v>
      </c>
      <c r="E112" s="9" t="s">
        <v>191</v>
      </c>
      <c r="F112" s="9" t="s">
        <v>15</v>
      </c>
      <c r="G112" s="9" t="s">
        <v>318</v>
      </c>
      <c r="H112" s="9" t="s">
        <v>153</v>
      </c>
      <c r="I112" s="3" t="s">
        <v>18</v>
      </c>
      <c r="J112" s="13" t="s">
        <v>319</v>
      </c>
      <c r="K112" s="14" t="s">
        <v>320</v>
      </c>
      <c r="L112" s="17">
        <f t="shared" si="5"/>
        <v>1.8414351851851807E-2</v>
      </c>
      <c r="M112">
        <f t="shared" si="6"/>
        <v>15</v>
      </c>
    </row>
    <row r="113" spans="1:13" x14ac:dyDescent="0.25">
      <c r="A113" s="11"/>
      <c r="B113" s="12"/>
      <c r="C113" s="9" t="s">
        <v>63</v>
      </c>
      <c r="D113" s="9" t="s">
        <v>64</v>
      </c>
      <c r="E113" s="10" t="s">
        <v>12</v>
      </c>
      <c r="F113" s="5"/>
      <c r="G113" s="5"/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9" t="s">
        <v>64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321</v>
      </c>
      <c r="H115" s="9" t="s">
        <v>153</v>
      </c>
      <c r="I115" s="3" t="s">
        <v>18</v>
      </c>
      <c r="J115" s="13" t="s">
        <v>322</v>
      </c>
      <c r="K115" s="14" t="s">
        <v>323</v>
      </c>
      <c r="L115" s="17">
        <f t="shared" si="5"/>
        <v>1.399305555555555E-2</v>
      </c>
      <c r="M115">
        <f t="shared" si="6"/>
        <v>3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324</v>
      </c>
      <c r="H116" s="9" t="s">
        <v>153</v>
      </c>
      <c r="I116" s="3" t="s">
        <v>18</v>
      </c>
      <c r="J116" s="13" t="s">
        <v>325</v>
      </c>
      <c r="K116" s="14" t="s">
        <v>326</v>
      </c>
      <c r="L116" s="17">
        <f t="shared" si="5"/>
        <v>1.5891203703703727E-2</v>
      </c>
      <c r="M116">
        <f t="shared" si="6"/>
        <v>4</v>
      </c>
    </row>
    <row r="117" spans="1:13" x14ac:dyDescent="0.25">
      <c r="A117" s="11"/>
      <c r="B117" s="12"/>
      <c r="C117" s="12"/>
      <c r="D117" s="12"/>
      <c r="E117" s="9" t="s">
        <v>65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327</v>
      </c>
      <c r="H118" s="9" t="s">
        <v>153</v>
      </c>
      <c r="I118" s="3" t="s">
        <v>18</v>
      </c>
      <c r="J118" s="13" t="s">
        <v>328</v>
      </c>
      <c r="K118" s="14" t="s">
        <v>329</v>
      </c>
      <c r="L118" s="17">
        <f t="shared" si="5"/>
        <v>2.7627314814814785E-2</v>
      </c>
      <c r="M118">
        <f t="shared" si="6"/>
        <v>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330</v>
      </c>
      <c r="H119" s="9" t="s">
        <v>153</v>
      </c>
      <c r="I119" s="3" t="s">
        <v>18</v>
      </c>
      <c r="J119" s="13" t="s">
        <v>331</v>
      </c>
      <c r="K119" s="14" t="s">
        <v>332</v>
      </c>
      <c r="L119" s="17">
        <f t="shared" si="5"/>
        <v>1.9745370370370274E-2</v>
      </c>
      <c r="M119">
        <f t="shared" si="6"/>
        <v>14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333</v>
      </c>
      <c r="H120" s="9" t="s">
        <v>153</v>
      </c>
      <c r="I120" s="3" t="s">
        <v>18</v>
      </c>
      <c r="J120" s="13" t="s">
        <v>334</v>
      </c>
      <c r="K120" s="14" t="s">
        <v>335</v>
      </c>
      <c r="L120" s="17">
        <f t="shared" si="5"/>
        <v>3.2106481481481541E-2</v>
      </c>
      <c r="M120">
        <f t="shared" si="6"/>
        <v>14</v>
      </c>
    </row>
    <row r="121" spans="1:13" x14ac:dyDescent="0.25">
      <c r="A121" s="11"/>
      <c r="B121" s="12"/>
      <c r="C121" s="9" t="s">
        <v>336</v>
      </c>
      <c r="D121" s="9" t="s">
        <v>337</v>
      </c>
      <c r="E121" s="9" t="s">
        <v>337</v>
      </c>
      <c r="F121" s="9" t="s">
        <v>15</v>
      </c>
      <c r="G121" s="9" t="s">
        <v>338</v>
      </c>
      <c r="H121" s="9" t="s">
        <v>153</v>
      </c>
      <c r="I121" s="3" t="s">
        <v>18</v>
      </c>
      <c r="J121" s="13" t="s">
        <v>339</v>
      </c>
      <c r="K121" s="14" t="s">
        <v>340</v>
      </c>
      <c r="L121" s="17">
        <f t="shared" si="5"/>
        <v>1.4074074074074072E-2</v>
      </c>
      <c r="M121">
        <f t="shared" si="6"/>
        <v>5</v>
      </c>
    </row>
    <row r="122" spans="1:13" x14ac:dyDescent="0.25">
      <c r="A122" s="11"/>
      <c r="B122" s="12"/>
      <c r="C122" s="9" t="s">
        <v>93</v>
      </c>
      <c r="D122" s="9" t="s">
        <v>94</v>
      </c>
      <c r="E122" s="9" t="s">
        <v>341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342</v>
      </c>
      <c r="H123" s="9" t="s">
        <v>343</v>
      </c>
      <c r="I123" s="3" t="s">
        <v>18</v>
      </c>
      <c r="J123" s="13" t="s">
        <v>344</v>
      </c>
      <c r="K123" s="14" t="s">
        <v>345</v>
      </c>
      <c r="L123" s="17">
        <f t="shared" si="5"/>
        <v>1.4953703703703691E-2</v>
      </c>
      <c r="M123">
        <f t="shared" si="6"/>
        <v>7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346</v>
      </c>
      <c r="H124" s="9" t="s">
        <v>343</v>
      </c>
      <c r="I124" s="3" t="s">
        <v>18</v>
      </c>
      <c r="J124" s="13" t="s">
        <v>347</v>
      </c>
      <c r="K124" s="14" t="s">
        <v>348</v>
      </c>
      <c r="L124" s="17">
        <f t="shared" si="5"/>
        <v>2.1585648148148173E-2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349</v>
      </c>
      <c r="H125" s="9" t="s">
        <v>343</v>
      </c>
      <c r="I125" s="3" t="s">
        <v>18</v>
      </c>
      <c r="J125" s="13" t="s">
        <v>350</v>
      </c>
      <c r="K125" s="14" t="s">
        <v>351</v>
      </c>
      <c r="L125" s="17">
        <f t="shared" si="5"/>
        <v>2.7326388888888886E-2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352</v>
      </c>
      <c r="H126" s="9" t="s">
        <v>343</v>
      </c>
      <c r="I126" s="3" t="s">
        <v>18</v>
      </c>
      <c r="J126" s="13" t="s">
        <v>353</v>
      </c>
      <c r="K126" s="14" t="s">
        <v>354</v>
      </c>
      <c r="L126" s="17">
        <f t="shared" si="5"/>
        <v>2.7638888888888935E-2</v>
      </c>
      <c r="M126">
        <f t="shared" si="6"/>
        <v>10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355</v>
      </c>
      <c r="H127" s="9" t="s">
        <v>343</v>
      </c>
      <c r="I127" s="3" t="s">
        <v>18</v>
      </c>
      <c r="J127" s="13" t="s">
        <v>356</v>
      </c>
      <c r="K127" s="14" t="s">
        <v>357</v>
      </c>
      <c r="L127" s="17">
        <f t="shared" si="5"/>
        <v>1.9583333333333397E-2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358</v>
      </c>
      <c r="H128" s="9" t="s">
        <v>343</v>
      </c>
      <c r="I128" s="3" t="s">
        <v>18</v>
      </c>
      <c r="J128" s="13" t="s">
        <v>359</v>
      </c>
      <c r="K128" s="14" t="s">
        <v>360</v>
      </c>
      <c r="L128" s="17">
        <f t="shared" si="5"/>
        <v>1.4004629629629672E-2</v>
      </c>
      <c r="M128">
        <f t="shared" si="6"/>
        <v>13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361</v>
      </c>
      <c r="H129" s="9" t="s">
        <v>343</v>
      </c>
      <c r="I129" s="3" t="s">
        <v>18</v>
      </c>
      <c r="J129" s="13" t="s">
        <v>362</v>
      </c>
      <c r="K129" s="14" t="s">
        <v>363</v>
      </c>
      <c r="L129" s="17">
        <f t="shared" si="5"/>
        <v>1.854166666666679E-2</v>
      </c>
      <c r="M129">
        <f t="shared" si="6"/>
        <v>15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364</v>
      </c>
      <c r="H130" s="9" t="s">
        <v>153</v>
      </c>
      <c r="I130" s="3" t="s">
        <v>18</v>
      </c>
      <c r="J130" s="13" t="s">
        <v>365</v>
      </c>
      <c r="K130" s="14" t="s">
        <v>366</v>
      </c>
      <c r="L130" s="17">
        <f t="shared" si="5"/>
        <v>1.318287037037047E-2</v>
      </c>
      <c r="M130">
        <f t="shared" si="6"/>
        <v>16</v>
      </c>
    </row>
    <row r="131" spans="1:13" x14ac:dyDescent="0.25">
      <c r="A131" s="11"/>
      <c r="B131" s="12"/>
      <c r="C131" s="9" t="s">
        <v>367</v>
      </c>
      <c r="D131" s="9" t="s">
        <v>368</v>
      </c>
      <c r="E131" s="9" t="s">
        <v>368</v>
      </c>
      <c r="F131" s="9" t="s">
        <v>15</v>
      </c>
      <c r="G131" s="9" t="s">
        <v>369</v>
      </c>
      <c r="H131" s="9" t="s">
        <v>153</v>
      </c>
      <c r="I131" s="3" t="s">
        <v>18</v>
      </c>
      <c r="J131" s="13" t="s">
        <v>370</v>
      </c>
      <c r="K131" s="14" t="s">
        <v>371</v>
      </c>
      <c r="L131" s="17">
        <f t="shared" ref="L131:L170" si="7">K131-J131</f>
        <v>3.371527777777783E-2</v>
      </c>
      <c r="M131">
        <f t="shared" ref="M131:M170" si="8">HOUR(J131)</f>
        <v>22</v>
      </c>
    </row>
    <row r="132" spans="1:13" x14ac:dyDescent="0.25">
      <c r="A132" s="11"/>
      <c r="B132" s="12"/>
      <c r="C132" s="9" t="s">
        <v>210</v>
      </c>
      <c r="D132" s="9" t="s">
        <v>211</v>
      </c>
      <c r="E132" s="9" t="s">
        <v>211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372</v>
      </c>
      <c r="H133" s="9" t="s">
        <v>153</v>
      </c>
      <c r="I133" s="3" t="s">
        <v>18</v>
      </c>
      <c r="J133" s="13" t="s">
        <v>373</v>
      </c>
      <c r="K133" s="14" t="s">
        <v>374</v>
      </c>
      <c r="L133" s="17">
        <f t="shared" si="7"/>
        <v>2.4907407407407434E-2</v>
      </c>
      <c r="M133">
        <f t="shared" si="8"/>
        <v>8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375</v>
      </c>
      <c r="H134" s="9" t="s">
        <v>153</v>
      </c>
      <c r="I134" s="3" t="s">
        <v>18</v>
      </c>
      <c r="J134" s="13" t="s">
        <v>376</v>
      </c>
      <c r="K134" s="14" t="s">
        <v>377</v>
      </c>
      <c r="L134" s="17">
        <f t="shared" si="7"/>
        <v>2.1400462962962996E-2</v>
      </c>
      <c r="M134">
        <f t="shared" si="8"/>
        <v>9</v>
      </c>
    </row>
    <row r="135" spans="1:13" x14ac:dyDescent="0.25">
      <c r="A135" s="3" t="s">
        <v>378</v>
      </c>
      <c r="B135" s="9" t="s">
        <v>379</v>
      </c>
      <c r="C135" s="9" t="s">
        <v>380</v>
      </c>
      <c r="D135" s="9" t="s">
        <v>381</v>
      </c>
      <c r="E135" s="9" t="s">
        <v>381</v>
      </c>
      <c r="F135" s="9" t="s">
        <v>382</v>
      </c>
      <c r="G135" s="9" t="s">
        <v>383</v>
      </c>
      <c r="H135" s="9" t="s">
        <v>153</v>
      </c>
      <c r="I135" s="3" t="s">
        <v>18</v>
      </c>
      <c r="J135" s="13" t="s">
        <v>384</v>
      </c>
      <c r="K135" s="14" t="s">
        <v>385</v>
      </c>
      <c r="L135" s="17">
        <f t="shared" si="7"/>
        <v>4.7048611111111138E-2</v>
      </c>
      <c r="M135">
        <f t="shared" si="8"/>
        <v>14</v>
      </c>
    </row>
    <row r="136" spans="1:13" x14ac:dyDescent="0.25">
      <c r="A136" s="3" t="s">
        <v>386</v>
      </c>
      <c r="B136" s="9" t="s">
        <v>387</v>
      </c>
      <c r="C136" s="10" t="s">
        <v>12</v>
      </c>
      <c r="D136" s="5"/>
      <c r="E136" s="5"/>
      <c r="F136" s="5"/>
      <c r="G136" s="5"/>
      <c r="H136" s="5"/>
      <c r="I136" s="6"/>
      <c r="J136" s="7"/>
      <c r="K136" s="8"/>
      <c r="L136" s="17">
        <f t="shared" si="7"/>
        <v>0</v>
      </c>
    </row>
    <row r="137" spans="1:13" x14ac:dyDescent="0.25">
      <c r="A137" s="11"/>
      <c r="B137" s="12"/>
      <c r="C137" s="9" t="s">
        <v>388</v>
      </c>
      <c r="D137" s="9" t="s">
        <v>389</v>
      </c>
      <c r="E137" s="9" t="s">
        <v>390</v>
      </c>
      <c r="F137" s="9" t="s">
        <v>15</v>
      </c>
      <c r="G137" s="9" t="s">
        <v>391</v>
      </c>
      <c r="H137" s="9" t="s">
        <v>153</v>
      </c>
      <c r="I137" s="3" t="s">
        <v>18</v>
      </c>
      <c r="J137" s="13" t="s">
        <v>392</v>
      </c>
      <c r="K137" s="14" t="s">
        <v>393</v>
      </c>
      <c r="L137" s="17">
        <f t="shared" si="7"/>
        <v>1.6087962962962887E-2</v>
      </c>
      <c r="M137">
        <f t="shared" si="8"/>
        <v>16</v>
      </c>
    </row>
    <row r="138" spans="1:13" x14ac:dyDescent="0.25">
      <c r="A138" s="11"/>
      <c r="B138" s="12"/>
      <c r="C138" s="9" t="s">
        <v>394</v>
      </c>
      <c r="D138" s="9" t="s">
        <v>395</v>
      </c>
      <c r="E138" s="9" t="s">
        <v>395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396</v>
      </c>
      <c r="H139" s="9" t="s">
        <v>153</v>
      </c>
      <c r="I139" s="3" t="s">
        <v>18</v>
      </c>
      <c r="J139" s="13" t="s">
        <v>397</v>
      </c>
      <c r="K139" s="14" t="s">
        <v>398</v>
      </c>
      <c r="L139" s="17">
        <f t="shared" si="7"/>
        <v>1.4826388888888875E-2</v>
      </c>
      <c r="M139">
        <f t="shared" si="8"/>
        <v>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399</v>
      </c>
      <c r="H140" s="9" t="s">
        <v>153</v>
      </c>
      <c r="I140" s="3" t="s">
        <v>18</v>
      </c>
      <c r="J140" s="13" t="s">
        <v>400</v>
      </c>
      <c r="K140" s="14" t="s">
        <v>401</v>
      </c>
      <c r="L140" s="17">
        <f t="shared" si="7"/>
        <v>1.591435185185186E-2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402</v>
      </c>
      <c r="H141" s="9" t="s">
        <v>153</v>
      </c>
      <c r="I141" s="3" t="s">
        <v>18</v>
      </c>
      <c r="J141" s="13" t="s">
        <v>403</v>
      </c>
      <c r="K141" s="14" t="s">
        <v>404</v>
      </c>
      <c r="L141" s="17">
        <f t="shared" si="7"/>
        <v>3.7685185185185155E-2</v>
      </c>
      <c r="M141">
        <f t="shared" si="8"/>
        <v>14</v>
      </c>
    </row>
    <row r="142" spans="1:13" x14ac:dyDescent="0.25">
      <c r="A142" s="11"/>
      <c r="B142" s="12"/>
      <c r="C142" s="9" t="s">
        <v>405</v>
      </c>
      <c r="D142" s="9" t="s">
        <v>406</v>
      </c>
      <c r="E142" s="9" t="s">
        <v>407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408</v>
      </c>
      <c r="H143" s="9" t="s">
        <v>153</v>
      </c>
      <c r="I143" s="3" t="s">
        <v>18</v>
      </c>
      <c r="J143" s="13" t="s">
        <v>409</v>
      </c>
      <c r="K143" s="14" t="s">
        <v>410</v>
      </c>
      <c r="L143" s="17">
        <f t="shared" si="7"/>
        <v>3.1967592592592575E-2</v>
      </c>
      <c r="M143">
        <f t="shared" si="8"/>
        <v>9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411</v>
      </c>
      <c r="H144" s="9" t="s">
        <v>153</v>
      </c>
      <c r="I144" s="3" t="s">
        <v>18</v>
      </c>
      <c r="J144" s="13" t="s">
        <v>412</v>
      </c>
      <c r="K144" s="14" t="s">
        <v>413</v>
      </c>
      <c r="L144" s="17">
        <f t="shared" si="7"/>
        <v>2.1585648148148173E-2</v>
      </c>
      <c r="M144">
        <f t="shared" si="8"/>
        <v>11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414</v>
      </c>
      <c r="H145" s="9" t="s">
        <v>153</v>
      </c>
      <c r="I145" s="3" t="s">
        <v>18</v>
      </c>
      <c r="J145" s="13" t="s">
        <v>415</v>
      </c>
      <c r="K145" s="14" t="s">
        <v>416</v>
      </c>
      <c r="L145" s="17">
        <f t="shared" si="7"/>
        <v>1.4282407407407383E-2</v>
      </c>
      <c r="M145">
        <f t="shared" si="8"/>
        <v>15</v>
      </c>
    </row>
    <row r="146" spans="1:13" x14ac:dyDescent="0.25">
      <c r="A146" s="11"/>
      <c r="B146" s="12"/>
      <c r="C146" s="9" t="s">
        <v>417</v>
      </c>
      <c r="D146" s="9" t="s">
        <v>418</v>
      </c>
      <c r="E146" s="9" t="s">
        <v>419</v>
      </c>
      <c r="F146" s="9" t="s">
        <v>15</v>
      </c>
      <c r="G146" s="9" t="s">
        <v>420</v>
      </c>
      <c r="H146" s="9" t="s">
        <v>17</v>
      </c>
      <c r="I146" s="3" t="s">
        <v>18</v>
      </c>
      <c r="J146" s="13" t="s">
        <v>421</v>
      </c>
      <c r="K146" s="14" t="s">
        <v>422</v>
      </c>
      <c r="L146" s="17">
        <f t="shared" si="7"/>
        <v>2.8159722222222294E-2</v>
      </c>
      <c r="M146">
        <f t="shared" si="8"/>
        <v>15</v>
      </c>
    </row>
    <row r="147" spans="1:13" x14ac:dyDescent="0.25">
      <c r="A147" s="11"/>
      <c r="B147" s="12"/>
      <c r="C147" s="9" t="s">
        <v>423</v>
      </c>
      <c r="D147" s="9" t="s">
        <v>424</v>
      </c>
      <c r="E147" s="9" t="s">
        <v>425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426</v>
      </c>
      <c r="H148" s="9" t="s">
        <v>153</v>
      </c>
      <c r="I148" s="3" t="s">
        <v>18</v>
      </c>
      <c r="J148" s="13" t="s">
        <v>427</v>
      </c>
      <c r="K148" s="14" t="s">
        <v>428</v>
      </c>
      <c r="L148" s="17">
        <f t="shared" si="7"/>
        <v>2.7534722222222197E-2</v>
      </c>
      <c r="M148">
        <f t="shared" si="8"/>
        <v>8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429</v>
      </c>
      <c r="H149" s="9" t="s">
        <v>153</v>
      </c>
      <c r="I149" s="3" t="s">
        <v>18</v>
      </c>
      <c r="J149" s="13" t="s">
        <v>430</v>
      </c>
      <c r="K149" s="14" t="s">
        <v>431</v>
      </c>
      <c r="L149" s="17">
        <f t="shared" si="7"/>
        <v>2.6932870370370399E-2</v>
      </c>
      <c r="M149">
        <f t="shared" si="8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432</v>
      </c>
      <c r="H150" s="9" t="s">
        <v>153</v>
      </c>
      <c r="I150" s="3" t="s">
        <v>18</v>
      </c>
      <c r="J150" s="13" t="s">
        <v>433</v>
      </c>
      <c r="K150" s="14" t="s">
        <v>434</v>
      </c>
      <c r="L150" s="17">
        <f t="shared" si="7"/>
        <v>3.4317129629629683E-2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435</v>
      </c>
      <c r="H151" s="9" t="s">
        <v>153</v>
      </c>
      <c r="I151" s="3" t="s">
        <v>18</v>
      </c>
      <c r="J151" s="13" t="s">
        <v>436</v>
      </c>
      <c r="K151" s="14" t="s">
        <v>437</v>
      </c>
      <c r="L151" s="17">
        <f t="shared" si="7"/>
        <v>2.7708333333333446E-2</v>
      </c>
      <c r="M151">
        <f t="shared" si="8"/>
        <v>14</v>
      </c>
    </row>
    <row r="152" spans="1:13" x14ac:dyDescent="0.25">
      <c r="A152" s="3" t="s">
        <v>438</v>
      </c>
      <c r="B152" s="9" t="s">
        <v>439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388</v>
      </c>
      <c r="D153" s="9" t="s">
        <v>389</v>
      </c>
      <c r="E153" s="9" t="s">
        <v>390</v>
      </c>
      <c r="F153" s="9" t="s">
        <v>15</v>
      </c>
      <c r="G153" s="9" t="s">
        <v>440</v>
      </c>
      <c r="H153" s="9" t="s">
        <v>153</v>
      </c>
      <c r="I153" s="3" t="s">
        <v>18</v>
      </c>
      <c r="J153" s="13" t="s">
        <v>441</v>
      </c>
      <c r="K153" s="14" t="s">
        <v>442</v>
      </c>
      <c r="L153" s="17">
        <f t="shared" si="7"/>
        <v>2.2893518518518563E-2</v>
      </c>
      <c r="M153">
        <f t="shared" si="8"/>
        <v>11</v>
      </c>
    </row>
    <row r="154" spans="1:13" x14ac:dyDescent="0.25">
      <c r="A154" s="11"/>
      <c r="B154" s="12"/>
      <c r="C154" s="9" t="s">
        <v>443</v>
      </c>
      <c r="D154" s="9" t="s">
        <v>444</v>
      </c>
      <c r="E154" s="9" t="s">
        <v>445</v>
      </c>
      <c r="F154" s="9" t="s">
        <v>15</v>
      </c>
      <c r="G154" s="9" t="s">
        <v>446</v>
      </c>
      <c r="H154" s="9" t="s">
        <v>17</v>
      </c>
      <c r="I154" s="3" t="s">
        <v>18</v>
      </c>
      <c r="J154" s="13" t="s">
        <v>447</v>
      </c>
      <c r="K154" s="14" t="s">
        <v>448</v>
      </c>
      <c r="L154" s="17">
        <f t="shared" si="7"/>
        <v>1.5162037037037057E-2</v>
      </c>
      <c r="M154">
        <f t="shared" si="8"/>
        <v>6</v>
      </c>
    </row>
    <row r="155" spans="1:13" x14ac:dyDescent="0.25">
      <c r="A155" s="11"/>
      <c r="B155" s="12"/>
      <c r="C155" s="9" t="s">
        <v>449</v>
      </c>
      <c r="D155" s="9" t="s">
        <v>450</v>
      </c>
      <c r="E155" s="9" t="s">
        <v>451</v>
      </c>
      <c r="F155" s="9" t="s">
        <v>15</v>
      </c>
      <c r="G155" s="9" t="s">
        <v>452</v>
      </c>
      <c r="H155" s="9" t="s">
        <v>17</v>
      </c>
      <c r="I155" s="3" t="s">
        <v>18</v>
      </c>
      <c r="J155" s="13" t="s">
        <v>453</v>
      </c>
      <c r="K155" s="14" t="s">
        <v>454</v>
      </c>
      <c r="L155" s="17">
        <f t="shared" si="7"/>
        <v>3.341435185185182E-2</v>
      </c>
      <c r="M155">
        <f t="shared" si="8"/>
        <v>16</v>
      </c>
    </row>
    <row r="156" spans="1:13" x14ac:dyDescent="0.25">
      <c r="A156" s="11"/>
      <c r="B156" s="12"/>
      <c r="C156" s="9" t="s">
        <v>455</v>
      </c>
      <c r="D156" s="9" t="s">
        <v>456</v>
      </c>
      <c r="E156" s="9" t="s">
        <v>457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458</v>
      </c>
      <c r="H157" s="9" t="s">
        <v>17</v>
      </c>
      <c r="I157" s="3" t="s">
        <v>18</v>
      </c>
      <c r="J157" s="13" t="s">
        <v>459</v>
      </c>
      <c r="K157" s="14" t="s">
        <v>460</v>
      </c>
      <c r="L157" s="17">
        <f t="shared" si="7"/>
        <v>3.7789351851851893E-2</v>
      </c>
      <c r="M157">
        <f t="shared" si="8"/>
        <v>10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461</v>
      </c>
      <c r="H158" s="9" t="s">
        <v>17</v>
      </c>
      <c r="I158" s="3" t="s">
        <v>18</v>
      </c>
      <c r="J158" s="13" t="s">
        <v>462</v>
      </c>
      <c r="K158" s="14" t="s">
        <v>463</v>
      </c>
      <c r="L158" s="17">
        <f t="shared" si="7"/>
        <v>1.6111111111111076E-2</v>
      </c>
      <c r="M158">
        <f t="shared" si="8"/>
        <v>13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464</v>
      </c>
      <c r="H159" s="9" t="s">
        <v>17</v>
      </c>
      <c r="I159" s="3" t="s">
        <v>18</v>
      </c>
      <c r="J159" s="13" t="s">
        <v>465</v>
      </c>
      <c r="K159" s="14" t="s">
        <v>466</v>
      </c>
      <c r="L159" s="17">
        <f t="shared" si="7"/>
        <v>3.5381944444444535E-2</v>
      </c>
      <c r="M159">
        <f t="shared" si="8"/>
        <v>16</v>
      </c>
    </row>
    <row r="160" spans="1:13" x14ac:dyDescent="0.25">
      <c r="A160" s="11"/>
      <c r="B160" s="12"/>
      <c r="C160" s="9" t="s">
        <v>417</v>
      </c>
      <c r="D160" s="9" t="s">
        <v>418</v>
      </c>
      <c r="E160" s="9" t="s">
        <v>419</v>
      </c>
      <c r="F160" s="9" t="s">
        <v>15</v>
      </c>
      <c r="G160" s="9" t="s">
        <v>467</v>
      </c>
      <c r="H160" s="9" t="s">
        <v>17</v>
      </c>
      <c r="I160" s="3" t="s">
        <v>18</v>
      </c>
      <c r="J160" s="13" t="s">
        <v>468</v>
      </c>
      <c r="K160" s="14" t="s">
        <v>469</v>
      </c>
      <c r="L160" s="17">
        <f t="shared" si="7"/>
        <v>6.8287037037037035E-2</v>
      </c>
      <c r="M160">
        <f t="shared" si="8"/>
        <v>9</v>
      </c>
    </row>
    <row r="161" spans="1:13" x14ac:dyDescent="0.25">
      <c r="A161" s="11"/>
      <c r="B161" s="12"/>
      <c r="C161" s="9" t="s">
        <v>470</v>
      </c>
      <c r="D161" s="9" t="s">
        <v>471</v>
      </c>
      <c r="E161" s="9" t="s">
        <v>472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473</v>
      </c>
      <c r="H162" s="9" t="s">
        <v>17</v>
      </c>
      <c r="I162" s="3" t="s">
        <v>18</v>
      </c>
      <c r="J162" s="13" t="s">
        <v>474</v>
      </c>
      <c r="K162" s="14" t="s">
        <v>475</v>
      </c>
      <c r="L162" s="17">
        <f t="shared" si="7"/>
        <v>3.060185185185188E-2</v>
      </c>
      <c r="M162">
        <f t="shared" si="8"/>
        <v>8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476</v>
      </c>
      <c r="H163" s="9" t="s">
        <v>17</v>
      </c>
      <c r="I163" s="3" t="s">
        <v>18</v>
      </c>
      <c r="J163" s="13" t="s">
        <v>477</v>
      </c>
      <c r="K163" s="14" t="s">
        <v>478</v>
      </c>
      <c r="L163" s="17">
        <f t="shared" si="7"/>
        <v>3.5601851851851829E-2</v>
      </c>
      <c r="M163">
        <f t="shared" si="8"/>
        <v>12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479</v>
      </c>
      <c r="H164" s="9" t="s">
        <v>17</v>
      </c>
      <c r="I164" s="3" t="s">
        <v>18</v>
      </c>
      <c r="J164" s="13" t="s">
        <v>480</v>
      </c>
      <c r="K164" s="14" t="s">
        <v>481</v>
      </c>
      <c r="L164" s="17">
        <f t="shared" si="7"/>
        <v>3.0370370370370381E-2</v>
      </c>
      <c r="M164">
        <f t="shared" si="8"/>
        <v>16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482</v>
      </c>
      <c r="H165" s="9" t="s">
        <v>17</v>
      </c>
      <c r="I165" s="3" t="s">
        <v>18</v>
      </c>
      <c r="J165" s="13" t="s">
        <v>483</v>
      </c>
      <c r="K165" s="14" t="s">
        <v>484</v>
      </c>
      <c r="L165" s="17">
        <f t="shared" si="7"/>
        <v>2.0555555555555549E-2</v>
      </c>
      <c r="M165">
        <f t="shared" si="8"/>
        <v>16</v>
      </c>
    </row>
    <row r="166" spans="1:13" x14ac:dyDescent="0.25">
      <c r="A166" s="11"/>
      <c r="B166" s="12"/>
      <c r="C166" s="9" t="s">
        <v>485</v>
      </c>
      <c r="D166" s="9" t="s">
        <v>486</v>
      </c>
      <c r="E166" s="9" t="s">
        <v>487</v>
      </c>
      <c r="F166" s="9" t="s">
        <v>15</v>
      </c>
      <c r="G166" s="9" t="s">
        <v>488</v>
      </c>
      <c r="H166" s="9" t="s">
        <v>17</v>
      </c>
      <c r="I166" s="3" t="s">
        <v>18</v>
      </c>
      <c r="J166" s="13" t="s">
        <v>489</v>
      </c>
      <c r="K166" s="14" t="s">
        <v>490</v>
      </c>
      <c r="L166" s="17">
        <f t="shared" si="7"/>
        <v>1.4664351851851887E-2</v>
      </c>
      <c r="M166">
        <f t="shared" si="8"/>
        <v>18</v>
      </c>
    </row>
    <row r="167" spans="1:13" x14ac:dyDescent="0.25">
      <c r="A167" s="11"/>
      <c r="B167" s="12"/>
      <c r="C167" s="9" t="s">
        <v>491</v>
      </c>
      <c r="D167" s="9" t="s">
        <v>492</v>
      </c>
      <c r="E167" s="9" t="s">
        <v>493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494</v>
      </c>
      <c r="H168" s="9" t="s">
        <v>17</v>
      </c>
      <c r="I168" s="3" t="s">
        <v>18</v>
      </c>
      <c r="J168" s="13" t="s">
        <v>495</v>
      </c>
      <c r="K168" s="14" t="s">
        <v>496</v>
      </c>
      <c r="L168" s="17">
        <f t="shared" si="7"/>
        <v>2.2905092592592546E-2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497</v>
      </c>
      <c r="H169" s="9" t="s">
        <v>17</v>
      </c>
      <c r="I169" s="3" t="s">
        <v>18</v>
      </c>
      <c r="J169" s="13" t="s">
        <v>498</v>
      </c>
      <c r="K169" s="14" t="s">
        <v>499</v>
      </c>
      <c r="L169" s="17">
        <f t="shared" si="7"/>
        <v>2.3055555555555496E-2</v>
      </c>
      <c r="M169">
        <f t="shared" si="8"/>
        <v>15</v>
      </c>
    </row>
    <row r="170" spans="1:13" x14ac:dyDescent="0.25">
      <c r="A170" s="11"/>
      <c r="B170" s="11"/>
      <c r="C170" s="3" t="s">
        <v>423</v>
      </c>
      <c r="D170" s="3" t="s">
        <v>424</v>
      </c>
      <c r="E170" s="3" t="s">
        <v>425</v>
      </c>
      <c r="F170" s="3" t="s">
        <v>15</v>
      </c>
      <c r="G170" s="3" t="s">
        <v>500</v>
      </c>
      <c r="H170" s="3" t="s">
        <v>17</v>
      </c>
      <c r="I170" s="3" t="s">
        <v>18</v>
      </c>
      <c r="J170" s="15" t="s">
        <v>501</v>
      </c>
      <c r="K170" s="16" t="s">
        <v>502</v>
      </c>
      <c r="L170" s="17">
        <f t="shared" si="7"/>
        <v>3.8414351851851825E-2</v>
      </c>
      <c r="M170">
        <f t="shared" si="8"/>
        <v>12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07"/>
  <sheetViews>
    <sheetView topLeftCell="E1" workbookViewId="0">
      <selection activeCell="P27" sqref="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508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6.583333333333333</v>
      </c>
      <c r="R2" s="17">
        <f t="shared" ref="R2:R23" si="0">AVERAGEIF(M1:M399,  O2, L1:L399)</f>
        <v>6.6145833333333334E-3</v>
      </c>
      <c r="S2" s="17">
        <f>AVERAGE($R$2:$R$25)</f>
        <v>2.5217474952066967E-2</v>
      </c>
    </row>
    <row r="3" spans="1:19" x14ac:dyDescent="0.25">
      <c r="A3" s="3" t="s">
        <v>109</v>
      </c>
      <c r="B3" s="9" t="s">
        <v>110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1">AVERAGE($P$2:$P$25)</f>
        <v>6.583333333333333</v>
      </c>
      <c r="R3" s="17">
        <f t="shared" si="0"/>
        <v>1.1521990740740739E-2</v>
      </c>
      <c r="S3" s="17">
        <f t="shared" ref="S3:S25" si="2">AVERAGE($R$2:$R$25)</f>
        <v>2.5217474952066967E-2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6.583333333333333</v>
      </c>
      <c r="R4" s="17">
        <f t="shared" si="0"/>
        <v>1.5937499999999993E-2</v>
      </c>
      <c r="S4" s="17">
        <f t="shared" si="2"/>
        <v>2.5217474952066967E-2</v>
      </c>
    </row>
    <row r="5" spans="1:19" x14ac:dyDescent="0.25">
      <c r="A5" s="11"/>
      <c r="B5" s="12"/>
      <c r="C5" s="12"/>
      <c r="D5" s="12"/>
      <c r="E5" s="12"/>
      <c r="F5" s="12"/>
      <c r="G5" s="9" t="s">
        <v>510</v>
      </c>
      <c r="H5" s="9" t="s">
        <v>24</v>
      </c>
      <c r="I5" s="3" t="s">
        <v>511</v>
      </c>
      <c r="J5" s="13" t="s">
        <v>512</v>
      </c>
      <c r="K5" s="14" t="s">
        <v>513</v>
      </c>
      <c r="L5" s="17">
        <f t="shared" ref="L5:L66" si="3">K5-J5</f>
        <v>5.6238425925925928E-2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1"/>
        <v>6.583333333333333</v>
      </c>
      <c r="R5" s="17">
        <f t="shared" si="0"/>
        <v>1.7212577160493833E-2</v>
      </c>
      <c r="S5" s="17">
        <f t="shared" si="2"/>
        <v>2.5217474952066967E-2</v>
      </c>
    </row>
    <row r="6" spans="1:19" x14ac:dyDescent="0.25">
      <c r="A6" s="11"/>
      <c r="B6" s="12"/>
      <c r="C6" s="12"/>
      <c r="D6" s="12"/>
      <c r="E6" s="12"/>
      <c r="F6" s="12"/>
      <c r="G6" s="9" t="s">
        <v>514</v>
      </c>
      <c r="H6" s="9" t="s">
        <v>24</v>
      </c>
      <c r="I6" s="3" t="s">
        <v>511</v>
      </c>
      <c r="J6" s="13" t="s">
        <v>515</v>
      </c>
      <c r="K6" s="14" t="s">
        <v>516</v>
      </c>
      <c r="L6" s="17">
        <f t="shared" si="3"/>
        <v>5.5891203703703707E-2</v>
      </c>
      <c r="M6">
        <f t="shared" si="4"/>
        <v>12</v>
      </c>
      <c r="O6">
        <v>4</v>
      </c>
      <c r="P6">
        <f>COUNTIF(M:M,"4")</f>
        <v>7</v>
      </c>
      <c r="Q6">
        <f t="shared" si="1"/>
        <v>6.583333333333333</v>
      </c>
      <c r="R6" s="17">
        <f t="shared" si="0"/>
        <v>1.4918981481481483E-2</v>
      </c>
      <c r="S6" s="17">
        <f t="shared" si="2"/>
        <v>2.5217474952066967E-2</v>
      </c>
    </row>
    <row r="7" spans="1:19" x14ac:dyDescent="0.25">
      <c r="A7" s="11"/>
      <c r="B7" s="12"/>
      <c r="C7" s="12"/>
      <c r="D7" s="12"/>
      <c r="E7" s="12"/>
      <c r="F7" s="12"/>
      <c r="G7" s="9" t="s">
        <v>517</v>
      </c>
      <c r="H7" s="9" t="s">
        <v>17</v>
      </c>
      <c r="I7" s="3" t="s">
        <v>511</v>
      </c>
      <c r="J7" s="13" t="s">
        <v>518</v>
      </c>
      <c r="K7" s="14" t="s">
        <v>519</v>
      </c>
      <c r="L7" s="17">
        <f t="shared" si="3"/>
        <v>7.8229166666666572E-2</v>
      </c>
      <c r="M7">
        <f t="shared" si="4"/>
        <v>15</v>
      </c>
      <c r="O7">
        <v>5</v>
      </c>
      <c r="P7">
        <f>COUNTIF(M:M,"5")</f>
        <v>6</v>
      </c>
      <c r="Q7">
        <f t="shared" si="1"/>
        <v>6.583333333333333</v>
      </c>
      <c r="R7" s="17">
        <f t="shared" si="0"/>
        <v>1.8817515432098777E-2</v>
      </c>
      <c r="S7" s="17">
        <f t="shared" si="2"/>
        <v>2.5217474952066967E-2</v>
      </c>
    </row>
    <row r="8" spans="1:19" x14ac:dyDescent="0.25">
      <c r="A8" s="11"/>
      <c r="B8" s="12"/>
      <c r="C8" s="9" t="s">
        <v>39</v>
      </c>
      <c r="D8" s="9" t="s">
        <v>40</v>
      </c>
      <c r="E8" s="9" t="s">
        <v>40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16</v>
      </c>
      <c r="Q8">
        <f t="shared" si="1"/>
        <v>6.583333333333333</v>
      </c>
      <c r="R8" s="17">
        <f t="shared" si="0"/>
        <v>1.996527777777779E-2</v>
      </c>
      <c r="S8" s="17">
        <f t="shared" si="2"/>
        <v>2.5217474952066967E-2</v>
      </c>
    </row>
    <row r="9" spans="1:19" x14ac:dyDescent="0.25">
      <c r="A9" s="11"/>
      <c r="B9" s="12"/>
      <c r="C9" s="12"/>
      <c r="D9" s="12"/>
      <c r="E9" s="12"/>
      <c r="F9" s="12"/>
      <c r="G9" s="9" t="s">
        <v>520</v>
      </c>
      <c r="H9" s="9" t="s">
        <v>17</v>
      </c>
      <c r="I9" s="3" t="s">
        <v>511</v>
      </c>
      <c r="J9" s="13" t="s">
        <v>521</v>
      </c>
      <c r="K9" s="14" t="s">
        <v>522</v>
      </c>
      <c r="L9" s="17">
        <f t="shared" si="3"/>
        <v>1.5439814814814795E-2</v>
      </c>
      <c r="M9">
        <f t="shared" si="4"/>
        <v>4</v>
      </c>
      <c r="O9">
        <v>7</v>
      </c>
      <c r="P9">
        <f>COUNTIF(M:M,"7")</f>
        <v>16</v>
      </c>
      <c r="Q9">
        <f t="shared" si="1"/>
        <v>6.583333333333333</v>
      </c>
      <c r="R9" s="17">
        <f t="shared" si="0"/>
        <v>2.8955439814814823E-2</v>
      </c>
      <c r="S9" s="17">
        <f t="shared" si="2"/>
        <v>2.5217474952066967E-2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523</v>
      </c>
      <c r="H10" s="9" t="s">
        <v>17</v>
      </c>
      <c r="I10" s="3" t="s">
        <v>511</v>
      </c>
      <c r="J10" s="13" t="s">
        <v>524</v>
      </c>
      <c r="K10" s="14" t="s">
        <v>525</v>
      </c>
      <c r="L10" s="17">
        <f t="shared" si="3"/>
        <v>6.1539351851851887E-2</v>
      </c>
      <c r="M10">
        <f t="shared" si="4"/>
        <v>12</v>
      </c>
      <c r="O10">
        <v>8</v>
      </c>
      <c r="P10">
        <f>COUNTIF(M:M,"8")</f>
        <v>12</v>
      </c>
      <c r="Q10">
        <f t="shared" si="1"/>
        <v>6.583333333333333</v>
      </c>
      <c r="R10" s="17">
        <f t="shared" si="0"/>
        <v>4.1808712121212128E-2</v>
      </c>
      <c r="S10" s="17">
        <f t="shared" si="2"/>
        <v>2.5217474952066967E-2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526</v>
      </c>
      <c r="H11" s="9" t="s">
        <v>17</v>
      </c>
      <c r="I11" s="3" t="s">
        <v>511</v>
      </c>
      <c r="J11" s="13" t="s">
        <v>527</v>
      </c>
      <c r="K11" s="14" t="s">
        <v>528</v>
      </c>
      <c r="L11" s="17">
        <f t="shared" si="3"/>
        <v>6.9583333333333219E-2</v>
      </c>
      <c r="M11">
        <f t="shared" si="4"/>
        <v>14</v>
      </c>
      <c r="O11">
        <v>9</v>
      </c>
      <c r="P11">
        <f>COUNTIF(M:M,"9")</f>
        <v>10</v>
      </c>
      <c r="Q11">
        <f t="shared" si="1"/>
        <v>6.583333333333333</v>
      </c>
      <c r="R11" s="17">
        <f t="shared" si="0"/>
        <v>4.2655092592592592E-2</v>
      </c>
      <c r="S11" s="17">
        <f t="shared" si="2"/>
        <v>2.5217474952066967E-2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529</v>
      </c>
      <c r="H12" s="9" t="s">
        <v>17</v>
      </c>
      <c r="I12" s="3" t="s">
        <v>511</v>
      </c>
      <c r="J12" s="13" t="s">
        <v>530</v>
      </c>
      <c r="K12" s="14" t="s">
        <v>531</v>
      </c>
      <c r="L12" s="17">
        <f t="shared" si="3"/>
        <v>7.3252314814814867E-2</v>
      </c>
      <c r="M12">
        <f t="shared" si="4"/>
        <v>14</v>
      </c>
      <c r="O12">
        <v>10</v>
      </c>
      <c r="P12">
        <f>COUNTIF(M:M,"10")</f>
        <v>10</v>
      </c>
      <c r="Q12">
        <f t="shared" si="1"/>
        <v>6.583333333333333</v>
      </c>
      <c r="R12" s="17">
        <f t="shared" si="0"/>
        <v>2.9900462962962965E-2</v>
      </c>
      <c r="S12" s="17">
        <f t="shared" si="2"/>
        <v>2.5217474952066967E-2</v>
      </c>
    </row>
    <row r="13" spans="1:19" x14ac:dyDescent="0.25">
      <c r="A13" s="11"/>
      <c r="B13" s="12"/>
      <c r="C13" s="9" t="s">
        <v>63</v>
      </c>
      <c r="D13" s="9" t="s">
        <v>64</v>
      </c>
      <c r="E13" s="9" t="s">
        <v>64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8</v>
      </c>
      <c r="Q13">
        <f t="shared" si="1"/>
        <v>6.583333333333333</v>
      </c>
      <c r="R13" s="17">
        <f t="shared" si="0"/>
        <v>4.1550925925925929E-2</v>
      </c>
      <c r="S13" s="17">
        <f t="shared" si="2"/>
        <v>2.5217474952066967E-2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532</v>
      </c>
      <c r="H14" s="9" t="s">
        <v>17</v>
      </c>
      <c r="I14" s="3" t="s">
        <v>511</v>
      </c>
      <c r="J14" s="13" t="s">
        <v>533</v>
      </c>
      <c r="K14" s="14" t="s">
        <v>534</v>
      </c>
      <c r="L14" s="17">
        <f t="shared" si="3"/>
        <v>1.3935185185185217E-2</v>
      </c>
      <c r="M14">
        <f t="shared" si="4"/>
        <v>3</v>
      </c>
      <c r="O14">
        <v>12</v>
      </c>
      <c r="P14">
        <f>COUNTIF(M:M,"12")</f>
        <v>12</v>
      </c>
      <c r="Q14">
        <f t="shared" si="1"/>
        <v>6.583333333333333</v>
      </c>
      <c r="R14" s="17">
        <f t="shared" si="0"/>
        <v>4.5219907407407403E-2</v>
      </c>
      <c r="S14" s="17">
        <f t="shared" si="2"/>
        <v>2.5217474952066967E-2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535</v>
      </c>
      <c r="H15" s="9" t="s">
        <v>17</v>
      </c>
      <c r="I15" s="3" t="s">
        <v>511</v>
      </c>
      <c r="J15" s="13" t="s">
        <v>536</v>
      </c>
      <c r="K15" s="14" t="s">
        <v>537</v>
      </c>
      <c r="L15" s="17">
        <f t="shared" si="3"/>
        <v>2.7986111111111156E-2</v>
      </c>
      <c r="M15">
        <f t="shared" si="4"/>
        <v>6</v>
      </c>
      <c r="O15">
        <v>13</v>
      </c>
      <c r="P15">
        <f>COUNTIF(M:M,"13")</f>
        <v>14</v>
      </c>
      <c r="Q15">
        <f t="shared" si="1"/>
        <v>6.583333333333333</v>
      </c>
      <c r="R15" s="17">
        <f t="shared" si="0"/>
        <v>5.1533564814814838E-2</v>
      </c>
      <c r="S15" s="17">
        <f t="shared" si="2"/>
        <v>2.5217474952066967E-2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538</v>
      </c>
      <c r="H16" s="9" t="s">
        <v>17</v>
      </c>
      <c r="I16" s="3" t="s">
        <v>511</v>
      </c>
      <c r="J16" s="13" t="s">
        <v>539</v>
      </c>
      <c r="K16" s="14" t="s">
        <v>540</v>
      </c>
      <c r="L16" s="17">
        <f t="shared" si="3"/>
        <v>1.6759259259259252E-2</v>
      </c>
      <c r="M16">
        <f t="shared" si="4"/>
        <v>7</v>
      </c>
      <c r="O16">
        <v>14</v>
      </c>
      <c r="P16">
        <f>COUNTIF(M:M,"14")</f>
        <v>9</v>
      </c>
      <c r="Q16">
        <f t="shared" si="1"/>
        <v>6.583333333333333</v>
      </c>
      <c r="R16" s="17">
        <f t="shared" si="0"/>
        <v>3.828703703703705E-2</v>
      </c>
      <c r="S16" s="17">
        <f t="shared" si="2"/>
        <v>2.5217474952066967E-2</v>
      </c>
    </row>
    <row r="17" spans="1:19" x14ac:dyDescent="0.25">
      <c r="A17" s="11"/>
      <c r="B17" s="12"/>
      <c r="C17" s="9" t="s">
        <v>541</v>
      </c>
      <c r="D17" s="9" t="s">
        <v>542</v>
      </c>
      <c r="E17" s="9" t="s">
        <v>542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6</v>
      </c>
      <c r="Q17">
        <f t="shared" si="1"/>
        <v>6.583333333333333</v>
      </c>
      <c r="R17" s="17">
        <f t="shared" si="0"/>
        <v>4.2046296296296325E-2</v>
      </c>
      <c r="S17" s="17">
        <f t="shared" si="2"/>
        <v>2.5217474952066967E-2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543</v>
      </c>
      <c r="H18" s="9" t="s">
        <v>24</v>
      </c>
      <c r="I18" s="3" t="s">
        <v>511</v>
      </c>
      <c r="J18" s="13" t="s">
        <v>544</v>
      </c>
      <c r="K18" s="14" t="s">
        <v>545</v>
      </c>
      <c r="L18" s="17">
        <f t="shared" si="3"/>
        <v>4.752314814814812E-2</v>
      </c>
      <c r="M18">
        <f t="shared" si="4"/>
        <v>9</v>
      </c>
      <c r="O18">
        <v>16</v>
      </c>
      <c r="P18">
        <f>COUNTIF(M:M,"16")</f>
        <v>8</v>
      </c>
      <c r="Q18">
        <f t="shared" si="1"/>
        <v>6.583333333333333</v>
      </c>
      <c r="R18" s="17">
        <f t="shared" si="0"/>
        <v>2.6779513888888898E-2</v>
      </c>
      <c r="S18" s="17">
        <f t="shared" si="2"/>
        <v>2.5217474952066967E-2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546</v>
      </c>
      <c r="H19" s="9" t="s">
        <v>24</v>
      </c>
      <c r="I19" s="3" t="s">
        <v>511</v>
      </c>
      <c r="J19" s="13" t="s">
        <v>547</v>
      </c>
      <c r="K19" s="14" t="s">
        <v>548</v>
      </c>
      <c r="L19" s="17">
        <f t="shared" si="3"/>
        <v>6.9305555555555509E-2</v>
      </c>
      <c r="M19">
        <f t="shared" si="4"/>
        <v>12</v>
      </c>
      <c r="O19">
        <v>17</v>
      </c>
      <c r="P19">
        <f>COUNTIF(M:M,"17")</f>
        <v>1</v>
      </c>
      <c r="Q19">
        <f t="shared" si="1"/>
        <v>6.583333333333333</v>
      </c>
      <c r="R19" s="17">
        <f t="shared" si="0"/>
        <v>2.5381944444444415E-2</v>
      </c>
      <c r="S19" s="17">
        <f t="shared" si="2"/>
        <v>2.5217474952066967E-2</v>
      </c>
    </row>
    <row r="20" spans="1:19" x14ac:dyDescent="0.25">
      <c r="A20" s="11"/>
      <c r="B20" s="12"/>
      <c r="C20" s="9" t="s">
        <v>72</v>
      </c>
      <c r="D20" s="9" t="s">
        <v>73</v>
      </c>
      <c r="E20" s="9" t="s">
        <v>73</v>
      </c>
      <c r="F20" s="9" t="s">
        <v>15</v>
      </c>
      <c r="G20" s="9" t="s">
        <v>549</v>
      </c>
      <c r="H20" s="9" t="s">
        <v>17</v>
      </c>
      <c r="I20" s="3" t="s">
        <v>511</v>
      </c>
      <c r="J20" s="13" t="s">
        <v>550</v>
      </c>
      <c r="K20" s="14" t="s">
        <v>551</v>
      </c>
      <c r="L20" s="17">
        <f t="shared" si="3"/>
        <v>3.239583333333329E-2</v>
      </c>
      <c r="M20">
        <f t="shared" si="4"/>
        <v>13</v>
      </c>
      <c r="O20">
        <v>18</v>
      </c>
      <c r="P20">
        <f>COUNTIF(M:M,"18")</f>
        <v>2</v>
      </c>
      <c r="Q20">
        <f t="shared" si="1"/>
        <v>6.583333333333333</v>
      </c>
      <c r="R20" s="17">
        <f t="shared" si="0"/>
        <v>1.7089120370370248E-2</v>
      </c>
      <c r="S20" s="17">
        <f t="shared" si="2"/>
        <v>2.5217474952066967E-2</v>
      </c>
    </row>
    <row r="21" spans="1:19" x14ac:dyDescent="0.25">
      <c r="A21" s="11"/>
      <c r="B21" s="12"/>
      <c r="C21" s="9" t="s">
        <v>80</v>
      </c>
      <c r="D21" s="9" t="s">
        <v>81</v>
      </c>
      <c r="E21" s="9" t="s">
        <v>81</v>
      </c>
      <c r="F21" s="9" t="s">
        <v>15</v>
      </c>
      <c r="G21" s="9" t="s">
        <v>552</v>
      </c>
      <c r="H21" s="9" t="s">
        <v>17</v>
      </c>
      <c r="I21" s="3" t="s">
        <v>511</v>
      </c>
      <c r="J21" s="13" t="s">
        <v>553</v>
      </c>
      <c r="K21" s="14" t="s">
        <v>554</v>
      </c>
      <c r="L21" s="17">
        <f t="shared" si="3"/>
        <v>5.2395833333333308E-2</v>
      </c>
      <c r="M21">
        <f t="shared" si="4"/>
        <v>12</v>
      </c>
      <c r="O21">
        <v>19</v>
      </c>
      <c r="P21">
        <f>COUNTIF(M:M,"19")</f>
        <v>2</v>
      </c>
      <c r="Q21">
        <f t="shared" si="1"/>
        <v>6.583333333333333</v>
      </c>
      <c r="R21" s="17">
        <f t="shared" si="0"/>
        <v>1.3732638888888926E-2</v>
      </c>
      <c r="S21" s="17">
        <f t="shared" si="2"/>
        <v>2.5217474952066967E-2</v>
      </c>
    </row>
    <row r="22" spans="1:19" x14ac:dyDescent="0.25">
      <c r="A22" s="11"/>
      <c r="B22" s="12"/>
      <c r="C22" s="9" t="s">
        <v>555</v>
      </c>
      <c r="D22" s="9" t="s">
        <v>556</v>
      </c>
      <c r="E22" s="9" t="s">
        <v>556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3</v>
      </c>
      <c r="Q22">
        <f t="shared" si="1"/>
        <v>6.583333333333333</v>
      </c>
      <c r="R22" s="17">
        <f t="shared" si="0"/>
        <v>1.5744598765432067E-2</v>
      </c>
      <c r="S22" s="17">
        <f t="shared" si="2"/>
        <v>2.5217474952066967E-2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557</v>
      </c>
      <c r="H23" s="9" t="s">
        <v>17</v>
      </c>
      <c r="I23" s="3" t="s">
        <v>511</v>
      </c>
      <c r="J23" s="13" t="s">
        <v>558</v>
      </c>
      <c r="K23" s="14" t="s">
        <v>559</v>
      </c>
      <c r="L23" s="17">
        <f t="shared" si="3"/>
        <v>6.5196759259259274E-2</v>
      </c>
      <c r="M23">
        <f t="shared" si="4"/>
        <v>13</v>
      </c>
      <c r="O23">
        <v>21</v>
      </c>
      <c r="P23">
        <f>COUNTIF(M:M,"21")</f>
        <v>4</v>
      </c>
      <c r="Q23">
        <f t="shared" si="1"/>
        <v>6.583333333333333</v>
      </c>
      <c r="R23" s="17">
        <f t="shared" si="0"/>
        <v>2.361979166666664E-2</v>
      </c>
      <c r="S23" s="17">
        <f t="shared" si="2"/>
        <v>2.5217474952066967E-2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560</v>
      </c>
      <c r="H24" s="9" t="s">
        <v>17</v>
      </c>
      <c r="I24" s="3" t="s">
        <v>511</v>
      </c>
      <c r="J24" s="13" t="s">
        <v>561</v>
      </c>
      <c r="K24" s="14" t="s">
        <v>562</v>
      </c>
      <c r="L24" s="17">
        <f t="shared" si="3"/>
        <v>2.1516203703703551E-2</v>
      </c>
      <c r="M24">
        <f t="shared" si="4"/>
        <v>18</v>
      </c>
      <c r="O24">
        <v>22</v>
      </c>
      <c r="P24">
        <f>COUNTIF(M:M,"22")</f>
        <v>0</v>
      </c>
      <c r="Q24">
        <f t="shared" si="1"/>
        <v>6.583333333333333</v>
      </c>
      <c r="R24" s="17">
        <v>0</v>
      </c>
      <c r="S24" s="17">
        <f t="shared" si="2"/>
        <v>2.5217474952066967E-2</v>
      </c>
    </row>
    <row r="25" spans="1:19" x14ac:dyDescent="0.25">
      <c r="A25" s="11"/>
      <c r="B25" s="12"/>
      <c r="C25" s="9" t="s">
        <v>563</v>
      </c>
      <c r="D25" s="9" t="s">
        <v>564</v>
      </c>
      <c r="E25" s="9" t="s">
        <v>564</v>
      </c>
      <c r="F25" s="9" t="s">
        <v>15</v>
      </c>
      <c r="G25" s="9" t="s">
        <v>565</v>
      </c>
      <c r="H25" s="9" t="s">
        <v>17</v>
      </c>
      <c r="I25" s="3" t="s">
        <v>511</v>
      </c>
      <c r="J25" s="13" t="s">
        <v>566</v>
      </c>
      <c r="K25" s="14" t="s">
        <v>567</v>
      </c>
      <c r="L25" s="17">
        <f t="shared" si="3"/>
        <v>2.6990740740740704E-2</v>
      </c>
      <c r="M25">
        <f t="shared" si="4"/>
        <v>21</v>
      </c>
      <c r="O25">
        <v>23</v>
      </c>
      <c r="P25">
        <f>COUNTIF(M:M,"23")</f>
        <v>1</v>
      </c>
      <c r="Q25">
        <f t="shared" si="1"/>
        <v>6.583333333333333</v>
      </c>
      <c r="R25" s="17">
        <f>AVERAGEIF(M24:M422,  O25, L24:L422)</f>
        <v>1.5925925925925899E-2</v>
      </c>
      <c r="S25" s="17">
        <f t="shared" si="2"/>
        <v>2.5217474952066967E-2</v>
      </c>
    </row>
    <row r="26" spans="1:19" x14ac:dyDescent="0.25">
      <c r="A26" s="11"/>
      <c r="B26" s="12"/>
      <c r="C26" s="9" t="s">
        <v>568</v>
      </c>
      <c r="D26" s="9" t="s">
        <v>569</v>
      </c>
      <c r="E26" s="9" t="s">
        <v>569</v>
      </c>
      <c r="F26" s="9" t="s">
        <v>15</v>
      </c>
      <c r="G26" s="9" t="s">
        <v>570</v>
      </c>
      <c r="H26" s="9" t="s">
        <v>17</v>
      </c>
      <c r="I26" s="3" t="s">
        <v>511</v>
      </c>
      <c r="J26" s="13" t="s">
        <v>571</v>
      </c>
      <c r="K26" s="14" t="s">
        <v>572</v>
      </c>
      <c r="L26" s="17">
        <f t="shared" si="3"/>
        <v>5.375000000000002E-2</v>
      </c>
      <c r="M26">
        <f t="shared" si="4"/>
        <v>8</v>
      </c>
    </row>
    <row r="27" spans="1:19" x14ac:dyDescent="0.25">
      <c r="A27" s="3" t="s">
        <v>148</v>
      </c>
      <c r="B27" s="9" t="s">
        <v>149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</row>
    <row r="28" spans="1:19" x14ac:dyDescent="0.25">
      <c r="A28" s="11"/>
      <c r="B28" s="12"/>
      <c r="C28" s="9" t="s">
        <v>150</v>
      </c>
      <c r="D28" s="9" t="s">
        <v>151</v>
      </c>
      <c r="E28" s="10" t="s">
        <v>12</v>
      </c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9" t="s">
        <v>151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573</v>
      </c>
      <c r="H30" s="9" t="s">
        <v>153</v>
      </c>
      <c r="I30" s="3" t="s">
        <v>511</v>
      </c>
      <c r="J30" s="13" t="s">
        <v>574</v>
      </c>
      <c r="K30" s="14" t="s">
        <v>575</v>
      </c>
      <c r="L30" s="17">
        <f t="shared" si="3"/>
        <v>2.0532407407407471E-2</v>
      </c>
      <c r="M30">
        <f t="shared" si="4"/>
        <v>6</v>
      </c>
    </row>
    <row r="31" spans="1:19" x14ac:dyDescent="0.25">
      <c r="A31" s="11"/>
      <c r="B31" s="12"/>
      <c r="C31" s="12"/>
      <c r="D31" s="12"/>
      <c r="E31" s="12"/>
      <c r="F31" s="12"/>
      <c r="G31" s="9" t="s">
        <v>576</v>
      </c>
      <c r="H31" s="9" t="s">
        <v>153</v>
      </c>
      <c r="I31" s="3" t="s">
        <v>511</v>
      </c>
      <c r="J31" s="13" t="s">
        <v>577</v>
      </c>
      <c r="K31" s="14" t="s">
        <v>578</v>
      </c>
      <c r="L31" s="17">
        <f t="shared" si="3"/>
        <v>3.4247685185185173E-2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579</v>
      </c>
      <c r="H32" s="9" t="s">
        <v>153</v>
      </c>
      <c r="I32" s="3" t="s">
        <v>511</v>
      </c>
      <c r="J32" s="13" t="s">
        <v>580</v>
      </c>
      <c r="K32" s="14" t="s">
        <v>581</v>
      </c>
      <c r="L32" s="17">
        <f t="shared" si="3"/>
        <v>4.5972222222222248E-2</v>
      </c>
      <c r="M32">
        <f t="shared" si="4"/>
        <v>9</v>
      </c>
    </row>
    <row r="33" spans="1:13" x14ac:dyDescent="0.25">
      <c r="A33" s="11"/>
      <c r="B33" s="12"/>
      <c r="C33" s="12"/>
      <c r="D33" s="12"/>
      <c r="E33" s="12"/>
      <c r="F33" s="12"/>
      <c r="G33" s="9" t="s">
        <v>582</v>
      </c>
      <c r="H33" s="9" t="s">
        <v>153</v>
      </c>
      <c r="I33" s="3" t="s">
        <v>511</v>
      </c>
      <c r="J33" s="13" t="s">
        <v>583</v>
      </c>
      <c r="K33" s="14" t="s">
        <v>584</v>
      </c>
      <c r="L33" s="17">
        <f t="shared" si="3"/>
        <v>5.4618055555555489E-2</v>
      </c>
      <c r="M33">
        <f t="shared" si="4"/>
        <v>11</v>
      </c>
    </row>
    <row r="34" spans="1:13" x14ac:dyDescent="0.25">
      <c r="A34" s="11"/>
      <c r="B34" s="12"/>
      <c r="C34" s="12"/>
      <c r="D34" s="12"/>
      <c r="E34" s="12"/>
      <c r="F34" s="12"/>
      <c r="G34" s="9" t="s">
        <v>585</v>
      </c>
      <c r="H34" s="9" t="s">
        <v>153</v>
      </c>
      <c r="I34" s="3" t="s">
        <v>511</v>
      </c>
      <c r="J34" s="13" t="s">
        <v>586</v>
      </c>
      <c r="K34" s="14" t="s">
        <v>587</v>
      </c>
      <c r="L34" s="17">
        <f t="shared" si="3"/>
        <v>5.9965277777777826E-2</v>
      </c>
      <c r="M34">
        <f t="shared" si="4"/>
        <v>13</v>
      </c>
    </row>
    <row r="35" spans="1:13" x14ac:dyDescent="0.25">
      <c r="A35" s="11"/>
      <c r="B35" s="12"/>
      <c r="C35" s="12"/>
      <c r="D35" s="12"/>
      <c r="E35" s="9" t="s">
        <v>159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588</v>
      </c>
      <c r="H36" s="9" t="s">
        <v>161</v>
      </c>
      <c r="I36" s="3" t="s">
        <v>511</v>
      </c>
      <c r="J36" s="13" t="s">
        <v>589</v>
      </c>
      <c r="K36" s="14" t="s">
        <v>590</v>
      </c>
      <c r="L36" s="17">
        <f t="shared" si="3"/>
        <v>1.5937499999999993E-2</v>
      </c>
      <c r="M36">
        <f t="shared" si="4"/>
        <v>2</v>
      </c>
    </row>
    <row r="37" spans="1:13" x14ac:dyDescent="0.25">
      <c r="A37" s="11"/>
      <c r="B37" s="12"/>
      <c r="C37" s="12"/>
      <c r="D37" s="12"/>
      <c r="E37" s="12"/>
      <c r="F37" s="12"/>
      <c r="G37" s="9" t="s">
        <v>591</v>
      </c>
      <c r="H37" s="9" t="s">
        <v>161</v>
      </c>
      <c r="I37" s="3" t="s">
        <v>511</v>
      </c>
      <c r="J37" s="13" t="s">
        <v>592</v>
      </c>
      <c r="K37" s="14" t="s">
        <v>593</v>
      </c>
      <c r="L37" s="17">
        <f t="shared" si="3"/>
        <v>1.7997685185185186E-2</v>
      </c>
      <c r="M37">
        <f t="shared" si="4"/>
        <v>4</v>
      </c>
    </row>
    <row r="38" spans="1:13" x14ac:dyDescent="0.25">
      <c r="A38" s="11"/>
      <c r="B38" s="12"/>
      <c r="C38" s="12"/>
      <c r="D38" s="12"/>
      <c r="E38" s="12"/>
      <c r="F38" s="12"/>
      <c r="G38" s="9" t="s">
        <v>594</v>
      </c>
      <c r="H38" s="9" t="s">
        <v>161</v>
      </c>
      <c r="I38" s="3" t="s">
        <v>511</v>
      </c>
      <c r="J38" s="13" t="s">
        <v>595</v>
      </c>
      <c r="K38" s="14" t="s">
        <v>596</v>
      </c>
      <c r="L38" s="17">
        <f t="shared" si="3"/>
        <v>1.7303240740740744E-2</v>
      </c>
      <c r="M38">
        <f t="shared" si="4"/>
        <v>7</v>
      </c>
    </row>
    <row r="39" spans="1:13" x14ac:dyDescent="0.25">
      <c r="A39" s="11"/>
      <c r="B39" s="12"/>
      <c r="C39" s="12"/>
      <c r="D39" s="12"/>
      <c r="E39" s="12"/>
      <c r="F39" s="12"/>
      <c r="G39" s="9" t="s">
        <v>597</v>
      </c>
      <c r="H39" s="9" t="s">
        <v>161</v>
      </c>
      <c r="I39" s="3" t="s">
        <v>511</v>
      </c>
      <c r="J39" s="13" t="s">
        <v>598</v>
      </c>
      <c r="K39" s="14" t="s">
        <v>599</v>
      </c>
      <c r="L39" s="17">
        <f t="shared" si="3"/>
        <v>1.7268518518518516E-2</v>
      </c>
      <c r="M39">
        <f t="shared" si="4"/>
        <v>10</v>
      </c>
    </row>
    <row r="40" spans="1:13" x14ac:dyDescent="0.25">
      <c r="A40" s="11"/>
      <c r="B40" s="12"/>
      <c r="C40" s="9" t="s">
        <v>164</v>
      </c>
      <c r="D40" s="9" t="s">
        <v>165</v>
      </c>
      <c r="E40" s="9" t="s">
        <v>165</v>
      </c>
      <c r="F40" s="9" t="s">
        <v>15</v>
      </c>
      <c r="G40" s="9" t="s">
        <v>600</v>
      </c>
      <c r="H40" s="9" t="s">
        <v>153</v>
      </c>
      <c r="I40" s="3" t="s">
        <v>511</v>
      </c>
      <c r="J40" s="13" t="s">
        <v>601</v>
      </c>
      <c r="K40" s="14" t="s">
        <v>602</v>
      </c>
      <c r="L40" s="17">
        <f t="shared" si="3"/>
        <v>1.3611111111111102E-2</v>
      </c>
      <c r="M40">
        <f t="shared" si="4"/>
        <v>4</v>
      </c>
    </row>
    <row r="41" spans="1:13" x14ac:dyDescent="0.25">
      <c r="A41" s="11"/>
      <c r="B41" s="12"/>
      <c r="C41" s="9" t="s">
        <v>53</v>
      </c>
      <c r="D41" s="9" t="s">
        <v>54</v>
      </c>
      <c r="E41" s="9" t="s">
        <v>54</v>
      </c>
      <c r="F41" s="9" t="s">
        <v>15</v>
      </c>
      <c r="G41" s="9" t="s">
        <v>603</v>
      </c>
      <c r="H41" s="9" t="s">
        <v>153</v>
      </c>
      <c r="I41" s="3" t="s">
        <v>511</v>
      </c>
      <c r="J41" s="13" t="s">
        <v>604</v>
      </c>
      <c r="K41" s="14" t="s">
        <v>605</v>
      </c>
      <c r="L41" s="17">
        <f t="shared" si="3"/>
        <v>2.5069444444444422E-2</v>
      </c>
      <c r="M41">
        <f t="shared" si="4"/>
        <v>7</v>
      </c>
    </row>
    <row r="42" spans="1:13" x14ac:dyDescent="0.25">
      <c r="A42" s="11"/>
      <c r="B42" s="12"/>
      <c r="C42" s="9" t="s">
        <v>190</v>
      </c>
      <c r="D42" s="9" t="s">
        <v>191</v>
      </c>
      <c r="E42" s="9" t="s">
        <v>606</v>
      </c>
      <c r="F42" s="9" t="s">
        <v>15</v>
      </c>
      <c r="G42" s="9" t="s">
        <v>607</v>
      </c>
      <c r="H42" s="9" t="s">
        <v>161</v>
      </c>
      <c r="I42" s="3" t="s">
        <v>511</v>
      </c>
      <c r="J42" s="13" t="s">
        <v>608</v>
      </c>
      <c r="K42" s="14" t="s">
        <v>609</v>
      </c>
      <c r="L42" s="17">
        <f t="shared" si="3"/>
        <v>2.4074074074074137E-2</v>
      </c>
      <c r="M42">
        <f t="shared" si="4"/>
        <v>20</v>
      </c>
    </row>
    <row r="43" spans="1:13" x14ac:dyDescent="0.25">
      <c r="A43" s="11"/>
      <c r="B43" s="12"/>
      <c r="C43" s="9" t="s">
        <v>63</v>
      </c>
      <c r="D43" s="9" t="s">
        <v>64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64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610</v>
      </c>
      <c r="H45" s="9" t="s">
        <v>153</v>
      </c>
      <c r="I45" s="3" t="s">
        <v>511</v>
      </c>
      <c r="J45" s="13" t="s">
        <v>611</v>
      </c>
      <c r="K45" s="14" t="s">
        <v>612</v>
      </c>
      <c r="L45" s="17">
        <f t="shared" si="3"/>
        <v>1.3229166666666667E-2</v>
      </c>
      <c r="M45">
        <f t="shared" si="4"/>
        <v>0</v>
      </c>
    </row>
    <row r="46" spans="1:13" x14ac:dyDescent="0.25">
      <c r="A46" s="11"/>
      <c r="B46" s="12"/>
      <c r="C46" s="12"/>
      <c r="D46" s="12"/>
      <c r="E46" s="12"/>
      <c r="F46" s="12"/>
      <c r="G46" s="9" t="s">
        <v>613</v>
      </c>
      <c r="H46" s="9" t="s">
        <v>153</v>
      </c>
      <c r="I46" s="3" t="s">
        <v>511</v>
      </c>
      <c r="J46" s="13" t="s">
        <v>614</v>
      </c>
      <c r="K46" s="14" t="s">
        <v>615</v>
      </c>
      <c r="L46" s="17">
        <f t="shared" si="3"/>
        <v>4.6157407407407369E-2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616</v>
      </c>
      <c r="H47" s="9" t="s">
        <v>153</v>
      </c>
      <c r="I47" s="3" t="s">
        <v>511</v>
      </c>
      <c r="J47" s="13" t="s">
        <v>617</v>
      </c>
      <c r="K47" s="14" t="s">
        <v>618</v>
      </c>
      <c r="L47" s="17">
        <f t="shared" si="3"/>
        <v>1.3530092592592524E-2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9" t="s">
        <v>65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619</v>
      </c>
      <c r="H49" s="9" t="s">
        <v>153</v>
      </c>
      <c r="I49" s="3" t="s">
        <v>511</v>
      </c>
      <c r="J49" s="13" t="s">
        <v>620</v>
      </c>
      <c r="K49" s="14" t="s">
        <v>621</v>
      </c>
      <c r="L49" s="17">
        <f t="shared" si="3"/>
        <v>5.5520833333333242E-2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622</v>
      </c>
      <c r="H50" s="9" t="s">
        <v>153</v>
      </c>
      <c r="I50" s="3" t="s">
        <v>511</v>
      </c>
      <c r="J50" s="13" t="s">
        <v>623</v>
      </c>
      <c r="K50" s="14" t="s">
        <v>624</v>
      </c>
      <c r="L50" s="17">
        <f t="shared" si="3"/>
        <v>5.8032407407407338E-2</v>
      </c>
      <c r="M50">
        <f t="shared" si="4"/>
        <v>13</v>
      </c>
    </row>
    <row r="51" spans="1:13" x14ac:dyDescent="0.25">
      <c r="A51" s="11"/>
      <c r="B51" s="12"/>
      <c r="C51" s="12"/>
      <c r="D51" s="12"/>
      <c r="E51" s="12"/>
      <c r="F51" s="12"/>
      <c r="G51" s="9" t="s">
        <v>625</v>
      </c>
      <c r="H51" s="9" t="s">
        <v>153</v>
      </c>
      <c r="I51" s="3" t="s">
        <v>511</v>
      </c>
      <c r="J51" s="13" t="s">
        <v>626</v>
      </c>
      <c r="K51" s="14" t="s">
        <v>627</v>
      </c>
      <c r="L51" s="17">
        <f t="shared" si="3"/>
        <v>2.5381944444444415E-2</v>
      </c>
      <c r="M51">
        <f t="shared" si="4"/>
        <v>17</v>
      </c>
    </row>
    <row r="52" spans="1:13" x14ac:dyDescent="0.25">
      <c r="A52" s="11"/>
      <c r="B52" s="12"/>
      <c r="C52" s="12"/>
      <c r="D52" s="12"/>
      <c r="E52" s="12"/>
      <c r="F52" s="12"/>
      <c r="G52" s="9" t="s">
        <v>628</v>
      </c>
      <c r="H52" s="9" t="s">
        <v>153</v>
      </c>
      <c r="I52" s="3" t="s">
        <v>511</v>
      </c>
      <c r="J52" s="13" t="s">
        <v>629</v>
      </c>
      <c r="K52" s="14" t="s">
        <v>630</v>
      </c>
      <c r="L52" s="17">
        <f t="shared" si="3"/>
        <v>1.3865740740740762E-2</v>
      </c>
      <c r="M52">
        <f t="shared" si="4"/>
        <v>21</v>
      </c>
    </row>
    <row r="53" spans="1:13" x14ac:dyDescent="0.25">
      <c r="A53" s="11"/>
      <c r="B53" s="12"/>
      <c r="C53" s="9" t="s">
        <v>631</v>
      </c>
      <c r="D53" s="9" t="s">
        <v>632</v>
      </c>
      <c r="E53" s="9" t="s">
        <v>632</v>
      </c>
      <c r="F53" s="9" t="s">
        <v>15</v>
      </c>
      <c r="G53" s="9" t="s">
        <v>633</v>
      </c>
      <c r="H53" s="9" t="s">
        <v>153</v>
      </c>
      <c r="I53" s="3" t="s">
        <v>511</v>
      </c>
      <c r="J53" s="13" t="s">
        <v>634</v>
      </c>
      <c r="K53" s="14" t="s">
        <v>635</v>
      </c>
      <c r="L53" s="17">
        <f t="shared" si="3"/>
        <v>1.2141203703703751E-2</v>
      </c>
      <c r="M53">
        <f t="shared" si="4"/>
        <v>19</v>
      </c>
    </row>
    <row r="54" spans="1:13" x14ac:dyDescent="0.25">
      <c r="A54" s="11"/>
      <c r="B54" s="12"/>
      <c r="C54" s="9" t="s">
        <v>636</v>
      </c>
      <c r="D54" s="9" t="s">
        <v>637</v>
      </c>
      <c r="E54" s="9" t="s">
        <v>637</v>
      </c>
      <c r="F54" s="9" t="s">
        <v>15</v>
      </c>
      <c r="G54" s="9" t="s">
        <v>638</v>
      </c>
      <c r="H54" s="9" t="s">
        <v>153</v>
      </c>
      <c r="I54" s="3" t="s">
        <v>511</v>
      </c>
      <c r="J54" s="13" t="s">
        <v>639</v>
      </c>
      <c r="K54" s="14" t="s">
        <v>640</v>
      </c>
      <c r="L54" s="17">
        <f t="shared" si="3"/>
        <v>3.3576388888888808E-2</v>
      </c>
      <c r="M54">
        <f t="shared" si="4"/>
        <v>14</v>
      </c>
    </row>
    <row r="55" spans="1:13" x14ac:dyDescent="0.25">
      <c r="A55" s="11"/>
      <c r="B55" s="12"/>
      <c r="C55" s="9" t="s">
        <v>367</v>
      </c>
      <c r="D55" s="9" t="s">
        <v>368</v>
      </c>
      <c r="E55" s="9" t="s">
        <v>368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641</v>
      </c>
      <c r="H56" s="9" t="s">
        <v>153</v>
      </c>
      <c r="I56" s="3" t="s">
        <v>511</v>
      </c>
      <c r="J56" s="13" t="s">
        <v>642</v>
      </c>
      <c r="K56" s="14" t="s">
        <v>643</v>
      </c>
      <c r="L56" s="17">
        <f t="shared" si="3"/>
        <v>1.2256944444444362E-2</v>
      </c>
      <c r="M56">
        <f t="shared" si="4"/>
        <v>20</v>
      </c>
    </row>
    <row r="57" spans="1:13" x14ac:dyDescent="0.25">
      <c r="A57" s="11"/>
      <c r="B57" s="12"/>
      <c r="C57" s="12"/>
      <c r="D57" s="12"/>
      <c r="E57" s="12"/>
      <c r="F57" s="12"/>
      <c r="G57" s="9" t="s">
        <v>644</v>
      </c>
      <c r="H57" s="9" t="s">
        <v>153</v>
      </c>
      <c r="I57" s="3" t="s">
        <v>511</v>
      </c>
      <c r="J57" s="13" t="s">
        <v>645</v>
      </c>
      <c r="K57" s="14" t="s">
        <v>646</v>
      </c>
      <c r="L57" s="17">
        <f t="shared" si="3"/>
        <v>3.9247685185185177E-2</v>
      </c>
      <c r="M57">
        <f t="shared" si="4"/>
        <v>21</v>
      </c>
    </row>
    <row r="58" spans="1:13" x14ac:dyDescent="0.25">
      <c r="A58" s="11"/>
      <c r="B58" s="12"/>
      <c r="C58" s="9" t="s">
        <v>210</v>
      </c>
      <c r="D58" s="9" t="s">
        <v>211</v>
      </c>
      <c r="E58" s="9" t="s">
        <v>211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647</v>
      </c>
      <c r="H59" s="9" t="s">
        <v>153</v>
      </c>
      <c r="I59" s="3" t="s">
        <v>511</v>
      </c>
      <c r="J59" s="13" t="s">
        <v>648</v>
      </c>
      <c r="K59" s="14" t="s">
        <v>649</v>
      </c>
      <c r="L59" s="17">
        <f t="shared" si="3"/>
        <v>3.4618055555555582E-2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650</v>
      </c>
      <c r="H60" s="9" t="s">
        <v>153</v>
      </c>
      <c r="I60" s="3" t="s">
        <v>511</v>
      </c>
      <c r="J60" s="13" t="s">
        <v>651</v>
      </c>
      <c r="K60" s="14" t="s">
        <v>652</v>
      </c>
      <c r="L60" s="17">
        <f t="shared" si="3"/>
        <v>2.4340277777777752E-2</v>
      </c>
      <c r="M60">
        <f t="shared" si="4"/>
        <v>7</v>
      </c>
    </row>
    <row r="61" spans="1:13" x14ac:dyDescent="0.25">
      <c r="A61" s="11"/>
      <c r="B61" s="12"/>
      <c r="C61" s="9" t="s">
        <v>653</v>
      </c>
      <c r="D61" s="9" t="s">
        <v>654</v>
      </c>
      <c r="E61" s="9" t="s">
        <v>654</v>
      </c>
      <c r="F61" s="9" t="s">
        <v>15</v>
      </c>
      <c r="G61" s="9" t="s">
        <v>655</v>
      </c>
      <c r="H61" s="9" t="s">
        <v>153</v>
      </c>
      <c r="I61" s="3" t="s">
        <v>511</v>
      </c>
      <c r="J61" s="13" t="s">
        <v>656</v>
      </c>
      <c r="K61" s="14" t="s">
        <v>657</v>
      </c>
      <c r="L61" s="17">
        <f t="shared" si="3"/>
        <v>5.8020833333333355E-2</v>
      </c>
      <c r="M61">
        <f t="shared" si="4"/>
        <v>11</v>
      </c>
    </row>
    <row r="62" spans="1:13" x14ac:dyDescent="0.25">
      <c r="A62" s="11"/>
      <c r="B62" s="12"/>
      <c r="C62" s="9" t="s">
        <v>658</v>
      </c>
      <c r="D62" s="9" t="s">
        <v>659</v>
      </c>
      <c r="E62" s="9" t="s">
        <v>659</v>
      </c>
      <c r="F62" s="9" t="s">
        <v>15</v>
      </c>
      <c r="G62" s="9" t="s">
        <v>660</v>
      </c>
      <c r="H62" s="9" t="s">
        <v>153</v>
      </c>
      <c r="I62" s="3" t="s">
        <v>511</v>
      </c>
      <c r="J62" s="13" t="s">
        <v>661</v>
      </c>
      <c r="K62" s="14" t="s">
        <v>662</v>
      </c>
      <c r="L62" s="17">
        <f t="shared" si="3"/>
        <v>2.3460648148148133E-2</v>
      </c>
      <c r="M62">
        <f t="shared" si="4"/>
        <v>6</v>
      </c>
    </row>
    <row r="63" spans="1:13" x14ac:dyDescent="0.25">
      <c r="A63" s="11"/>
      <c r="B63" s="12"/>
      <c r="C63" s="9" t="s">
        <v>215</v>
      </c>
      <c r="D63" s="9" t="s">
        <v>216</v>
      </c>
      <c r="E63" s="9" t="s">
        <v>216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663</v>
      </c>
      <c r="H64" s="9" t="s">
        <v>161</v>
      </c>
      <c r="I64" s="3" t="s">
        <v>511</v>
      </c>
      <c r="J64" s="13" t="s">
        <v>664</v>
      </c>
      <c r="K64" s="14" t="s">
        <v>665</v>
      </c>
      <c r="L64" s="17">
        <f t="shared" si="3"/>
        <v>2.0937499999999998E-2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666</v>
      </c>
      <c r="H65" s="9" t="s">
        <v>161</v>
      </c>
      <c r="I65" s="3" t="s">
        <v>511</v>
      </c>
      <c r="J65" s="13" t="s">
        <v>667</v>
      </c>
      <c r="K65" s="14" t="s">
        <v>668</v>
      </c>
      <c r="L65" s="17">
        <f t="shared" si="3"/>
        <v>3.1956018518518536E-2</v>
      </c>
      <c r="M65">
        <f t="shared" si="4"/>
        <v>6</v>
      </c>
    </row>
    <row r="66" spans="1:13" x14ac:dyDescent="0.25">
      <c r="A66" s="11"/>
      <c r="B66" s="12"/>
      <c r="C66" s="12"/>
      <c r="D66" s="12"/>
      <c r="E66" s="12"/>
      <c r="F66" s="12"/>
      <c r="G66" s="9" t="s">
        <v>669</v>
      </c>
      <c r="H66" s="9" t="s">
        <v>161</v>
      </c>
      <c r="I66" s="3" t="s">
        <v>511</v>
      </c>
      <c r="J66" s="13" t="s">
        <v>670</v>
      </c>
      <c r="K66" s="14" t="s">
        <v>671</v>
      </c>
      <c r="L66" s="17">
        <f t="shared" si="3"/>
        <v>2.0624999999999949E-2</v>
      </c>
      <c r="M66">
        <f t="shared" si="4"/>
        <v>9</v>
      </c>
    </row>
    <row r="67" spans="1:13" x14ac:dyDescent="0.25">
      <c r="A67" s="11"/>
      <c r="B67" s="12"/>
      <c r="C67" s="12"/>
      <c r="D67" s="12"/>
      <c r="E67" s="12"/>
      <c r="F67" s="12"/>
      <c r="G67" s="9" t="s">
        <v>672</v>
      </c>
      <c r="H67" s="9" t="s">
        <v>161</v>
      </c>
      <c r="I67" s="3" t="s">
        <v>511</v>
      </c>
      <c r="J67" s="13" t="s">
        <v>673</v>
      </c>
      <c r="K67" s="14" t="s">
        <v>674</v>
      </c>
      <c r="L67" s="17">
        <f t="shared" ref="L67:L130" si="5">K67-J67</f>
        <v>2.2372685185185315E-2</v>
      </c>
      <c r="M67">
        <f t="shared" ref="M67:M130" si="6">HOUR(J67)</f>
        <v>14</v>
      </c>
    </row>
    <row r="68" spans="1:13" x14ac:dyDescent="0.25">
      <c r="A68" s="3" t="s">
        <v>223</v>
      </c>
      <c r="B68" s="9" t="s">
        <v>224</v>
      </c>
      <c r="C68" s="10" t="s">
        <v>12</v>
      </c>
      <c r="D68" s="5"/>
      <c r="E68" s="5"/>
      <c r="F68" s="5"/>
      <c r="G68" s="5"/>
      <c r="H68" s="5"/>
      <c r="I68" s="6"/>
      <c r="J68" s="7"/>
      <c r="K68" s="8"/>
    </row>
    <row r="69" spans="1:13" x14ac:dyDescent="0.25">
      <c r="A69" s="11"/>
      <c r="B69" s="12"/>
      <c r="C69" s="9" t="s">
        <v>225</v>
      </c>
      <c r="D69" s="9" t="s">
        <v>226</v>
      </c>
      <c r="E69" s="9" t="s">
        <v>226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675</v>
      </c>
      <c r="H70" s="9" t="s">
        <v>153</v>
      </c>
      <c r="I70" s="3" t="s">
        <v>511</v>
      </c>
      <c r="J70" s="13" t="s">
        <v>676</v>
      </c>
      <c r="K70" s="14" t="s">
        <v>677</v>
      </c>
      <c r="L70" s="17">
        <f t="shared" si="5"/>
        <v>1.1365740740740732E-2</v>
      </c>
      <c r="M70">
        <f t="shared" si="6"/>
        <v>1</v>
      </c>
    </row>
    <row r="71" spans="1:13" x14ac:dyDescent="0.25">
      <c r="A71" s="11"/>
      <c r="B71" s="12"/>
      <c r="C71" s="12"/>
      <c r="D71" s="12"/>
      <c r="E71" s="12"/>
      <c r="F71" s="12"/>
      <c r="G71" s="9" t="s">
        <v>678</v>
      </c>
      <c r="H71" s="9" t="s">
        <v>153</v>
      </c>
      <c r="I71" s="3" t="s">
        <v>511</v>
      </c>
      <c r="J71" s="13" t="s">
        <v>679</v>
      </c>
      <c r="K71" s="14" t="s">
        <v>680</v>
      </c>
      <c r="L71" s="17">
        <f t="shared" si="5"/>
        <v>2.4803240740740723E-2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681</v>
      </c>
      <c r="H72" s="9" t="s">
        <v>153</v>
      </c>
      <c r="I72" s="3" t="s">
        <v>511</v>
      </c>
      <c r="J72" s="13" t="s">
        <v>682</v>
      </c>
      <c r="K72" s="14" t="s">
        <v>683</v>
      </c>
      <c r="L72" s="17">
        <f t="shared" si="5"/>
        <v>1.4097222222222261E-2</v>
      </c>
      <c r="M72">
        <f t="shared" si="6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684</v>
      </c>
      <c r="H73" s="9" t="s">
        <v>153</v>
      </c>
      <c r="I73" s="3" t="s">
        <v>511</v>
      </c>
      <c r="J73" s="13" t="s">
        <v>685</v>
      </c>
      <c r="K73" s="14" t="s">
        <v>686</v>
      </c>
      <c r="L73" s="17">
        <f t="shared" si="5"/>
        <v>4.3773148148148144E-2</v>
      </c>
      <c r="M73">
        <f t="shared" si="6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687</v>
      </c>
      <c r="H74" s="9" t="s">
        <v>153</v>
      </c>
      <c r="I74" s="3" t="s">
        <v>511</v>
      </c>
      <c r="J74" s="13" t="s">
        <v>688</v>
      </c>
      <c r="K74" s="14" t="s">
        <v>689</v>
      </c>
      <c r="L74" s="17">
        <f t="shared" si="5"/>
        <v>4.2326388888888899E-2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690</v>
      </c>
      <c r="H75" s="9" t="s">
        <v>153</v>
      </c>
      <c r="I75" s="3" t="s">
        <v>511</v>
      </c>
      <c r="J75" s="13" t="s">
        <v>691</v>
      </c>
      <c r="K75" s="14" t="s">
        <v>692</v>
      </c>
      <c r="L75" s="17">
        <f t="shared" si="5"/>
        <v>3.3229166666666754E-2</v>
      </c>
      <c r="M75">
        <f t="shared" si="6"/>
        <v>10</v>
      </c>
    </row>
    <row r="76" spans="1:13" x14ac:dyDescent="0.25">
      <c r="A76" s="11"/>
      <c r="B76" s="12"/>
      <c r="C76" s="12"/>
      <c r="D76" s="12"/>
      <c r="E76" s="12"/>
      <c r="F76" s="12"/>
      <c r="G76" s="9" t="s">
        <v>693</v>
      </c>
      <c r="H76" s="9" t="s">
        <v>153</v>
      </c>
      <c r="I76" s="3" t="s">
        <v>511</v>
      </c>
      <c r="J76" s="13" t="s">
        <v>694</v>
      </c>
      <c r="K76" s="14" t="s">
        <v>695</v>
      </c>
      <c r="L76" s="17">
        <f t="shared" si="5"/>
        <v>3.038194444444442E-2</v>
      </c>
      <c r="M76">
        <f t="shared" si="6"/>
        <v>11</v>
      </c>
    </row>
    <row r="77" spans="1:13" x14ac:dyDescent="0.25">
      <c r="A77" s="11"/>
      <c r="B77" s="12"/>
      <c r="C77" s="12"/>
      <c r="D77" s="12"/>
      <c r="E77" s="12"/>
      <c r="F77" s="12"/>
      <c r="G77" s="9" t="s">
        <v>696</v>
      </c>
      <c r="H77" s="9" t="s">
        <v>153</v>
      </c>
      <c r="I77" s="3" t="s">
        <v>511</v>
      </c>
      <c r="J77" s="13" t="s">
        <v>697</v>
      </c>
      <c r="K77" s="14" t="s">
        <v>698</v>
      </c>
      <c r="L77" s="17">
        <f t="shared" si="5"/>
        <v>4.1782407407407351E-2</v>
      </c>
      <c r="M77">
        <f t="shared" si="6"/>
        <v>12</v>
      </c>
    </row>
    <row r="78" spans="1:13" x14ac:dyDescent="0.25">
      <c r="A78" s="11"/>
      <c r="B78" s="12"/>
      <c r="C78" s="12"/>
      <c r="D78" s="12"/>
      <c r="E78" s="12"/>
      <c r="F78" s="12"/>
      <c r="G78" s="9" t="s">
        <v>699</v>
      </c>
      <c r="H78" s="9" t="s">
        <v>153</v>
      </c>
      <c r="I78" s="3" t="s">
        <v>511</v>
      </c>
      <c r="J78" s="13" t="s">
        <v>700</v>
      </c>
      <c r="K78" s="14" t="s">
        <v>701</v>
      </c>
      <c r="L78" s="17">
        <f t="shared" si="5"/>
        <v>3.6446759259259331E-2</v>
      </c>
      <c r="M78">
        <f t="shared" si="6"/>
        <v>13</v>
      </c>
    </row>
    <row r="79" spans="1:13" x14ac:dyDescent="0.25">
      <c r="A79" s="11"/>
      <c r="B79" s="12"/>
      <c r="C79" s="12"/>
      <c r="D79" s="12"/>
      <c r="E79" s="12"/>
      <c r="F79" s="12"/>
      <c r="G79" s="9" t="s">
        <v>702</v>
      </c>
      <c r="H79" s="9" t="s">
        <v>153</v>
      </c>
      <c r="I79" s="3" t="s">
        <v>511</v>
      </c>
      <c r="J79" s="13" t="s">
        <v>703</v>
      </c>
      <c r="K79" s="14" t="s">
        <v>704</v>
      </c>
      <c r="L79" s="17">
        <f t="shared" si="5"/>
        <v>2.4328703703703658E-2</v>
      </c>
      <c r="M79">
        <f t="shared" si="6"/>
        <v>14</v>
      </c>
    </row>
    <row r="80" spans="1:13" x14ac:dyDescent="0.25">
      <c r="A80" s="11"/>
      <c r="B80" s="12"/>
      <c r="C80" s="12"/>
      <c r="D80" s="12"/>
      <c r="E80" s="12"/>
      <c r="F80" s="12"/>
      <c r="G80" s="9" t="s">
        <v>705</v>
      </c>
      <c r="H80" s="9" t="s">
        <v>153</v>
      </c>
      <c r="I80" s="3" t="s">
        <v>511</v>
      </c>
      <c r="J80" s="13" t="s">
        <v>706</v>
      </c>
      <c r="K80" s="14" t="s">
        <v>707</v>
      </c>
      <c r="L80" s="17">
        <f t="shared" si="5"/>
        <v>1.7268518518518627E-2</v>
      </c>
      <c r="M80">
        <f t="shared" si="6"/>
        <v>16</v>
      </c>
    </row>
    <row r="81" spans="1:13" x14ac:dyDescent="0.25">
      <c r="A81" s="11"/>
      <c r="B81" s="12"/>
      <c r="C81" s="9" t="s">
        <v>150</v>
      </c>
      <c r="D81" s="9" t="s">
        <v>151</v>
      </c>
      <c r="E81" s="9" t="s">
        <v>151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708</v>
      </c>
      <c r="H82" s="9" t="s">
        <v>153</v>
      </c>
      <c r="I82" s="3" t="s">
        <v>511</v>
      </c>
      <c r="J82" s="13" t="s">
        <v>709</v>
      </c>
      <c r="K82" s="14" t="s">
        <v>710</v>
      </c>
      <c r="L82" s="17">
        <f t="shared" si="5"/>
        <v>1.4293981481481477E-2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711</v>
      </c>
      <c r="H83" s="9" t="s">
        <v>153</v>
      </c>
      <c r="I83" s="3" t="s">
        <v>511</v>
      </c>
      <c r="J83" s="13" t="s">
        <v>712</v>
      </c>
      <c r="K83" s="14" t="s">
        <v>713</v>
      </c>
      <c r="L83" s="17">
        <f t="shared" si="5"/>
        <v>1.5405092592592595E-2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714</v>
      </c>
      <c r="H84" s="9" t="s">
        <v>153</v>
      </c>
      <c r="I84" s="3" t="s">
        <v>511</v>
      </c>
      <c r="J84" s="13" t="s">
        <v>715</v>
      </c>
      <c r="K84" s="14" t="s">
        <v>716</v>
      </c>
      <c r="L84" s="17">
        <f t="shared" si="5"/>
        <v>1.8483796296296318E-2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717</v>
      </c>
      <c r="H85" s="9" t="s">
        <v>153</v>
      </c>
      <c r="I85" s="3" t="s">
        <v>511</v>
      </c>
      <c r="J85" s="13" t="s">
        <v>718</v>
      </c>
      <c r="K85" s="14" t="s">
        <v>719</v>
      </c>
      <c r="L85" s="17">
        <f t="shared" si="5"/>
        <v>1.5370370370370479E-2</v>
      </c>
      <c r="M85">
        <f t="shared" si="6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720</v>
      </c>
      <c r="H86" s="9" t="s">
        <v>153</v>
      </c>
      <c r="I86" s="3" t="s">
        <v>511</v>
      </c>
      <c r="J86" s="13" t="s">
        <v>721</v>
      </c>
      <c r="K86" s="14" t="s">
        <v>722</v>
      </c>
      <c r="L86" s="17">
        <f t="shared" si="5"/>
        <v>1.2662037037036944E-2</v>
      </c>
      <c r="M86">
        <f t="shared" si="6"/>
        <v>18</v>
      </c>
    </row>
    <row r="87" spans="1:13" x14ac:dyDescent="0.25">
      <c r="A87" s="11"/>
      <c r="B87" s="12"/>
      <c r="C87" s="12"/>
      <c r="D87" s="12"/>
      <c r="E87" s="12"/>
      <c r="F87" s="12"/>
      <c r="G87" s="9" t="s">
        <v>723</v>
      </c>
      <c r="H87" s="9" t="s">
        <v>153</v>
      </c>
      <c r="I87" s="3" t="s">
        <v>511</v>
      </c>
      <c r="J87" s="13" t="s">
        <v>724</v>
      </c>
      <c r="K87" s="14" t="s">
        <v>725</v>
      </c>
      <c r="L87" s="17">
        <f t="shared" si="5"/>
        <v>1.4374999999999916E-2</v>
      </c>
      <c r="M87">
        <f t="shared" si="6"/>
        <v>21</v>
      </c>
    </row>
    <row r="88" spans="1:13" x14ac:dyDescent="0.25">
      <c r="A88" s="11"/>
      <c r="B88" s="12"/>
      <c r="C88" s="9" t="s">
        <v>164</v>
      </c>
      <c r="D88" s="9" t="s">
        <v>165</v>
      </c>
      <c r="E88" s="9" t="s">
        <v>165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726</v>
      </c>
      <c r="H89" s="9" t="s">
        <v>153</v>
      </c>
      <c r="I89" s="3" t="s">
        <v>511</v>
      </c>
      <c r="J89" s="13" t="s">
        <v>727</v>
      </c>
      <c r="K89" s="14" t="s">
        <v>728</v>
      </c>
      <c r="L89" s="17">
        <f t="shared" si="5"/>
        <v>1.215277777777779E-2</v>
      </c>
      <c r="M89">
        <f t="shared" si="6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729</v>
      </c>
      <c r="H90" s="9" t="s">
        <v>153</v>
      </c>
      <c r="I90" s="3" t="s">
        <v>511</v>
      </c>
      <c r="J90" s="13" t="s">
        <v>730</v>
      </c>
      <c r="K90" s="14" t="s">
        <v>731</v>
      </c>
      <c r="L90" s="17">
        <f t="shared" si="5"/>
        <v>1.739583333333336E-2</v>
      </c>
      <c r="M90">
        <f t="shared" si="6"/>
        <v>4</v>
      </c>
    </row>
    <row r="91" spans="1:13" x14ac:dyDescent="0.25">
      <c r="A91" s="11"/>
      <c r="B91" s="12"/>
      <c r="C91" s="12"/>
      <c r="D91" s="12"/>
      <c r="E91" s="12"/>
      <c r="F91" s="12"/>
      <c r="G91" s="9" t="s">
        <v>732</v>
      </c>
      <c r="H91" s="9" t="s">
        <v>153</v>
      </c>
      <c r="I91" s="3" t="s">
        <v>511</v>
      </c>
      <c r="J91" s="13" t="s">
        <v>733</v>
      </c>
      <c r="K91" s="14" t="s">
        <v>734</v>
      </c>
      <c r="L91" s="17">
        <f t="shared" si="5"/>
        <v>2.1365740740740768E-2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735</v>
      </c>
      <c r="H92" s="9" t="s">
        <v>153</v>
      </c>
      <c r="I92" s="3" t="s">
        <v>511</v>
      </c>
      <c r="J92" s="13" t="s">
        <v>736</v>
      </c>
      <c r="K92" s="14" t="s">
        <v>737</v>
      </c>
      <c r="L92" s="17">
        <f t="shared" si="5"/>
        <v>1.3935185185185217E-2</v>
      </c>
      <c r="M92">
        <f t="shared" si="6"/>
        <v>7</v>
      </c>
    </row>
    <row r="93" spans="1:13" x14ac:dyDescent="0.25">
      <c r="A93" s="11"/>
      <c r="B93" s="12"/>
      <c r="C93" s="12"/>
      <c r="D93" s="12"/>
      <c r="E93" s="12"/>
      <c r="F93" s="12"/>
      <c r="G93" s="9" t="s">
        <v>738</v>
      </c>
      <c r="H93" s="9" t="s">
        <v>153</v>
      </c>
      <c r="I93" s="3" t="s">
        <v>511</v>
      </c>
      <c r="J93" s="13" t="s">
        <v>739</v>
      </c>
      <c r="K93" s="14" t="s">
        <v>740</v>
      </c>
      <c r="L93" s="17">
        <f t="shared" si="5"/>
        <v>1.4340277777777799E-2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741</v>
      </c>
      <c r="H94" s="9" t="s">
        <v>153</v>
      </c>
      <c r="I94" s="3" t="s">
        <v>511</v>
      </c>
      <c r="J94" s="13" t="s">
        <v>742</v>
      </c>
      <c r="K94" s="14" t="s">
        <v>743</v>
      </c>
      <c r="L94" s="17">
        <f t="shared" si="5"/>
        <v>4.4583333333333364E-2</v>
      </c>
      <c r="M94">
        <f t="shared" si="6"/>
        <v>8</v>
      </c>
    </row>
    <row r="95" spans="1:13" x14ac:dyDescent="0.25">
      <c r="A95" s="11"/>
      <c r="B95" s="12"/>
      <c r="C95" s="9" t="s">
        <v>290</v>
      </c>
      <c r="D95" s="9" t="s">
        <v>291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292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744</v>
      </c>
      <c r="H97" s="9" t="s">
        <v>153</v>
      </c>
      <c r="I97" s="3" t="s">
        <v>511</v>
      </c>
      <c r="J97" s="13" t="s">
        <v>745</v>
      </c>
      <c r="K97" s="14" t="s">
        <v>746</v>
      </c>
      <c r="L97" s="17">
        <f t="shared" si="5"/>
        <v>1.5462962962962956E-2</v>
      </c>
      <c r="M97">
        <f t="shared" si="6"/>
        <v>6</v>
      </c>
    </row>
    <row r="98" spans="1:13" x14ac:dyDescent="0.25">
      <c r="A98" s="11"/>
      <c r="B98" s="12"/>
      <c r="C98" s="12"/>
      <c r="D98" s="12"/>
      <c r="E98" s="12"/>
      <c r="F98" s="12"/>
      <c r="G98" s="9" t="s">
        <v>747</v>
      </c>
      <c r="H98" s="9" t="s">
        <v>153</v>
      </c>
      <c r="I98" s="3" t="s">
        <v>511</v>
      </c>
      <c r="J98" s="13" t="s">
        <v>748</v>
      </c>
      <c r="K98" s="14" t="s">
        <v>749</v>
      </c>
      <c r="L98" s="17">
        <f t="shared" si="5"/>
        <v>1.6168981481481493E-2</v>
      </c>
      <c r="M98">
        <f t="shared" si="6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750</v>
      </c>
      <c r="H99" s="9" t="s">
        <v>153</v>
      </c>
      <c r="I99" s="3" t="s">
        <v>511</v>
      </c>
      <c r="J99" s="13" t="s">
        <v>751</v>
      </c>
      <c r="K99" s="14" t="s">
        <v>752</v>
      </c>
      <c r="L99" s="17">
        <f t="shared" si="5"/>
        <v>1.9791666666666707E-2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753</v>
      </c>
      <c r="H100" s="9" t="s">
        <v>153</v>
      </c>
      <c r="I100" s="3" t="s">
        <v>511</v>
      </c>
      <c r="J100" s="13" t="s">
        <v>754</v>
      </c>
      <c r="K100" s="14" t="s">
        <v>755</v>
      </c>
      <c r="L100" s="17">
        <f t="shared" si="5"/>
        <v>1.9293981481481481E-2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756</v>
      </c>
      <c r="H101" s="9" t="s">
        <v>153</v>
      </c>
      <c r="I101" s="3" t="s">
        <v>511</v>
      </c>
      <c r="J101" s="13" t="s">
        <v>757</v>
      </c>
      <c r="K101" s="14" t="s">
        <v>758</v>
      </c>
      <c r="L101" s="17">
        <f t="shared" si="5"/>
        <v>1.8067129629629641E-2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759</v>
      </c>
      <c r="H102" s="9" t="s">
        <v>153</v>
      </c>
      <c r="I102" s="3" t="s">
        <v>511</v>
      </c>
      <c r="J102" s="13" t="s">
        <v>760</v>
      </c>
      <c r="K102" s="14" t="s">
        <v>761</v>
      </c>
      <c r="L102" s="17">
        <f t="shared" si="5"/>
        <v>2.200231481481485E-2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9" t="s">
        <v>299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762</v>
      </c>
      <c r="H104" s="9" t="s">
        <v>153</v>
      </c>
      <c r="I104" s="3" t="s">
        <v>511</v>
      </c>
      <c r="J104" s="13" t="s">
        <v>763</v>
      </c>
      <c r="K104" s="14" t="s">
        <v>764</v>
      </c>
      <c r="L104" s="17">
        <f t="shared" si="5"/>
        <v>3.9537037037036982E-2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765</v>
      </c>
      <c r="H105" s="9" t="s">
        <v>153</v>
      </c>
      <c r="I105" s="3" t="s">
        <v>511</v>
      </c>
      <c r="J105" s="13" t="s">
        <v>766</v>
      </c>
      <c r="K105" s="14" t="s">
        <v>767</v>
      </c>
      <c r="L105" s="17">
        <f t="shared" si="5"/>
        <v>3.3750000000000058E-2</v>
      </c>
      <c r="M105">
        <f t="shared" si="6"/>
        <v>13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768</v>
      </c>
      <c r="H106" s="9" t="s">
        <v>153</v>
      </c>
      <c r="I106" s="3" t="s">
        <v>511</v>
      </c>
      <c r="J106" s="13" t="s">
        <v>769</v>
      </c>
      <c r="K106" s="14" t="s">
        <v>770</v>
      </c>
      <c r="L106" s="17">
        <f t="shared" si="5"/>
        <v>3.863425925925934E-2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771</v>
      </c>
      <c r="H107" s="9" t="s">
        <v>153</v>
      </c>
      <c r="I107" s="3" t="s">
        <v>511</v>
      </c>
      <c r="J107" s="13" t="s">
        <v>772</v>
      </c>
      <c r="K107" s="14" t="s">
        <v>773</v>
      </c>
      <c r="L107" s="17">
        <f t="shared" si="5"/>
        <v>2.0196759259259234E-2</v>
      </c>
      <c r="M107">
        <f t="shared" si="6"/>
        <v>15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774</v>
      </c>
      <c r="H108" s="9" t="s">
        <v>153</v>
      </c>
      <c r="I108" s="3" t="s">
        <v>511</v>
      </c>
      <c r="J108" s="13" t="s">
        <v>775</v>
      </c>
      <c r="K108" s="14" t="s">
        <v>776</v>
      </c>
      <c r="L108" s="17">
        <f t="shared" si="5"/>
        <v>1.5972222222222276E-2</v>
      </c>
      <c r="M108">
        <f t="shared" si="6"/>
        <v>15</v>
      </c>
    </row>
    <row r="109" spans="1:13" x14ac:dyDescent="0.25">
      <c r="A109" s="11"/>
      <c r="B109" s="12"/>
      <c r="C109" s="9" t="s">
        <v>53</v>
      </c>
      <c r="D109" s="9" t="s">
        <v>54</v>
      </c>
      <c r="E109" s="9" t="s">
        <v>54</v>
      </c>
      <c r="F109" s="9" t="s">
        <v>15</v>
      </c>
      <c r="G109" s="9" t="s">
        <v>777</v>
      </c>
      <c r="H109" s="9" t="s">
        <v>153</v>
      </c>
      <c r="I109" s="3" t="s">
        <v>511</v>
      </c>
      <c r="J109" s="13" t="s">
        <v>778</v>
      </c>
      <c r="K109" s="14" t="s">
        <v>779</v>
      </c>
      <c r="L109" s="17">
        <f t="shared" si="5"/>
        <v>3.5682870370370434E-2</v>
      </c>
      <c r="M109">
        <f t="shared" si="6"/>
        <v>12</v>
      </c>
    </row>
    <row r="110" spans="1:13" x14ac:dyDescent="0.25">
      <c r="A110" s="11"/>
      <c r="B110" s="12"/>
      <c r="C110" s="9" t="s">
        <v>190</v>
      </c>
      <c r="D110" s="9" t="s">
        <v>191</v>
      </c>
      <c r="E110" s="9" t="s">
        <v>191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780</v>
      </c>
      <c r="H111" s="9" t="s">
        <v>153</v>
      </c>
      <c r="I111" s="3" t="s">
        <v>511</v>
      </c>
      <c r="J111" s="13" t="s">
        <v>781</v>
      </c>
      <c r="K111" s="14" t="s">
        <v>782</v>
      </c>
      <c r="L111" s="17">
        <f t="shared" si="5"/>
        <v>3.9259259259259272E-2</v>
      </c>
      <c r="M111">
        <f t="shared" si="6"/>
        <v>8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783</v>
      </c>
      <c r="H112" s="9" t="s">
        <v>153</v>
      </c>
      <c r="I112" s="3" t="s">
        <v>511</v>
      </c>
      <c r="J112" s="13" t="s">
        <v>784</v>
      </c>
      <c r="K112" s="14" t="s">
        <v>785</v>
      </c>
      <c r="L112" s="17">
        <f t="shared" si="5"/>
        <v>3.0798611111111096E-2</v>
      </c>
      <c r="M112">
        <f t="shared" si="6"/>
        <v>11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786</v>
      </c>
      <c r="H113" s="9" t="s">
        <v>153</v>
      </c>
      <c r="I113" s="3" t="s">
        <v>511</v>
      </c>
      <c r="J113" s="13" t="s">
        <v>787</v>
      </c>
      <c r="K113" s="14" t="s">
        <v>788</v>
      </c>
      <c r="L113" s="17">
        <f t="shared" si="5"/>
        <v>3.9467592592592582E-2</v>
      </c>
      <c r="M113">
        <f t="shared" si="6"/>
        <v>13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789</v>
      </c>
      <c r="H114" s="9" t="s">
        <v>153</v>
      </c>
      <c r="I114" s="3" t="s">
        <v>511</v>
      </c>
      <c r="J114" s="13" t="s">
        <v>790</v>
      </c>
      <c r="K114" s="14" t="s">
        <v>791</v>
      </c>
      <c r="L114" s="17">
        <f t="shared" si="5"/>
        <v>1.2905092592592649E-2</v>
      </c>
      <c r="M114">
        <f t="shared" si="6"/>
        <v>15</v>
      </c>
    </row>
    <row r="115" spans="1:13" x14ac:dyDescent="0.25">
      <c r="A115" s="11"/>
      <c r="B115" s="12"/>
      <c r="C115" s="9" t="s">
        <v>63</v>
      </c>
      <c r="D115" s="9" t="s">
        <v>64</v>
      </c>
      <c r="E115" s="10" t="s">
        <v>12</v>
      </c>
      <c r="F115" s="5"/>
      <c r="G115" s="5"/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9" t="s">
        <v>64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792</v>
      </c>
      <c r="H117" s="9" t="s">
        <v>153</v>
      </c>
      <c r="I117" s="3" t="s">
        <v>511</v>
      </c>
      <c r="J117" s="13" t="s">
        <v>793</v>
      </c>
      <c r="K117" s="14" t="s">
        <v>794</v>
      </c>
      <c r="L117" s="17">
        <f t="shared" si="5"/>
        <v>1.2314814814814806E-2</v>
      </c>
      <c r="M117">
        <f t="shared" si="6"/>
        <v>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795</v>
      </c>
      <c r="H118" s="9" t="s">
        <v>153</v>
      </c>
      <c r="I118" s="3" t="s">
        <v>511</v>
      </c>
      <c r="J118" s="13" t="s">
        <v>796</v>
      </c>
      <c r="K118" s="14" t="s">
        <v>797</v>
      </c>
      <c r="L118" s="17">
        <f t="shared" si="5"/>
        <v>2.299768518518519E-2</v>
      </c>
      <c r="M118">
        <f t="shared" si="6"/>
        <v>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798</v>
      </c>
      <c r="H119" s="9" t="s">
        <v>153</v>
      </c>
      <c r="I119" s="3" t="s">
        <v>511</v>
      </c>
      <c r="J119" s="13" t="s">
        <v>799</v>
      </c>
      <c r="K119" s="14" t="s">
        <v>800</v>
      </c>
      <c r="L119" s="17">
        <f t="shared" si="5"/>
        <v>1.0902777777777706E-2</v>
      </c>
      <c r="M119">
        <f t="shared" si="6"/>
        <v>20</v>
      </c>
    </row>
    <row r="120" spans="1:13" x14ac:dyDescent="0.25">
      <c r="A120" s="11"/>
      <c r="B120" s="12"/>
      <c r="C120" s="12"/>
      <c r="D120" s="12"/>
      <c r="E120" s="9" t="s">
        <v>65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801</v>
      </c>
      <c r="H121" s="9" t="s">
        <v>153</v>
      </c>
      <c r="I121" s="3" t="s">
        <v>511</v>
      </c>
      <c r="J121" s="13" t="s">
        <v>802</v>
      </c>
      <c r="K121" s="14" t="s">
        <v>803</v>
      </c>
      <c r="L121" s="17">
        <f t="shared" si="5"/>
        <v>1.1678240740740746E-2</v>
      </c>
      <c r="M121">
        <f t="shared" si="6"/>
        <v>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804</v>
      </c>
      <c r="H122" s="9" t="s">
        <v>153</v>
      </c>
      <c r="I122" s="3" t="s">
        <v>511</v>
      </c>
      <c r="J122" s="13" t="s">
        <v>805</v>
      </c>
      <c r="K122" s="14" t="s">
        <v>806</v>
      </c>
      <c r="L122" s="17">
        <f t="shared" si="5"/>
        <v>1.8472222222222223E-2</v>
      </c>
      <c r="M122">
        <f t="shared" si="6"/>
        <v>5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807</v>
      </c>
      <c r="H123" s="9" t="s">
        <v>153</v>
      </c>
      <c r="I123" s="3" t="s">
        <v>511</v>
      </c>
      <c r="J123" s="13" t="s">
        <v>808</v>
      </c>
      <c r="K123" s="14" t="s">
        <v>809</v>
      </c>
      <c r="L123" s="17">
        <f t="shared" si="5"/>
        <v>2.0486111111111094E-2</v>
      </c>
      <c r="M123">
        <f t="shared" si="6"/>
        <v>6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810</v>
      </c>
      <c r="H124" s="9" t="s">
        <v>153</v>
      </c>
      <c r="I124" s="3" t="s">
        <v>511</v>
      </c>
      <c r="J124" s="13" t="s">
        <v>811</v>
      </c>
      <c r="K124" s="14" t="s">
        <v>812</v>
      </c>
      <c r="L124" s="17">
        <f t="shared" si="5"/>
        <v>4.6388888888888924E-2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813</v>
      </c>
      <c r="H125" s="9" t="s">
        <v>153</v>
      </c>
      <c r="I125" s="3" t="s">
        <v>511</v>
      </c>
      <c r="J125" s="13" t="s">
        <v>814</v>
      </c>
      <c r="K125" s="14" t="s">
        <v>815</v>
      </c>
      <c r="L125" s="17">
        <f t="shared" si="5"/>
        <v>4.5613425925925932E-2</v>
      </c>
      <c r="M125">
        <f t="shared" si="6"/>
        <v>9</v>
      </c>
    </row>
    <row r="126" spans="1:13" x14ac:dyDescent="0.25">
      <c r="A126" s="11"/>
      <c r="B126" s="12"/>
      <c r="C126" s="9" t="s">
        <v>336</v>
      </c>
      <c r="D126" s="9" t="s">
        <v>337</v>
      </c>
      <c r="E126" s="9" t="s">
        <v>337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816</v>
      </c>
      <c r="H127" s="9" t="s">
        <v>153</v>
      </c>
      <c r="I127" s="3" t="s">
        <v>511</v>
      </c>
      <c r="J127" s="13" t="s">
        <v>817</v>
      </c>
      <c r="K127" s="14" t="s">
        <v>818</v>
      </c>
      <c r="L127" s="17">
        <f t="shared" si="5"/>
        <v>2.0266203703703689E-2</v>
      </c>
      <c r="M127">
        <f t="shared" si="6"/>
        <v>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819</v>
      </c>
      <c r="H128" s="9" t="s">
        <v>153</v>
      </c>
      <c r="I128" s="3" t="s">
        <v>511</v>
      </c>
      <c r="J128" s="13" t="s">
        <v>820</v>
      </c>
      <c r="K128" s="14" t="s">
        <v>821</v>
      </c>
      <c r="L128" s="17">
        <f t="shared" si="5"/>
        <v>1.4270833333333344E-2</v>
      </c>
      <c r="M128">
        <f t="shared" si="6"/>
        <v>6</v>
      </c>
    </row>
    <row r="129" spans="1:13" x14ac:dyDescent="0.25">
      <c r="A129" s="11"/>
      <c r="B129" s="12"/>
      <c r="C129" s="9" t="s">
        <v>822</v>
      </c>
      <c r="D129" s="9" t="s">
        <v>823</v>
      </c>
      <c r="E129" s="9" t="s">
        <v>823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824</v>
      </c>
      <c r="H130" s="9" t="s">
        <v>153</v>
      </c>
      <c r="I130" s="3" t="s">
        <v>511</v>
      </c>
      <c r="J130" s="13" t="s">
        <v>825</v>
      </c>
      <c r="K130" s="14" t="s">
        <v>826</v>
      </c>
      <c r="L130" s="17">
        <f t="shared" si="5"/>
        <v>1.4467592592592615E-2</v>
      </c>
      <c r="M130">
        <f t="shared" si="6"/>
        <v>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827</v>
      </c>
      <c r="H131" s="9" t="s">
        <v>153</v>
      </c>
      <c r="I131" s="3" t="s">
        <v>511</v>
      </c>
      <c r="J131" s="13" t="s">
        <v>828</v>
      </c>
      <c r="K131" s="14" t="s">
        <v>829</v>
      </c>
      <c r="L131" s="17">
        <f t="shared" ref="L131:L192" si="7">K131-J131</f>
        <v>1.3368055555555536E-2</v>
      </c>
      <c r="M131">
        <f t="shared" ref="M131:M192" si="8">HOUR(J131)</f>
        <v>6</v>
      </c>
    </row>
    <row r="132" spans="1:13" x14ac:dyDescent="0.25">
      <c r="A132" s="11"/>
      <c r="B132" s="12"/>
      <c r="C132" s="9" t="s">
        <v>93</v>
      </c>
      <c r="D132" s="9" t="s">
        <v>94</v>
      </c>
      <c r="E132" s="10" t="s">
        <v>12</v>
      </c>
      <c r="F132" s="5"/>
      <c r="G132" s="5"/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9" t="s">
        <v>341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830</v>
      </c>
      <c r="H134" s="9" t="s">
        <v>343</v>
      </c>
      <c r="I134" s="3" t="s">
        <v>511</v>
      </c>
      <c r="J134" s="13" t="s">
        <v>831</v>
      </c>
      <c r="K134" s="14" t="s">
        <v>832</v>
      </c>
      <c r="L134" s="17">
        <f t="shared" si="7"/>
        <v>3.1446759259259272E-2</v>
      </c>
      <c r="M134">
        <f t="shared" si="8"/>
        <v>8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833</v>
      </c>
      <c r="H135" s="9" t="s">
        <v>343</v>
      </c>
      <c r="I135" s="3" t="s">
        <v>511</v>
      </c>
      <c r="J135" s="13" t="s">
        <v>834</v>
      </c>
      <c r="K135" s="14" t="s">
        <v>835</v>
      </c>
      <c r="L135" s="17">
        <f t="shared" si="7"/>
        <v>3.3888888888888913E-2</v>
      </c>
      <c r="M135">
        <f t="shared" si="8"/>
        <v>11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836</v>
      </c>
      <c r="H136" s="9" t="s">
        <v>153</v>
      </c>
      <c r="I136" s="3" t="s">
        <v>511</v>
      </c>
      <c r="J136" s="13" t="s">
        <v>837</v>
      </c>
      <c r="K136" s="14" t="s">
        <v>838</v>
      </c>
      <c r="L136" s="17">
        <f t="shared" si="7"/>
        <v>2.8877314814814925E-2</v>
      </c>
      <c r="M136">
        <f t="shared" si="8"/>
        <v>13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839</v>
      </c>
      <c r="H137" s="9" t="s">
        <v>153</v>
      </c>
      <c r="I137" s="3" t="s">
        <v>511</v>
      </c>
      <c r="J137" s="13" t="s">
        <v>840</v>
      </c>
      <c r="K137" s="14" t="s">
        <v>841</v>
      </c>
      <c r="L137" s="17">
        <f t="shared" si="7"/>
        <v>1.54861111111112E-2</v>
      </c>
      <c r="M137">
        <f t="shared" si="8"/>
        <v>14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842</v>
      </c>
      <c r="H138" s="9" t="s">
        <v>343</v>
      </c>
      <c r="I138" s="3" t="s">
        <v>511</v>
      </c>
      <c r="J138" s="13" t="s">
        <v>843</v>
      </c>
      <c r="K138" s="14" t="s">
        <v>844</v>
      </c>
      <c r="L138" s="17">
        <f t="shared" si="7"/>
        <v>2.9409722222222268E-2</v>
      </c>
      <c r="M138">
        <f t="shared" si="8"/>
        <v>16</v>
      </c>
    </row>
    <row r="139" spans="1:13" x14ac:dyDescent="0.25">
      <c r="A139" s="11"/>
      <c r="B139" s="12"/>
      <c r="C139" s="12"/>
      <c r="D139" s="12"/>
      <c r="E139" s="9" t="s">
        <v>94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845</v>
      </c>
      <c r="H140" s="9" t="s">
        <v>153</v>
      </c>
      <c r="I140" s="3" t="s">
        <v>511</v>
      </c>
      <c r="J140" s="13" t="s">
        <v>846</v>
      </c>
      <c r="K140" s="14" t="s">
        <v>847</v>
      </c>
      <c r="L140" s="17">
        <f t="shared" si="7"/>
        <v>3.8680555555555607E-2</v>
      </c>
      <c r="M140">
        <f t="shared" si="8"/>
        <v>12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848</v>
      </c>
      <c r="H141" s="9" t="s">
        <v>153</v>
      </c>
      <c r="I141" s="3" t="s">
        <v>511</v>
      </c>
      <c r="J141" s="13" t="s">
        <v>849</v>
      </c>
      <c r="K141" s="14" t="s">
        <v>850</v>
      </c>
      <c r="L141" s="17">
        <f t="shared" si="7"/>
        <v>2.1712962962962989E-2</v>
      </c>
      <c r="M141">
        <f t="shared" si="8"/>
        <v>16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851</v>
      </c>
      <c r="H142" s="9" t="s">
        <v>343</v>
      </c>
      <c r="I142" s="3" t="s">
        <v>511</v>
      </c>
      <c r="J142" s="13" t="s">
        <v>852</v>
      </c>
      <c r="K142" s="14" t="s">
        <v>853</v>
      </c>
      <c r="L142" s="17">
        <f t="shared" si="7"/>
        <v>1.6782407407407329E-2</v>
      </c>
      <c r="M142">
        <f t="shared" si="8"/>
        <v>16</v>
      </c>
    </row>
    <row r="143" spans="1:13" x14ac:dyDescent="0.25">
      <c r="A143" s="11"/>
      <c r="B143" s="12"/>
      <c r="C143" s="9" t="s">
        <v>854</v>
      </c>
      <c r="D143" s="9" t="s">
        <v>855</v>
      </c>
      <c r="E143" s="9" t="s">
        <v>855</v>
      </c>
      <c r="F143" s="9" t="s">
        <v>15</v>
      </c>
      <c r="G143" s="9" t="s">
        <v>856</v>
      </c>
      <c r="H143" s="9" t="s">
        <v>153</v>
      </c>
      <c r="I143" s="3" t="s">
        <v>511</v>
      </c>
      <c r="J143" s="13" t="s">
        <v>857</v>
      </c>
      <c r="K143" s="14" t="s">
        <v>858</v>
      </c>
      <c r="L143" s="17">
        <f t="shared" si="7"/>
        <v>5.3194444444444489E-2</v>
      </c>
      <c r="M143">
        <f t="shared" si="8"/>
        <v>11</v>
      </c>
    </row>
    <row r="144" spans="1:13" x14ac:dyDescent="0.25">
      <c r="A144" s="11"/>
      <c r="B144" s="12"/>
      <c r="C144" s="9" t="s">
        <v>367</v>
      </c>
      <c r="D144" s="9" t="s">
        <v>368</v>
      </c>
      <c r="E144" s="9" t="s">
        <v>368</v>
      </c>
      <c r="F144" s="9" t="s">
        <v>15</v>
      </c>
      <c r="G144" s="9" t="s">
        <v>859</v>
      </c>
      <c r="H144" s="9" t="s">
        <v>153</v>
      </c>
      <c r="I144" s="3" t="s">
        <v>511</v>
      </c>
      <c r="J144" s="13" t="s">
        <v>860</v>
      </c>
      <c r="K144" s="14" t="s">
        <v>861</v>
      </c>
      <c r="L144" s="17">
        <f t="shared" si="7"/>
        <v>2.2650462962962914E-2</v>
      </c>
      <c r="M144">
        <f t="shared" si="8"/>
        <v>10</v>
      </c>
    </row>
    <row r="145" spans="1:13" x14ac:dyDescent="0.25">
      <c r="A145" s="11"/>
      <c r="B145" s="12"/>
      <c r="C145" s="9" t="s">
        <v>210</v>
      </c>
      <c r="D145" s="9" t="s">
        <v>211</v>
      </c>
      <c r="E145" s="9" t="s">
        <v>211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862</v>
      </c>
      <c r="H146" s="9" t="s">
        <v>153</v>
      </c>
      <c r="I146" s="3" t="s">
        <v>511</v>
      </c>
      <c r="J146" s="13" t="s">
        <v>863</v>
      </c>
      <c r="K146" s="14" t="s">
        <v>864</v>
      </c>
      <c r="L146" s="17">
        <f t="shared" si="7"/>
        <v>1.5937500000000021E-2</v>
      </c>
      <c r="M146">
        <f t="shared" si="8"/>
        <v>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865</v>
      </c>
      <c r="H147" s="9" t="s">
        <v>153</v>
      </c>
      <c r="I147" s="3" t="s">
        <v>511</v>
      </c>
      <c r="J147" s="13" t="s">
        <v>866</v>
      </c>
      <c r="K147" s="14" t="s">
        <v>867</v>
      </c>
      <c r="L147" s="17">
        <f t="shared" si="7"/>
        <v>2.3310185185185184E-2</v>
      </c>
      <c r="M147">
        <f t="shared" si="8"/>
        <v>3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868</v>
      </c>
      <c r="H148" s="9" t="s">
        <v>153</v>
      </c>
      <c r="I148" s="3" t="s">
        <v>511</v>
      </c>
      <c r="J148" s="13" t="s">
        <v>869</v>
      </c>
      <c r="K148" s="14" t="s">
        <v>870</v>
      </c>
      <c r="L148" s="17">
        <f t="shared" si="7"/>
        <v>1.9803240740740746E-2</v>
      </c>
      <c r="M148">
        <f t="shared" si="8"/>
        <v>7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871</v>
      </c>
      <c r="H149" s="9" t="s">
        <v>153</v>
      </c>
      <c r="I149" s="3" t="s">
        <v>511</v>
      </c>
      <c r="J149" s="13" t="s">
        <v>872</v>
      </c>
      <c r="K149" s="14" t="s">
        <v>873</v>
      </c>
      <c r="L149" s="17">
        <f t="shared" si="7"/>
        <v>2.6828703703703716E-2</v>
      </c>
      <c r="M149">
        <f t="shared" si="8"/>
        <v>7</v>
      </c>
    </row>
    <row r="150" spans="1:13" x14ac:dyDescent="0.25">
      <c r="A150" s="3" t="s">
        <v>10</v>
      </c>
      <c r="B150" s="9" t="s">
        <v>11</v>
      </c>
      <c r="C150" s="10" t="s">
        <v>12</v>
      </c>
      <c r="D150" s="5"/>
      <c r="E150" s="5"/>
      <c r="F150" s="5"/>
      <c r="G150" s="5"/>
      <c r="H150" s="5"/>
      <c r="I150" s="6"/>
      <c r="J150" s="7"/>
      <c r="K150" s="8"/>
    </row>
    <row r="151" spans="1:13" x14ac:dyDescent="0.25">
      <c r="A151" s="11"/>
      <c r="B151" s="12"/>
      <c r="C151" s="9" t="s">
        <v>21</v>
      </c>
      <c r="D151" s="9" t="s">
        <v>22</v>
      </c>
      <c r="E151" s="9" t="s">
        <v>22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874</v>
      </c>
      <c r="H152" s="9" t="s">
        <v>24</v>
      </c>
      <c r="I152" s="3" t="s">
        <v>511</v>
      </c>
      <c r="J152" s="13" t="s">
        <v>875</v>
      </c>
      <c r="K152" s="14" t="s">
        <v>876</v>
      </c>
      <c r="L152" s="17">
        <f t="shared" si="7"/>
        <v>5.8125000000000038E-2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877</v>
      </c>
      <c r="H153" s="9" t="s">
        <v>17</v>
      </c>
      <c r="I153" s="3" t="s">
        <v>511</v>
      </c>
      <c r="J153" s="13" t="s">
        <v>878</v>
      </c>
      <c r="K153" s="14" t="s">
        <v>879</v>
      </c>
      <c r="L153" s="17">
        <f t="shared" si="7"/>
        <v>6.4456018518518454E-2</v>
      </c>
      <c r="M153">
        <f t="shared" si="8"/>
        <v>12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880</v>
      </c>
      <c r="H154" s="9" t="s">
        <v>17</v>
      </c>
      <c r="I154" s="3" t="s">
        <v>511</v>
      </c>
      <c r="J154" s="13" t="s">
        <v>881</v>
      </c>
      <c r="K154" s="14" t="s">
        <v>882</v>
      </c>
      <c r="L154" s="17">
        <f t="shared" si="7"/>
        <v>7.133101851851853E-2</v>
      </c>
      <c r="M154">
        <f t="shared" si="8"/>
        <v>16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883</v>
      </c>
      <c r="H155" s="9" t="s">
        <v>24</v>
      </c>
      <c r="I155" s="3" t="s">
        <v>511</v>
      </c>
      <c r="J155" s="13" t="s">
        <v>884</v>
      </c>
      <c r="K155" s="14" t="s">
        <v>885</v>
      </c>
      <c r="L155" s="17">
        <f t="shared" si="7"/>
        <v>1.5324074074074101E-2</v>
      </c>
      <c r="M155">
        <f t="shared" si="8"/>
        <v>19</v>
      </c>
    </row>
    <row r="156" spans="1:13" x14ac:dyDescent="0.25">
      <c r="A156" s="11"/>
      <c r="B156" s="12"/>
      <c r="C156" s="9" t="s">
        <v>39</v>
      </c>
      <c r="D156" s="9" t="s">
        <v>40</v>
      </c>
      <c r="E156" s="9" t="s">
        <v>40</v>
      </c>
      <c r="F156" s="9" t="s">
        <v>15</v>
      </c>
      <c r="G156" s="9" t="s">
        <v>886</v>
      </c>
      <c r="H156" s="9" t="s">
        <v>17</v>
      </c>
      <c r="I156" s="3" t="s">
        <v>511</v>
      </c>
      <c r="J156" s="13" t="s">
        <v>887</v>
      </c>
      <c r="K156" s="14" t="s">
        <v>888</v>
      </c>
      <c r="L156" s="17">
        <f t="shared" si="7"/>
        <v>1.7210648148148155E-2</v>
      </c>
      <c r="M156">
        <f t="shared" si="8"/>
        <v>5</v>
      </c>
    </row>
    <row r="157" spans="1:13" x14ac:dyDescent="0.25">
      <c r="A157" s="11"/>
      <c r="B157" s="12"/>
      <c r="C157" s="9" t="s">
        <v>72</v>
      </c>
      <c r="D157" s="9" t="s">
        <v>73</v>
      </c>
      <c r="E157" s="9" t="s">
        <v>73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889</v>
      </c>
      <c r="H158" s="9" t="s">
        <v>17</v>
      </c>
      <c r="I158" s="3" t="s">
        <v>511</v>
      </c>
      <c r="J158" s="13" t="s">
        <v>890</v>
      </c>
      <c r="K158" s="14" t="s">
        <v>154</v>
      </c>
      <c r="L158" s="17">
        <f t="shared" si="7"/>
        <v>3.5486111111111107E-2</v>
      </c>
      <c r="M158">
        <f t="shared" si="8"/>
        <v>7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891</v>
      </c>
      <c r="H159" s="9" t="s">
        <v>17</v>
      </c>
      <c r="I159" s="3" t="s">
        <v>511</v>
      </c>
      <c r="J159" s="13" t="s">
        <v>892</v>
      </c>
      <c r="K159" s="14" t="s">
        <v>893</v>
      </c>
      <c r="L159" s="17">
        <f t="shared" si="7"/>
        <v>3.1435185185185177E-2</v>
      </c>
      <c r="M159">
        <f t="shared" si="8"/>
        <v>10</v>
      </c>
    </row>
    <row r="160" spans="1:13" x14ac:dyDescent="0.25">
      <c r="A160" s="11"/>
      <c r="B160" s="12"/>
      <c r="C160" s="9" t="s">
        <v>894</v>
      </c>
      <c r="D160" s="9" t="s">
        <v>895</v>
      </c>
      <c r="E160" s="9" t="s">
        <v>895</v>
      </c>
      <c r="F160" s="9" t="s">
        <v>15</v>
      </c>
      <c r="G160" s="10" t="s">
        <v>12</v>
      </c>
      <c r="H160" s="5"/>
      <c r="I160" s="6"/>
      <c r="J160" s="7"/>
      <c r="K160" s="8"/>
      <c r="L160" s="17">
        <f t="shared" si="7"/>
        <v>0</v>
      </c>
      <c r="M160">
        <f t="shared" si="8"/>
        <v>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896</v>
      </c>
      <c r="H161" s="9" t="s">
        <v>24</v>
      </c>
      <c r="I161" s="3" t="s">
        <v>511</v>
      </c>
      <c r="J161" s="13" t="s">
        <v>897</v>
      </c>
      <c r="K161" s="14" t="s">
        <v>898</v>
      </c>
      <c r="L161" s="17">
        <f t="shared" si="7"/>
        <v>8.549768518518519E-2</v>
      </c>
      <c r="M161">
        <f t="shared" si="8"/>
        <v>13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899</v>
      </c>
      <c r="H162" s="9" t="s">
        <v>24</v>
      </c>
      <c r="I162" s="3" t="s">
        <v>511</v>
      </c>
      <c r="J162" s="13" t="s">
        <v>900</v>
      </c>
      <c r="K162" s="14" t="s">
        <v>901</v>
      </c>
      <c r="L162" s="17">
        <f t="shared" si="7"/>
        <v>7.9965277777777732E-2</v>
      </c>
      <c r="M162">
        <f t="shared" si="8"/>
        <v>14</v>
      </c>
    </row>
    <row r="163" spans="1:13" x14ac:dyDescent="0.25">
      <c r="A163" s="11"/>
      <c r="B163" s="12"/>
      <c r="C163" s="9" t="s">
        <v>93</v>
      </c>
      <c r="D163" s="9" t="s">
        <v>94</v>
      </c>
      <c r="E163" s="9" t="s">
        <v>94</v>
      </c>
      <c r="F163" s="9" t="s">
        <v>15</v>
      </c>
      <c r="G163" s="9" t="s">
        <v>902</v>
      </c>
      <c r="H163" s="9" t="s">
        <v>17</v>
      </c>
      <c r="I163" s="3" t="s">
        <v>511</v>
      </c>
      <c r="J163" s="13" t="s">
        <v>903</v>
      </c>
      <c r="K163" s="14" t="s">
        <v>904</v>
      </c>
      <c r="L163" s="17">
        <f t="shared" si="7"/>
        <v>5.8541666666666714E-2</v>
      </c>
      <c r="M163">
        <f t="shared" si="8"/>
        <v>7</v>
      </c>
    </row>
    <row r="164" spans="1:13" x14ac:dyDescent="0.25">
      <c r="A164" s="11"/>
      <c r="B164" s="12"/>
      <c r="C164" s="9" t="s">
        <v>555</v>
      </c>
      <c r="D164" s="9" t="s">
        <v>556</v>
      </c>
      <c r="E164" s="9" t="s">
        <v>556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905</v>
      </c>
      <c r="H165" s="9" t="s">
        <v>17</v>
      </c>
      <c r="I165" s="3" t="s">
        <v>511</v>
      </c>
      <c r="J165" s="13" t="s">
        <v>906</v>
      </c>
      <c r="K165" s="14" t="s">
        <v>907</v>
      </c>
      <c r="L165" s="17">
        <f t="shared" si="7"/>
        <v>4.9560185185185179E-2</v>
      </c>
      <c r="M165">
        <f t="shared" si="8"/>
        <v>9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908</v>
      </c>
      <c r="H166" s="9" t="s">
        <v>17</v>
      </c>
      <c r="I166" s="3" t="s">
        <v>511</v>
      </c>
      <c r="J166" s="13" t="s">
        <v>909</v>
      </c>
      <c r="K166" s="14" t="s">
        <v>910</v>
      </c>
      <c r="L166" s="17">
        <f t="shared" si="7"/>
        <v>1.5925925925925899E-2</v>
      </c>
      <c r="M166">
        <f t="shared" si="8"/>
        <v>23</v>
      </c>
    </row>
    <row r="167" spans="1:13" x14ac:dyDescent="0.25">
      <c r="A167" s="11"/>
      <c r="B167" s="12"/>
      <c r="C167" s="9" t="s">
        <v>911</v>
      </c>
      <c r="D167" s="9" t="s">
        <v>912</v>
      </c>
      <c r="E167" s="9" t="s">
        <v>912</v>
      </c>
      <c r="F167" s="9" t="s">
        <v>15</v>
      </c>
      <c r="G167" s="9" t="s">
        <v>913</v>
      </c>
      <c r="H167" s="9" t="s">
        <v>17</v>
      </c>
      <c r="I167" s="3" t="s">
        <v>511</v>
      </c>
      <c r="J167" s="13" t="s">
        <v>914</v>
      </c>
      <c r="K167" s="14" t="s">
        <v>915</v>
      </c>
      <c r="L167" s="17">
        <f t="shared" si="7"/>
        <v>4.1481481481481508E-2</v>
      </c>
      <c r="M167">
        <f t="shared" si="8"/>
        <v>7</v>
      </c>
    </row>
    <row r="168" spans="1:13" x14ac:dyDescent="0.25">
      <c r="A168" s="11"/>
      <c r="B168" s="12"/>
      <c r="C168" s="9" t="s">
        <v>568</v>
      </c>
      <c r="D168" s="9" t="s">
        <v>569</v>
      </c>
      <c r="E168" s="9" t="s">
        <v>569</v>
      </c>
      <c r="F168" s="9" t="s">
        <v>15</v>
      </c>
      <c r="G168" s="9" t="s">
        <v>916</v>
      </c>
      <c r="H168" s="9" t="s">
        <v>17</v>
      </c>
      <c r="I168" s="3" t="s">
        <v>511</v>
      </c>
      <c r="J168" s="13" t="s">
        <v>917</v>
      </c>
      <c r="K168" s="14" t="s">
        <v>918</v>
      </c>
      <c r="L168" s="17">
        <f t="shared" si="7"/>
        <v>7.6608796296296244E-2</v>
      </c>
      <c r="M168">
        <f t="shared" si="8"/>
        <v>15</v>
      </c>
    </row>
    <row r="169" spans="1:13" x14ac:dyDescent="0.25">
      <c r="A169" s="3" t="s">
        <v>378</v>
      </c>
      <c r="B169" s="9" t="s">
        <v>379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919</v>
      </c>
      <c r="D170" s="9" t="s">
        <v>920</v>
      </c>
      <c r="E170" s="9" t="s">
        <v>920</v>
      </c>
      <c r="F170" s="9" t="s">
        <v>382</v>
      </c>
      <c r="G170" s="9" t="s">
        <v>921</v>
      </c>
      <c r="H170" s="9" t="s">
        <v>153</v>
      </c>
      <c r="I170" s="3" t="s">
        <v>511</v>
      </c>
      <c r="J170" s="13" t="s">
        <v>922</v>
      </c>
      <c r="K170" s="14" t="s">
        <v>923</v>
      </c>
      <c r="L170" s="17">
        <f t="shared" si="7"/>
        <v>4.0312500000000029E-2</v>
      </c>
      <c r="M170">
        <f t="shared" si="8"/>
        <v>10</v>
      </c>
    </row>
    <row r="171" spans="1:13" x14ac:dyDescent="0.25">
      <c r="A171" s="11"/>
      <c r="B171" s="12"/>
      <c r="C171" s="9" t="s">
        <v>924</v>
      </c>
      <c r="D171" s="9" t="s">
        <v>925</v>
      </c>
      <c r="E171" s="9" t="s">
        <v>925</v>
      </c>
      <c r="F171" s="9" t="s">
        <v>382</v>
      </c>
      <c r="G171" s="9" t="s">
        <v>926</v>
      </c>
      <c r="H171" s="9" t="s">
        <v>153</v>
      </c>
      <c r="I171" s="3" t="s">
        <v>511</v>
      </c>
      <c r="J171" s="13" t="s">
        <v>927</v>
      </c>
      <c r="K171" s="14" t="s">
        <v>928</v>
      </c>
      <c r="L171" s="17">
        <f t="shared" si="7"/>
        <v>5.302083333333335E-2</v>
      </c>
      <c r="M171">
        <f t="shared" si="8"/>
        <v>11</v>
      </c>
    </row>
    <row r="172" spans="1:13" x14ac:dyDescent="0.25">
      <c r="A172" s="3" t="s">
        <v>386</v>
      </c>
      <c r="B172" s="9" t="s">
        <v>387</v>
      </c>
      <c r="C172" s="10" t="s">
        <v>12</v>
      </c>
      <c r="D172" s="5"/>
      <c r="E172" s="5"/>
      <c r="F172" s="5"/>
      <c r="G172" s="5"/>
      <c r="H172" s="5"/>
      <c r="I172" s="6"/>
      <c r="J172" s="7"/>
      <c r="K172" s="8"/>
    </row>
    <row r="173" spans="1:13" x14ac:dyDescent="0.25">
      <c r="A173" s="11"/>
      <c r="B173" s="12"/>
      <c r="C173" s="9" t="s">
        <v>63</v>
      </c>
      <c r="D173" s="9" t="s">
        <v>64</v>
      </c>
      <c r="E173" s="9" t="s">
        <v>929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930</v>
      </c>
      <c r="H174" s="9" t="s">
        <v>153</v>
      </c>
      <c r="I174" s="3" t="s">
        <v>511</v>
      </c>
      <c r="J174" s="13" t="s">
        <v>931</v>
      </c>
      <c r="K174" s="14" t="s">
        <v>932</v>
      </c>
      <c r="L174" s="17">
        <f t="shared" si="7"/>
        <v>1.5520833333333345E-2</v>
      </c>
      <c r="M174">
        <f t="shared" si="8"/>
        <v>4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933</v>
      </c>
      <c r="H175" s="9" t="s">
        <v>153</v>
      </c>
      <c r="I175" s="3" t="s">
        <v>511</v>
      </c>
      <c r="J175" s="13" t="s">
        <v>934</v>
      </c>
      <c r="K175" s="14" t="s">
        <v>935</v>
      </c>
      <c r="L175" s="17">
        <f t="shared" si="7"/>
        <v>4.1331018518518503E-2</v>
      </c>
      <c r="M175">
        <f t="shared" si="8"/>
        <v>8</v>
      </c>
    </row>
    <row r="176" spans="1:13" x14ac:dyDescent="0.25">
      <c r="A176" s="11"/>
      <c r="B176" s="12"/>
      <c r="C176" s="9" t="s">
        <v>388</v>
      </c>
      <c r="D176" s="9" t="s">
        <v>389</v>
      </c>
      <c r="E176" s="10" t="s">
        <v>12</v>
      </c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9" t="s">
        <v>390</v>
      </c>
      <c r="F177" s="9" t="s">
        <v>15</v>
      </c>
      <c r="G177" s="9" t="s">
        <v>936</v>
      </c>
      <c r="H177" s="9" t="s">
        <v>153</v>
      </c>
      <c r="I177" s="3" t="s">
        <v>511</v>
      </c>
      <c r="J177" s="13" t="s">
        <v>937</v>
      </c>
      <c r="K177" s="14" t="s">
        <v>938</v>
      </c>
      <c r="L177" s="17">
        <f t="shared" si="7"/>
        <v>3.6689814814814814E-2</v>
      </c>
      <c r="M177">
        <f t="shared" si="8"/>
        <v>12</v>
      </c>
    </row>
    <row r="178" spans="1:13" x14ac:dyDescent="0.25">
      <c r="A178" s="11"/>
      <c r="B178" s="12"/>
      <c r="C178" s="12"/>
      <c r="D178" s="12"/>
      <c r="E178" s="9" t="s">
        <v>939</v>
      </c>
      <c r="F178" s="9" t="s">
        <v>15</v>
      </c>
      <c r="G178" s="9" t="s">
        <v>940</v>
      </c>
      <c r="H178" s="9" t="s">
        <v>153</v>
      </c>
      <c r="I178" s="3" t="s">
        <v>511</v>
      </c>
      <c r="J178" s="13" t="s">
        <v>941</v>
      </c>
      <c r="K178" s="14" t="s">
        <v>942</v>
      </c>
      <c r="L178" s="17">
        <f t="shared" si="7"/>
        <v>3.5486111111111107E-2</v>
      </c>
      <c r="M178">
        <f t="shared" si="8"/>
        <v>8</v>
      </c>
    </row>
    <row r="179" spans="1:13" x14ac:dyDescent="0.25">
      <c r="A179" s="11"/>
      <c r="B179" s="12"/>
      <c r="C179" s="9" t="s">
        <v>394</v>
      </c>
      <c r="D179" s="9" t="s">
        <v>395</v>
      </c>
      <c r="E179" s="9" t="s">
        <v>395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943</v>
      </c>
      <c r="H180" s="9" t="s">
        <v>153</v>
      </c>
      <c r="I180" s="3" t="s">
        <v>511</v>
      </c>
      <c r="J180" s="13" t="s">
        <v>944</v>
      </c>
      <c r="K180" s="14" t="s">
        <v>945</v>
      </c>
      <c r="L180" s="17">
        <f t="shared" si="7"/>
        <v>1.5358796296296273E-2</v>
      </c>
      <c r="M180">
        <f t="shared" si="8"/>
        <v>3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946</v>
      </c>
      <c r="H181" s="9" t="s">
        <v>153</v>
      </c>
      <c r="I181" s="3" t="s">
        <v>511</v>
      </c>
      <c r="J181" s="13" t="s">
        <v>947</v>
      </c>
      <c r="K181" s="14" t="s">
        <v>948</v>
      </c>
      <c r="L181" s="17">
        <f t="shared" si="7"/>
        <v>2.5057870370370383E-2</v>
      </c>
      <c r="M181">
        <f t="shared" si="8"/>
        <v>7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949</v>
      </c>
      <c r="H182" s="9" t="s">
        <v>153</v>
      </c>
      <c r="I182" s="3" t="s">
        <v>511</v>
      </c>
      <c r="J182" s="13" t="s">
        <v>950</v>
      </c>
      <c r="K182" s="14" t="s">
        <v>951</v>
      </c>
      <c r="L182" s="17">
        <f t="shared" si="7"/>
        <v>2.6365740740740773E-2</v>
      </c>
      <c r="M182">
        <f t="shared" si="8"/>
        <v>10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952</v>
      </c>
      <c r="H183" s="9" t="s">
        <v>153</v>
      </c>
      <c r="I183" s="3" t="s">
        <v>511</v>
      </c>
      <c r="J183" s="13" t="s">
        <v>953</v>
      </c>
      <c r="K183" s="14" t="s">
        <v>954</v>
      </c>
      <c r="L183" s="17">
        <f t="shared" si="7"/>
        <v>4.2488425925925943E-2</v>
      </c>
      <c r="M183">
        <f t="shared" si="8"/>
        <v>10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955</v>
      </c>
      <c r="H184" s="9" t="s">
        <v>153</v>
      </c>
      <c r="I184" s="3" t="s">
        <v>511</v>
      </c>
      <c r="J184" s="13" t="s">
        <v>956</v>
      </c>
      <c r="K184" s="14" t="s">
        <v>957</v>
      </c>
      <c r="L184" s="17">
        <f t="shared" si="7"/>
        <v>3.674768518518523E-2</v>
      </c>
      <c r="M184">
        <f t="shared" si="8"/>
        <v>12</v>
      </c>
    </row>
    <row r="185" spans="1:13" x14ac:dyDescent="0.25">
      <c r="A185" s="11"/>
      <c r="B185" s="12"/>
      <c r="C185" s="9" t="s">
        <v>958</v>
      </c>
      <c r="D185" s="9" t="s">
        <v>959</v>
      </c>
      <c r="E185" s="9" t="s">
        <v>960</v>
      </c>
      <c r="F185" s="9" t="s">
        <v>15</v>
      </c>
      <c r="G185" s="9" t="s">
        <v>961</v>
      </c>
      <c r="H185" s="9" t="s">
        <v>153</v>
      </c>
      <c r="I185" s="3" t="s">
        <v>511</v>
      </c>
      <c r="J185" s="13" t="s">
        <v>962</v>
      </c>
      <c r="K185" s="14" t="s">
        <v>963</v>
      </c>
      <c r="L185" s="17">
        <f t="shared" si="7"/>
        <v>3.1493055555555538E-2</v>
      </c>
      <c r="M185">
        <f t="shared" si="8"/>
        <v>8</v>
      </c>
    </row>
    <row r="186" spans="1:13" x14ac:dyDescent="0.25">
      <c r="A186" s="11"/>
      <c r="B186" s="12"/>
      <c r="C186" s="9" t="s">
        <v>423</v>
      </c>
      <c r="D186" s="9" t="s">
        <v>424</v>
      </c>
      <c r="E186" s="9" t="s">
        <v>425</v>
      </c>
      <c r="F186" s="9" t="s">
        <v>15</v>
      </c>
      <c r="G186" s="10" t="s">
        <v>12</v>
      </c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12"/>
      <c r="F187" s="12"/>
      <c r="G187" s="9" t="s">
        <v>964</v>
      </c>
      <c r="H187" s="9" t="s">
        <v>153</v>
      </c>
      <c r="I187" s="3" t="s">
        <v>511</v>
      </c>
      <c r="J187" s="13" t="s">
        <v>965</v>
      </c>
      <c r="K187" s="14" t="s">
        <v>966</v>
      </c>
      <c r="L187" s="17">
        <f t="shared" si="7"/>
        <v>4.7581018518518481E-2</v>
      </c>
      <c r="M187">
        <f t="shared" si="8"/>
        <v>9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967</v>
      </c>
      <c r="H188" s="9" t="s">
        <v>153</v>
      </c>
      <c r="I188" s="3" t="s">
        <v>511</v>
      </c>
      <c r="J188" s="13" t="s">
        <v>968</v>
      </c>
      <c r="K188" s="14" t="s">
        <v>969</v>
      </c>
      <c r="L188" s="17">
        <f t="shared" si="7"/>
        <v>3.2187500000000036E-2</v>
      </c>
      <c r="M188">
        <f t="shared" si="8"/>
        <v>10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970</v>
      </c>
      <c r="H189" s="9" t="s">
        <v>153</v>
      </c>
      <c r="I189" s="3" t="s">
        <v>511</v>
      </c>
      <c r="J189" s="13" t="s">
        <v>971</v>
      </c>
      <c r="K189" s="14" t="s">
        <v>972</v>
      </c>
      <c r="L189" s="17">
        <f t="shared" si="7"/>
        <v>2.0937500000000053E-2</v>
      </c>
      <c r="M189">
        <f t="shared" si="8"/>
        <v>12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973</v>
      </c>
      <c r="H190" s="9" t="s">
        <v>153</v>
      </c>
      <c r="I190" s="3" t="s">
        <v>511</v>
      </c>
      <c r="J190" s="13" t="s">
        <v>974</v>
      </c>
      <c r="K190" s="14" t="s">
        <v>975</v>
      </c>
      <c r="L190" s="17">
        <f t="shared" si="7"/>
        <v>3.6388888888888804E-2</v>
      </c>
      <c r="M190">
        <f t="shared" si="8"/>
        <v>13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976</v>
      </c>
      <c r="H191" s="9" t="s">
        <v>153</v>
      </c>
      <c r="I191" s="3" t="s">
        <v>511</v>
      </c>
      <c r="J191" s="13" t="s">
        <v>977</v>
      </c>
      <c r="K191" s="14" t="s">
        <v>978</v>
      </c>
      <c r="L191" s="17">
        <f t="shared" si="7"/>
        <v>2.0613425925925966E-2</v>
      </c>
      <c r="M191">
        <f t="shared" si="8"/>
        <v>14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979</v>
      </c>
      <c r="H192" s="9" t="s">
        <v>153</v>
      </c>
      <c r="I192" s="3" t="s">
        <v>511</v>
      </c>
      <c r="J192" s="13" t="s">
        <v>980</v>
      </c>
      <c r="K192" s="14" t="s">
        <v>981</v>
      </c>
      <c r="L192" s="17">
        <f t="shared" si="7"/>
        <v>2.733796296296287E-2</v>
      </c>
      <c r="M192">
        <f t="shared" si="8"/>
        <v>16</v>
      </c>
    </row>
    <row r="193" spans="1:13" x14ac:dyDescent="0.25">
      <c r="A193" s="3" t="s">
        <v>438</v>
      </c>
      <c r="B193" s="9" t="s">
        <v>439</v>
      </c>
      <c r="C193" s="10" t="s">
        <v>12</v>
      </c>
      <c r="D193" s="5"/>
      <c r="E193" s="5"/>
      <c r="F193" s="5"/>
      <c r="G193" s="5"/>
      <c r="H193" s="5"/>
      <c r="I193" s="6"/>
      <c r="J193" s="7"/>
      <c r="K193" s="8"/>
    </row>
    <row r="194" spans="1:13" x14ac:dyDescent="0.25">
      <c r="A194" s="11"/>
      <c r="B194" s="12"/>
      <c r="C194" s="9" t="s">
        <v>443</v>
      </c>
      <c r="D194" s="9" t="s">
        <v>444</v>
      </c>
      <c r="E194" s="9" t="s">
        <v>445</v>
      </c>
      <c r="F194" s="9" t="s">
        <v>15</v>
      </c>
      <c r="G194" s="10" t="s">
        <v>12</v>
      </c>
      <c r="H194" s="5"/>
      <c r="I194" s="6"/>
      <c r="J194" s="7"/>
      <c r="K194" s="8"/>
    </row>
    <row r="195" spans="1:13" x14ac:dyDescent="0.25">
      <c r="A195" s="11"/>
      <c r="B195" s="12"/>
      <c r="C195" s="12"/>
      <c r="D195" s="12"/>
      <c r="E195" s="12"/>
      <c r="F195" s="12"/>
      <c r="G195" s="9" t="s">
        <v>982</v>
      </c>
      <c r="H195" s="9" t="s">
        <v>17</v>
      </c>
      <c r="I195" s="3" t="s">
        <v>511</v>
      </c>
      <c r="J195" s="13" t="s">
        <v>983</v>
      </c>
      <c r="K195" s="14" t="s">
        <v>984</v>
      </c>
      <c r="L195" s="17">
        <f t="shared" ref="L195:L207" si="9">K195-J195</f>
        <v>1.5324074074074101E-2</v>
      </c>
      <c r="M195">
        <f t="shared" ref="M195:M207" si="10">HOUR(J195)</f>
        <v>5</v>
      </c>
    </row>
    <row r="196" spans="1:13" x14ac:dyDescent="0.25">
      <c r="A196" s="11"/>
      <c r="B196" s="12"/>
      <c r="C196" s="12"/>
      <c r="D196" s="12"/>
      <c r="E196" s="12"/>
      <c r="F196" s="12"/>
      <c r="G196" s="9" t="s">
        <v>985</v>
      </c>
      <c r="H196" s="9" t="s">
        <v>17</v>
      </c>
      <c r="I196" s="3" t="s">
        <v>511</v>
      </c>
      <c r="J196" s="13" t="s">
        <v>986</v>
      </c>
      <c r="K196" s="14" t="s">
        <v>987</v>
      </c>
      <c r="L196" s="17">
        <f t="shared" si="9"/>
        <v>5.4004629629629708E-2</v>
      </c>
      <c r="M196">
        <f t="shared" si="10"/>
        <v>13</v>
      </c>
    </row>
    <row r="197" spans="1:13" x14ac:dyDescent="0.25">
      <c r="A197" s="11"/>
      <c r="B197" s="12"/>
      <c r="C197" s="9" t="s">
        <v>449</v>
      </c>
      <c r="D197" s="9" t="s">
        <v>450</v>
      </c>
      <c r="E197" s="9" t="s">
        <v>451</v>
      </c>
      <c r="F197" s="9" t="s">
        <v>15</v>
      </c>
      <c r="G197" s="9" t="s">
        <v>988</v>
      </c>
      <c r="H197" s="9" t="s">
        <v>17</v>
      </c>
      <c r="I197" s="3" t="s">
        <v>511</v>
      </c>
      <c r="J197" s="13" t="s">
        <v>989</v>
      </c>
      <c r="K197" s="14" t="s">
        <v>990</v>
      </c>
      <c r="L197" s="17">
        <f t="shared" si="9"/>
        <v>8.0960648148148184E-2</v>
      </c>
      <c r="M197">
        <f t="shared" si="10"/>
        <v>13</v>
      </c>
    </row>
    <row r="198" spans="1:13" x14ac:dyDescent="0.25">
      <c r="A198" s="11"/>
      <c r="B198" s="12"/>
      <c r="C198" s="9" t="s">
        <v>455</v>
      </c>
      <c r="D198" s="9" t="s">
        <v>456</v>
      </c>
      <c r="E198" s="9" t="s">
        <v>457</v>
      </c>
      <c r="F198" s="9" t="s">
        <v>15</v>
      </c>
      <c r="G198" s="9" t="s">
        <v>991</v>
      </c>
      <c r="H198" s="9" t="s">
        <v>17</v>
      </c>
      <c r="I198" s="3" t="s">
        <v>511</v>
      </c>
      <c r="J198" s="13" t="s">
        <v>992</v>
      </c>
      <c r="K198" s="14" t="s">
        <v>993</v>
      </c>
      <c r="L198" s="17">
        <f t="shared" si="9"/>
        <v>4.0416666666666656E-2</v>
      </c>
      <c r="M198">
        <f t="shared" si="10"/>
        <v>7</v>
      </c>
    </row>
    <row r="199" spans="1:13" x14ac:dyDescent="0.25">
      <c r="A199" s="11"/>
      <c r="B199" s="12"/>
      <c r="C199" s="9" t="s">
        <v>470</v>
      </c>
      <c r="D199" s="9" t="s">
        <v>471</v>
      </c>
      <c r="E199" s="9" t="s">
        <v>472</v>
      </c>
      <c r="F199" s="9" t="s">
        <v>15</v>
      </c>
      <c r="G199" s="10" t="s">
        <v>12</v>
      </c>
      <c r="H199" s="5"/>
      <c r="I199" s="6"/>
      <c r="J199" s="7"/>
      <c r="K199" s="8"/>
    </row>
    <row r="200" spans="1:13" x14ac:dyDescent="0.25">
      <c r="A200" s="11"/>
      <c r="B200" s="12"/>
      <c r="C200" s="12"/>
      <c r="D200" s="12"/>
      <c r="E200" s="12"/>
      <c r="F200" s="12"/>
      <c r="G200" s="9" t="s">
        <v>994</v>
      </c>
      <c r="H200" s="9" t="s">
        <v>17</v>
      </c>
      <c r="I200" s="3" t="s">
        <v>511</v>
      </c>
      <c r="J200" s="13" t="s">
        <v>995</v>
      </c>
      <c r="K200" s="14" t="s">
        <v>996</v>
      </c>
      <c r="L200" s="17">
        <f t="shared" si="9"/>
        <v>5.3819444444444475E-2</v>
      </c>
      <c r="M200">
        <f t="shared" si="10"/>
        <v>9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997</v>
      </c>
      <c r="H201" s="9" t="s">
        <v>17</v>
      </c>
      <c r="I201" s="3" t="s">
        <v>511</v>
      </c>
      <c r="J201" s="13" t="s">
        <v>998</v>
      </c>
      <c r="K201" s="14" t="s">
        <v>999</v>
      </c>
      <c r="L201" s="17">
        <f t="shared" si="9"/>
        <v>7.1851851851851833E-2</v>
      </c>
      <c r="M201">
        <f t="shared" si="10"/>
        <v>13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1000</v>
      </c>
      <c r="H202" s="9" t="s">
        <v>17</v>
      </c>
      <c r="I202" s="3" t="s">
        <v>511</v>
      </c>
      <c r="J202" s="13" t="s">
        <v>1001</v>
      </c>
      <c r="K202" s="14" t="s">
        <v>1002</v>
      </c>
      <c r="L202" s="17">
        <f t="shared" si="9"/>
        <v>1.5023148148148091E-2</v>
      </c>
      <c r="M202">
        <f t="shared" si="10"/>
        <v>16</v>
      </c>
    </row>
    <row r="203" spans="1:13" x14ac:dyDescent="0.25">
      <c r="A203" s="11"/>
      <c r="B203" s="12"/>
      <c r="C203" s="9" t="s">
        <v>485</v>
      </c>
      <c r="D203" s="9" t="s">
        <v>486</v>
      </c>
      <c r="E203" s="9" t="s">
        <v>487</v>
      </c>
      <c r="F203" s="9" t="s">
        <v>15</v>
      </c>
      <c r="G203" s="9" t="s">
        <v>1003</v>
      </c>
      <c r="H203" s="9" t="s">
        <v>17</v>
      </c>
      <c r="I203" s="3" t="s">
        <v>511</v>
      </c>
      <c r="J203" s="13" t="s">
        <v>1004</v>
      </c>
      <c r="K203" s="14" t="s">
        <v>1005</v>
      </c>
      <c r="L203" s="17">
        <f t="shared" si="9"/>
        <v>8.4548611111111227E-2</v>
      </c>
      <c r="M203">
        <f t="shared" si="10"/>
        <v>15</v>
      </c>
    </row>
    <row r="204" spans="1:13" x14ac:dyDescent="0.25">
      <c r="A204" s="11"/>
      <c r="B204" s="12"/>
      <c r="C204" s="9" t="s">
        <v>491</v>
      </c>
      <c r="D204" s="9" t="s">
        <v>492</v>
      </c>
      <c r="E204" s="9" t="s">
        <v>493</v>
      </c>
      <c r="F204" s="9" t="s">
        <v>15</v>
      </c>
      <c r="G204" s="10" t="s">
        <v>12</v>
      </c>
      <c r="H204" s="5"/>
      <c r="I204" s="6"/>
      <c r="J204" s="7"/>
      <c r="K204" s="8"/>
    </row>
    <row r="205" spans="1:13" x14ac:dyDescent="0.25">
      <c r="A205" s="11"/>
      <c r="B205" s="12"/>
      <c r="C205" s="12"/>
      <c r="D205" s="12"/>
      <c r="E205" s="12"/>
      <c r="F205" s="12"/>
      <c r="G205" s="9" t="s">
        <v>1006</v>
      </c>
      <c r="H205" s="9" t="s">
        <v>17</v>
      </c>
      <c r="I205" s="3" t="s">
        <v>511</v>
      </c>
      <c r="J205" s="13" t="s">
        <v>1007</v>
      </c>
      <c r="K205" s="14" t="s">
        <v>1008</v>
      </c>
      <c r="L205" s="17">
        <f t="shared" si="9"/>
        <v>4.6226851851851936E-2</v>
      </c>
      <c r="M205">
        <f t="shared" si="10"/>
        <v>8</v>
      </c>
    </row>
    <row r="206" spans="1:13" x14ac:dyDescent="0.25">
      <c r="A206" s="11"/>
      <c r="B206" s="12"/>
      <c r="C206" s="12"/>
      <c r="D206" s="12"/>
      <c r="E206" s="12"/>
      <c r="F206" s="12"/>
      <c r="G206" s="9" t="s">
        <v>1009</v>
      </c>
      <c r="H206" s="9" t="s">
        <v>17</v>
      </c>
      <c r="I206" s="3" t="s">
        <v>511</v>
      </c>
      <c r="J206" s="13" t="s">
        <v>1010</v>
      </c>
      <c r="K206" s="14" t="s">
        <v>1011</v>
      </c>
      <c r="L206" s="17">
        <f t="shared" si="9"/>
        <v>7.1666666666666656E-2</v>
      </c>
      <c r="M206">
        <f t="shared" si="10"/>
        <v>14</v>
      </c>
    </row>
    <row r="207" spans="1:13" x14ac:dyDescent="0.25">
      <c r="A207" s="11"/>
      <c r="B207" s="11"/>
      <c r="C207" s="3" t="s">
        <v>423</v>
      </c>
      <c r="D207" s="3" t="s">
        <v>424</v>
      </c>
      <c r="E207" s="3" t="s">
        <v>425</v>
      </c>
      <c r="F207" s="3" t="s">
        <v>15</v>
      </c>
      <c r="G207" s="3" t="s">
        <v>1012</v>
      </c>
      <c r="H207" s="3" t="s">
        <v>17</v>
      </c>
      <c r="I207" s="3" t="s">
        <v>511</v>
      </c>
      <c r="J207" s="15" t="s">
        <v>1013</v>
      </c>
      <c r="K207" s="16" t="s">
        <v>1014</v>
      </c>
      <c r="L207" s="17">
        <f t="shared" si="9"/>
        <v>3.5057870370370392E-2</v>
      </c>
      <c r="M207">
        <f t="shared" si="10"/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68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508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5.125</v>
      </c>
      <c r="R2" s="17">
        <f t="shared" ref="R2:R20" si="0">AVERAGEIF(M1:M399,  O2, L1:L399)</f>
        <v>1.9019097222222218E-2</v>
      </c>
      <c r="S2" s="17">
        <f>AVERAGE($R$2:$R$25)</f>
        <v>1.6132726412819005E-2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4</v>
      </c>
      <c r="Q3">
        <f t="shared" ref="Q3:Q25" si="1">AVERAGE($P$2:$P$25)</f>
        <v>5.125</v>
      </c>
      <c r="R3" s="17">
        <f t="shared" si="0"/>
        <v>1.3425925925925924E-2</v>
      </c>
      <c r="S3" s="17">
        <f t="shared" ref="S3:S25" si="2">AVERAGE($R$2:$R$25)</f>
        <v>1.6132726412819005E-2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5.125</v>
      </c>
      <c r="R4" s="17">
        <f t="shared" si="0"/>
        <v>1.3310185185185189E-2</v>
      </c>
      <c r="S4" s="17">
        <f t="shared" si="2"/>
        <v>1.6132726412819005E-2</v>
      </c>
    </row>
    <row r="5" spans="1:19" x14ac:dyDescent="0.25">
      <c r="A5" s="11"/>
      <c r="B5" s="12"/>
      <c r="C5" s="12"/>
      <c r="D5" s="12"/>
      <c r="E5" s="12"/>
      <c r="F5" s="12"/>
      <c r="G5" s="9" t="s">
        <v>1015</v>
      </c>
      <c r="H5" s="9" t="s">
        <v>17</v>
      </c>
      <c r="I5" s="3" t="s">
        <v>1016</v>
      </c>
      <c r="J5" s="13" t="s">
        <v>1017</v>
      </c>
      <c r="K5" s="14" t="s">
        <v>1018</v>
      </c>
      <c r="L5" s="17">
        <f t="shared" ref="L5:L66" si="3">K5-J5</f>
        <v>1.4143518518518583E-2</v>
      </c>
      <c r="M5">
        <f t="shared" ref="M5:M66" si="4">HOUR(J5)</f>
        <v>13</v>
      </c>
      <c r="O5">
        <v>3</v>
      </c>
      <c r="P5">
        <f>COUNTIF(M:M,"3")</f>
        <v>5</v>
      </c>
      <c r="Q5">
        <f t="shared" si="1"/>
        <v>5.125</v>
      </c>
      <c r="R5" s="17">
        <f t="shared" si="0"/>
        <v>1.5972222222222228E-2</v>
      </c>
      <c r="S5" s="17">
        <f t="shared" si="2"/>
        <v>1.6132726412819005E-2</v>
      </c>
    </row>
    <row r="6" spans="1:19" x14ac:dyDescent="0.25">
      <c r="A6" s="11"/>
      <c r="B6" s="12"/>
      <c r="C6" s="12"/>
      <c r="D6" s="12"/>
      <c r="E6" s="12"/>
      <c r="F6" s="12"/>
      <c r="G6" s="9" t="s">
        <v>1019</v>
      </c>
      <c r="H6" s="9" t="s">
        <v>17</v>
      </c>
      <c r="I6" s="3" t="s">
        <v>1016</v>
      </c>
      <c r="J6" s="13" t="s">
        <v>1020</v>
      </c>
      <c r="K6" s="14" t="s">
        <v>1021</v>
      </c>
      <c r="L6" s="17">
        <f t="shared" si="3"/>
        <v>1.3391203703703725E-2</v>
      </c>
      <c r="M6">
        <f t="shared" si="4"/>
        <v>15</v>
      </c>
      <c r="O6">
        <v>4</v>
      </c>
      <c r="P6">
        <f>COUNTIF(M:M,"4")</f>
        <v>5</v>
      </c>
      <c r="Q6">
        <f t="shared" si="1"/>
        <v>5.125</v>
      </c>
      <c r="R6" s="17">
        <f t="shared" si="0"/>
        <v>1.4870370370370367E-2</v>
      </c>
      <c r="S6" s="17">
        <f t="shared" si="2"/>
        <v>1.6132726412819005E-2</v>
      </c>
    </row>
    <row r="7" spans="1:19" x14ac:dyDescent="0.25">
      <c r="A7" s="11"/>
      <c r="B7" s="12"/>
      <c r="C7" s="9" t="s">
        <v>39</v>
      </c>
      <c r="D7" s="9" t="s">
        <v>40</v>
      </c>
      <c r="E7" s="9" t="s">
        <v>40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3</v>
      </c>
      <c r="Q7">
        <f t="shared" si="1"/>
        <v>5.125</v>
      </c>
      <c r="R7" s="17">
        <f t="shared" si="0"/>
        <v>1.5231481481481493E-2</v>
      </c>
      <c r="S7" s="17">
        <f t="shared" si="2"/>
        <v>1.6132726412819005E-2</v>
      </c>
    </row>
    <row r="8" spans="1:19" x14ac:dyDescent="0.25">
      <c r="A8" s="11"/>
      <c r="B8" s="12"/>
      <c r="C8" s="12"/>
      <c r="D8" s="12"/>
      <c r="E8" s="12"/>
      <c r="F8" s="12"/>
      <c r="G8" s="9" t="s">
        <v>1022</v>
      </c>
      <c r="H8" s="9" t="s">
        <v>17</v>
      </c>
      <c r="I8" s="3" t="s">
        <v>1016</v>
      </c>
      <c r="J8" s="13" t="s">
        <v>1023</v>
      </c>
      <c r="K8" s="14" t="s">
        <v>1024</v>
      </c>
      <c r="L8" s="17">
        <f t="shared" si="3"/>
        <v>1.880787037037035E-2</v>
      </c>
      <c r="M8">
        <f t="shared" si="4"/>
        <v>9</v>
      </c>
      <c r="O8">
        <v>6</v>
      </c>
      <c r="P8">
        <f>COUNTIF(M:M,"6")</f>
        <v>8</v>
      </c>
      <c r="Q8">
        <f t="shared" si="1"/>
        <v>5.125</v>
      </c>
      <c r="R8" s="17">
        <f t="shared" si="0"/>
        <v>2.3616898148148151E-2</v>
      </c>
      <c r="S8" s="17">
        <f t="shared" si="2"/>
        <v>1.6132726412819005E-2</v>
      </c>
    </row>
    <row r="9" spans="1:19" x14ac:dyDescent="0.25">
      <c r="A9" s="11"/>
      <c r="B9" s="12"/>
      <c r="C9" s="12"/>
      <c r="D9" s="12"/>
      <c r="E9" s="12"/>
      <c r="F9" s="12"/>
      <c r="G9" s="9" t="s">
        <v>1025</v>
      </c>
      <c r="H9" s="9" t="s">
        <v>17</v>
      </c>
      <c r="I9" s="3" t="s">
        <v>1016</v>
      </c>
      <c r="J9" s="13" t="s">
        <v>1026</v>
      </c>
      <c r="K9" s="14" t="s">
        <v>1027</v>
      </c>
      <c r="L9" s="17">
        <f t="shared" si="3"/>
        <v>3.2002314814814803E-2</v>
      </c>
      <c r="M9">
        <f t="shared" si="4"/>
        <v>11</v>
      </c>
      <c r="O9">
        <v>7</v>
      </c>
      <c r="P9">
        <f>COUNTIF(M:M,"7")</f>
        <v>12</v>
      </c>
      <c r="Q9">
        <f t="shared" si="1"/>
        <v>5.125</v>
      </c>
      <c r="R9" s="17">
        <f t="shared" si="0"/>
        <v>2.042148919753085E-2</v>
      </c>
      <c r="S9" s="17">
        <f t="shared" si="2"/>
        <v>1.6132726412819005E-2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1028</v>
      </c>
      <c r="H10" s="9" t="s">
        <v>17</v>
      </c>
      <c r="I10" s="3" t="s">
        <v>1016</v>
      </c>
      <c r="J10" s="13" t="s">
        <v>1029</v>
      </c>
      <c r="K10" s="14" t="s">
        <v>1030</v>
      </c>
      <c r="L10" s="17">
        <f t="shared" si="3"/>
        <v>2.865740740740752E-2</v>
      </c>
      <c r="M10">
        <f t="shared" si="4"/>
        <v>13</v>
      </c>
      <c r="O10">
        <v>8</v>
      </c>
      <c r="P10">
        <f>COUNTIF(M:M,"8")</f>
        <v>9</v>
      </c>
      <c r="Q10">
        <f t="shared" si="1"/>
        <v>5.125</v>
      </c>
      <c r="R10" s="17">
        <f t="shared" si="0"/>
        <v>2.7763631687242812E-2</v>
      </c>
      <c r="S10" s="17">
        <f t="shared" si="2"/>
        <v>1.6132726412819005E-2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1031</v>
      </c>
      <c r="H11" s="9" t="s">
        <v>17</v>
      </c>
      <c r="I11" s="3" t="s">
        <v>1016</v>
      </c>
      <c r="J11" s="13" t="s">
        <v>1032</v>
      </c>
      <c r="K11" s="14" t="s">
        <v>1033</v>
      </c>
      <c r="L11" s="17">
        <f t="shared" si="3"/>
        <v>2.3206018518518556E-2</v>
      </c>
      <c r="M11">
        <f t="shared" si="4"/>
        <v>15</v>
      </c>
      <c r="O11">
        <v>9</v>
      </c>
      <c r="P11">
        <f>COUNTIF(M:M,"9")</f>
        <v>10</v>
      </c>
      <c r="Q11">
        <f t="shared" si="1"/>
        <v>5.125</v>
      </c>
      <c r="R11" s="17">
        <f t="shared" si="0"/>
        <v>2.0024434156378598E-2</v>
      </c>
      <c r="S11" s="17">
        <f t="shared" si="2"/>
        <v>1.6132726412819005E-2</v>
      </c>
    </row>
    <row r="12" spans="1:19" x14ac:dyDescent="0.25">
      <c r="A12" s="11"/>
      <c r="B12" s="12"/>
      <c r="C12" s="9" t="s">
        <v>72</v>
      </c>
      <c r="D12" s="9" t="s">
        <v>73</v>
      </c>
      <c r="E12" s="9" t="s">
        <v>73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5</v>
      </c>
      <c r="Q12">
        <f t="shared" si="1"/>
        <v>5.125</v>
      </c>
      <c r="R12" s="17">
        <f t="shared" si="0"/>
        <v>1.8622685185185138E-2</v>
      </c>
      <c r="S12" s="17">
        <f t="shared" si="2"/>
        <v>1.6132726412819005E-2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1034</v>
      </c>
      <c r="H13" s="9" t="s">
        <v>17</v>
      </c>
      <c r="I13" s="3" t="s">
        <v>1016</v>
      </c>
      <c r="J13" s="13" t="s">
        <v>1035</v>
      </c>
      <c r="K13" s="14" t="s">
        <v>1036</v>
      </c>
      <c r="L13" s="17">
        <f t="shared" si="3"/>
        <v>2.3252314814814767E-2</v>
      </c>
      <c r="M13">
        <f t="shared" si="4"/>
        <v>11</v>
      </c>
      <c r="O13">
        <v>11</v>
      </c>
      <c r="P13">
        <f>COUNTIF(M:M,"11")</f>
        <v>14</v>
      </c>
      <c r="Q13">
        <f t="shared" si="1"/>
        <v>5.125</v>
      </c>
      <c r="R13" s="17">
        <f t="shared" si="0"/>
        <v>2.0994480056980062E-2</v>
      </c>
      <c r="S13" s="17">
        <f t="shared" si="2"/>
        <v>1.6132726412819005E-2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1037</v>
      </c>
      <c r="H14" s="9" t="s">
        <v>17</v>
      </c>
      <c r="I14" s="3" t="s">
        <v>1016</v>
      </c>
      <c r="J14" s="13" t="s">
        <v>1038</v>
      </c>
      <c r="K14" s="14" t="s">
        <v>1039</v>
      </c>
      <c r="L14" s="17">
        <f t="shared" si="3"/>
        <v>1.8379629629629579E-2</v>
      </c>
      <c r="M14">
        <f t="shared" si="4"/>
        <v>14</v>
      </c>
      <c r="O14">
        <v>12</v>
      </c>
      <c r="P14">
        <f>COUNTIF(M:M,"12")</f>
        <v>7</v>
      </c>
      <c r="Q14">
        <f t="shared" si="1"/>
        <v>5.125</v>
      </c>
      <c r="R14" s="17">
        <f t="shared" si="0"/>
        <v>2.0950727513227525E-2</v>
      </c>
      <c r="S14" s="17">
        <f t="shared" si="2"/>
        <v>1.6132726412819005E-2</v>
      </c>
    </row>
    <row r="15" spans="1:19" x14ac:dyDescent="0.25">
      <c r="A15" s="11"/>
      <c r="B15" s="12"/>
      <c r="C15" s="9" t="s">
        <v>80</v>
      </c>
      <c r="D15" s="9" t="s">
        <v>81</v>
      </c>
      <c r="E15" s="9" t="s">
        <v>81</v>
      </c>
      <c r="F15" s="9" t="s">
        <v>15</v>
      </c>
      <c r="G15" s="9" t="s">
        <v>1040</v>
      </c>
      <c r="H15" s="9" t="s">
        <v>24</v>
      </c>
      <c r="I15" s="3" t="s">
        <v>1016</v>
      </c>
      <c r="J15" s="13" t="s">
        <v>1041</v>
      </c>
      <c r="K15" s="14" t="s">
        <v>1042</v>
      </c>
      <c r="L15" s="17">
        <f t="shared" si="3"/>
        <v>2.9618055555555634E-2</v>
      </c>
      <c r="M15">
        <f t="shared" si="4"/>
        <v>12</v>
      </c>
      <c r="O15">
        <v>13</v>
      </c>
      <c r="P15">
        <f>COUNTIF(M:M,"13")</f>
        <v>5</v>
      </c>
      <c r="Q15">
        <f t="shared" si="1"/>
        <v>5.125</v>
      </c>
      <c r="R15" s="17">
        <f t="shared" si="0"/>
        <v>2.1253858024691336E-2</v>
      </c>
      <c r="S15" s="17">
        <f t="shared" si="2"/>
        <v>1.6132726412819005E-2</v>
      </c>
    </row>
    <row r="16" spans="1:19" x14ac:dyDescent="0.25">
      <c r="A16" s="11"/>
      <c r="B16" s="12"/>
      <c r="C16" s="9" t="s">
        <v>85</v>
      </c>
      <c r="D16" s="9" t="s">
        <v>86</v>
      </c>
      <c r="E16" s="9" t="s">
        <v>86</v>
      </c>
      <c r="F16" s="9" t="s">
        <v>15</v>
      </c>
      <c r="G16" s="9" t="s">
        <v>1043</v>
      </c>
      <c r="H16" s="9" t="s">
        <v>24</v>
      </c>
      <c r="I16" s="3" t="s">
        <v>1016</v>
      </c>
      <c r="J16" s="13" t="s">
        <v>1044</v>
      </c>
      <c r="K16" s="14" t="s">
        <v>1045</v>
      </c>
      <c r="L16" s="17">
        <f t="shared" si="3"/>
        <v>2.4247685185185219E-2</v>
      </c>
      <c r="M16">
        <f t="shared" si="4"/>
        <v>11</v>
      </c>
      <c r="O16">
        <v>14</v>
      </c>
      <c r="P16">
        <f>COUNTIF(M:M,"14")</f>
        <v>16</v>
      </c>
      <c r="Q16">
        <f t="shared" si="1"/>
        <v>5.125</v>
      </c>
      <c r="R16" s="17">
        <f t="shared" si="0"/>
        <v>2.2801697530864206E-2</v>
      </c>
      <c r="S16" s="17">
        <f t="shared" si="2"/>
        <v>1.6132726412819005E-2</v>
      </c>
    </row>
    <row r="17" spans="1:19" x14ac:dyDescent="0.25">
      <c r="A17" s="11"/>
      <c r="B17" s="12"/>
      <c r="C17" s="9" t="s">
        <v>894</v>
      </c>
      <c r="D17" s="9" t="s">
        <v>895</v>
      </c>
      <c r="E17" s="9" t="s">
        <v>895</v>
      </c>
      <c r="F17" s="9" t="s">
        <v>15</v>
      </c>
      <c r="G17" s="9" t="s">
        <v>1046</v>
      </c>
      <c r="H17" s="9" t="s">
        <v>24</v>
      </c>
      <c r="I17" s="3" t="s">
        <v>1016</v>
      </c>
      <c r="J17" s="13" t="s">
        <v>1047</v>
      </c>
      <c r="K17" s="14" t="s">
        <v>1048</v>
      </c>
      <c r="L17" s="17">
        <f t="shared" si="3"/>
        <v>2.2256944444444371E-2</v>
      </c>
      <c r="M17">
        <f t="shared" si="4"/>
        <v>14</v>
      </c>
      <c r="O17">
        <v>15</v>
      </c>
      <c r="P17">
        <f>COUNTIF(M:M,"15")</f>
        <v>6</v>
      </c>
      <c r="Q17">
        <f t="shared" si="1"/>
        <v>5.125</v>
      </c>
      <c r="R17" s="17">
        <f t="shared" si="0"/>
        <v>2.394097222222219E-2</v>
      </c>
      <c r="S17" s="17">
        <f t="shared" si="2"/>
        <v>1.6132726412819005E-2</v>
      </c>
    </row>
    <row r="18" spans="1:19" x14ac:dyDescent="0.25">
      <c r="A18" s="11"/>
      <c r="B18" s="12"/>
      <c r="C18" s="9" t="s">
        <v>104</v>
      </c>
      <c r="D18" s="9" t="s">
        <v>105</v>
      </c>
      <c r="E18" s="9" t="s">
        <v>105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1</v>
      </c>
      <c r="Q18">
        <f t="shared" si="1"/>
        <v>5.125</v>
      </c>
      <c r="R18" s="17">
        <f t="shared" si="0"/>
        <v>1.4618055555555509E-2</v>
      </c>
      <c r="S18" s="17">
        <f t="shared" si="2"/>
        <v>1.6132726412819005E-2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1049</v>
      </c>
      <c r="H19" s="9" t="s">
        <v>24</v>
      </c>
      <c r="I19" s="3" t="s">
        <v>1016</v>
      </c>
      <c r="J19" s="13" t="s">
        <v>1050</v>
      </c>
      <c r="K19" s="14" t="s">
        <v>1051</v>
      </c>
      <c r="L19" s="17">
        <f t="shared" si="3"/>
        <v>1.0601851851851862E-2</v>
      </c>
      <c r="M19">
        <f t="shared" si="4"/>
        <v>5</v>
      </c>
      <c r="O19">
        <v>17</v>
      </c>
      <c r="P19">
        <f>COUNTIF(M:M,"17")</f>
        <v>4</v>
      </c>
      <c r="Q19">
        <f t="shared" si="1"/>
        <v>5.125</v>
      </c>
      <c r="R19" s="17">
        <f t="shared" si="0"/>
        <v>1.9519675925925906E-2</v>
      </c>
      <c r="S19" s="17">
        <f t="shared" si="2"/>
        <v>1.6132726412819005E-2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1052</v>
      </c>
      <c r="H20" s="9" t="s">
        <v>24</v>
      </c>
      <c r="I20" s="3" t="s">
        <v>1016</v>
      </c>
      <c r="J20" s="13" t="s">
        <v>1053</v>
      </c>
      <c r="K20" s="14" t="s">
        <v>1054</v>
      </c>
      <c r="L20" s="17">
        <f t="shared" si="3"/>
        <v>1.2511574074074105E-2</v>
      </c>
      <c r="M20">
        <f t="shared" si="4"/>
        <v>9</v>
      </c>
      <c r="O20">
        <v>18</v>
      </c>
      <c r="P20">
        <f>COUNTIF(M:M,"18")</f>
        <v>2</v>
      </c>
      <c r="Q20">
        <f t="shared" si="1"/>
        <v>5.125</v>
      </c>
      <c r="R20" s="17">
        <f t="shared" si="0"/>
        <v>1.4861111111111158E-2</v>
      </c>
      <c r="S20" s="17">
        <f t="shared" si="2"/>
        <v>1.6132726412819005E-2</v>
      </c>
    </row>
    <row r="21" spans="1:19" x14ac:dyDescent="0.25">
      <c r="A21" s="3" t="s">
        <v>109</v>
      </c>
      <c r="B21" s="9" t="s">
        <v>110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0</v>
      </c>
      <c r="Q21">
        <f t="shared" si="1"/>
        <v>5.125</v>
      </c>
      <c r="R21" s="17">
        <v>0</v>
      </c>
      <c r="S21" s="17">
        <f t="shared" si="2"/>
        <v>1.6132726412819005E-2</v>
      </c>
    </row>
    <row r="22" spans="1:19" x14ac:dyDescent="0.25">
      <c r="A22" s="11"/>
      <c r="B22" s="12"/>
      <c r="C22" s="9" t="s">
        <v>1055</v>
      </c>
      <c r="D22" s="9" t="s">
        <v>1056</v>
      </c>
      <c r="E22" s="9" t="s">
        <v>1056</v>
      </c>
      <c r="F22" s="9" t="s">
        <v>15</v>
      </c>
      <c r="G22" s="9" t="s">
        <v>1057</v>
      </c>
      <c r="H22" s="9" t="s">
        <v>17</v>
      </c>
      <c r="I22" s="3" t="s">
        <v>1016</v>
      </c>
      <c r="J22" s="13" t="s">
        <v>1058</v>
      </c>
      <c r="K22" s="14" t="s">
        <v>1059</v>
      </c>
      <c r="L22" s="17">
        <f t="shared" si="3"/>
        <v>2.1284722222222219E-2</v>
      </c>
      <c r="M22">
        <f t="shared" si="4"/>
        <v>10</v>
      </c>
      <c r="O22">
        <v>20</v>
      </c>
      <c r="P22">
        <f>COUNTIF(M:M,"20")</f>
        <v>4</v>
      </c>
      <c r="Q22">
        <f t="shared" si="1"/>
        <v>5.125</v>
      </c>
      <c r="R22" s="17">
        <f>AVERAGEIF(M21:M419,  O22, L21:L419)</f>
        <v>1.3686342592592604E-2</v>
      </c>
      <c r="S22" s="17">
        <f t="shared" si="2"/>
        <v>1.6132726412819005E-2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1"/>
        <v>5.125</v>
      </c>
      <c r="R23" s="17">
        <v>0</v>
      </c>
      <c r="S23" s="17">
        <f t="shared" si="2"/>
        <v>1.6132726412819005E-2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1060</v>
      </c>
      <c r="H24" s="9" t="s">
        <v>17</v>
      </c>
      <c r="I24" s="3" t="s">
        <v>1016</v>
      </c>
      <c r="J24" s="13" t="s">
        <v>1061</v>
      </c>
      <c r="K24" s="14" t="s">
        <v>1062</v>
      </c>
      <c r="L24" s="17">
        <f t="shared" si="3"/>
        <v>2.0347222222222239E-2</v>
      </c>
      <c r="M24">
        <f t="shared" si="4"/>
        <v>7</v>
      </c>
      <c r="O24">
        <v>22</v>
      </c>
      <c r="P24">
        <f>COUNTIF(M:M,"22")</f>
        <v>0</v>
      </c>
      <c r="Q24">
        <f t="shared" si="1"/>
        <v>5.125</v>
      </c>
      <c r="R24" s="17">
        <v>0</v>
      </c>
      <c r="S24" s="17">
        <f t="shared" si="2"/>
        <v>1.6132726412819005E-2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1063</v>
      </c>
      <c r="H25" s="9" t="s">
        <v>1064</v>
      </c>
      <c r="I25" s="3" t="s">
        <v>1016</v>
      </c>
      <c r="J25" s="13" t="s">
        <v>1065</v>
      </c>
      <c r="K25" s="14" t="s">
        <v>1066</v>
      </c>
      <c r="L25" s="17">
        <f t="shared" si="3"/>
        <v>2.4618055555555518E-2</v>
      </c>
      <c r="M25">
        <f t="shared" si="4"/>
        <v>11</v>
      </c>
      <c r="O25">
        <v>23</v>
      </c>
      <c r="P25">
        <f>COUNTIF(M:M,"23")</f>
        <v>1</v>
      </c>
      <c r="Q25">
        <f t="shared" si="1"/>
        <v>5.125</v>
      </c>
      <c r="R25" s="17">
        <f>AVERAGEIF(M24:M422,  O25, L24:L422)</f>
        <v>1.2280092592592662E-2</v>
      </c>
      <c r="S25" s="17">
        <f t="shared" si="2"/>
        <v>1.6132726412819005E-2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1067</v>
      </c>
      <c r="H26" s="9" t="s">
        <v>17</v>
      </c>
      <c r="I26" s="3" t="s">
        <v>1016</v>
      </c>
      <c r="J26" s="13" t="s">
        <v>1068</v>
      </c>
      <c r="K26" s="14" t="s">
        <v>1069</v>
      </c>
      <c r="L26" s="17">
        <f t="shared" si="3"/>
        <v>1.9050925925925943E-2</v>
      </c>
      <c r="M26">
        <f t="shared" si="4"/>
        <v>14</v>
      </c>
    </row>
    <row r="27" spans="1:19" x14ac:dyDescent="0.25">
      <c r="A27" s="11"/>
      <c r="B27" s="12"/>
      <c r="C27" s="9" t="s">
        <v>21</v>
      </c>
      <c r="D27" s="9" t="s">
        <v>22</v>
      </c>
      <c r="E27" s="9" t="s">
        <v>22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1070</v>
      </c>
      <c r="H28" s="9" t="s">
        <v>17</v>
      </c>
      <c r="I28" s="3" t="s">
        <v>1016</v>
      </c>
      <c r="J28" s="13" t="s">
        <v>1071</v>
      </c>
      <c r="K28" s="14" t="s">
        <v>1072</v>
      </c>
      <c r="L28" s="17">
        <f t="shared" si="3"/>
        <v>4.1990740740740717E-2</v>
      </c>
      <c r="M28">
        <f t="shared" si="4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1073</v>
      </c>
      <c r="H29" s="9" t="s">
        <v>17</v>
      </c>
      <c r="I29" s="3" t="s">
        <v>1016</v>
      </c>
      <c r="J29" s="13" t="s">
        <v>1074</v>
      </c>
      <c r="K29" s="14" t="s">
        <v>1075</v>
      </c>
      <c r="L29" s="17">
        <f t="shared" si="3"/>
        <v>2.4652777777777801E-2</v>
      </c>
      <c r="M29">
        <f t="shared" si="4"/>
        <v>11</v>
      </c>
    </row>
    <row r="30" spans="1:19" x14ac:dyDescent="0.25">
      <c r="A30" s="11"/>
      <c r="B30" s="12"/>
      <c r="C30" s="12"/>
      <c r="D30" s="12"/>
      <c r="E30" s="12"/>
      <c r="F30" s="12"/>
      <c r="G30" s="9" t="s">
        <v>1076</v>
      </c>
      <c r="H30" s="9" t="s">
        <v>17</v>
      </c>
      <c r="I30" s="3" t="s">
        <v>1016</v>
      </c>
      <c r="J30" s="13" t="s">
        <v>1077</v>
      </c>
      <c r="K30" s="14" t="s">
        <v>1078</v>
      </c>
      <c r="L30" s="17">
        <f t="shared" si="3"/>
        <v>2.1041666666666736E-2</v>
      </c>
      <c r="M30">
        <f t="shared" si="4"/>
        <v>14</v>
      </c>
    </row>
    <row r="31" spans="1:19" x14ac:dyDescent="0.25">
      <c r="A31" s="11"/>
      <c r="B31" s="12"/>
      <c r="C31" s="9" t="s">
        <v>39</v>
      </c>
      <c r="D31" s="9" t="s">
        <v>40</v>
      </c>
      <c r="E31" s="9" t="s">
        <v>40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1079</v>
      </c>
      <c r="H32" s="9" t="s">
        <v>17</v>
      </c>
      <c r="I32" s="3" t="s">
        <v>1016</v>
      </c>
      <c r="J32" s="13" t="s">
        <v>1080</v>
      </c>
      <c r="K32" s="14" t="s">
        <v>1081</v>
      </c>
      <c r="L32" s="17">
        <f t="shared" si="3"/>
        <v>3.0844907407407418E-2</v>
      </c>
      <c r="M32">
        <f t="shared" si="4"/>
        <v>7</v>
      </c>
    </row>
    <row r="33" spans="1:13" x14ac:dyDescent="0.25">
      <c r="A33" s="11"/>
      <c r="B33" s="12"/>
      <c r="C33" s="12"/>
      <c r="D33" s="12"/>
      <c r="E33" s="12"/>
      <c r="F33" s="12"/>
      <c r="G33" s="9" t="s">
        <v>1082</v>
      </c>
      <c r="H33" s="9" t="s">
        <v>17</v>
      </c>
      <c r="I33" s="3" t="s">
        <v>1016</v>
      </c>
      <c r="J33" s="13" t="s">
        <v>1083</v>
      </c>
      <c r="K33" s="14" t="s">
        <v>1084</v>
      </c>
      <c r="L33" s="17">
        <f t="shared" si="3"/>
        <v>3.0740740740740735E-2</v>
      </c>
      <c r="M33">
        <f t="shared" si="4"/>
        <v>14</v>
      </c>
    </row>
    <row r="34" spans="1:13" x14ac:dyDescent="0.25">
      <c r="A34" s="11"/>
      <c r="B34" s="12"/>
      <c r="C34" s="9" t="s">
        <v>58</v>
      </c>
      <c r="D34" s="9" t="s">
        <v>59</v>
      </c>
      <c r="E34" s="9" t="s">
        <v>59</v>
      </c>
      <c r="F34" s="9" t="s">
        <v>15</v>
      </c>
      <c r="G34" s="9" t="s">
        <v>1085</v>
      </c>
      <c r="H34" s="9" t="s">
        <v>17</v>
      </c>
      <c r="I34" s="3" t="s">
        <v>1016</v>
      </c>
      <c r="J34" s="13" t="s">
        <v>1086</v>
      </c>
      <c r="K34" s="14" t="s">
        <v>1087</v>
      </c>
      <c r="L34" s="17">
        <f t="shared" si="3"/>
        <v>3.5509259259259296E-2</v>
      </c>
      <c r="M34">
        <f t="shared" si="4"/>
        <v>12</v>
      </c>
    </row>
    <row r="35" spans="1:13" x14ac:dyDescent="0.25">
      <c r="A35" s="11"/>
      <c r="B35" s="12"/>
      <c r="C35" s="9" t="s">
        <v>63</v>
      </c>
      <c r="D35" s="9" t="s">
        <v>64</v>
      </c>
      <c r="E35" s="9" t="s">
        <v>64</v>
      </c>
      <c r="F35" s="9" t="s">
        <v>15</v>
      </c>
      <c r="G35" s="9" t="s">
        <v>1088</v>
      </c>
      <c r="H35" s="9" t="s">
        <v>17</v>
      </c>
      <c r="I35" s="3" t="s">
        <v>1016</v>
      </c>
      <c r="J35" s="13" t="s">
        <v>1089</v>
      </c>
      <c r="K35" s="14" t="s">
        <v>1090</v>
      </c>
      <c r="L35" s="17">
        <f t="shared" si="3"/>
        <v>1.2280092592592662E-2</v>
      </c>
      <c r="M35">
        <f t="shared" si="4"/>
        <v>23</v>
      </c>
    </row>
    <row r="36" spans="1:13" x14ac:dyDescent="0.25">
      <c r="A36" s="11"/>
      <c r="B36" s="12"/>
      <c r="C36" s="9" t="s">
        <v>72</v>
      </c>
      <c r="D36" s="9" t="s">
        <v>73</v>
      </c>
      <c r="E36" s="9" t="s">
        <v>73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1091</v>
      </c>
      <c r="H37" s="9" t="s">
        <v>17</v>
      </c>
      <c r="I37" s="3" t="s">
        <v>1016</v>
      </c>
      <c r="J37" s="13" t="s">
        <v>1092</v>
      </c>
      <c r="K37" s="14" t="s">
        <v>1093</v>
      </c>
      <c r="L37" s="17">
        <f t="shared" si="3"/>
        <v>2.5902777777777775E-2</v>
      </c>
      <c r="M37">
        <f t="shared" si="4"/>
        <v>8</v>
      </c>
    </row>
    <row r="38" spans="1:13" x14ac:dyDescent="0.25">
      <c r="A38" s="11"/>
      <c r="B38" s="12"/>
      <c r="C38" s="12"/>
      <c r="D38" s="12"/>
      <c r="E38" s="12"/>
      <c r="F38" s="12"/>
      <c r="G38" s="9" t="s">
        <v>1094</v>
      </c>
      <c r="H38" s="9" t="s">
        <v>17</v>
      </c>
      <c r="I38" s="3" t="s">
        <v>1016</v>
      </c>
      <c r="J38" s="13" t="s">
        <v>1095</v>
      </c>
      <c r="K38" s="14" t="s">
        <v>1096</v>
      </c>
      <c r="L38" s="17">
        <f t="shared" si="3"/>
        <v>1.5787037037036988E-2</v>
      </c>
      <c r="M38">
        <f t="shared" si="4"/>
        <v>17</v>
      </c>
    </row>
    <row r="39" spans="1:13" x14ac:dyDescent="0.25">
      <c r="A39" s="11"/>
      <c r="B39" s="12"/>
      <c r="C39" s="9" t="s">
        <v>85</v>
      </c>
      <c r="D39" s="9" t="s">
        <v>86</v>
      </c>
      <c r="E39" s="9" t="s">
        <v>86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1097</v>
      </c>
      <c r="H40" s="9" t="s">
        <v>17</v>
      </c>
      <c r="I40" s="3" t="s">
        <v>1016</v>
      </c>
      <c r="J40" s="13" t="s">
        <v>1098</v>
      </c>
      <c r="K40" s="14" t="s">
        <v>1099</v>
      </c>
      <c r="L40" s="17">
        <f t="shared" si="3"/>
        <v>1.5497685185185128E-2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1100</v>
      </c>
      <c r="H41" s="9" t="s">
        <v>17</v>
      </c>
      <c r="I41" s="3" t="s">
        <v>1016</v>
      </c>
      <c r="J41" s="13" t="s">
        <v>1101</v>
      </c>
      <c r="K41" s="14" t="s">
        <v>1102</v>
      </c>
      <c r="L41" s="17">
        <f t="shared" si="3"/>
        <v>1.6122685185185226E-2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1103</v>
      </c>
      <c r="H42" s="9" t="s">
        <v>17</v>
      </c>
      <c r="I42" s="3" t="s">
        <v>1016</v>
      </c>
      <c r="J42" s="13" t="s">
        <v>1104</v>
      </c>
      <c r="K42" s="14" t="s">
        <v>1105</v>
      </c>
      <c r="L42" s="17">
        <f t="shared" si="3"/>
        <v>2.2337962962962976E-2</v>
      </c>
      <c r="M42">
        <f t="shared" si="4"/>
        <v>14</v>
      </c>
    </row>
    <row r="43" spans="1:13" x14ac:dyDescent="0.25">
      <c r="A43" s="11"/>
      <c r="B43" s="12"/>
      <c r="C43" s="9" t="s">
        <v>636</v>
      </c>
      <c r="D43" s="9" t="s">
        <v>637</v>
      </c>
      <c r="E43" s="9" t="s">
        <v>637</v>
      </c>
      <c r="F43" s="9" t="s">
        <v>15</v>
      </c>
      <c r="G43" s="9" t="s">
        <v>1106</v>
      </c>
      <c r="H43" s="9" t="s">
        <v>17</v>
      </c>
      <c r="I43" s="3" t="s">
        <v>1016</v>
      </c>
      <c r="J43" s="13" t="s">
        <v>1107</v>
      </c>
      <c r="K43" s="14" t="s">
        <v>1108</v>
      </c>
      <c r="L43" s="17">
        <f t="shared" si="3"/>
        <v>2.0081018518518512E-2</v>
      </c>
      <c r="M43">
        <f t="shared" si="4"/>
        <v>11</v>
      </c>
    </row>
    <row r="44" spans="1:13" x14ac:dyDescent="0.25">
      <c r="A44" s="3" t="s">
        <v>148</v>
      </c>
      <c r="B44" s="9" t="s">
        <v>149</v>
      </c>
      <c r="C44" s="10" t="s">
        <v>12</v>
      </c>
      <c r="D44" s="5"/>
      <c r="E44" s="5"/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9" t="s">
        <v>150</v>
      </c>
      <c r="D45" s="9" t="s">
        <v>151</v>
      </c>
      <c r="E45" s="10" t="s">
        <v>12</v>
      </c>
      <c r="F45" s="5"/>
      <c r="G45" s="5"/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9" t="s">
        <v>151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1109</v>
      </c>
      <c r="H47" s="9" t="s">
        <v>153</v>
      </c>
      <c r="I47" s="3" t="s">
        <v>1016</v>
      </c>
      <c r="J47" s="13" t="s">
        <v>1110</v>
      </c>
      <c r="K47" s="14" t="s">
        <v>1111</v>
      </c>
      <c r="L47" s="17">
        <f t="shared" si="3"/>
        <v>1.3495370370370352E-2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1112</v>
      </c>
      <c r="H48" s="9" t="s">
        <v>153</v>
      </c>
      <c r="I48" s="3" t="s">
        <v>1016</v>
      </c>
      <c r="J48" s="13" t="s">
        <v>1113</v>
      </c>
      <c r="K48" s="14" t="s">
        <v>1114</v>
      </c>
      <c r="L48" s="17">
        <f t="shared" si="3"/>
        <v>1.4953703703703747E-2</v>
      </c>
      <c r="M48">
        <f t="shared" si="4"/>
        <v>7</v>
      </c>
    </row>
    <row r="49" spans="1:13" x14ac:dyDescent="0.25">
      <c r="A49" s="11"/>
      <c r="B49" s="12"/>
      <c r="C49" s="12"/>
      <c r="D49" s="12"/>
      <c r="E49" s="12"/>
      <c r="F49" s="12"/>
      <c r="G49" s="9" t="s">
        <v>1115</v>
      </c>
      <c r="H49" s="9" t="s">
        <v>153</v>
      </c>
      <c r="I49" s="3" t="s">
        <v>1016</v>
      </c>
      <c r="J49" s="13" t="s">
        <v>1116</v>
      </c>
      <c r="K49" s="14" t="s">
        <v>1117</v>
      </c>
      <c r="L49" s="17">
        <f t="shared" si="3"/>
        <v>1.4155092592592511E-2</v>
      </c>
      <c r="M49">
        <f t="shared" si="4"/>
        <v>10</v>
      </c>
    </row>
    <row r="50" spans="1:13" x14ac:dyDescent="0.25">
      <c r="A50" s="11"/>
      <c r="B50" s="12"/>
      <c r="C50" s="12"/>
      <c r="D50" s="12"/>
      <c r="E50" s="12"/>
      <c r="F50" s="12"/>
      <c r="G50" s="9" t="s">
        <v>1118</v>
      </c>
      <c r="H50" s="9" t="s">
        <v>153</v>
      </c>
      <c r="I50" s="3" t="s">
        <v>1016</v>
      </c>
      <c r="J50" s="13" t="s">
        <v>1119</v>
      </c>
      <c r="K50" s="14" t="s">
        <v>1120</v>
      </c>
      <c r="L50" s="17">
        <f t="shared" si="3"/>
        <v>2.2326388888888882E-2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1121</v>
      </c>
      <c r="H51" s="9" t="s">
        <v>153</v>
      </c>
      <c r="I51" s="3" t="s">
        <v>1016</v>
      </c>
      <c r="J51" s="13" t="s">
        <v>1122</v>
      </c>
      <c r="K51" s="14" t="s">
        <v>1123</v>
      </c>
      <c r="L51" s="17">
        <f t="shared" si="3"/>
        <v>2.241898148148147E-2</v>
      </c>
      <c r="M51">
        <f t="shared" si="4"/>
        <v>17</v>
      </c>
    </row>
    <row r="52" spans="1:13" x14ac:dyDescent="0.25">
      <c r="A52" s="11"/>
      <c r="B52" s="12"/>
      <c r="C52" s="12"/>
      <c r="D52" s="12"/>
      <c r="E52" s="12"/>
      <c r="F52" s="12"/>
      <c r="G52" s="9" t="s">
        <v>1124</v>
      </c>
      <c r="H52" s="9" t="s">
        <v>153</v>
      </c>
      <c r="I52" s="3" t="s">
        <v>1016</v>
      </c>
      <c r="J52" s="13" t="s">
        <v>1125</v>
      </c>
      <c r="K52" s="14" t="s">
        <v>1126</v>
      </c>
      <c r="L52" s="17">
        <f t="shared" si="3"/>
        <v>1.8206018518518441E-2</v>
      </c>
      <c r="M52">
        <f t="shared" si="4"/>
        <v>20</v>
      </c>
    </row>
    <row r="53" spans="1:13" x14ac:dyDescent="0.25">
      <c r="A53" s="11"/>
      <c r="B53" s="12"/>
      <c r="C53" s="12"/>
      <c r="D53" s="12"/>
      <c r="E53" s="9" t="s">
        <v>159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1127</v>
      </c>
      <c r="H54" s="9" t="s">
        <v>161</v>
      </c>
      <c r="I54" s="3" t="s">
        <v>1016</v>
      </c>
      <c r="J54" s="13" t="s">
        <v>1128</v>
      </c>
      <c r="K54" s="14" t="s">
        <v>1129</v>
      </c>
      <c r="L54" s="17">
        <f t="shared" si="3"/>
        <v>2.6886574074074073E-2</v>
      </c>
      <c r="M54">
        <f t="shared" si="4"/>
        <v>0</v>
      </c>
    </row>
    <row r="55" spans="1:13" x14ac:dyDescent="0.25">
      <c r="A55" s="11"/>
      <c r="B55" s="12"/>
      <c r="C55" s="12"/>
      <c r="D55" s="12"/>
      <c r="E55" s="12"/>
      <c r="F55" s="12"/>
      <c r="G55" s="9" t="s">
        <v>1130</v>
      </c>
      <c r="H55" s="9" t="s">
        <v>161</v>
      </c>
      <c r="I55" s="3" t="s">
        <v>1016</v>
      </c>
      <c r="J55" s="13" t="s">
        <v>1131</v>
      </c>
      <c r="K55" s="14" t="s">
        <v>1132</v>
      </c>
      <c r="L55" s="17">
        <f t="shared" si="3"/>
        <v>1.5810185185185177E-2</v>
      </c>
      <c r="M55">
        <f t="shared" si="4"/>
        <v>9</v>
      </c>
    </row>
    <row r="56" spans="1:13" x14ac:dyDescent="0.25">
      <c r="A56" s="11"/>
      <c r="B56" s="12"/>
      <c r="C56" s="9" t="s">
        <v>164</v>
      </c>
      <c r="D56" s="9" t="s">
        <v>165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165</v>
      </c>
      <c r="F57" s="9" t="s">
        <v>15</v>
      </c>
      <c r="G57" s="9" t="s">
        <v>1133</v>
      </c>
      <c r="H57" s="9" t="s">
        <v>153</v>
      </c>
      <c r="I57" s="3" t="s">
        <v>1016</v>
      </c>
      <c r="J57" s="13" t="s">
        <v>1134</v>
      </c>
      <c r="K57" s="14" t="s">
        <v>1135</v>
      </c>
      <c r="L57" s="17">
        <f t="shared" si="3"/>
        <v>1.5937500000000049E-2</v>
      </c>
      <c r="M57">
        <f t="shared" si="4"/>
        <v>14</v>
      </c>
    </row>
    <row r="58" spans="1:13" x14ac:dyDescent="0.25">
      <c r="A58" s="11"/>
      <c r="B58" s="12"/>
      <c r="C58" s="12"/>
      <c r="D58" s="12"/>
      <c r="E58" s="9" t="s">
        <v>178</v>
      </c>
      <c r="F58" s="9" t="s">
        <v>15</v>
      </c>
      <c r="G58" s="9" t="s">
        <v>1136</v>
      </c>
      <c r="H58" s="9" t="s">
        <v>161</v>
      </c>
      <c r="I58" s="3" t="s">
        <v>1016</v>
      </c>
      <c r="J58" s="13" t="s">
        <v>1137</v>
      </c>
      <c r="K58" s="14" t="s">
        <v>1138</v>
      </c>
      <c r="L58" s="17">
        <f t="shared" si="3"/>
        <v>1.6562500000000036E-2</v>
      </c>
      <c r="M58">
        <f t="shared" si="4"/>
        <v>6</v>
      </c>
    </row>
    <row r="59" spans="1:13" x14ac:dyDescent="0.25">
      <c r="A59" s="11"/>
      <c r="B59" s="12"/>
      <c r="C59" s="9" t="s">
        <v>182</v>
      </c>
      <c r="D59" s="9" t="s">
        <v>183</v>
      </c>
      <c r="E59" s="9" t="s">
        <v>183</v>
      </c>
      <c r="F59" s="9" t="s">
        <v>15</v>
      </c>
      <c r="G59" s="9" t="s">
        <v>1139</v>
      </c>
      <c r="H59" s="9" t="s">
        <v>153</v>
      </c>
      <c r="I59" s="3" t="s">
        <v>1016</v>
      </c>
      <c r="J59" s="13" t="s">
        <v>1140</v>
      </c>
      <c r="K59" s="14" t="s">
        <v>1141</v>
      </c>
      <c r="L59" s="17">
        <f t="shared" si="3"/>
        <v>1.3310185185185189E-2</v>
      </c>
      <c r="M59">
        <f t="shared" si="4"/>
        <v>2</v>
      </c>
    </row>
    <row r="60" spans="1:13" x14ac:dyDescent="0.25">
      <c r="A60" s="11"/>
      <c r="B60" s="12"/>
      <c r="C60" s="9" t="s">
        <v>53</v>
      </c>
      <c r="D60" s="9" t="s">
        <v>54</v>
      </c>
      <c r="E60" s="9" t="s">
        <v>54</v>
      </c>
      <c r="F60" s="9" t="s">
        <v>15</v>
      </c>
      <c r="G60" s="9" t="s">
        <v>1142</v>
      </c>
      <c r="H60" s="9" t="s">
        <v>153</v>
      </c>
      <c r="I60" s="3" t="s">
        <v>1016</v>
      </c>
      <c r="J60" s="13" t="s">
        <v>1143</v>
      </c>
      <c r="K60" s="14" t="s">
        <v>1144</v>
      </c>
      <c r="L60" s="17">
        <f t="shared" si="3"/>
        <v>2.0752314814814765E-2</v>
      </c>
      <c r="M60">
        <f t="shared" si="4"/>
        <v>13</v>
      </c>
    </row>
    <row r="61" spans="1:13" x14ac:dyDescent="0.25">
      <c r="A61" s="11"/>
      <c r="B61" s="12"/>
      <c r="C61" s="9" t="s">
        <v>190</v>
      </c>
      <c r="D61" s="9" t="s">
        <v>191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606</v>
      </c>
      <c r="F62" s="9" t="s">
        <v>15</v>
      </c>
      <c r="G62" s="9" t="s">
        <v>1145</v>
      </c>
      <c r="H62" s="9" t="s">
        <v>161</v>
      </c>
      <c r="I62" s="3" t="s">
        <v>1016</v>
      </c>
      <c r="J62" s="13" t="s">
        <v>1146</v>
      </c>
      <c r="K62" s="14" t="s">
        <v>1147</v>
      </c>
      <c r="L62" s="17">
        <f t="shared" si="3"/>
        <v>3.0405092592592553E-2</v>
      </c>
      <c r="M62">
        <f t="shared" si="4"/>
        <v>8</v>
      </c>
    </row>
    <row r="63" spans="1:13" x14ac:dyDescent="0.25">
      <c r="A63" s="11"/>
      <c r="B63" s="12"/>
      <c r="C63" s="12"/>
      <c r="D63" s="12"/>
      <c r="E63" s="9" t="s">
        <v>191</v>
      </c>
      <c r="F63" s="9" t="s">
        <v>15</v>
      </c>
      <c r="G63" s="9" t="s">
        <v>1148</v>
      </c>
      <c r="H63" s="9" t="s">
        <v>153</v>
      </c>
      <c r="I63" s="3" t="s">
        <v>1016</v>
      </c>
      <c r="J63" s="13" t="s">
        <v>1149</v>
      </c>
      <c r="K63" s="14" t="s">
        <v>1150</v>
      </c>
      <c r="L63" s="17">
        <f t="shared" si="3"/>
        <v>1.8530092592592588E-2</v>
      </c>
      <c r="M63">
        <f t="shared" si="4"/>
        <v>0</v>
      </c>
    </row>
    <row r="64" spans="1:13" x14ac:dyDescent="0.25">
      <c r="A64" s="11"/>
      <c r="B64" s="12"/>
      <c r="C64" s="9" t="s">
        <v>63</v>
      </c>
      <c r="D64" s="9" t="s">
        <v>64</v>
      </c>
      <c r="E64" s="10" t="s">
        <v>12</v>
      </c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9" t="s">
        <v>64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1151</v>
      </c>
      <c r="H66" s="9" t="s">
        <v>153</v>
      </c>
      <c r="I66" s="3" t="s">
        <v>1016</v>
      </c>
      <c r="J66" s="13" t="s">
        <v>1152</v>
      </c>
      <c r="K66" s="14" t="s">
        <v>1153</v>
      </c>
      <c r="L66" s="17">
        <f t="shared" si="3"/>
        <v>1.9953703703703696E-2</v>
      </c>
      <c r="M66">
        <f t="shared" si="4"/>
        <v>3</v>
      </c>
    </row>
    <row r="67" spans="1:13" x14ac:dyDescent="0.25">
      <c r="A67" s="11"/>
      <c r="B67" s="12"/>
      <c r="C67" s="12"/>
      <c r="D67" s="12"/>
      <c r="E67" s="12"/>
      <c r="F67" s="12"/>
      <c r="G67" s="9" t="s">
        <v>1154</v>
      </c>
      <c r="H67" s="9" t="s">
        <v>153</v>
      </c>
      <c r="I67" s="3" t="s">
        <v>1016</v>
      </c>
      <c r="J67" s="13" t="s">
        <v>1155</v>
      </c>
      <c r="K67" s="14" t="s">
        <v>1156</v>
      </c>
      <c r="L67" s="17">
        <f t="shared" ref="L67:L129" si="5">K67-J67</f>
        <v>1.3541666666666674E-2</v>
      </c>
      <c r="M67">
        <f t="shared" ref="M67:M129" si="6">HOUR(J67)</f>
        <v>3</v>
      </c>
    </row>
    <row r="68" spans="1:13" x14ac:dyDescent="0.25">
      <c r="A68" s="11"/>
      <c r="B68" s="12"/>
      <c r="C68" s="12"/>
      <c r="D68" s="12"/>
      <c r="E68" s="9" t="s">
        <v>65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1157</v>
      </c>
      <c r="H69" s="9" t="s">
        <v>153</v>
      </c>
      <c r="I69" s="3" t="s">
        <v>1016</v>
      </c>
      <c r="J69" s="13" t="s">
        <v>1158</v>
      </c>
      <c r="K69" s="14" t="s">
        <v>1159</v>
      </c>
      <c r="L69" s="17">
        <f t="shared" si="5"/>
        <v>1.8217592592592591E-2</v>
      </c>
      <c r="M69">
        <f t="shared" si="6"/>
        <v>5</v>
      </c>
    </row>
    <row r="70" spans="1:13" x14ac:dyDescent="0.25">
      <c r="A70" s="11"/>
      <c r="B70" s="12"/>
      <c r="C70" s="12"/>
      <c r="D70" s="12"/>
      <c r="E70" s="12"/>
      <c r="F70" s="12"/>
      <c r="G70" s="9" t="s">
        <v>1160</v>
      </c>
      <c r="H70" s="9" t="s">
        <v>153</v>
      </c>
      <c r="I70" s="3" t="s">
        <v>1016</v>
      </c>
      <c r="J70" s="13" t="s">
        <v>1161</v>
      </c>
      <c r="K70" s="14" t="s">
        <v>1162</v>
      </c>
      <c r="L70" s="17">
        <f t="shared" si="5"/>
        <v>1.6030092592592637E-2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1163</v>
      </c>
      <c r="H71" s="9" t="s">
        <v>153</v>
      </c>
      <c r="I71" s="3" t="s">
        <v>1016</v>
      </c>
      <c r="J71" s="13" t="s">
        <v>1164</v>
      </c>
      <c r="K71" s="14" t="s">
        <v>1165</v>
      </c>
      <c r="L71" s="17">
        <f t="shared" si="5"/>
        <v>1.2268518518518512E-2</v>
      </c>
      <c r="M71">
        <f t="shared" si="6"/>
        <v>20</v>
      </c>
    </row>
    <row r="72" spans="1:13" x14ac:dyDescent="0.25">
      <c r="A72" s="11"/>
      <c r="B72" s="12"/>
      <c r="C72" s="9" t="s">
        <v>822</v>
      </c>
      <c r="D72" s="9" t="s">
        <v>823</v>
      </c>
      <c r="E72" s="9" t="s">
        <v>823</v>
      </c>
      <c r="F72" s="9" t="s">
        <v>15</v>
      </c>
      <c r="G72" s="9" t="s">
        <v>1166</v>
      </c>
      <c r="H72" s="9" t="s">
        <v>153</v>
      </c>
      <c r="I72" s="3" t="s">
        <v>1016</v>
      </c>
      <c r="J72" s="13" t="s">
        <v>1167</v>
      </c>
      <c r="K72" s="14" t="s">
        <v>1168</v>
      </c>
      <c r="L72" s="17">
        <f t="shared" si="5"/>
        <v>1.7523148148148149E-2</v>
      </c>
      <c r="M72">
        <f t="shared" si="6"/>
        <v>14</v>
      </c>
    </row>
    <row r="73" spans="1:13" x14ac:dyDescent="0.25">
      <c r="A73" s="11"/>
      <c r="B73" s="12"/>
      <c r="C73" s="9" t="s">
        <v>210</v>
      </c>
      <c r="D73" s="9" t="s">
        <v>211</v>
      </c>
      <c r="E73" s="9" t="s">
        <v>211</v>
      </c>
      <c r="F73" s="9" t="s">
        <v>15</v>
      </c>
      <c r="G73" s="9" t="s">
        <v>1169</v>
      </c>
      <c r="H73" s="9" t="s">
        <v>153</v>
      </c>
      <c r="I73" s="3" t="s">
        <v>1016</v>
      </c>
      <c r="J73" s="13" t="s">
        <v>1170</v>
      </c>
      <c r="K73" s="14" t="s">
        <v>1171</v>
      </c>
      <c r="L73" s="17">
        <f t="shared" si="5"/>
        <v>2.9907407407407383E-2</v>
      </c>
      <c r="M73">
        <f t="shared" si="6"/>
        <v>7</v>
      </c>
    </row>
    <row r="74" spans="1:13" x14ac:dyDescent="0.25">
      <c r="A74" s="11"/>
      <c r="B74" s="12"/>
      <c r="C74" s="9" t="s">
        <v>658</v>
      </c>
      <c r="D74" s="9" t="s">
        <v>659</v>
      </c>
      <c r="E74" s="9" t="s">
        <v>659</v>
      </c>
      <c r="F74" s="9" t="s">
        <v>15</v>
      </c>
      <c r="G74" s="9" t="s">
        <v>1172</v>
      </c>
      <c r="H74" s="9" t="s">
        <v>153</v>
      </c>
      <c r="I74" s="3" t="s">
        <v>1016</v>
      </c>
      <c r="J74" s="13" t="s">
        <v>1173</v>
      </c>
      <c r="K74" s="14" t="s">
        <v>1174</v>
      </c>
      <c r="L74" s="17">
        <f t="shared" si="5"/>
        <v>1.9398148148148109E-2</v>
      </c>
      <c r="M74">
        <f t="shared" si="6"/>
        <v>7</v>
      </c>
    </row>
    <row r="75" spans="1:13" x14ac:dyDescent="0.25">
      <c r="A75" s="11"/>
      <c r="B75" s="12"/>
      <c r="C75" s="9" t="s">
        <v>215</v>
      </c>
      <c r="D75" s="9" t="s">
        <v>216</v>
      </c>
      <c r="E75" s="9" t="s">
        <v>216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1175</v>
      </c>
      <c r="H76" s="9" t="s">
        <v>161</v>
      </c>
      <c r="I76" s="3" t="s">
        <v>1016</v>
      </c>
      <c r="J76" s="13" t="s">
        <v>1176</v>
      </c>
      <c r="K76" s="14" t="s">
        <v>1177</v>
      </c>
      <c r="L76" s="17">
        <f t="shared" si="5"/>
        <v>1.9594907407407436E-2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1178</v>
      </c>
      <c r="H77" s="9" t="s">
        <v>161</v>
      </c>
      <c r="I77" s="3" t="s">
        <v>1016</v>
      </c>
      <c r="J77" s="13" t="s">
        <v>1179</v>
      </c>
      <c r="K77" s="14" t="s">
        <v>1180</v>
      </c>
      <c r="L77" s="17">
        <f t="shared" si="5"/>
        <v>3.5659722222222245E-2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1181</v>
      </c>
      <c r="H78" s="9" t="s">
        <v>161</v>
      </c>
      <c r="I78" s="3" t="s">
        <v>1016</v>
      </c>
      <c r="J78" s="13" t="s">
        <v>1182</v>
      </c>
      <c r="K78" s="14" t="s">
        <v>1183</v>
      </c>
      <c r="L78" s="17">
        <f t="shared" si="5"/>
        <v>2.263888888888882E-2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1184</v>
      </c>
      <c r="H79" s="9" t="s">
        <v>161</v>
      </c>
      <c r="I79" s="3" t="s">
        <v>1016</v>
      </c>
      <c r="J79" s="13" t="s">
        <v>1185</v>
      </c>
      <c r="K79" s="14" t="s">
        <v>1186</v>
      </c>
      <c r="L79" s="17">
        <f t="shared" si="5"/>
        <v>2.6944444444444438E-2</v>
      </c>
      <c r="M79">
        <f t="shared" si="6"/>
        <v>15</v>
      </c>
    </row>
    <row r="80" spans="1:13" x14ac:dyDescent="0.25">
      <c r="A80" s="3" t="s">
        <v>223</v>
      </c>
      <c r="B80" s="9" t="s">
        <v>224</v>
      </c>
      <c r="C80" s="10" t="s">
        <v>12</v>
      </c>
      <c r="D80" s="5"/>
      <c r="E80" s="5"/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9" t="s">
        <v>225</v>
      </c>
      <c r="D81" s="9" t="s">
        <v>226</v>
      </c>
      <c r="E81" s="9" t="s">
        <v>226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1187</v>
      </c>
      <c r="H82" s="9" t="s">
        <v>153</v>
      </c>
      <c r="I82" s="3" t="s">
        <v>1016</v>
      </c>
      <c r="J82" s="13" t="s">
        <v>1188</v>
      </c>
      <c r="K82" s="14" t="s">
        <v>1189</v>
      </c>
      <c r="L82" s="17">
        <f t="shared" si="5"/>
        <v>1.7094907407407406E-2</v>
      </c>
      <c r="M82">
        <f t="shared" si="6"/>
        <v>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1190</v>
      </c>
      <c r="H83" s="9" t="s">
        <v>153</v>
      </c>
      <c r="I83" s="3" t="s">
        <v>1016</v>
      </c>
      <c r="J83" s="13" t="s">
        <v>1191</v>
      </c>
      <c r="K83" s="14" t="s">
        <v>1192</v>
      </c>
      <c r="L83" s="17">
        <f t="shared" si="5"/>
        <v>2.1736111111111123E-2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1193</v>
      </c>
      <c r="H84" s="9" t="s">
        <v>153</v>
      </c>
      <c r="I84" s="3" t="s">
        <v>1016</v>
      </c>
      <c r="J84" s="13" t="s">
        <v>1194</v>
      </c>
      <c r="K84" s="14" t="s">
        <v>1195</v>
      </c>
      <c r="L84" s="17">
        <f t="shared" si="5"/>
        <v>1.518518518518519E-2</v>
      </c>
      <c r="M84">
        <f t="shared" si="6"/>
        <v>11</v>
      </c>
    </row>
    <row r="85" spans="1:13" x14ac:dyDescent="0.25">
      <c r="A85" s="11"/>
      <c r="B85" s="12"/>
      <c r="C85" s="12"/>
      <c r="D85" s="12"/>
      <c r="E85" s="12"/>
      <c r="F85" s="12"/>
      <c r="G85" s="9" t="s">
        <v>1196</v>
      </c>
      <c r="H85" s="9" t="s">
        <v>153</v>
      </c>
      <c r="I85" s="3" t="s">
        <v>1016</v>
      </c>
      <c r="J85" s="13" t="s">
        <v>1197</v>
      </c>
      <c r="K85" s="14" t="s">
        <v>1198</v>
      </c>
      <c r="L85" s="17">
        <f t="shared" si="5"/>
        <v>2.2812500000000013E-2</v>
      </c>
      <c r="M85">
        <f t="shared" si="6"/>
        <v>13</v>
      </c>
    </row>
    <row r="86" spans="1:13" x14ac:dyDescent="0.25">
      <c r="A86" s="11"/>
      <c r="B86" s="12"/>
      <c r="C86" s="12"/>
      <c r="D86" s="12"/>
      <c r="E86" s="12"/>
      <c r="F86" s="12"/>
      <c r="G86" s="9" t="s">
        <v>1199</v>
      </c>
      <c r="H86" s="9" t="s">
        <v>153</v>
      </c>
      <c r="I86" s="3" t="s">
        <v>1016</v>
      </c>
      <c r="J86" s="13" t="s">
        <v>1200</v>
      </c>
      <c r="K86" s="14" t="s">
        <v>1201</v>
      </c>
      <c r="L86" s="17">
        <f t="shared" si="5"/>
        <v>3.0590277777777786E-2</v>
      </c>
      <c r="M86">
        <f t="shared" si="6"/>
        <v>15</v>
      </c>
    </row>
    <row r="87" spans="1:13" x14ac:dyDescent="0.25">
      <c r="A87" s="11"/>
      <c r="B87" s="12"/>
      <c r="C87" s="12"/>
      <c r="D87" s="12"/>
      <c r="E87" s="12"/>
      <c r="F87" s="12"/>
      <c r="G87" s="9" t="s">
        <v>1202</v>
      </c>
      <c r="H87" s="9" t="s">
        <v>153</v>
      </c>
      <c r="I87" s="3" t="s">
        <v>1016</v>
      </c>
      <c r="J87" s="13" t="s">
        <v>1203</v>
      </c>
      <c r="K87" s="14" t="s">
        <v>1204</v>
      </c>
      <c r="L87" s="17">
        <f t="shared" si="5"/>
        <v>1.4618055555555509E-2</v>
      </c>
      <c r="M87">
        <f t="shared" si="6"/>
        <v>16</v>
      </c>
    </row>
    <row r="88" spans="1:13" x14ac:dyDescent="0.25">
      <c r="A88" s="11"/>
      <c r="B88" s="12"/>
      <c r="C88" s="9" t="s">
        <v>150</v>
      </c>
      <c r="D88" s="9" t="s">
        <v>151</v>
      </c>
      <c r="E88" s="9" t="s">
        <v>151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1205</v>
      </c>
      <c r="H89" s="9" t="s">
        <v>153</v>
      </c>
      <c r="I89" s="3" t="s">
        <v>1016</v>
      </c>
      <c r="J89" s="13" t="s">
        <v>1206</v>
      </c>
      <c r="K89" s="14" t="s">
        <v>1207</v>
      </c>
      <c r="L89" s="17">
        <f t="shared" si="5"/>
        <v>1.7523148148148093E-2</v>
      </c>
      <c r="M89">
        <f t="shared" si="6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1208</v>
      </c>
      <c r="H90" s="9" t="s">
        <v>153</v>
      </c>
      <c r="I90" s="3" t="s">
        <v>1016</v>
      </c>
      <c r="J90" s="13" t="s">
        <v>1209</v>
      </c>
      <c r="K90" s="14" t="s">
        <v>1210</v>
      </c>
      <c r="L90" s="17">
        <f t="shared" si="5"/>
        <v>1.7037037037037017E-2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1211</v>
      </c>
      <c r="H91" s="9" t="s">
        <v>153</v>
      </c>
      <c r="I91" s="3" t="s">
        <v>1016</v>
      </c>
      <c r="J91" s="13" t="s">
        <v>1212</v>
      </c>
      <c r="K91" s="14" t="s">
        <v>1213</v>
      </c>
      <c r="L91" s="17">
        <f t="shared" si="5"/>
        <v>1.7812500000000009E-2</v>
      </c>
      <c r="M91">
        <f t="shared" si="6"/>
        <v>11</v>
      </c>
    </row>
    <row r="92" spans="1:13" x14ac:dyDescent="0.25">
      <c r="A92" s="11"/>
      <c r="B92" s="12"/>
      <c r="C92" s="12"/>
      <c r="D92" s="12"/>
      <c r="E92" s="12"/>
      <c r="F92" s="12"/>
      <c r="G92" s="9" t="s">
        <v>1214</v>
      </c>
      <c r="H92" s="9" t="s">
        <v>153</v>
      </c>
      <c r="I92" s="3" t="s">
        <v>1016</v>
      </c>
      <c r="J92" s="13" t="s">
        <v>1215</v>
      </c>
      <c r="K92" s="14" t="s">
        <v>1216</v>
      </c>
      <c r="L92" s="17">
        <f t="shared" si="5"/>
        <v>1.5555555555555656E-2</v>
      </c>
      <c r="M92">
        <f t="shared" si="6"/>
        <v>12</v>
      </c>
    </row>
    <row r="93" spans="1:13" x14ac:dyDescent="0.25">
      <c r="A93" s="11"/>
      <c r="B93" s="12"/>
      <c r="C93" s="12"/>
      <c r="D93" s="12"/>
      <c r="E93" s="12"/>
      <c r="F93" s="12"/>
      <c r="G93" s="9" t="s">
        <v>1217</v>
      </c>
      <c r="H93" s="9" t="s">
        <v>153</v>
      </c>
      <c r="I93" s="3" t="s">
        <v>1016</v>
      </c>
      <c r="J93" s="13" t="s">
        <v>1218</v>
      </c>
      <c r="K93" s="14" t="s">
        <v>1219</v>
      </c>
      <c r="L93" s="17">
        <f t="shared" si="5"/>
        <v>1.851851851851849E-2</v>
      </c>
      <c r="M93">
        <f t="shared" si="6"/>
        <v>14</v>
      </c>
    </row>
    <row r="94" spans="1:13" x14ac:dyDescent="0.25">
      <c r="A94" s="11"/>
      <c r="B94" s="12"/>
      <c r="C94" s="12"/>
      <c r="D94" s="12"/>
      <c r="E94" s="12"/>
      <c r="F94" s="12"/>
      <c r="G94" s="9" t="s">
        <v>1220</v>
      </c>
      <c r="H94" s="9" t="s">
        <v>153</v>
      </c>
      <c r="I94" s="3" t="s">
        <v>1016</v>
      </c>
      <c r="J94" s="13" t="s">
        <v>1221</v>
      </c>
      <c r="K94" s="14" t="s">
        <v>1222</v>
      </c>
      <c r="L94" s="17">
        <f t="shared" si="5"/>
        <v>1.3564814814814752E-2</v>
      </c>
      <c r="M94">
        <f t="shared" si="6"/>
        <v>15</v>
      </c>
    </row>
    <row r="95" spans="1:13" x14ac:dyDescent="0.25">
      <c r="A95" s="11"/>
      <c r="B95" s="12"/>
      <c r="C95" s="12"/>
      <c r="D95" s="12"/>
      <c r="E95" s="12"/>
      <c r="F95" s="12"/>
      <c r="G95" s="9" t="s">
        <v>1223</v>
      </c>
      <c r="H95" s="9" t="s">
        <v>153</v>
      </c>
      <c r="I95" s="3" t="s">
        <v>1016</v>
      </c>
      <c r="J95" s="13" t="s">
        <v>1224</v>
      </c>
      <c r="K95" s="14" t="s">
        <v>1225</v>
      </c>
      <c r="L95" s="17">
        <f t="shared" si="5"/>
        <v>1.402777777777775E-2</v>
      </c>
      <c r="M95">
        <f t="shared" si="6"/>
        <v>18</v>
      </c>
    </row>
    <row r="96" spans="1:13" x14ac:dyDescent="0.25">
      <c r="A96" s="11"/>
      <c r="B96" s="12"/>
      <c r="C96" s="12"/>
      <c r="D96" s="12"/>
      <c r="E96" s="12"/>
      <c r="F96" s="12"/>
      <c r="G96" s="9" t="s">
        <v>1226</v>
      </c>
      <c r="H96" s="9" t="s">
        <v>153</v>
      </c>
      <c r="I96" s="3" t="s">
        <v>1016</v>
      </c>
      <c r="J96" s="13" t="s">
        <v>1227</v>
      </c>
      <c r="K96" s="14" t="s">
        <v>1228</v>
      </c>
      <c r="L96" s="17">
        <f t="shared" si="5"/>
        <v>1.1747685185185208E-2</v>
      </c>
      <c r="M96">
        <f t="shared" si="6"/>
        <v>20</v>
      </c>
    </row>
    <row r="97" spans="1:13" x14ac:dyDescent="0.25">
      <c r="A97" s="11"/>
      <c r="B97" s="12"/>
      <c r="C97" s="9" t="s">
        <v>164</v>
      </c>
      <c r="D97" s="9" t="s">
        <v>165</v>
      </c>
      <c r="E97" s="9" t="s">
        <v>165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1229</v>
      </c>
      <c r="H98" s="9" t="s">
        <v>153</v>
      </c>
      <c r="I98" s="3" t="s">
        <v>1016</v>
      </c>
      <c r="J98" s="13" t="s">
        <v>1230</v>
      </c>
      <c r="K98" s="14" t="s">
        <v>1231</v>
      </c>
      <c r="L98" s="17">
        <f t="shared" si="5"/>
        <v>1.3773148148148118E-2</v>
      </c>
      <c r="M98">
        <f t="shared" si="6"/>
        <v>7</v>
      </c>
    </row>
    <row r="99" spans="1:13" x14ac:dyDescent="0.25">
      <c r="A99" s="11"/>
      <c r="B99" s="12"/>
      <c r="C99" s="12"/>
      <c r="D99" s="12"/>
      <c r="E99" s="12"/>
      <c r="F99" s="12"/>
      <c r="G99" s="9" t="s">
        <v>1232</v>
      </c>
      <c r="H99" s="9" t="s">
        <v>153</v>
      </c>
      <c r="I99" s="3" t="s">
        <v>1016</v>
      </c>
      <c r="J99" s="13" t="s">
        <v>1233</v>
      </c>
      <c r="K99" s="14" t="s">
        <v>1234</v>
      </c>
      <c r="L99" s="17">
        <f t="shared" si="5"/>
        <v>1.7083333333333228E-2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1235</v>
      </c>
      <c r="H100" s="9" t="s">
        <v>153</v>
      </c>
      <c r="I100" s="3" t="s">
        <v>1016</v>
      </c>
      <c r="J100" s="13" t="s">
        <v>1236</v>
      </c>
      <c r="K100" s="14" t="s">
        <v>1237</v>
      </c>
      <c r="L100" s="17">
        <f t="shared" si="5"/>
        <v>1.86574074074074E-2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1238</v>
      </c>
      <c r="H101" s="9" t="s">
        <v>153</v>
      </c>
      <c r="I101" s="3" t="s">
        <v>1016</v>
      </c>
      <c r="J101" s="13" t="s">
        <v>1239</v>
      </c>
      <c r="K101" s="14" t="s">
        <v>1240</v>
      </c>
      <c r="L101" s="17">
        <f t="shared" si="5"/>
        <v>1.7118055555555567E-2</v>
      </c>
      <c r="M101">
        <f t="shared" si="6"/>
        <v>12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1241</v>
      </c>
      <c r="H102" s="9" t="s">
        <v>153</v>
      </c>
      <c r="I102" s="3" t="s">
        <v>1016</v>
      </c>
      <c r="J102" s="13" t="s">
        <v>1242</v>
      </c>
      <c r="K102" s="14" t="s">
        <v>1243</v>
      </c>
      <c r="L102" s="17">
        <f t="shared" si="5"/>
        <v>1.6192129629629681E-2</v>
      </c>
      <c r="M102">
        <f t="shared" si="6"/>
        <v>14</v>
      </c>
    </row>
    <row r="103" spans="1:13" x14ac:dyDescent="0.25">
      <c r="A103" s="11"/>
      <c r="B103" s="12"/>
      <c r="C103" s="9" t="s">
        <v>290</v>
      </c>
      <c r="D103" s="9" t="s">
        <v>291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292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1244</v>
      </c>
      <c r="H105" s="9" t="s">
        <v>153</v>
      </c>
      <c r="I105" s="3" t="s">
        <v>1016</v>
      </c>
      <c r="J105" s="13" t="s">
        <v>1245</v>
      </c>
      <c r="K105" s="14" t="s">
        <v>1246</v>
      </c>
      <c r="L105" s="17">
        <f t="shared" si="5"/>
        <v>2.5462962962962965E-2</v>
      </c>
      <c r="M105">
        <f t="shared" si="6"/>
        <v>6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1247</v>
      </c>
      <c r="H106" s="9" t="s">
        <v>153</v>
      </c>
      <c r="I106" s="3" t="s">
        <v>1016</v>
      </c>
      <c r="J106" s="13" t="s">
        <v>1248</v>
      </c>
      <c r="K106" s="14" t="s">
        <v>1249</v>
      </c>
      <c r="L106" s="17">
        <f t="shared" si="5"/>
        <v>2.5694444444444464E-2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9" t="s">
        <v>299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1250</v>
      </c>
      <c r="H108" s="9" t="s">
        <v>153</v>
      </c>
      <c r="I108" s="3" t="s">
        <v>1016</v>
      </c>
      <c r="J108" s="13" t="s">
        <v>1251</v>
      </c>
      <c r="K108" s="14" t="s">
        <v>1252</v>
      </c>
      <c r="L108" s="17">
        <f t="shared" si="5"/>
        <v>1.9039351851851904E-2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1253</v>
      </c>
      <c r="H109" s="9" t="s">
        <v>153</v>
      </c>
      <c r="I109" s="3" t="s">
        <v>1016</v>
      </c>
      <c r="J109" s="13" t="s">
        <v>1254</v>
      </c>
      <c r="K109" s="14" t="s">
        <v>1255</v>
      </c>
      <c r="L109" s="17">
        <f t="shared" si="5"/>
        <v>1.459490740740732E-2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1256</v>
      </c>
      <c r="H110" s="9" t="s">
        <v>153</v>
      </c>
      <c r="I110" s="3" t="s">
        <v>1016</v>
      </c>
      <c r="J110" s="13" t="s">
        <v>1257</v>
      </c>
      <c r="K110" s="14" t="s">
        <v>1258</v>
      </c>
      <c r="L110" s="17">
        <f t="shared" si="5"/>
        <v>2.0196759259259234E-2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1259</v>
      </c>
      <c r="H111" s="9" t="s">
        <v>153</v>
      </c>
      <c r="I111" s="3" t="s">
        <v>1016</v>
      </c>
      <c r="J111" s="13" t="s">
        <v>1260</v>
      </c>
      <c r="K111" s="14" t="s">
        <v>1261</v>
      </c>
      <c r="L111" s="17">
        <f t="shared" si="5"/>
        <v>1.6921296296296351E-2</v>
      </c>
      <c r="M111">
        <f t="shared" si="6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1262</v>
      </c>
      <c r="H112" s="9" t="s">
        <v>153</v>
      </c>
      <c r="I112" s="3" t="s">
        <v>1016</v>
      </c>
      <c r="J112" s="13" t="s">
        <v>1263</v>
      </c>
      <c r="K112" s="14" t="s">
        <v>1264</v>
      </c>
      <c r="L112" s="17">
        <f t="shared" si="5"/>
        <v>4.3275462962962918E-2</v>
      </c>
      <c r="M112">
        <f t="shared" si="6"/>
        <v>14</v>
      </c>
    </row>
    <row r="113" spans="1:13" x14ac:dyDescent="0.25">
      <c r="A113" s="11"/>
      <c r="B113" s="12"/>
      <c r="C113" s="9" t="s">
        <v>182</v>
      </c>
      <c r="D113" s="9" t="s">
        <v>183</v>
      </c>
      <c r="E113" s="9" t="s">
        <v>183</v>
      </c>
      <c r="F113" s="9" t="s">
        <v>15</v>
      </c>
      <c r="G113" s="9" t="s">
        <v>1265</v>
      </c>
      <c r="H113" s="9" t="s">
        <v>153</v>
      </c>
      <c r="I113" s="3" t="s">
        <v>1016</v>
      </c>
      <c r="J113" s="13" t="s">
        <v>1266</v>
      </c>
      <c r="K113" s="14" t="s">
        <v>1267</v>
      </c>
      <c r="L113" s="17">
        <f t="shared" si="5"/>
        <v>1.6875000000000029E-2</v>
      </c>
      <c r="M113">
        <f t="shared" si="6"/>
        <v>5</v>
      </c>
    </row>
    <row r="114" spans="1:13" x14ac:dyDescent="0.25">
      <c r="A114" s="11"/>
      <c r="B114" s="12"/>
      <c r="C114" s="9" t="s">
        <v>190</v>
      </c>
      <c r="D114" s="9" t="s">
        <v>191</v>
      </c>
      <c r="E114" s="9" t="s">
        <v>191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1268</v>
      </c>
      <c r="H115" s="9" t="s">
        <v>153</v>
      </c>
      <c r="I115" s="3" t="s">
        <v>1016</v>
      </c>
      <c r="J115" s="13" t="s">
        <v>1269</v>
      </c>
      <c r="K115" s="14" t="s">
        <v>1270</v>
      </c>
      <c r="L115" s="17">
        <f t="shared" si="5"/>
        <v>1.6458333333333325E-2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1271</v>
      </c>
      <c r="H116" s="9" t="s">
        <v>153</v>
      </c>
      <c r="I116" s="3" t="s">
        <v>1016</v>
      </c>
      <c r="J116" s="13" t="s">
        <v>1272</v>
      </c>
      <c r="K116" s="14" t="s">
        <v>1273</v>
      </c>
      <c r="L116" s="17">
        <f t="shared" si="5"/>
        <v>2.7685185185185202E-2</v>
      </c>
      <c r="M116">
        <f t="shared" si="6"/>
        <v>6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1274</v>
      </c>
      <c r="H117" s="9" t="s">
        <v>153</v>
      </c>
      <c r="I117" s="3" t="s">
        <v>1016</v>
      </c>
      <c r="J117" s="13" t="s">
        <v>1275</v>
      </c>
      <c r="K117" s="14" t="s">
        <v>1276</v>
      </c>
      <c r="L117" s="17">
        <f t="shared" si="5"/>
        <v>1.5138888888888868E-2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1277</v>
      </c>
      <c r="H118" s="9" t="s">
        <v>153</v>
      </c>
      <c r="I118" s="3" t="s">
        <v>1016</v>
      </c>
      <c r="J118" s="13" t="s">
        <v>1278</v>
      </c>
      <c r="K118" s="14" t="s">
        <v>1279</v>
      </c>
      <c r="L118" s="17">
        <f t="shared" si="5"/>
        <v>2.4826388888888884E-2</v>
      </c>
      <c r="M118">
        <f t="shared" si="6"/>
        <v>14</v>
      </c>
    </row>
    <row r="119" spans="1:13" x14ac:dyDescent="0.25">
      <c r="A119" s="11"/>
      <c r="B119" s="12"/>
      <c r="C119" s="9" t="s">
        <v>63</v>
      </c>
      <c r="D119" s="9" t="s">
        <v>64</v>
      </c>
      <c r="E119" s="10" t="s">
        <v>12</v>
      </c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9" t="s">
        <v>64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1280</v>
      </c>
      <c r="H121" s="9" t="s">
        <v>153</v>
      </c>
      <c r="I121" s="3" t="s">
        <v>1016</v>
      </c>
      <c r="J121" s="13" t="s">
        <v>1281</v>
      </c>
      <c r="K121" s="14" t="s">
        <v>1282</v>
      </c>
      <c r="L121" s="17">
        <f t="shared" si="5"/>
        <v>1.0243055555555554E-2</v>
      </c>
      <c r="M121">
        <f t="shared" si="6"/>
        <v>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1283</v>
      </c>
      <c r="H122" s="9" t="s">
        <v>153</v>
      </c>
      <c r="I122" s="3" t="s">
        <v>1016</v>
      </c>
      <c r="J122" s="13" t="s">
        <v>1284</v>
      </c>
      <c r="K122" s="14" t="s">
        <v>1285</v>
      </c>
      <c r="L122" s="17">
        <f t="shared" si="5"/>
        <v>3.8148148148148153E-2</v>
      </c>
      <c r="M122">
        <f t="shared" si="6"/>
        <v>6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1286</v>
      </c>
      <c r="H123" s="9" t="s">
        <v>153</v>
      </c>
      <c r="I123" s="3" t="s">
        <v>1016</v>
      </c>
      <c r="J123" s="13" t="s">
        <v>1287</v>
      </c>
      <c r="K123" s="14" t="s">
        <v>1288</v>
      </c>
      <c r="L123" s="17">
        <f t="shared" si="5"/>
        <v>1.3831018518518423E-2</v>
      </c>
      <c r="M123">
        <f t="shared" si="6"/>
        <v>12</v>
      </c>
    </row>
    <row r="124" spans="1:13" x14ac:dyDescent="0.25">
      <c r="A124" s="11"/>
      <c r="B124" s="12"/>
      <c r="C124" s="12"/>
      <c r="D124" s="12"/>
      <c r="E124" s="9" t="s">
        <v>65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1289</v>
      </c>
      <c r="H125" s="9" t="s">
        <v>153</v>
      </c>
      <c r="I125" s="3" t="s">
        <v>1016</v>
      </c>
      <c r="J125" s="13" t="s">
        <v>1290</v>
      </c>
      <c r="K125" s="14" t="s">
        <v>1291</v>
      </c>
      <c r="L125" s="17">
        <f t="shared" si="5"/>
        <v>1.3425925925925924E-2</v>
      </c>
      <c r="M125">
        <f t="shared" si="6"/>
        <v>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1292</v>
      </c>
      <c r="H126" s="9" t="s">
        <v>153</v>
      </c>
      <c r="I126" s="3" t="s">
        <v>1016</v>
      </c>
      <c r="J126" s="13" t="s">
        <v>1293</v>
      </c>
      <c r="K126" s="14" t="s">
        <v>1294</v>
      </c>
      <c r="L126" s="17">
        <f t="shared" si="5"/>
        <v>2.4930555555555511E-2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1295</v>
      </c>
      <c r="H127" s="9" t="s">
        <v>153</v>
      </c>
      <c r="I127" s="3" t="s">
        <v>1016</v>
      </c>
      <c r="J127" s="13" t="s">
        <v>1296</v>
      </c>
      <c r="K127" s="14" t="s">
        <v>1297</v>
      </c>
      <c r="L127" s="17">
        <f t="shared" si="5"/>
        <v>2.9074074074074086E-2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1298</v>
      </c>
      <c r="H128" s="9" t="s">
        <v>153</v>
      </c>
      <c r="I128" s="3" t="s">
        <v>1016</v>
      </c>
      <c r="J128" s="13" t="s">
        <v>1299</v>
      </c>
      <c r="K128" s="14" t="s">
        <v>1300</v>
      </c>
      <c r="L128" s="17">
        <f t="shared" si="5"/>
        <v>2.0428240740740788E-2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1301</v>
      </c>
      <c r="H129" s="9" t="s">
        <v>153</v>
      </c>
      <c r="I129" s="3" t="s">
        <v>1016</v>
      </c>
      <c r="J129" s="13" t="s">
        <v>1302</v>
      </c>
      <c r="K129" s="14" t="s">
        <v>1303</v>
      </c>
      <c r="L129" s="17">
        <f t="shared" si="5"/>
        <v>1.1342592592592626E-2</v>
      </c>
      <c r="M129">
        <f t="shared" si="6"/>
        <v>17</v>
      </c>
    </row>
    <row r="130" spans="1:13" x14ac:dyDescent="0.25">
      <c r="A130" s="11"/>
      <c r="B130" s="12"/>
      <c r="C130" s="9" t="s">
        <v>336</v>
      </c>
      <c r="D130" s="9" t="s">
        <v>337</v>
      </c>
      <c r="E130" s="9" t="s">
        <v>337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1304</v>
      </c>
      <c r="H131" s="9" t="s">
        <v>153</v>
      </c>
      <c r="I131" s="3" t="s">
        <v>1016</v>
      </c>
      <c r="J131" s="13" t="s">
        <v>1305</v>
      </c>
      <c r="K131" s="14" t="s">
        <v>1306</v>
      </c>
      <c r="L131" s="17">
        <f t="shared" ref="L131:L168" si="7">K131-J131</f>
        <v>2.0416666666666659E-2</v>
      </c>
      <c r="M131">
        <f t="shared" ref="M131:M168" si="8">HOUR(J131)</f>
        <v>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1307</v>
      </c>
      <c r="H132" s="9" t="s">
        <v>153</v>
      </c>
      <c r="I132" s="3" t="s">
        <v>1016</v>
      </c>
      <c r="J132" s="13" t="s">
        <v>1308</v>
      </c>
      <c r="K132" s="14" t="s">
        <v>1309</v>
      </c>
      <c r="L132" s="17">
        <f t="shared" si="7"/>
        <v>1.4618055555555509E-2</v>
      </c>
      <c r="M132">
        <f t="shared" si="8"/>
        <v>6</v>
      </c>
    </row>
    <row r="133" spans="1:13" x14ac:dyDescent="0.25">
      <c r="A133" s="11"/>
      <c r="B133" s="12"/>
      <c r="C133" s="9" t="s">
        <v>822</v>
      </c>
      <c r="D133" s="9" t="s">
        <v>823</v>
      </c>
      <c r="E133" s="9" t="s">
        <v>823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1310</v>
      </c>
      <c r="H134" s="9" t="s">
        <v>153</v>
      </c>
      <c r="I134" s="3" t="s">
        <v>1016</v>
      </c>
      <c r="J134" s="13" t="s">
        <v>1311</v>
      </c>
      <c r="K134" s="14" t="s">
        <v>1312</v>
      </c>
      <c r="L134" s="17">
        <f t="shared" si="7"/>
        <v>1.2627314814814827E-2</v>
      </c>
      <c r="M134">
        <f t="shared" si="8"/>
        <v>3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1313</v>
      </c>
      <c r="H135" s="9" t="s">
        <v>153</v>
      </c>
      <c r="I135" s="3" t="s">
        <v>1016</v>
      </c>
      <c r="J135" s="13" t="s">
        <v>1314</v>
      </c>
      <c r="K135" s="14" t="s">
        <v>1315</v>
      </c>
      <c r="L135" s="17">
        <f t="shared" si="7"/>
        <v>2.0428240740740788E-2</v>
      </c>
      <c r="M135">
        <f t="shared" si="8"/>
        <v>6</v>
      </c>
    </row>
    <row r="136" spans="1:13" x14ac:dyDescent="0.25">
      <c r="A136" s="11"/>
      <c r="B136" s="12"/>
      <c r="C136" s="9" t="s">
        <v>93</v>
      </c>
      <c r="D136" s="9" t="s">
        <v>94</v>
      </c>
      <c r="E136" s="10" t="s">
        <v>12</v>
      </c>
      <c r="F136" s="5"/>
      <c r="G136" s="5"/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9" t="s">
        <v>341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1316</v>
      </c>
      <c r="H138" s="9" t="s">
        <v>343</v>
      </c>
      <c r="I138" s="3" t="s">
        <v>1016</v>
      </c>
      <c r="J138" s="13" t="s">
        <v>1317</v>
      </c>
      <c r="K138" s="14" t="s">
        <v>1318</v>
      </c>
      <c r="L138" s="17">
        <f t="shared" si="7"/>
        <v>3.6215277777777777E-2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1319</v>
      </c>
      <c r="H139" s="9" t="s">
        <v>343</v>
      </c>
      <c r="I139" s="3" t="s">
        <v>1016</v>
      </c>
      <c r="J139" s="13" t="s">
        <v>1320</v>
      </c>
      <c r="K139" s="14" t="s">
        <v>1321</v>
      </c>
      <c r="L139" s="17">
        <f t="shared" si="7"/>
        <v>2.1608796296296195E-2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1322</v>
      </c>
      <c r="H140" s="9" t="s">
        <v>343</v>
      </c>
      <c r="I140" s="3" t="s">
        <v>1016</v>
      </c>
      <c r="J140" s="13" t="s">
        <v>1323</v>
      </c>
      <c r="K140" s="14" t="s">
        <v>1324</v>
      </c>
      <c r="L140" s="17">
        <f t="shared" si="7"/>
        <v>1.9456018518518525E-2</v>
      </c>
      <c r="M140">
        <f t="shared" si="8"/>
        <v>14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1325</v>
      </c>
      <c r="H141" s="9" t="s">
        <v>153</v>
      </c>
      <c r="I141" s="3" t="s">
        <v>1016</v>
      </c>
      <c r="J141" s="13" t="s">
        <v>1326</v>
      </c>
      <c r="K141" s="14" t="s">
        <v>1327</v>
      </c>
      <c r="L141" s="17">
        <f t="shared" si="7"/>
        <v>2.4664351851851785E-2</v>
      </c>
      <c r="M141">
        <f t="shared" si="8"/>
        <v>15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1328</v>
      </c>
      <c r="H142" s="9" t="s">
        <v>343</v>
      </c>
      <c r="I142" s="3" t="s">
        <v>1016</v>
      </c>
      <c r="J142" s="13" t="s">
        <v>1329</v>
      </c>
      <c r="K142" s="14" t="s">
        <v>1330</v>
      </c>
      <c r="L142" s="17">
        <f t="shared" si="7"/>
        <v>1.2523148148148255E-2</v>
      </c>
      <c r="M142">
        <f t="shared" si="8"/>
        <v>20</v>
      </c>
    </row>
    <row r="143" spans="1:13" x14ac:dyDescent="0.25">
      <c r="A143" s="11"/>
      <c r="B143" s="12"/>
      <c r="C143" s="12"/>
      <c r="D143" s="12"/>
      <c r="E143" s="9" t="s">
        <v>94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1331</v>
      </c>
      <c r="H144" s="9" t="s">
        <v>343</v>
      </c>
      <c r="I144" s="3" t="s">
        <v>1016</v>
      </c>
      <c r="J144" s="13" t="s">
        <v>1332</v>
      </c>
      <c r="K144" s="14" t="s">
        <v>1333</v>
      </c>
      <c r="L144" s="17">
        <f t="shared" si="7"/>
        <v>2.0925925925925903E-2</v>
      </c>
      <c r="M144">
        <f t="shared" si="8"/>
        <v>10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1334</v>
      </c>
      <c r="H145" s="9" t="s">
        <v>343</v>
      </c>
      <c r="I145" s="3" t="s">
        <v>1016</v>
      </c>
      <c r="J145" s="13" t="s">
        <v>1335</v>
      </c>
      <c r="K145" s="14" t="s">
        <v>1336</v>
      </c>
      <c r="L145" s="17">
        <f t="shared" si="7"/>
        <v>2.2673611111111103E-2</v>
      </c>
      <c r="M145">
        <f t="shared" si="8"/>
        <v>14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1337</v>
      </c>
      <c r="H146" s="9" t="s">
        <v>343</v>
      </c>
      <c r="I146" s="3" t="s">
        <v>1016</v>
      </c>
      <c r="J146" s="13" t="s">
        <v>1338</v>
      </c>
      <c r="K146" s="14" t="s">
        <v>1339</v>
      </c>
      <c r="L146" s="17">
        <f t="shared" si="7"/>
        <v>3.1273148148148189E-2</v>
      </c>
      <c r="M146">
        <f t="shared" si="8"/>
        <v>14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1340</v>
      </c>
      <c r="H147" s="9" t="s">
        <v>343</v>
      </c>
      <c r="I147" s="3" t="s">
        <v>1016</v>
      </c>
      <c r="J147" s="13" t="s">
        <v>1341</v>
      </c>
      <c r="K147" s="14" t="s">
        <v>1342</v>
      </c>
      <c r="L147" s="17">
        <f t="shared" si="7"/>
        <v>1.5694444444444566E-2</v>
      </c>
      <c r="M147">
        <f t="shared" si="8"/>
        <v>18</v>
      </c>
    </row>
    <row r="148" spans="1:13" x14ac:dyDescent="0.25">
      <c r="A148" s="11"/>
      <c r="B148" s="12"/>
      <c r="C148" s="9" t="s">
        <v>1343</v>
      </c>
      <c r="D148" s="9" t="s">
        <v>1344</v>
      </c>
      <c r="E148" s="9" t="s">
        <v>1344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1345</v>
      </c>
      <c r="H149" s="9" t="s">
        <v>153</v>
      </c>
      <c r="I149" s="3" t="s">
        <v>1016</v>
      </c>
      <c r="J149" s="13" t="s">
        <v>1346</v>
      </c>
      <c r="K149" s="14" t="s">
        <v>1347</v>
      </c>
      <c r="L149" s="17">
        <f t="shared" si="7"/>
        <v>2.5798611111111092E-2</v>
      </c>
      <c r="M149">
        <f t="shared" si="8"/>
        <v>8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1348</v>
      </c>
      <c r="H150" s="9" t="s">
        <v>153</v>
      </c>
      <c r="I150" s="3" t="s">
        <v>1016</v>
      </c>
      <c r="J150" s="13" t="s">
        <v>1349</v>
      </c>
      <c r="K150" s="14" t="s">
        <v>1350</v>
      </c>
      <c r="L150" s="17">
        <f t="shared" si="7"/>
        <v>1.5833333333333366E-2</v>
      </c>
      <c r="M150">
        <f t="shared" si="8"/>
        <v>11</v>
      </c>
    </row>
    <row r="151" spans="1:13" x14ac:dyDescent="0.25">
      <c r="A151" s="11"/>
      <c r="B151" s="12"/>
      <c r="C151" s="9" t="s">
        <v>210</v>
      </c>
      <c r="D151" s="9" t="s">
        <v>211</v>
      </c>
      <c r="E151" s="9" t="s">
        <v>211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1351</v>
      </c>
      <c r="H152" s="9" t="s">
        <v>153</v>
      </c>
      <c r="I152" s="3" t="s">
        <v>1016</v>
      </c>
      <c r="J152" s="13" t="s">
        <v>1352</v>
      </c>
      <c r="K152" s="14" t="s">
        <v>1353</v>
      </c>
      <c r="L152" s="17">
        <f t="shared" si="7"/>
        <v>1.7581018518518537E-2</v>
      </c>
      <c r="M152">
        <f t="shared" si="8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1354</v>
      </c>
      <c r="H153" s="9" t="s">
        <v>153</v>
      </c>
      <c r="I153" s="3" t="s">
        <v>1016</v>
      </c>
      <c r="J153" s="13" t="s">
        <v>1355</v>
      </c>
      <c r="K153" s="14" t="s">
        <v>1356</v>
      </c>
      <c r="L153" s="17">
        <f t="shared" si="7"/>
        <v>1.3067129629629637E-2</v>
      </c>
      <c r="M153">
        <f t="shared" si="8"/>
        <v>4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1357</v>
      </c>
      <c r="H154" s="9" t="s">
        <v>153</v>
      </c>
      <c r="I154" s="3" t="s">
        <v>1016</v>
      </c>
      <c r="J154" s="13" t="s">
        <v>1358</v>
      </c>
      <c r="K154" s="14" t="s">
        <v>1359</v>
      </c>
      <c r="L154" s="17">
        <f t="shared" si="7"/>
        <v>2.6250000000000051E-2</v>
      </c>
      <c r="M154">
        <f t="shared" si="8"/>
        <v>8</v>
      </c>
    </row>
    <row r="155" spans="1:13" x14ac:dyDescent="0.25">
      <c r="A155" s="3" t="s">
        <v>378</v>
      </c>
      <c r="B155" s="9" t="s">
        <v>379</v>
      </c>
      <c r="C155" s="9" t="s">
        <v>924</v>
      </c>
      <c r="D155" s="9" t="s">
        <v>925</v>
      </c>
      <c r="E155" s="9" t="s">
        <v>925</v>
      </c>
      <c r="F155" s="9" t="s">
        <v>382</v>
      </c>
      <c r="G155" s="9" t="s">
        <v>1360</v>
      </c>
      <c r="H155" s="9" t="s">
        <v>153</v>
      </c>
      <c r="I155" s="3" t="s">
        <v>1016</v>
      </c>
      <c r="J155" s="13" t="s">
        <v>1361</v>
      </c>
      <c r="K155" s="14" t="s">
        <v>1362</v>
      </c>
      <c r="L155" s="17">
        <f t="shared" si="7"/>
        <v>2.0486111111111149E-2</v>
      </c>
      <c r="M155">
        <f t="shared" si="8"/>
        <v>11</v>
      </c>
    </row>
    <row r="156" spans="1:13" x14ac:dyDescent="0.25">
      <c r="A156" s="3" t="s">
        <v>386</v>
      </c>
      <c r="B156" s="9" t="s">
        <v>387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63</v>
      </c>
      <c r="D157" s="9" t="s">
        <v>64</v>
      </c>
      <c r="E157" s="9" t="s">
        <v>929</v>
      </c>
      <c r="F157" s="9" t="s">
        <v>15</v>
      </c>
      <c r="G157" s="9" t="s">
        <v>1363</v>
      </c>
      <c r="H157" s="9" t="s">
        <v>153</v>
      </c>
      <c r="I157" s="3" t="s">
        <v>1016</v>
      </c>
      <c r="J157" s="13" t="s">
        <v>1364</v>
      </c>
      <c r="K157" s="14" t="s">
        <v>1365</v>
      </c>
      <c r="L157" s="17">
        <f t="shared" si="7"/>
        <v>1.4236111111111116E-2</v>
      </c>
      <c r="M157">
        <f t="shared" si="8"/>
        <v>4</v>
      </c>
    </row>
    <row r="158" spans="1:13" x14ac:dyDescent="0.25">
      <c r="A158" s="11"/>
      <c r="B158" s="12"/>
      <c r="C158" s="9" t="s">
        <v>394</v>
      </c>
      <c r="D158" s="9" t="s">
        <v>395</v>
      </c>
      <c r="E158" s="9" t="s">
        <v>395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1366</v>
      </c>
      <c r="H159" s="9" t="s">
        <v>153</v>
      </c>
      <c r="I159" s="3" t="s">
        <v>1016</v>
      </c>
      <c r="J159" s="13" t="s">
        <v>1367</v>
      </c>
      <c r="K159" s="14" t="s">
        <v>1368</v>
      </c>
      <c r="L159" s="17">
        <f t="shared" si="7"/>
        <v>1.6157407407407398E-2</v>
      </c>
      <c r="M159">
        <f t="shared" si="8"/>
        <v>3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1369</v>
      </c>
      <c r="H160" s="9" t="s">
        <v>153</v>
      </c>
      <c r="I160" s="3" t="s">
        <v>1016</v>
      </c>
      <c r="J160" s="13" t="s">
        <v>1370</v>
      </c>
      <c r="K160" s="14" t="s">
        <v>1371</v>
      </c>
      <c r="L160" s="17">
        <f t="shared" si="7"/>
        <v>1.5972222222222221E-2</v>
      </c>
      <c r="M160">
        <f t="shared" si="8"/>
        <v>7</v>
      </c>
    </row>
    <row r="161" spans="1:13" x14ac:dyDescent="0.25">
      <c r="A161" s="11"/>
      <c r="B161" s="12"/>
      <c r="C161" s="9" t="s">
        <v>958</v>
      </c>
      <c r="D161" s="9" t="s">
        <v>959</v>
      </c>
      <c r="E161" s="9" t="s">
        <v>960</v>
      </c>
      <c r="F161" s="9" t="s">
        <v>15</v>
      </c>
      <c r="G161" s="9" t="s">
        <v>1372</v>
      </c>
      <c r="H161" s="9" t="s">
        <v>153</v>
      </c>
      <c r="I161" s="3" t="s">
        <v>1016</v>
      </c>
      <c r="J161" s="13" t="s">
        <v>1373</v>
      </c>
      <c r="K161" s="14" t="s">
        <v>1374</v>
      </c>
      <c r="L161" s="17">
        <f t="shared" si="7"/>
        <v>1.8113425925926019E-2</v>
      </c>
      <c r="M161">
        <f t="shared" si="8"/>
        <v>8</v>
      </c>
    </row>
    <row r="162" spans="1:13" x14ac:dyDescent="0.25">
      <c r="A162" s="11"/>
      <c r="B162" s="12"/>
      <c r="C162" s="9" t="s">
        <v>423</v>
      </c>
      <c r="D162" s="9" t="s">
        <v>424</v>
      </c>
      <c r="E162" s="9" t="s">
        <v>425</v>
      </c>
      <c r="F162" s="9" t="s">
        <v>15</v>
      </c>
      <c r="G162" s="9" t="s">
        <v>1375</v>
      </c>
      <c r="H162" s="9" t="s">
        <v>153</v>
      </c>
      <c r="I162" s="3" t="s">
        <v>1016</v>
      </c>
      <c r="J162" s="13" t="s">
        <v>1376</v>
      </c>
      <c r="K162" s="14" t="s">
        <v>1377</v>
      </c>
      <c r="L162" s="17">
        <f t="shared" si="7"/>
        <v>3.1307870370370305E-2</v>
      </c>
      <c r="M162">
        <f t="shared" si="8"/>
        <v>6</v>
      </c>
    </row>
    <row r="163" spans="1:13" x14ac:dyDescent="0.25">
      <c r="A163" s="3" t="s">
        <v>438</v>
      </c>
      <c r="B163" s="9" t="s">
        <v>439</v>
      </c>
      <c r="C163" s="10" t="s">
        <v>12</v>
      </c>
      <c r="D163" s="5"/>
      <c r="E163" s="5"/>
      <c r="F163" s="5"/>
      <c r="G163" s="5"/>
      <c r="H163" s="5"/>
      <c r="I163" s="6"/>
      <c r="J163" s="7"/>
      <c r="K163" s="8"/>
    </row>
    <row r="164" spans="1:13" x14ac:dyDescent="0.25">
      <c r="A164" s="11"/>
      <c r="B164" s="12"/>
      <c r="C164" s="9" t="s">
        <v>443</v>
      </c>
      <c r="D164" s="9" t="s">
        <v>444</v>
      </c>
      <c r="E164" s="9" t="s">
        <v>445</v>
      </c>
      <c r="F164" s="9" t="s">
        <v>15</v>
      </c>
      <c r="G164" s="9" t="s">
        <v>1378</v>
      </c>
      <c r="H164" s="9" t="s">
        <v>17</v>
      </c>
      <c r="I164" s="3" t="s">
        <v>1016</v>
      </c>
      <c r="J164" s="13" t="s">
        <v>1379</v>
      </c>
      <c r="K164" s="14" t="s">
        <v>1380</v>
      </c>
      <c r="L164" s="17">
        <f t="shared" si="7"/>
        <v>2.2754629629629652E-2</v>
      </c>
      <c r="M164">
        <f t="shared" si="8"/>
        <v>11</v>
      </c>
    </row>
    <row r="165" spans="1:13" x14ac:dyDescent="0.25">
      <c r="A165" s="11"/>
      <c r="B165" s="12"/>
      <c r="C165" s="9" t="s">
        <v>455</v>
      </c>
      <c r="D165" s="9" t="s">
        <v>456</v>
      </c>
      <c r="E165" s="9" t="s">
        <v>457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1381</v>
      </c>
      <c r="H166" s="9" t="s">
        <v>17</v>
      </c>
      <c r="I166" s="3" t="s">
        <v>1016</v>
      </c>
      <c r="J166" s="13" t="s">
        <v>1382</v>
      </c>
      <c r="K166" s="14" t="s">
        <v>1383</v>
      </c>
      <c r="L166" s="17">
        <f t="shared" si="7"/>
        <v>1.4722222222222248E-2</v>
      </c>
      <c r="M166">
        <f t="shared" si="8"/>
        <v>6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1384</v>
      </c>
      <c r="H167" s="9" t="s">
        <v>17</v>
      </c>
      <c r="I167" s="3" t="s">
        <v>1016</v>
      </c>
      <c r="J167" s="13" t="s">
        <v>1385</v>
      </c>
      <c r="K167" s="14" t="s">
        <v>1386</v>
      </c>
      <c r="L167" s="17">
        <f t="shared" si="7"/>
        <v>2.2314814814814787E-2</v>
      </c>
      <c r="M167">
        <f t="shared" si="8"/>
        <v>7</v>
      </c>
    </row>
    <row r="168" spans="1:13" x14ac:dyDescent="0.25">
      <c r="A168" s="11"/>
      <c r="B168" s="11"/>
      <c r="C168" s="11"/>
      <c r="D168" s="11"/>
      <c r="E168" s="11"/>
      <c r="F168" s="11"/>
      <c r="G168" s="3" t="s">
        <v>1387</v>
      </c>
      <c r="H168" s="3" t="s">
        <v>17</v>
      </c>
      <c r="I168" s="3" t="s">
        <v>1016</v>
      </c>
      <c r="J168" s="15" t="s">
        <v>1388</v>
      </c>
      <c r="K168" s="16" t="s">
        <v>1389</v>
      </c>
      <c r="L168" s="17">
        <f t="shared" si="7"/>
        <v>2.8530092592592537E-2</v>
      </c>
      <c r="M168">
        <f t="shared" si="8"/>
        <v>17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09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25.1406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1891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2</v>
      </c>
      <c r="Q2">
        <f>AVERAGE($P$2:$P$25)</f>
        <v>6.875</v>
      </c>
      <c r="R2" s="17">
        <f t="shared" ref="R2:R19" si="0">AVERAGEIF(M1:M399,  O2, L1:L399)</f>
        <v>1.6339699074074072E-2</v>
      </c>
      <c r="S2" s="17">
        <f>AVERAGE($R$2:$R$25)</f>
        <v>2.7102885251322751E-2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4</v>
      </c>
      <c r="Q3">
        <f t="shared" ref="Q3:Q25" si="1">AVERAGE($P$2:$P$25)</f>
        <v>6.875</v>
      </c>
      <c r="R3" s="17">
        <f t="shared" si="0"/>
        <v>1.5358796296296294E-2</v>
      </c>
      <c r="S3" s="17">
        <f t="shared" ref="S3:S25" si="2">AVERAGE($R$2:$R$25)</f>
        <v>2.7102885251322751E-2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6.875</v>
      </c>
      <c r="R4" s="17">
        <f t="shared" si="0"/>
        <v>1.2957175925925928E-2</v>
      </c>
      <c r="S4" s="17">
        <f t="shared" si="2"/>
        <v>2.7102885251322751E-2</v>
      </c>
    </row>
    <row r="5" spans="1:19" x14ac:dyDescent="0.25">
      <c r="A5" s="11"/>
      <c r="B5" s="12"/>
      <c r="C5" s="12"/>
      <c r="D5" s="12"/>
      <c r="E5" s="12"/>
      <c r="F5" s="12"/>
      <c r="G5" s="9" t="s">
        <v>1390</v>
      </c>
      <c r="H5" s="9" t="s">
        <v>17</v>
      </c>
      <c r="I5" s="3" t="s">
        <v>1391</v>
      </c>
      <c r="J5" s="13" t="s">
        <v>1392</v>
      </c>
      <c r="K5" s="14" t="s">
        <v>1393</v>
      </c>
      <c r="L5" s="17">
        <f t="shared" ref="L5:L66" si="3">K5-J5</f>
        <v>3.9004629629629639E-2</v>
      </c>
      <c r="M5">
        <f t="shared" ref="M5:M66" si="4">HOUR(J5)</f>
        <v>7</v>
      </c>
      <c r="O5">
        <v>3</v>
      </c>
      <c r="P5">
        <f>COUNTIF(M:M,"3")</f>
        <v>2</v>
      </c>
      <c r="Q5">
        <f t="shared" si="1"/>
        <v>6.875</v>
      </c>
      <c r="R5" s="17">
        <f t="shared" si="0"/>
        <v>1.2372685185185181E-2</v>
      </c>
      <c r="S5" s="17">
        <f t="shared" si="2"/>
        <v>2.7102885251322751E-2</v>
      </c>
    </row>
    <row r="6" spans="1:19" x14ac:dyDescent="0.25">
      <c r="A6" s="11"/>
      <c r="B6" s="12"/>
      <c r="C6" s="12"/>
      <c r="D6" s="12"/>
      <c r="E6" s="12"/>
      <c r="F6" s="12"/>
      <c r="G6" s="9" t="s">
        <v>1394</v>
      </c>
      <c r="H6" s="9" t="s">
        <v>17</v>
      </c>
      <c r="I6" s="3" t="s">
        <v>1391</v>
      </c>
      <c r="J6" s="13" t="s">
        <v>1395</v>
      </c>
      <c r="K6" s="14" t="s">
        <v>1396</v>
      </c>
      <c r="L6" s="17">
        <f t="shared" si="3"/>
        <v>1.678240740740744E-2</v>
      </c>
      <c r="M6">
        <f t="shared" si="4"/>
        <v>11</v>
      </c>
      <c r="O6">
        <v>4</v>
      </c>
      <c r="P6">
        <f>COUNTIF(M:M,"4")</f>
        <v>7</v>
      </c>
      <c r="Q6">
        <f t="shared" si="1"/>
        <v>6.875</v>
      </c>
      <c r="R6" s="17">
        <f t="shared" si="0"/>
        <v>1.4318783068783064E-2</v>
      </c>
      <c r="S6" s="17">
        <f t="shared" si="2"/>
        <v>2.7102885251322751E-2</v>
      </c>
    </row>
    <row r="7" spans="1:19" x14ac:dyDescent="0.25">
      <c r="A7" s="11"/>
      <c r="B7" s="12"/>
      <c r="C7" s="12"/>
      <c r="D7" s="12"/>
      <c r="E7" s="12"/>
      <c r="F7" s="12"/>
      <c r="G7" s="9" t="s">
        <v>1397</v>
      </c>
      <c r="H7" s="9" t="s">
        <v>17</v>
      </c>
      <c r="I7" s="3" t="s">
        <v>1391</v>
      </c>
      <c r="J7" s="13" t="s">
        <v>1398</v>
      </c>
      <c r="K7" s="14" t="s">
        <v>1399</v>
      </c>
      <c r="L7" s="17">
        <f t="shared" si="3"/>
        <v>1.4826388888888875E-2</v>
      </c>
      <c r="M7">
        <f t="shared" si="4"/>
        <v>14</v>
      </c>
      <c r="O7">
        <v>5</v>
      </c>
      <c r="P7">
        <f>COUNTIF(M:M,"5")</f>
        <v>8</v>
      </c>
      <c r="Q7">
        <f t="shared" si="1"/>
        <v>6.875</v>
      </c>
      <c r="R7" s="17">
        <f t="shared" si="0"/>
        <v>1.7421875000000014E-2</v>
      </c>
      <c r="S7" s="17">
        <f t="shared" si="2"/>
        <v>2.7102885251322751E-2</v>
      </c>
    </row>
    <row r="8" spans="1:19" x14ac:dyDescent="0.25">
      <c r="A8" s="11"/>
      <c r="B8" s="12"/>
      <c r="C8" s="12"/>
      <c r="D8" s="12"/>
      <c r="E8" s="12"/>
      <c r="F8" s="12"/>
      <c r="G8" s="9" t="s">
        <v>1400</v>
      </c>
      <c r="H8" s="9" t="s">
        <v>17</v>
      </c>
      <c r="I8" s="3" t="s">
        <v>1391</v>
      </c>
      <c r="J8" s="13" t="s">
        <v>1401</v>
      </c>
      <c r="K8" s="14" t="s">
        <v>1402</v>
      </c>
      <c r="L8" s="17">
        <f t="shared" si="3"/>
        <v>3.5775462962962967E-2</v>
      </c>
      <c r="M8">
        <f t="shared" si="4"/>
        <v>15</v>
      </c>
      <c r="O8">
        <v>6</v>
      </c>
      <c r="P8">
        <f>COUNTIF(M:M,"6")</f>
        <v>15</v>
      </c>
      <c r="Q8">
        <f t="shared" si="1"/>
        <v>6.875</v>
      </c>
      <c r="R8" s="17">
        <f t="shared" si="0"/>
        <v>2.226003086419753E-2</v>
      </c>
      <c r="S8" s="17">
        <f t="shared" si="2"/>
        <v>2.7102885251322751E-2</v>
      </c>
    </row>
    <row r="9" spans="1:19" x14ac:dyDescent="0.25">
      <c r="A9" s="11"/>
      <c r="B9" s="12"/>
      <c r="C9" s="9" t="s">
        <v>39</v>
      </c>
      <c r="D9" s="9" t="s">
        <v>40</v>
      </c>
      <c r="E9" s="9" t="s">
        <v>40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14</v>
      </c>
      <c r="Q9">
        <f t="shared" si="1"/>
        <v>6.875</v>
      </c>
      <c r="R9" s="17">
        <f t="shared" si="0"/>
        <v>3.2106481481481479E-2</v>
      </c>
      <c r="S9" s="17">
        <f t="shared" si="2"/>
        <v>2.7102885251322751E-2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1403</v>
      </c>
      <c r="H10" s="9" t="s">
        <v>17</v>
      </c>
      <c r="I10" s="3" t="s">
        <v>1391</v>
      </c>
      <c r="J10" s="13" t="s">
        <v>1404</v>
      </c>
      <c r="K10" s="14" t="s">
        <v>1405</v>
      </c>
      <c r="L10" s="17">
        <f t="shared" si="3"/>
        <v>2.1759259259259256E-2</v>
      </c>
      <c r="M10">
        <f t="shared" si="4"/>
        <v>10</v>
      </c>
      <c r="O10">
        <v>8</v>
      </c>
      <c r="P10">
        <f>COUNTIF(M:M,"8")</f>
        <v>8</v>
      </c>
      <c r="Q10">
        <f t="shared" si="1"/>
        <v>6.875</v>
      </c>
      <c r="R10" s="17">
        <f t="shared" si="0"/>
        <v>3.8328993055555559E-2</v>
      </c>
      <c r="S10" s="17">
        <f t="shared" si="2"/>
        <v>2.7102885251322751E-2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1406</v>
      </c>
      <c r="H11" s="9" t="s">
        <v>17</v>
      </c>
      <c r="I11" s="3" t="s">
        <v>1391</v>
      </c>
      <c r="J11" s="13" t="s">
        <v>1407</v>
      </c>
      <c r="K11" s="14" t="s">
        <v>1408</v>
      </c>
      <c r="L11" s="17">
        <f t="shared" si="3"/>
        <v>2.9594907407407445E-2</v>
      </c>
      <c r="M11">
        <f t="shared" si="4"/>
        <v>12</v>
      </c>
      <c r="O11">
        <v>9</v>
      </c>
      <c r="P11">
        <f>COUNTIF(M:M,"9")</f>
        <v>18</v>
      </c>
      <c r="Q11">
        <f t="shared" si="1"/>
        <v>6.875</v>
      </c>
      <c r="R11" s="17">
        <f t="shared" si="0"/>
        <v>0.15551311728395065</v>
      </c>
      <c r="S11" s="17">
        <f t="shared" si="2"/>
        <v>2.7102885251322751E-2</v>
      </c>
    </row>
    <row r="12" spans="1:19" x14ac:dyDescent="0.25">
      <c r="A12" s="11"/>
      <c r="B12" s="12"/>
      <c r="C12" s="9" t="s">
        <v>58</v>
      </c>
      <c r="D12" s="9" t="s">
        <v>59</v>
      </c>
      <c r="E12" s="9" t="s">
        <v>59</v>
      </c>
      <c r="F12" s="9" t="s">
        <v>15</v>
      </c>
      <c r="G12" s="9" t="s">
        <v>1409</v>
      </c>
      <c r="H12" s="9" t="s">
        <v>17</v>
      </c>
      <c r="I12" s="3" t="s">
        <v>1391</v>
      </c>
      <c r="J12" s="13" t="s">
        <v>1410</v>
      </c>
      <c r="K12" s="14" t="s">
        <v>1411</v>
      </c>
      <c r="L12" s="17">
        <f t="shared" si="3"/>
        <v>3.6168981481481399E-2</v>
      </c>
      <c r="M12">
        <f t="shared" si="4"/>
        <v>12</v>
      </c>
      <c r="O12">
        <v>10</v>
      </c>
      <c r="P12">
        <f>COUNTIF(M:M,"10")</f>
        <v>9</v>
      </c>
      <c r="Q12">
        <f t="shared" si="1"/>
        <v>6.875</v>
      </c>
      <c r="R12" s="17">
        <f t="shared" si="0"/>
        <v>3.077546296296297E-2</v>
      </c>
      <c r="S12" s="17">
        <f t="shared" si="2"/>
        <v>2.7102885251322751E-2</v>
      </c>
    </row>
    <row r="13" spans="1:19" x14ac:dyDescent="0.25">
      <c r="A13" s="11"/>
      <c r="B13" s="12"/>
      <c r="C13" s="9" t="s">
        <v>1412</v>
      </c>
      <c r="D13" s="9" t="s">
        <v>1413</v>
      </c>
      <c r="E13" s="9" t="s">
        <v>1413</v>
      </c>
      <c r="F13" s="9" t="s">
        <v>15</v>
      </c>
      <c r="G13" s="9" t="s">
        <v>1414</v>
      </c>
      <c r="H13" s="9" t="s">
        <v>17</v>
      </c>
      <c r="I13" s="3" t="s">
        <v>1391</v>
      </c>
      <c r="J13" s="13" t="s">
        <v>1415</v>
      </c>
      <c r="K13" s="14" t="s">
        <v>1416</v>
      </c>
      <c r="L13" s="17">
        <f t="shared" si="3"/>
        <v>1.7893518518518559E-2</v>
      </c>
      <c r="M13">
        <f t="shared" si="4"/>
        <v>7</v>
      </c>
      <c r="O13">
        <v>11</v>
      </c>
      <c r="P13">
        <f>COUNTIF(M:M,"11")</f>
        <v>13</v>
      </c>
      <c r="Q13">
        <f t="shared" si="1"/>
        <v>6.875</v>
      </c>
      <c r="R13" s="17">
        <f t="shared" si="0"/>
        <v>3.2028356481481501E-2</v>
      </c>
      <c r="S13" s="17">
        <f t="shared" si="2"/>
        <v>2.7102885251322751E-2</v>
      </c>
    </row>
    <row r="14" spans="1:19" x14ac:dyDescent="0.25">
      <c r="A14" s="11"/>
      <c r="B14" s="12"/>
      <c r="C14" s="9" t="s">
        <v>72</v>
      </c>
      <c r="D14" s="9" t="s">
        <v>73</v>
      </c>
      <c r="E14" s="9" t="s">
        <v>73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8</v>
      </c>
      <c r="Q14">
        <f t="shared" si="1"/>
        <v>6.875</v>
      </c>
      <c r="R14" s="17">
        <f t="shared" si="0"/>
        <v>2.6288580246913568E-2</v>
      </c>
      <c r="S14" s="17">
        <f t="shared" si="2"/>
        <v>2.7102885251322751E-2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1417</v>
      </c>
      <c r="H15" s="9" t="s">
        <v>17</v>
      </c>
      <c r="I15" s="3" t="s">
        <v>1391</v>
      </c>
      <c r="J15" s="13" t="s">
        <v>1418</v>
      </c>
      <c r="K15" s="14" t="s">
        <v>1419</v>
      </c>
      <c r="L15" s="17">
        <f t="shared" si="3"/>
        <v>3.8229166666666647E-2</v>
      </c>
      <c r="M15">
        <f t="shared" si="4"/>
        <v>10</v>
      </c>
      <c r="O15">
        <v>13</v>
      </c>
      <c r="P15">
        <f>COUNTIF(M:M,"13")</f>
        <v>10</v>
      </c>
      <c r="Q15">
        <f t="shared" si="1"/>
        <v>6.875</v>
      </c>
      <c r="R15" s="17">
        <f t="shared" si="0"/>
        <v>2.9939814814814815E-2</v>
      </c>
      <c r="S15" s="17">
        <f t="shared" si="2"/>
        <v>2.7102885251322751E-2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1420</v>
      </c>
      <c r="H16" s="9" t="s">
        <v>17</v>
      </c>
      <c r="I16" s="3" t="s">
        <v>1391</v>
      </c>
      <c r="J16" s="13" t="s">
        <v>1421</v>
      </c>
      <c r="K16" s="14" t="s">
        <v>1422</v>
      </c>
      <c r="L16" s="17">
        <f t="shared" si="3"/>
        <v>3.9247685185185288E-2</v>
      </c>
      <c r="M16">
        <f t="shared" si="4"/>
        <v>21</v>
      </c>
      <c r="O16">
        <v>14</v>
      </c>
      <c r="P16">
        <f>COUNTIF(M:M,"14")</f>
        <v>13</v>
      </c>
      <c r="Q16">
        <f t="shared" si="1"/>
        <v>6.875</v>
      </c>
      <c r="R16" s="17">
        <f t="shared" si="0"/>
        <v>3.298418209876542E-2</v>
      </c>
      <c r="S16" s="17">
        <f t="shared" si="2"/>
        <v>2.7102885251322751E-2</v>
      </c>
    </row>
    <row r="17" spans="1:19" x14ac:dyDescent="0.25">
      <c r="A17" s="11"/>
      <c r="B17" s="12"/>
      <c r="C17" s="9" t="s">
        <v>80</v>
      </c>
      <c r="D17" s="9" t="s">
        <v>81</v>
      </c>
      <c r="E17" s="9" t="s">
        <v>81</v>
      </c>
      <c r="F17" s="9" t="s">
        <v>15</v>
      </c>
      <c r="G17" s="9" t="s">
        <v>1423</v>
      </c>
      <c r="H17" s="9" t="s">
        <v>24</v>
      </c>
      <c r="I17" s="3" t="s">
        <v>1391</v>
      </c>
      <c r="J17" s="13" t="s">
        <v>1424</v>
      </c>
      <c r="K17" s="14" t="s">
        <v>1425</v>
      </c>
      <c r="L17" s="17">
        <f t="shared" si="3"/>
        <v>2.733796296296287E-2</v>
      </c>
      <c r="M17">
        <f t="shared" si="4"/>
        <v>12</v>
      </c>
      <c r="O17">
        <v>15</v>
      </c>
      <c r="P17">
        <f>COUNTIF(M:M,"15")</f>
        <v>9</v>
      </c>
      <c r="Q17">
        <f t="shared" si="1"/>
        <v>6.875</v>
      </c>
      <c r="R17" s="17">
        <f t="shared" si="0"/>
        <v>3.9431423611111113E-2</v>
      </c>
      <c r="S17" s="17">
        <f t="shared" si="2"/>
        <v>2.7102885251322751E-2</v>
      </c>
    </row>
    <row r="18" spans="1:19" x14ac:dyDescent="0.25">
      <c r="A18" s="11"/>
      <c r="B18" s="12"/>
      <c r="C18" s="9" t="s">
        <v>85</v>
      </c>
      <c r="D18" s="9" t="s">
        <v>86</v>
      </c>
      <c r="E18" s="9" t="s">
        <v>86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1"/>
        <v>6.875</v>
      </c>
      <c r="R18" s="17">
        <f t="shared" si="0"/>
        <v>3.1533564814814841E-2</v>
      </c>
      <c r="S18" s="17">
        <f t="shared" si="2"/>
        <v>2.7102885251322751E-2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1426</v>
      </c>
      <c r="H19" s="9" t="s">
        <v>24</v>
      </c>
      <c r="I19" s="3" t="s">
        <v>1391</v>
      </c>
      <c r="J19" s="13" t="s">
        <v>1427</v>
      </c>
      <c r="K19" s="14" t="s">
        <v>1428</v>
      </c>
      <c r="L19" s="17">
        <f t="shared" si="3"/>
        <v>1.4097222222222205E-2</v>
      </c>
      <c r="M19">
        <f t="shared" si="4"/>
        <v>6</v>
      </c>
      <c r="O19">
        <v>17</v>
      </c>
      <c r="P19">
        <f>COUNTIF(M:M,"17")</f>
        <v>4</v>
      </c>
      <c r="Q19">
        <f t="shared" si="1"/>
        <v>6.875</v>
      </c>
      <c r="R19" s="17">
        <f t="shared" si="0"/>
        <v>2.0865162037037061E-2</v>
      </c>
      <c r="S19" s="17">
        <f t="shared" si="2"/>
        <v>2.7102885251322751E-2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1429</v>
      </c>
      <c r="H20" s="9" t="s">
        <v>17</v>
      </c>
      <c r="I20" s="3" t="s">
        <v>1391</v>
      </c>
      <c r="J20" s="13" t="s">
        <v>1430</v>
      </c>
      <c r="K20" s="14" t="s">
        <v>1431</v>
      </c>
      <c r="L20" s="17">
        <f t="shared" si="3"/>
        <v>2.8541666666666798E-2</v>
      </c>
      <c r="M20">
        <f t="shared" si="4"/>
        <v>16</v>
      </c>
      <c r="O20">
        <v>18</v>
      </c>
      <c r="P20">
        <f>COUNTIF(M:M,"18")</f>
        <v>0</v>
      </c>
      <c r="Q20">
        <f t="shared" si="1"/>
        <v>6.875</v>
      </c>
      <c r="R20" s="17">
        <v>0</v>
      </c>
      <c r="S20" s="17">
        <f t="shared" si="2"/>
        <v>2.7102885251322751E-2</v>
      </c>
    </row>
    <row r="21" spans="1:19" x14ac:dyDescent="0.25">
      <c r="A21" s="11"/>
      <c r="B21" s="12"/>
      <c r="C21" s="9" t="s">
        <v>894</v>
      </c>
      <c r="D21" s="9" t="s">
        <v>895</v>
      </c>
      <c r="E21" s="9" t="s">
        <v>895</v>
      </c>
      <c r="F21" s="9" t="s">
        <v>15</v>
      </c>
      <c r="G21" s="9" t="s">
        <v>1432</v>
      </c>
      <c r="H21" s="9" t="s">
        <v>24</v>
      </c>
      <c r="I21" s="3" t="s">
        <v>1391</v>
      </c>
      <c r="J21" s="13" t="s">
        <v>1433</v>
      </c>
      <c r="K21" s="14" t="s">
        <v>1434</v>
      </c>
      <c r="L21" s="17">
        <f t="shared" si="3"/>
        <v>4.9652777777777768E-2</v>
      </c>
      <c r="M21">
        <f t="shared" si="4"/>
        <v>9</v>
      </c>
      <c r="O21">
        <v>19</v>
      </c>
      <c r="P21">
        <f>COUNTIF(M:M,"19")</f>
        <v>3</v>
      </c>
      <c r="Q21">
        <f t="shared" si="1"/>
        <v>6.875</v>
      </c>
      <c r="R21" s="17">
        <f>AVERAGEIF(M20:M418,  O21, L20:L418)</f>
        <v>1.4332561728395069E-2</v>
      </c>
      <c r="S21" s="17">
        <f t="shared" si="2"/>
        <v>2.7102885251322751E-2</v>
      </c>
    </row>
    <row r="22" spans="1:19" x14ac:dyDescent="0.25">
      <c r="A22" s="11"/>
      <c r="B22" s="12"/>
      <c r="C22" s="9" t="s">
        <v>93</v>
      </c>
      <c r="D22" s="9" t="s">
        <v>94</v>
      </c>
      <c r="E22" s="9" t="s">
        <v>341</v>
      </c>
      <c r="F22" s="9" t="s">
        <v>15</v>
      </c>
      <c r="G22" s="9" t="s">
        <v>1435</v>
      </c>
      <c r="H22" s="9" t="s">
        <v>24</v>
      </c>
      <c r="I22" s="3" t="s">
        <v>1391</v>
      </c>
      <c r="J22" s="13" t="s">
        <v>1436</v>
      </c>
      <c r="K22" s="14" t="s">
        <v>1437</v>
      </c>
      <c r="L22" s="17">
        <f t="shared" si="3"/>
        <v>1.8414351851851918E-2</v>
      </c>
      <c r="M22">
        <f t="shared" si="4"/>
        <v>21</v>
      </c>
      <c r="O22">
        <v>20</v>
      </c>
      <c r="P22">
        <f>COUNTIF(M:M,"20")</f>
        <v>4</v>
      </c>
      <c r="Q22">
        <f t="shared" si="1"/>
        <v>6.875</v>
      </c>
      <c r="R22" s="17">
        <f>AVERAGEIF(M21:M419,  O22, L21:L419)</f>
        <v>1.4218749999999974E-2</v>
      </c>
      <c r="S22" s="17">
        <f t="shared" si="2"/>
        <v>2.7102885251322751E-2</v>
      </c>
    </row>
    <row r="23" spans="1:19" x14ac:dyDescent="0.25">
      <c r="A23" s="11"/>
      <c r="B23" s="12"/>
      <c r="C23" s="9" t="s">
        <v>911</v>
      </c>
      <c r="D23" s="9" t="s">
        <v>912</v>
      </c>
      <c r="E23" s="9" t="s">
        <v>912</v>
      </c>
      <c r="F23" s="9" t="s">
        <v>15</v>
      </c>
      <c r="G23" s="9" t="s">
        <v>1438</v>
      </c>
      <c r="H23" s="9" t="s">
        <v>17</v>
      </c>
      <c r="I23" s="3" t="s">
        <v>1391</v>
      </c>
      <c r="J23" s="13" t="s">
        <v>1439</v>
      </c>
      <c r="K23" s="14" t="s">
        <v>1440</v>
      </c>
      <c r="L23" s="17">
        <f t="shared" si="3"/>
        <v>1.3437499999999991E-2</v>
      </c>
      <c r="M23">
        <f t="shared" si="4"/>
        <v>3</v>
      </c>
      <c r="O23">
        <v>21</v>
      </c>
      <c r="P23">
        <f>COUNTIF(M:M,"21")</f>
        <v>3</v>
      </c>
      <c r="Q23">
        <f t="shared" si="1"/>
        <v>6.875</v>
      </c>
      <c r="R23" s="17">
        <f>AVERAGEIF(M22:M420,  O23, L22:L420)</f>
        <v>1.600115740740754E-2</v>
      </c>
      <c r="S23" s="17">
        <f t="shared" si="2"/>
        <v>2.7102885251322751E-2</v>
      </c>
    </row>
    <row r="24" spans="1:19" x14ac:dyDescent="0.25">
      <c r="A24" s="11"/>
      <c r="B24" s="12"/>
      <c r="C24" s="9" t="s">
        <v>143</v>
      </c>
      <c r="D24" s="9" t="s">
        <v>144</v>
      </c>
      <c r="E24" s="9" t="s">
        <v>144</v>
      </c>
      <c r="F24" s="9" t="s">
        <v>15</v>
      </c>
      <c r="G24" s="9" t="s">
        <v>1441</v>
      </c>
      <c r="H24" s="9" t="s">
        <v>17</v>
      </c>
      <c r="I24" s="3" t="s">
        <v>1391</v>
      </c>
      <c r="J24" s="13" t="s">
        <v>1442</v>
      </c>
      <c r="K24" s="14" t="s">
        <v>1443</v>
      </c>
      <c r="L24" s="17">
        <f t="shared" si="3"/>
        <v>4.9513888888888857E-2</v>
      </c>
      <c r="M24">
        <f t="shared" si="4"/>
        <v>8</v>
      </c>
      <c r="O24">
        <v>22</v>
      </c>
      <c r="P24">
        <f>COUNTIF(M:M,"22")</f>
        <v>1</v>
      </c>
      <c r="Q24">
        <f t="shared" si="1"/>
        <v>6.875</v>
      </c>
      <c r="R24" s="17">
        <f>AVERAGEIF(M23:M421,  O24, L23:L421)</f>
        <v>1.1192129629629566E-2</v>
      </c>
      <c r="S24" s="17">
        <f t="shared" si="2"/>
        <v>2.7102885251322751E-2</v>
      </c>
    </row>
    <row r="25" spans="1:19" x14ac:dyDescent="0.25">
      <c r="A25" s="11"/>
      <c r="B25" s="12"/>
      <c r="C25" s="9" t="s">
        <v>104</v>
      </c>
      <c r="D25" s="9" t="s">
        <v>105</v>
      </c>
      <c r="E25" s="9" t="s">
        <v>105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1"/>
        <v>6.875</v>
      </c>
      <c r="R25" s="17">
        <f>AVERAGEIF(M24:M422,  O25, L24:L422)</f>
        <v>1.3900462962962934E-2</v>
      </c>
      <c r="S25" s="17">
        <f t="shared" si="2"/>
        <v>2.7102885251322751E-2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1444</v>
      </c>
      <c r="H26" s="9" t="s">
        <v>17</v>
      </c>
      <c r="I26" s="3" t="s">
        <v>1391</v>
      </c>
      <c r="J26" s="13" t="s">
        <v>1445</v>
      </c>
      <c r="K26" s="14" t="s">
        <v>1446</v>
      </c>
      <c r="L26" s="17">
        <f t="shared" si="3"/>
        <v>1.0937500000000017E-2</v>
      </c>
      <c r="M26">
        <f t="shared" si="4"/>
        <v>5</v>
      </c>
    </row>
    <row r="27" spans="1:19" x14ac:dyDescent="0.25">
      <c r="A27" s="11"/>
      <c r="B27" s="12"/>
      <c r="C27" s="12"/>
      <c r="D27" s="12"/>
      <c r="E27" s="12"/>
      <c r="F27" s="12"/>
      <c r="G27" s="9" t="s">
        <v>1447</v>
      </c>
      <c r="H27" s="9" t="s">
        <v>17</v>
      </c>
      <c r="I27" s="3" t="s">
        <v>1391</v>
      </c>
      <c r="J27" s="13" t="s">
        <v>1448</v>
      </c>
      <c r="K27" s="14" t="s">
        <v>1449</v>
      </c>
      <c r="L27" s="17">
        <f t="shared" si="3"/>
        <v>3.8344907407407369E-2</v>
      </c>
      <c r="M27">
        <f t="shared" si="4"/>
        <v>9</v>
      </c>
    </row>
    <row r="28" spans="1:19" x14ac:dyDescent="0.25">
      <c r="A28" s="11"/>
      <c r="B28" s="12"/>
      <c r="C28" s="9" t="s">
        <v>568</v>
      </c>
      <c r="D28" s="9" t="s">
        <v>569</v>
      </c>
      <c r="E28" s="9" t="s">
        <v>569</v>
      </c>
      <c r="F28" s="9" t="s">
        <v>15</v>
      </c>
      <c r="G28" s="9" t="s">
        <v>1450</v>
      </c>
      <c r="H28" s="9" t="s">
        <v>17</v>
      </c>
      <c r="I28" s="3" t="s">
        <v>1391</v>
      </c>
      <c r="J28" s="13" t="s">
        <v>1451</v>
      </c>
      <c r="K28" s="14" t="s">
        <v>1452</v>
      </c>
      <c r="L28" s="17">
        <f t="shared" si="3"/>
        <v>5.0115740740740711E-2</v>
      </c>
      <c r="M28">
        <f t="shared" si="4"/>
        <v>8</v>
      </c>
    </row>
    <row r="29" spans="1:19" x14ac:dyDescent="0.25">
      <c r="A29" s="11"/>
      <c r="B29" s="12"/>
      <c r="C29" s="9" t="s">
        <v>1064</v>
      </c>
      <c r="D29" s="9" t="s">
        <v>1453</v>
      </c>
      <c r="E29" s="9" t="s">
        <v>54</v>
      </c>
      <c r="F29" s="9" t="s">
        <v>15</v>
      </c>
      <c r="G29" s="9" t="s">
        <v>1454</v>
      </c>
      <c r="H29" s="9" t="s">
        <v>1064</v>
      </c>
      <c r="I29" s="3" t="s">
        <v>1391</v>
      </c>
      <c r="J29" s="13" t="s">
        <v>1455</v>
      </c>
      <c r="K29" s="14" t="s">
        <v>1889</v>
      </c>
      <c r="L29" s="17">
        <f t="shared" si="3"/>
        <v>0.59868055555555566</v>
      </c>
      <c r="M29">
        <f t="shared" si="4"/>
        <v>9</v>
      </c>
    </row>
    <row r="30" spans="1:19" x14ac:dyDescent="0.25">
      <c r="A30" s="3" t="s">
        <v>109</v>
      </c>
      <c r="B30" s="9" t="s">
        <v>110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1055</v>
      </c>
      <c r="D31" s="9" t="s">
        <v>1056</v>
      </c>
      <c r="E31" s="9" t="s">
        <v>1056</v>
      </c>
      <c r="F31" s="9" t="s">
        <v>15</v>
      </c>
      <c r="G31" s="9" t="s">
        <v>1456</v>
      </c>
      <c r="H31" s="9" t="s">
        <v>17</v>
      </c>
      <c r="I31" s="3" t="s">
        <v>1391</v>
      </c>
      <c r="J31" s="13" t="s">
        <v>1457</v>
      </c>
      <c r="K31" s="14" t="s">
        <v>1458</v>
      </c>
      <c r="L31" s="17">
        <f t="shared" si="3"/>
        <v>2.210648148148148E-2</v>
      </c>
      <c r="M31">
        <f t="shared" si="4"/>
        <v>0</v>
      </c>
    </row>
    <row r="32" spans="1:19" x14ac:dyDescent="0.25">
      <c r="A32" s="11"/>
      <c r="B32" s="12"/>
      <c r="C32" s="9" t="s">
        <v>13</v>
      </c>
      <c r="D32" s="9" t="s">
        <v>14</v>
      </c>
      <c r="E32" s="9" t="s">
        <v>14</v>
      </c>
      <c r="F32" s="9" t="s">
        <v>15</v>
      </c>
      <c r="G32" s="9" t="s">
        <v>1459</v>
      </c>
      <c r="H32" s="9" t="s">
        <v>17</v>
      </c>
      <c r="I32" s="3" t="s">
        <v>1391</v>
      </c>
      <c r="J32" s="13" t="s">
        <v>1460</v>
      </c>
      <c r="K32" s="14" t="s">
        <v>1461</v>
      </c>
      <c r="L32" s="17">
        <f t="shared" si="3"/>
        <v>1.6516203703703658E-2</v>
      </c>
      <c r="M32">
        <f t="shared" si="4"/>
        <v>6</v>
      </c>
    </row>
    <row r="33" spans="1:13" x14ac:dyDescent="0.25">
      <c r="A33" s="11"/>
      <c r="B33" s="12"/>
      <c r="C33" s="9" t="s">
        <v>21</v>
      </c>
      <c r="D33" s="9" t="s">
        <v>22</v>
      </c>
      <c r="E33" s="9" t="s">
        <v>22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1462</v>
      </c>
      <c r="H34" s="9" t="s">
        <v>17</v>
      </c>
      <c r="I34" s="3" t="s">
        <v>1391</v>
      </c>
      <c r="J34" s="13" t="s">
        <v>1463</v>
      </c>
      <c r="K34" s="14" t="s">
        <v>1464</v>
      </c>
      <c r="L34" s="17">
        <f t="shared" si="3"/>
        <v>3.9733796296296309E-2</v>
      </c>
      <c r="M34">
        <f t="shared" si="4"/>
        <v>7</v>
      </c>
    </row>
    <row r="35" spans="1:13" x14ac:dyDescent="0.25">
      <c r="A35" s="11"/>
      <c r="B35" s="12"/>
      <c r="C35" s="12"/>
      <c r="D35" s="12"/>
      <c r="E35" s="12"/>
      <c r="F35" s="12"/>
      <c r="G35" s="9" t="s">
        <v>1465</v>
      </c>
      <c r="H35" s="9" t="s">
        <v>17</v>
      </c>
      <c r="I35" s="3" t="s">
        <v>1391</v>
      </c>
      <c r="J35" s="13" t="s">
        <v>1466</v>
      </c>
      <c r="K35" s="14" t="s">
        <v>1467</v>
      </c>
      <c r="L35" s="17">
        <f t="shared" si="3"/>
        <v>2.2615740740740797E-2</v>
      </c>
      <c r="M35">
        <f t="shared" si="4"/>
        <v>11</v>
      </c>
    </row>
    <row r="36" spans="1:13" x14ac:dyDescent="0.25">
      <c r="A36" s="11"/>
      <c r="B36" s="12"/>
      <c r="C36" s="12"/>
      <c r="D36" s="12"/>
      <c r="E36" s="12"/>
      <c r="F36" s="12"/>
      <c r="G36" s="9" t="s">
        <v>1468</v>
      </c>
      <c r="H36" s="9" t="s">
        <v>17</v>
      </c>
      <c r="I36" s="3" t="s">
        <v>1391</v>
      </c>
      <c r="J36" s="13" t="s">
        <v>1469</v>
      </c>
      <c r="K36" s="14" t="s">
        <v>1470</v>
      </c>
      <c r="L36" s="17">
        <f t="shared" si="3"/>
        <v>1.8101851851851869E-2</v>
      </c>
      <c r="M36">
        <f t="shared" si="4"/>
        <v>14</v>
      </c>
    </row>
    <row r="37" spans="1:13" x14ac:dyDescent="0.25">
      <c r="A37" s="11"/>
      <c r="B37" s="12"/>
      <c r="C37" s="9" t="s">
        <v>39</v>
      </c>
      <c r="D37" s="9" t="s">
        <v>40</v>
      </c>
      <c r="E37" s="9" t="s">
        <v>40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1471</v>
      </c>
      <c r="H38" s="9" t="s">
        <v>17</v>
      </c>
      <c r="I38" s="3" t="s">
        <v>1391</v>
      </c>
      <c r="J38" s="13" t="s">
        <v>1472</v>
      </c>
      <c r="K38" s="14" t="s">
        <v>1473</v>
      </c>
      <c r="L38" s="17">
        <f t="shared" si="3"/>
        <v>1.8738425925925895E-2</v>
      </c>
      <c r="M38">
        <f t="shared" si="4"/>
        <v>5</v>
      </c>
    </row>
    <row r="39" spans="1:13" x14ac:dyDescent="0.25">
      <c r="A39" s="11"/>
      <c r="B39" s="12"/>
      <c r="C39" s="12"/>
      <c r="D39" s="12"/>
      <c r="E39" s="12"/>
      <c r="F39" s="12"/>
      <c r="G39" s="9" t="s">
        <v>1474</v>
      </c>
      <c r="H39" s="9" t="s">
        <v>17</v>
      </c>
      <c r="I39" s="3" t="s">
        <v>1391</v>
      </c>
      <c r="J39" s="13" t="s">
        <v>1475</v>
      </c>
      <c r="K39" s="14" t="s">
        <v>1476</v>
      </c>
      <c r="L39" s="17">
        <f t="shared" si="3"/>
        <v>2.053240740740736E-2</v>
      </c>
      <c r="M39">
        <f t="shared" si="4"/>
        <v>14</v>
      </c>
    </row>
    <row r="40" spans="1:13" x14ac:dyDescent="0.25">
      <c r="A40" s="11"/>
      <c r="B40" s="12"/>
      <c r="C40" s="9" t="s">
        <v>72</v>
      </c>
      <c r="D40" s="9" t="s">
        <v>73</v>
      </c>
      <c r="E40" s="9" t="s">
        <v>73</v>
      </c>
      <c r="F40" s="9" t="s">
        <v>15</v>
      </c>
      <c r="G40" s="9" t="s">
        <v>1477</v>
      </c>
      <c r="H40" s="9" t="s">
        <v>17</v>
      </c>
      <c r="I40" s="3" t="s">
        <v>1391</v>
      </c>
      <c r="J40" s="13" t="s">
        <v>1478</v>
      </c>
      <c r="K40" s="14" t="s">
        <v>1479</v>
      </c>
      <c r="L40" s="17">
        <f t="shared" si="3"/>
        <v>3.0000000000000027E-2</v>
      </c>
      <c r="M40">
        <f t="shared" si="4"/>
        <v>15</v>
      </c>
    </row>
    <row r="41" spans="1:13" x14ac:dyDescent="0.25">
      <c r="A41" s="11"/>
      <c r="B41" s="12"/>
      <c r="C41" s="9" t="s">
        <v>1480</v>
      </c>
      <c r="D41" s="9" t="s">
        <v>1481</v>
      </c>
      <c r="E41" s="9" t="s">
        <v>1481</v>
      </c>
      <c r="F41" s="9" t="s">
        <v>15</v>
      </c>
      <c r="G41" s="9" t="s">
        <v>1482</v>
      </c>
      <c r="H41" s="9" t="s">
        <v>17</v>
      </c>
      <c r="I41" s="3" t="s">
        <v>1391</v>
      </c>
      <c r="J41" s="13" t="s">
        <v>1483</v>
      </c>
      <c r="K41" s="14" t="s">
        <v>1484</v>
      </c>
      <c r="L41" s="17">
        <f t="shared" si="3"/>
        <v>3.0486111111111103E-2</v>
      </c>
      <c r="M41">
        <f t="shared" si="4"/>
        <v>6</v>
      </c>
    </row>
    <row r="42" spans="1:13" x14ac:dyDescent="0.25">
      <c r="A42" s="11"/>
      <c r="B42" s="12"/>
      <c r="C42" s="9" t="s">
        <v>1064</v>
      </c>
      <c r="D42" s="9" t="s">
        <v>1453</v>
      </c>
      <c r="E42" s="9" t="s">
        <v>54</v>
      </c>
      <c r="F42" s="9" t="s">
        <v>15</v>
      </c>
      <c r="G42" s="9" t="s">
        <v>1454</v>
      </c>
      <c r="H42" s="9" t="s">
        <v>1064</v>
      </c>
      <c r="I42" s="3" t="s">
        <v>1391</v>
      </c>
      <c r="J42" s="13" t="s">
        <v>1455</v>
      </c>
      <c r="K42" s="14" t="s">
        <v>1889</v>
      </c>
      <c r="L42" s="17">
        <f t="shared" si="3"/>
        <v>0.59868055555555566</v>
      </c>
      <c r="M42">
        <f t="shared" si="4"/>
        <v>9</v>
      </c>
    </row>
    <row r="43" spans="1:13" x14ac:dyDescent="0.25">
      <c r="A43" s="3" t="s">
        <v>148</v>
      </c>
      <c r="B43" s="9" t="s">
        <v>149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150</v>
      </c>
      <c r="D44" s="9" t="s">
        <v>151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151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1485</v>
      </c>
      <c r="H46" s="9" t="s">
        <v>153</v>
      </c>
      <c r="I46" s="3" t="s">
        <v>1391</v>
      </c>
      <c r="J46" s="13" t="s">
        <v>1486</v>
      </c>
      <c r="K46" s="14" t="s">
        <v>1487</v>
      </c>
      <c r="L46" s="17">
        <f t="shared" si="3"/>
        <v>1.2129629629629629E-2</v>
      </c>
      <c r="M46">
        <f t="shared" si="4"/>
        <v>1</v>
      </c>
    </row>
    <row r="47" spans="1:13" x14ac:dyDescent="0.25">
      <c r="A47" s="11"/>
      <c r="B47" s="12"/>
      <c r="C47" s="12"/>
      <c r="D47" s="12"/>
      <c r="E47" s="12"/>
      <c r="F47" s="12"/>
      <c r="G47" s="9" t="s">
        <v>1488</v>
      </c>
      <c r="H47" s="9" t="s">
        <v>153</v>
      </c>
      <c r="I47" s="3" t="s">
        <v>1391</v>
      </c>
      <c r="J47" s="13" t="s">
        <v>1489</v>
      </c>
      <c r="K47" s="14" t="s">
        <v>1490</v>
      </c>
      <c r="L47" s="17">
        <f t="shared" si="3"/>
        <v>1.5925925925925899E-2</v>
      </c>
      <c r="M47">
        <f t="shared" si="4"/>
        <v>6</v>
      </c>
    </row>
    <row r="48" spans="1:13" x14ac:dyDescent="0.25">
      <c r="A48" s="11"/>
      <c r="B48" s="12"/>
      <c r="C48" s="12"/>
      <c r="D48" s="12"/>
      <c r="E48" s="12"/>
      <c r="F48" s="12"/>
      <c r="G48" s="9" t="s">
        <v>1491</v>
      </c>
      <c r="H48" s="9" t="s">
        <v>153</v>
      </c>
      <c r="I48" s="3" t="s">
        <v>1391</v>
      </c>
      <c r="J48" s="13" t="s">
        <v>1492</v>
      </c>
      <c r="K48" s="14" t="s">
        <v>1493</v>
      </c>
      <c r="L48" s="17">
        <f t="shared" si="3"/>
        <v>4.643518518518519E-2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1494</v>
      </c>
      <c r="H49" s="9" t="s">
        <v>153</v>
      </c>
      <c r="I49" s="3" t="s">
        <v>1391</v>
      </c>
      <c r="J49" s="13" t="s">
        <v>1495</v>
      </c>
      <c r="K49" s="14" t="s">
        <v>1496</v>
      </c>
      <c r="L49" s="17">
        <f t="shared" si="3"/>
        <v>1.5925925925925899E-2</v>
      </c>
      <c r="M49">
        <f t="shared" si="4"/>
        <v>9</v>
      </c>
    </row>
    <row r="50" spans="1:13" x14ac:dyDescent="0.25">
      <c r="A50" s="11"/>
      <c r="B50" s="12"/>
      <c r="C50" s="12"/>
      <c r="D50" s="12"/>
      <c r="E50" s="12"/>
      <c r="F50" s="12"/>
      <c r="G50" s="9" t="s">
        <v>1497</v>
      </c>
      <c r="H50" s="9" t="s">
        <v>153</v>
      </c>
      <c r="I50" s="3" t="s">
        <v>1391</v>
      </c>
      <c r="J50" s="13" t="s">
        <v>1498</v>
      </c>
      <c r="K50" s="14" t="s">
        <v>1499</v>
      </c>
      <c r="L50" s="17">
        <f t="shared" si="3"/>
        <v>1.9907407407407374E-2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1500</v>
      </c>
      <c r="H51" s="9" t="s">
        <v>153</v>
      </c>
      <c r="I51" s="3" t="s">
        <v>1391</v>
      </c>
      <c r="J51" s="13" t="s">
        <v>1501</v>
      </c>
      <c r="K51" s="14" t="s">
        <v>1502</v>
      </c>
      <c r="L51" s="17">
        <f t="shared" si="3"/>
        <v>3.2141203703703769E-2</v>
      </c>
      <c r="M51">
        <f t="shared" si="4"/>
        <v>12</v>
      </c>
    </row>
    <row r="52" spans="1:13" x14ac:dyDescent="0.25">
      <c r="A52" s="11"/>
      <c r="B52" s="12"/>
      <c r="C52" s="12"/>
      <c r="D52" s="12"/>
      <c r="E52" s="12"/>
      <c r="F52" s="12"/>
      <c r="G52" s="9" t="s">
        <v>1503</v>
      </c>
      <c r="H52" s="9" t="s">
        <v>1064</v>
      </c>
      <c r="I52" s="3" t="s">
        <v>1391</v>
      </c>
      <c r="J52" s="13" t="s">
        <v>1504</v>
      </c>
      <c r="K52" s="14" t="s">
        <v>1505</v>
      </c>
      <c r="L52" s="17">
        <f t="shared" si="3"/>
        <v>1.9502314814814792E-2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1506</v>
      </c>
      <c r="H53" s="9" t="s">
        <v>1064</v>
      </c>
      <c r="I53" s="3" t="s">
        <v>1391</v>
      </c>
      <c r="J53" s="13" t="s">
        <v>1507</v>
      </c>
      <c r="K53" s="14" t="s">
        <v>1508</v>
      </c>
      <c r="L53" s="17">
        <f t="shared" si="3"/>
        <v>1.3391203703703725E-2</v>
      </c>
      <c r="M53">
        <f t="shared" si="4"/>
        <v>14</v>
      </c>
    </row>
    <row r="54" spans="1:13" x14ac:dyDescent="0.25">
      <c r="A54" s="11"/>
      <c r="B54" s="12"/>
      <c r="C54" s="12"/>
      <c r="D54" s="12"/>
      <c r="E54" s="12"/>
      <c r="F54" s="12"/>
      <c r="G54" s="9" t="s">
        <v>1509</v>
      </c>
      <c r="H54" s="9" t="s">
        <v>153</v>
      </c>
      <c r="I54" s="3" t="s">
        <v>1391</v>
      </c>
      <c r="J54" s="13" t="s">
        <v>1510</v>
      </c>
      <c r="K54" s="14" t="s">
        <v>1511</v>
      </c>
      <c r="L54" s="17">
        <f t="shared" si="3"/>
        <v>1.5833333333333366E-2</v>
      </c>
      <c r="M54">
        <f t="shared" si="4"/>
        <v>16</v>
      </c>
    </row>
    <row r="55" spans="1:13" x14ac:dyDescent="0.25">
      <c r="A55" s="11"/>
      <c r="B55" s="12"/>
      <c r="C55" s="12"/>
      <c r="D55" s="12"/>
      <c r="E55" s="12"/>
      <c r="F55" s="12"/>
      <c r="G55" s="9" t="s">
        <v>1512</v>
      </c>
      <c r="H55" s="9" t="s">
        <v>153</v>
      </c>
      <c r="I55" s="3" t="s">
        <v>1391</v>
      </c>
      <c r="J55" s="13" t="s">
        <v>1513</v>
      </c>
      <c r="K55" s="14" t="s">
        <v>1514</v>
      </c>
      <c r="L55" s="17">
        <f t="shared" si="3"/>
        <v>1.3159722222222059E-2</v>
      </c>
      <c r="M55">
        <f t="shared" si="4"/>
        <v>20</v>
      </c>
    </row>
    <row r="56" spans="1:13" x14ac:dyDescent="0.25">
      <c r="A56" s="11"/>
      <c r="B56" s="12"/>
      <c r="C56" s="12"/>
      <c r="D56" s="12"/>
      <c r="E56" s="12"/>
      <c r="F56" s="12"/>
      <c r="G56" s="9" t="s">
        <v>1515</v>
      </c>
      <c r="H56" s="9" t="s">
        <v>153</v>
      </c>
      <c r="I56" s="3" t="s">
        <v>1391</v>
      </c>
      <c r="J56" s="13" t="s">
        <v>1516</v>
      </c>
      <c r="K56" s="14" t="s">
        <v>1517</v>
      </c>
      <c r="L56" s="17">
        <f t="shared" si="3"/>
        <v>1.2534722222222183E-2</v>
      </c>
      <c r="M56">
        <f t="shared" si="4"/>
        <v>23</v>
      </c>
    </row>
    <row r="57" spans="1:13" x14ac:dyDescent="0.25">
      <c r="A57" s="11"/>
      <c r="B57" s="12"/>
      <c r="C57" s="12"/>
      <c r="D57" s="12"/>
      <c r="E57" s="9" t="s">
        <v>159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1518</v>
      </c>
      <c r="H58" s="9" t="s">
        <v>161</v>
      </c>
      <c r="I58" s="3" t="s">
        <v>1391</v>
      </c>
      <c r="J58" s="13" t="s">
        <v>1519</v>
      </c>
      <c r="K58" s="14" t="s">
        <v>1520</v>
      </c>
      <c r="L58" s="17">
        <f t="shared" si="3"/>
        <v>1.8587962962962959E-2</v>
      </c>
      <c r="M58">
        <f t="shared" si="4"/>
        <v>1</v>
      </c>
    </row>
    <row r="59" spans="1:13" x14ac:dyDescent="0.25">
      <c r="A59" s="11"/>
      <c r="B59" s="12"/>
      <c r="C59" s="12"/>
      <c r="D59" s="12"/>
      <c r="E59" s="12"/>
      <c r="F59" s="12"/>
      <c r="G59" s="9" t="s">
        <v>1521</v>
      </c>
      <c r="H59" s="9" t="s">
        <v>161</v>
      </c>
      <c r="I59" s="3" t="s">
        <v>1391</v>
      </c>
      <c r="J59" s="13" t="s">
        <v>1522</v>
      </c>
      <c r="K59" s="14" t="s">
        <v>1523</v>
      </c>
      <c r="L59" s="17">
        <f t="shared" si="3"/>
        <v>1.6504629629629619E-2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1524</v>
      </c>
      <c r="H60" s="9" t="s">
        <v>161</v>
      </c>
      <c r="I60" s="3" t="s">
        <v>1391</v>
      </c>
      <c r="J60" s="13" t="s">
        <v>1525</v>
      </c>
      <c r="K60" s="14" t="s">
        <v>1526</v>
      </c>
      <c r="L60" s="17">
        <f t="shared" si="3"/>
        <v>1.9687499999999969E-2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1527</v>
      </c>
      <c r="H61" s="9" t="s">
        <v>161</v>
      </c>
      <c r="I61" s="3" t="s">
        <v>1391</v>
      </c>
      <c r="J61" s="13" t="s">
        <v>1528</v>
      </c>
      <c r="K61" s="14" t="s">
        <v>1529</v>
      </c>
      <c r="L61" s="17">
        <f t="shared" si="3"/>
        <v>1.6921296296296295E-2</v>
      </c>
      <c r="M61">
        <f t="shared" si="4"/>
        <v>10</v>
      </c>
    </row>
    <row r="62" spans="1:13" x14ac:dyDescent="0.25">
      <c r="A62" s="11"/>
      <c r="B62" s="12"/>
      <c r="C62" s="9" t="s">
        <v>164</v>
      </c>
      <c r="D62" s="9" t="s">
        <v>165</v>
      </c>
      <c r="E62" s="9" t="s">
        <v>165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1530</v>
      </c>
      <c r="H63" s="9" t="s">
        <v>153</v>
      </c>
      <c r="I63" s="3" t="s">
        <v>1391</v>
      </c>
      <c r="J63" s="13" t="s">
        <v>1531</v>
      </c>
      <c r="K63" s="14" t="s">
        <v>1532</v>
      </c>
      <c r="L63" s="17">
        <f t="shared" si="3"/>
        <v>1.2962962962962954E-2</v>
      </c>
      <c r="M63">
        <f t="shared" si="4"/>
        <v>4</v>
      </c>
    </row>
    <row r="64" spans="1:13" x14ac:dyDescent="0.25">
      <c r="A64" s="11"/>
      <c r="B64" s="12"/>
      <c r="C64" s="12"/>
      <c r="D64" s="12"/>
      <c r="E64" s="12"/>
      <c r="F64" s="12"/>
      <c r="G64" s="9" t="s">
        <v>1533</v>
      </c>
      <c r="H64" s="9" t="s">
        <v>153</v>
      </c>
      <c r="I64" s="3" t="s">
        <v>1391</v>
      </c>
      <c r="J64" s="13" t="s">
        <v>1534</v>
      </c>
      <c r="K64" s="14" t="s">
        <v>1535</v>
      </c>
      <c r="L64" s="17">
        <f t="shared" si="3"/>
        <v>1.6458333333333297E-2</v>
      </c>
      <c r="M64">
        <f t="shared" si="4"/>
        <v>9</v>
      </c>
    </row>
    <row r="65" spans="1:13" x14ac:dyDescent="0.25">
      <c r="A65" s="11"/>
      <c r="B65" s="12"/>
      <c r="C65" s="12"/>
      <c r="D65" s="12"/>
      <c r="E65" s="12"/>
      <c r="F65" s="12"/>
      <c r="G65" s="9" t="s">
        <v>1536</v>
      </c>
      <c r="H65" s="9" t="s">
        <v>153</v>
      </c>
      <c r="I65" s="3" t="s">
        <v>1391</v>
      </c>
      <c r="J65" s="13" t="s">
        <v>1537</v>
      </c>
      <c r="K65" s="14" t="s">
        <v>1538</v>
      </c>
      <c r="L65" s="17">
        <f t="shared" si="3"/>
        <v>2.9328703703703718E-2</v>
      </c>
      <c r="M65">
        <f t="shared" si="4"/>
        <v>11</v>
      </c>
    </row>
    <row r="66" spans="1:13" x14ac:dyDescent="0.25">
      <c r="A66" s="11"/>
      <c r="B66" s="12"/>
      <c r="C66" s="12"/>
      <c r="D66" s="12"/>
      <c r="E66" s="12"/>
      <c r="F66" s="12"/>
      <c r="G66" s="9" t="s">
        <v>1539</v>
      </c>
      <c r="H66" s="9" t="s">
        <v>153</v>
      </c>
      <c r="I66" s="3" t="s">
        <v>1391</v>
      </c>
      <c r="J66" s="13" t="s">
        <v>1540</v>
      </c>
      <c r="K66" s="14" t="s">
        <v>1541</v>
      </c>
      <c r="L66" s="17">
        <f t="shared" si="3"/>
        <v>2.156250000000004E-2</v>
      </c>
      <c r="M66">
        <f t="shared" si="4"/>
        <v>14</v>
      </c>
    </row>
    <row r="67" spans="1:13" x14ac:dyDescent="0.25">
      <c r="A67" s="11"/>
      <c r="B67" s="12"/>
      <c r="C67" s="9" t="s">
        <v>182</v>
      </c>
      <c r="D67" s="9" t="s">
        <v>183</v>
      </c>
      <c r="E67" s="9" t="s">
        <v>183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1542</v>
      </c>
      <c r="H68" s="9" t="s">
        <v>153</v>
      </c>
      <c r="I68" s="3" t="s">
        <v>1391</v>
      </c>
      <c r="J68" s="13" t="s">
        <v>1543</v>
      </c>
      <c r="K68" s="14" t="s">
        <v>1544</v>
      </c>
      <c r="L68" s="17">
        <f t="shared" ref="L68:L130" si="5">K68-J68</f>
        <v>1.3275462962962975E-2</v>
      </c>
      <c r="M68">
        <f t="shared" ref="M68:M130" si="6">HOUR(J68)</f>
        <v>2</v>
      </c>
    </row>
    <row r="69" spans="1:13" x14ac:dyDescent="0.25">
      <c r="A69" s="11"/>
      <c r="B69" s="12"/>
      <c r="C69" s="12"/>
      <c r="D69" s="12"/>
      <c r="E69" s="12"/>
      <c r="F69" s="12"/>
      <c r="G69" s="9" t="s">
        <v>1545</v>
      </c>
      <c r="H69" s="9" t="s">
        <v>153</v>
      </c>
      <c r="I69" s="3" t="s">
        <v>1391</v>
      </c>
      <c r="J69" s="13" t="s">
        <v>1546</v>
      </c>
      <c r="K69" s="14" t="s">
        <v>1547</v>
      </c>
      <c r="L69" s="17">
        <f t="shared" si="5"/>
        <v>2.0335648148148144E-2</v>
      </c>
      <c r="M69">
        <f t="shared" si="6"/>
        <v>6</v>
      </c>
    </row>
    <row r="70" spans="1:13" x14ac:dyDescent="0.25">
      <c r="A70" s="11"/>
      <c r="B70" s="12"/>
      <c r="C70" s="9" t="s">
        <v>53</v>
      </c>
      <c r="D70" s="9" t="s">
        <v>54</v>
      </c>
      <c r="E70" s="9" t="s">
        <v>54</v>
      </c>
      <c r="F70" s="9" t="s">
        <v>15</v>
      </c>
      <c r="G70" s="9" t="s">
        <v>1548</v>
      </c>
      <c r="H70" s="9" t="s">
        <v>153</v>
      </c>
      <c r="I70" s="3" t="s">
        <v>1391</v>
      </c>
      <c r="J70" s="13" t="s">
        <v>1549</v>
      </c>
      <c r="K70" s="14" t="s">
        <v>1550</v>
      </c>
      <c r="L70" s="17">
        <f t="shared" si="5"/>
        <v>5.0891203703703702E-2</v>
      </c>
      <c r="M70">
        <f t="shared" si="6"/>
        <v>9</v>
      </c>
    </row>
    <row r="71" spans="1:13" x14ac:dyDescent="0.25">
      <c r="A71" s="11"/>
      <c r="B71" s="12"/>
      <c r="C71" s="9" t="s">
        <v>63</v>
      </c>
      <c r="D71" s="9" t="s">
        <v>64</v>
      </c>
      <c r="E71" s="10" t="s">
        <v>12</v>
      </c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9" t="s">
        <v>64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1551</v>
      </c>
      <c r="H73" s="9" t="s">
        <v>153</v>
      </c>
      <c r="I73" s="3" t="s">
        <v>1391</v>
      </c>
      <c r="J73" s="13" t="s">
        <v>1552</v>
      </c>
      <c r="K73" s="14" t="s">
        <v>1553</v>
      </c>
      <c r="L73" s="17">
        <f t="shared" si="5"/>
        <v>1.263888888888888E-2</v>
      </c>
      <c r="M73">
        <f t="shared" si="6"/>
        <v>2</v>
      </c>
    </row>
    <row r="74" spans="1:13" x14ac:dyDescent="0.25">
      <c r="A74" s="11"/>
      <c r="B74" s="12"/>
      <c r="C74" s="12"/>
      <c r="D74" s="12"/>
      <c r="E74" s="12"/>
      <c r="F74" s="12"/>
      <c r="G74" s="9" t="s">
        <v>1554</v>
      </c>
      <c r="H74" s="9" t="s">
        <v>153</v>
      </c>
      <c r="I74" s="3" t="s">
        <v>1391</v>
      </c>
      <c r="J74" s="13" t="s">
        <v>1555</v>
      </c>
      <c r="K74" s="14" t="s">
        <v>1556</v>
      </c>
      <c r="L74" s="17">
        <f t="shared" si="5"/>
        <v>1.1307870370370371E-2</v>
      </c>
      <c r="M74">
        <f t="shared" si="6"/>
        <v>3</v>
      </c>
    </row>
    <row r="75" spans="1:13" x14ac:dyDescent="0.25">
      <c r="A75" s="11"/>
      <c r="B75" s="12"/>
      <c r="C75" s="12"/>
      <c r="D75" s="12"/>
      <c r="E75" s="12"/>
      <c r="F75" s="12"/>
      <c r="G75" s="9" t="s">
        <v>1557</v>
      </c>
      <c r="H75" s="9" t="s">
        <v>153</v>
      </c>
      <c r="I75" s="3" t="s">
        <v>1391</v>
      </c>
      <c r="J75" s="13" t="s">
        <v>1558</v>
      </c>
      <c r="K75" s="14" t="s">
        <v>1559</v>
      </c>
      <c r="L75" s="17">
        <f t="shared" si="5"/>
        <v>1.8877314814814805E-2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1560</v>
      </c>
      <c r="H76" s="9" t="s">
        <v>153</v>
      </c>
      <c r="I76" s="3" t="s">
        <v>1391</v>
      </c>
      <c r="J76" s="13" t="s">
        <v>1561</v>
      </c>
      <c r="K76" s="14" t="s">
        <v>1562</v>
      </c>
      <c r="L76" s="17">
        <f t="shared" si="5"/>
        <v>5.8553240740740753E-2</v>
      </c>
      <c r="M76">
        <f t="shared" si="6"/>
        <v>8</v>
      </c>
    </row>
    <row r="77" spans="1:13" x14ac:dyDescent="0.25">
      <c r="A77" s="11"/>
      <c r="B77" s="12"/>
      <c r="C77" s="12"/>
      <c r="D77" s="12"/>
      <c r="E77" s="9" t="s">
        <v>65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1563</v>
      </c>
      <c r="H78" s="9" t="s">
        <v>153</v>
      </c>
      <c r="I78" s="3" t="s">
        <v>1391</v>
      </c>
      <c r="J78" s="13" t="s">
        <v>1564</v>
      </c>
      <c r="K78" s="14" t="s">
        <v>1565</v>
      </c>
      <c r="L78" s="17">
        <f t="shared" si="5"/>
        <v>1.2881944444444442E-2</v>
      </c>
      <c r="M78">
        <f t="shared" si="6"/>
        <v>0</v>
      </c>
    </row>
    <row r="79" spans="1:13" x14ac:dyDescent="0.25">
      <c r="A79" s="11"/>
      <c r="B79" s="12"/>
      <c r="C79" s="12"/>
      <c r="D79" s="12"/>
      <c r="E79" s="12"/>
      <c r="F79" s="12"/>
      <c r="G79" s="9" t="s">
        <v>1566</v>
      </c>
      <c r="H79" s="9" t="s">
        <v>153</v>
      </c>
      <c r="I79" s="3" t="s">
        <v>1391</v>
      </c>
      <c r="J79" s="13" t="s">
        <v>1567</v>
      </c>
      <c r="K79" s="14" t="s">
        <v>1568</v>
      </c>
      <c r="L79" s="17">
        <f t="shared" si="5"/>
        <v>2.159722222222224E-2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1569</v>
      </c>
      <c r="H80" s="9" t="s">
        <v>153</v>
      </c>
      <c r="I80" s="3" t="s">
        <v>1391</v>
      </c>
      <c r="J80" s="13" t="s">
        <v>1570</v>
      </c>
      <c r="K80" s="14" t="s">
        <v>1571</v>
      </c>
      <c r="L80" s="17">
        <f t="shared" si="5"/>
        <v>3.0405092592592609E-2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1572</v>
      </c>
      <c r="H81" s="9" t="s">
        <v>153</v>
      </c>
      <c r="I81" s="3" t="s">
        <v>1391</v>
      </c>
      <c r="J81" s="13" t="s">
        <v>1573</v>
      </c>
      <c r="K81" s="14" t="s">
        <v>1574</v>
      </c>
      <c r="L81" s="17">
        <f t="shared" si="5"/>
        <v>1.8240740740740669E-2</v>
      </c>
      <c r="M81">
        <f t="shared" si="6"/>
        <v>17</v>
      </c>
    </row>
    <row r="82" spans="1:13" x14ac:dyDescent="0.25">
      <c r="A82" s="11"/>
      <c r="B82" s="12"/>
      <c r="C82" s="12"/>
      <c r="D82" s="12"/>
      <c r="E82" s="12"/>
      <c r="F82" s="12"/>
      <c r="G82" s="9" t="s">
        <v>1575</v>
      </c>
      <c r="H82" s="9" t="s">
        <v>153</v>
      </c>
      <c r="I82" s="3" t="s">
        <v>1391</v>
      </c>
      <c r="J82" s="13" t="s">
        <v>1576</v>
      </c>
      <c r="K82" s="14" t="s">
        <v>1577</v>
      </c>
      <c r="L82" s="17">
        <f t="shared" si="5"/>
        <v>1.2858796296296271E-2</v>
      </c>
      <c r="M82">
        <f t="shared" si="6"/>
        <v>20</v>
      </c>
    </row>
    <row r="83" spans="1:13" x14ac:dyDescent="0.25">
      <c r="A83" s="11"/>
      <c r="B83" s="12"/>
      <c r="C83" s="9" t="s">
        <v>1578</v>
      </c>
      <c r="D83" s="9" t="s">
        <v>1579</v>
      </c>
      <c r="E83" s="9" t="s">
        <v>1579</v>
      </c>
      <c r="F83" s="9" t="s">
        <v>15</v>
      </c>
      <c r="G83" s="9" t="s">
        <v>1580</v>
      </c>
      <c r="H83" s="9" t="s">
        <v>153</v>
      </c>
      <c r="I83" s="3" t="s">
        <v>1391</v>
      </c>
      <c r="J83" s="13" t="s">
        <v>1581</v>
      </c>
      <c r="K83" s="14" t="s">
        <v>1582</v>
      </c>
      <c r="L83" s="17">
        <f t="shared" si="5"/>
        <v>2.8668981481481337E-2</v>
      </c>
      <c r="M83">
        <f t="shared" si="6"/>
        <v>14</v>
      </c>
    </row>
    <row r="84" spans="1:13" x14ac:dyDescent="0.25">
      <c r="A84" s="11"/>
      <c r="B84" s="12"/>
      <c r="C84" s="9" t="s">
        <v>367</v>
      </c>
      <c r="D84" s="9" t="s">
        <v>368</v>
      </c>
      <c r="E84" s="9" t="s">
        <v>368</v>
      </c>
      <c r="F84" s="9" t="s">
        <v>15</v>
      </c>
      <c r="G84" s="9" t="s">
        <v>1583</v>
      </c>
      <c r="H84" s="9" t="s">
        <v>153</v>
      </c>
      <c r="I84" s="3" t="s">
        <v>1391</v>
      </c>
      <c r="J84" s="13" t="s">
        <v>1584</v>
      </c>
      <c r="K84" s="14" t="s">
        <v>1585</v>
      </c>
      <c r="L84" s="17">
        <f t="shared" si="5"/>
        <v>3.1192129629629695E-2</v>
      </c>
      <c r="M84">
        <f t="shared" si="6"/>
        <v>17</v>
      </c>
    </row>
    <row r="85" spans="1:13" x14ac:dyDescent="0.25">
      <c r="A85" s="11"/>
      <c r="B85" s="12"/>
      <c r="C85" s="9" t="s">
        <v>210</v>
      </c>
      <c r="D85" s="9" t="s">
        <v>211</v>
      </c>
      <c r="E85" s="9" t="s">
        <v>211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1586</v>
      </c>
      <c r="H86" s="9" t="s">
        <v>153</v>
      </c>
      <c r="I86" s="3" t="s">
        <v>1391</v>
      </c>
      <c r="J86" s="13" t="s">
        <v>1587</v>
      </c>
      <c r="K86" s="14" t="s">
        <v>1588</v>
      </c>
      <c r="L86" s="17">
        <f t="shared" si="5"/>
        <v>7.1446759259259252E-2</v>
      </c>
      <c r="M86">
        <f t="shared" si="6"/>
        <v>7</v>
      </c>
    </row>
    <row r="87" spans="1:13" x14ac:dyDescent="0.25">
      <c r="A87" s="11"/>
      <c r="B87" s="12"/>
      <c r="C87" s="12"/>
      <c r="D87" s="12"/>
      <c r="E87" s="12"/>
      <c r="F87" s="12"/>
      <c r="G87" s="9" t="s">
        <v>1589</v>
      </c>
      <c r="H87" s="9" t="s">
        <v>153</v>
      </c>
      <c r="I87" s="3" t="s">
        <v>1391</v>
      </c>
      <c r="J87" s="13" t="s">
        <v>1590</v>
      </c>
      <c r="K87" s="14" t="s">
        <v>1591</v>
      </c>
      <c r="L87" s="17">
        <f t="shared" si="5"/>
        <v>3.6909722222222163E-2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1592</v>
      </c>
      <c r="H88" s="9" t="s">
        <v>161</v>
      </c>
      <c r="I88" s="3" t="s">
        <v>1391</v>
      </c>
      <c r="J88" s="13" t="s">
        <v>1593</v>
      </c>
      <c r="K88" s="14" t="s">
        <v>1594</v>
      </c>
      <c r="L88" s="17">
        <f t="shared" si="5"/>
        <v>3.5636574074074057E-2</v>
      </c>
      <c r="M88">
        <f t="shared" si="6"/>
        <v>8</v>
      </c>
    </row>
    <row r="89" spans="1:13" x14ac:dyDescent="0.25">
      <c r="A89" s="11"/>
      <c r="B89" s="12"/>
      <c r="C89" s="9" t="s">
        <v>215</v>
      </c>
      <c r="D89" s="9" t="s">
        <v>216</v>
      </c>
      <c r="E89" s="9" t="s">
        <v>216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1595</v>
      </c>
      <c r="H90" s="9" t="s">
        <v>153</v>
      </c>
      <c r="I90" s="3" t="s">
        <v>1391</v>
      </c>
      <c r="J90" s="13" t="s">
        <v>1596</v>
      </c>
      <c r="K90" s="14" t="s">
        <v>1597</v>
      </c>
      <c r="L90" s="17">
        <f t="shared" si="5"/>
        <v>1.917824074074076E-2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1598</v>
      </c>
      <c r="H91" s="9" t="s">
        <v>161</v>
      </c>
      <c r="I91" s="3" t="s">
        <v>1391</v>
      </c>
      <c r="J91" s="13" t="s">
        <v>1599</v>
      </c>
      <c r="K91" s="14" t="s">
        <v>1600</v>
      </c>
      <c r="L91" s="17">
        <f t="shared" si="5"/>
        <v>2.3749999999999993E-2</v>
      </c>
      <c r="M91">
        <f t="shared" si="6"/>
        <v>10</v>
      </c>
    </row>
    <row r="92" spans="1:13" x14ac:dyDescent="0.25">
      <c r="A92" s="11"/>
      <c r="B92" s="12"/>
      <c r="C92" s="9" t="s">
        <v>1064</v>
      </c>
      <c r="D92" s="9" t="s">
        <v>1453</v>
      </c>
      <c r="E92" s="9" t="s">
        <v>54</v>
      </c>
      <c r="F92" s="9" t="s">
        <v>15</v>
      </c>
      <c r="G92" s="9" t="s">
        <v>1454</v>
      </c>
      <c r="H92" s="9" t="s">
        <v>1064</v>
      </c>
      <c r="I92" s="3" t="s">
        <v>1391</v>
      </c>
      <c r="J92" s="13" t="s">
        <v>1455</v>
      </c>
      <c r="K92" s="14" t="s">
        <v>1889</v>
      </c>
      <c r="L92" s="17">
        <f t="shared" si="5"/>
        <v>0.59868055555555566</v>
      </c>
      <c r="M92">
        <f t="shared" si="6"/>
        <v>9</v>
      </c>
    </row>
    <row r="93" spans="1:13" x14ac:dyDescent="0.25">
      <c r="A93" s="3" t="s">
        <v>223</v>
      </c>
      <c r="B93" s="9" t="s">
        <v>224</v>
      </c>
      <c r="C93" s="10" t="s">
        <v>12</v>
      </c>
      <c r="D93" s="5"/>
      <c r="E93" s="5"/>
      <c r="F93" s="5"/>
      <c r="G93" s="5"/>
      <c r="H93" s="5"/>
      <c r="I93" s="6"/>
      <c r="J93" s="7"/>
      <c r="K93" s="8"/>
    </row>
    <row r="94" spans="1:13" x14ac:dyDescent="0.25">
      <c r="A94" s="11"/>
      <c r="B94" s="12"/>
      <c r="C94" s="9" t="s">
        <v>225</v>
      </c>
      <c r="D94" s="9" t="s">
        <v>226</v>
      </c>
      <c r="E94" s="9" t="s">
        <v>226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1601</v>
      </c>
      <c r="H95" s="9" t="s">
        <v>153</v>
      </c>
      <c r="I95" s="3" t="s">
        <v>1391</v>
      </c>
      <c r="J95" s="13" t="s">
        <v>1602</v>
      </c>
      <c r="K95" s="14" t="s">
        <v>1603</v>
      </c>
      <c r="L95" s="17">
        <f t="shared" si="5"/>
        <v>1.3726851851851851E-2</v>
      </c>
      <c r="M95">
        <f t="shared" si="6"/>
        <v>4</v>
      </c>
    </row>
    <row r="96" spans="1:13" x14ac:dyDescent="0.25">
      <c r="A96" s="11"/>
      <c r="B96" s="12"/>
      <c r="C96" s="12"/>
      <c r="D96" s="12"/>
      <c r="E96" s="12"/>
      <c r="F96" s="12"/>
      <c r="G96" s="9" t="s">
        <v>1604</v>
      </c>
      <c r="H96" s="9" t="s">
        <v>153</v>
      </c>
      <c r="I96" s="3" t="s">
        <v>1391</v>
      </c>
      <c r="J96" s="13" t="s">
        <v>1605</v>
      </c>
      <c r="K96" s="14" t="s">
        <v>1606</v>
      </c>
      <c r="L96" s="17">
        <f t="shared" si="5"/>
        <v>1.5856481481481499E-2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1607</v>
      </c>
      <c r="H97" s="9" t="s">
        <v>153</v>
      </c>
      <c r="I97" s="3" t="s">
        <v>1391</v>
      </c>
      <c r="J97" s="13" t="s">
        <v>1608</v>
      </c>
      <c r="K97" s="14" t="s">
        <v>1609</v>
      </c>
      <c r="L97" s="17">
        <f t="shared" si="5"/>
        <v>2.568287037037037E-2</v>
      </c>
      <c r="M97">
        <f t="shared" si="6"/>
        <v>7</v>
      </c>
    </row>
    <row r="98" spans="1:13" x14ac:dyDescent="0.25">
      <c r="A98" s="11"/>
      <c r="B98" s="12"/>
      <c r="C98" s="12"/>
      <c r="D98" s="12"/>
      <c r="E98" s="12"/>
      <c r="F98" s="12"/>
      <c r="G98" s="9" t="s">
        <v>1610</v>
      </c>
      <c r="H98" s="9" t="s">
        <v>153</v>
      </c>
      <c r="I98" s="3" t="s">
        <v>1391</v>
      </c>
      <c r="J98" s="13" t="s">
        <v>1611</v>
      </c>
      <c r="K98" s="14" t="s">
        <v>1612</v>
      </c>
      <c r="L98" s="17">
        <f t="shared" si="5"/>
        <v>3.7812499999999971E-2</v>
      </c>
      <c r="M98">
        <f t="shared" si="6"/>
        <v>11</v>
      </c>
    </row>
    <row r="99" spans="1:13" x14ac:dyDescent="0.25">
      <c r="A99" s="11"/>
      <c r="B99" s="12"/>
      <c r="C99" s="12"/>
      <c r="D99" s="12"/>
      <c r="E99" s="12"/>
      <c r="F99" s="12"/>
      <c r="G99" s="9" t="s">
        <v>1613</v>
      </c>
      <c r="H99" s="9" t="s">
        <v>153</v>
      </c>
      <c r="I99" s="3" t="s">
        <v>1391</v>
      </c>
      <c r="J99" s="13" t="s">
        <v>1614</v>
      </c>
      <c r="K99" s="14" t="s">
        <v>1615</v>
      </c>
      <c r="L99" s="17">
        <f t="shared" si="5"/>
        <v>3.7719907407407383E-2</v>
      </c>
      <c r="M99">
        <f t="shared" si="6"/>
        <v>14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1616</v>
      </c>
      <c r="H100" s="9" t="s">
        <v>153</v>
      </c>
      <c r="I100" s="3" t="s">
        <v>1391</v>
      </c>
      <c r="J100" s="13" t="s">
        <v>1617</v>
      </c>
      <c r="K100" s="14" t="s">
        <v>1618</v>
      </c>
      <c r="L100" s="17">
        <f t="shared" si="5"/>
        <v>4.0659722222222139E-2</v>
      </c>
      <c r="M100">
        <f t="shared" si="6"/>
        <v>15</v>
      </c>
    </row>
    <row r="101" spans="1:13" x14ac:dyDescent="0.25">
      <c r="A101" s="11"/>
      <c r="B101" s="12"/>
      <c r="C101" s="9" t="s">
        <v>150</v>
      </c>
      <c r="D101" s="9" t="s">
        <v>151</v>
      </c>
      <c r="E101" s="9" t="s">
        <v>151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1619</v>
      </c>
      <c r="H102" s="9" t="s">
        <v>153</v>
      </c>
      <c r="I102" s="3" t="s">
        <v>1391</v>
      </c>
      <c r="J102" s="13" t="s">
        <v>1620</v>
      </c>
      <c r="K102" s="14" t="s">
        <v>1621</v>
      </c>
      <c r="L102" s="17">
        <f t="shared" si="5"/>
        <v>1.280092592592591E-2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1622</v>
      </c>
      <c r="H103" s="9" t="s">
        <v>153</v>
      </c>
      <c r="I103" s="3" t="s">
        <v>1391</v>
      </c>
      <c r="J103" s="13" t="s">
        <v>1623</v>
      </c>
      <c r="K103" s="14" t="s">
        <v>1624</v>
      </c>
      <c r="L103" s="17">
        <f t="shared" si="5"/>
        <v>3.052083333333333E-2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1625</v>
      </c>
      <c r="H104" s="9" t="s">
        <v>153</v>
      </c>
      <c r="I104" s="3" t="s">
        <v>1391</v>
      </c>
      <c r="J104" s="13" t="s">
        <v>1626</v>
      </c>
      <c r="K104" s="14" t="s">
        <v>1627</v>
      </c>
      <c r="L104" s="17">
        <f t="shared" si="5"/>
        <v>1.3946759259259256E-2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1628</v>
      </c>
      <c r="H105" s="9" t="s">
        <v>153</v>
      </c>
      <c r="I105" s="3" t="s">
        <v>1391</v>
      </c>
      <c r="J105" s="13" t="s">
        <v>1629</v>
      </c>
      <c r="K105" s="14" t="s">
        <v>1630</v>
      </c>
      <c r="L105" s="17">
        <f t="shared" si="5"/>
        <v>1.6041666666666676E-2</v>
      </c>
      <c r="M105">
        <f t="shared" si="6"/>
        <v>11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1631</v>
      </c>
      <c r="H106" s="9" t="s">
        <v>153</v>
      </c>
      <c r="I106" s="3" t="s">
        <v>1391</v>
      </c>
      <c r="J106" s="13" t="s">
        <v>1632</v>
      </c>
      <c r="K106" s="14" t="s">
        <v>1633</v>
      </c>
      <c r="L106" s="17">
        <f t="shared" si="5"/>
        <v>1.5509259259259278E-2</v>
      </c>
      <c r="M106">
        <f t="shared" si="6"/>
        <v>15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1634</v>
      </c>
      <c r="H107" s="9" t="s">
        <v>153</v>
      </c>
      <c r="I107" s="3" t="s">
        <v>1391</v>
      </c>
      <c r="J107" s="13" t="s">
        <v>1635</v>
      </c>
      <c r="K107" s="14" t="s">
        <v>1636</v>
      </c>
      <c r="L107" s="17">
        <f t="shared" si="5"/>
        <v>1.3935185185185217E-2</v>
      </c>
      <c r="M107">
        <f t="shared" si="6"/>
        <v>17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1637</v>
      </c>
      <c r="H108" s="9" t="s">
        <v>153</v>
      </c>
      <c r="I108" s="3" t="s">
        <v>1391</v>
      </c>
      <c r="J108" s="13" t="s">
        <v>1638</v>
      </c>
      <c r="K108" s="14" t="s">
        <v>1639</v>
      </c>
      <c r="L108" s="17">
        <f t="shared" si="5"/>
        <v>1.3530092592592746E-2</v>
      </c>
      <c r="M108">
        <f t="shared" si="6"/>
        <v>20</v>
      </c>
    </row>
    <row r="109" spans="1:13" x14ac:dyDescent="0.25">
      <c r="A109" s="11"/>
      <c r="B109" s="12"/>
      <c r="C109" s="9" t="s">
        <v>164</v>
      </c>
      <c r="D109" s="9" t="s">
        <v>165</v>
      </c>
      <c r="E109" s="9" t="s">
        <v>165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1640</v>
      </c>
      <c r="H110" s="9" t="s">
        <v>153</v>
      </c>
      <c r="I110" s="3" t="s">
        <v>1391</v>
      </c>
      <c r="J110" s="13" t="s">
        <v>1641</v>
      </c>
      <c r="K110" s="14" t="s">
        <v>1642</v>
      </c>
      <c r="L110" s="17">
        <f t="shared" si="5"/>
        <v>1.1331018518518504E-2</v>
      </c>
      <c r="M110">
        <f t="shared" si="6"/>
        <v>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1643</v>
      </c>
      <c r="H111" s="9" t="s">
        <v>153</v>
      </c>
      <c r="I111" s="3" t="s">
        <v>1391</v>
      </c>
      <c r="J111" s="13" t="s">
        <v>1644</v>
      </c>
      <c r="K111" s="14" t="s">
        <v>1645</v>
      </c>
      <c r="L111" s="17">
        <f t="shared" si="5"/>
        <v>1.6435185185185164E-2</v>
      </c>
      <c r="M111">
        <f t="shared" si="6"/>
        <v>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1646</v>
      </c>
      <c r="H112" s="9" t="s">
        <v>153</v>
      </c>
      <c r="I112" s="3" t="s">
        <v>1391</v>
      </c>
      <c r="J112" s="13" t="s">
        <v>1647</v>
      </c>
      <c r="K112" s="14" t="s">
        <v>1648</v>
      </c>
      <c r="L112" s="17">
        <f t="shared" si="5"/>
        <v>1.9618055555555569E-2</v>
      </c>
      <c r="M112">
        <f t="shared" si="6"/>
        <v>6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1649</v>
      </c>
      <c r="H113" s="9" t="s">
        <v>153</v>
      </c>
      <c r="I113" s="3" t="s">
        <v>1391</v>
      </c>
      <c r="J113" s="13" t="s">
        <v>1650</v>
      </c>
      <c r="K113" s="14" t="s">
        <v>1651</v>
      </c>
      <c r="L113" s="17">
        <f t="shared" si="5"/>
        <v>3.1273148148148133E-2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1652</v>
      </c>
      <c r="H114" s="9" t="s">
        <v>153</v>
      </c>
      <c r="I114" s="3" t="s">
        <v>1391</v>
      </c>
      <c r="J114" s="13" t="s">
        <v>1653</v>
      </c>
      <c r="K114" s="14" t="s">
        <v>1654</v>
      </c>
      <c r="L114" s="17">
        <f t="shared" si="5"/>
        <v>3.2291666666666607E-2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1655</v>
      </c>
      <c r="H115" s="9" t="s">
        <v>153</v>
      </c>
      <c r="I115" s="3" t="s">
        <v>1391</v>
      </c>
      <c r="J115" s="13" t="s">
        <v>1656</v>
      </c>
      <c r="K115" s="14" t="s">
        <v>1324</v>
      </c>
      <c r="L115" s="17">
        <f t="shared" si="5"/>
        <v>3.429398148148155E-2</v>
      </c>
      <c r="M115">
        <f t="shared" si="6"/>
        <v>13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1657</v>
      </c>
      <c r="H116" s="9" t="s">
        <v>153</v>
      </c>
      <c r="I116" s="3" t="s">
        <v>1391</v>
      </c>
      <c r="J116" s="13" t="s">
        <v>1658</v>
      </c>
      <c r="K116" s="14" t="s">
        <v>1659</v>
      </c>
      <c r="L116" s="17">
        <f t="shared" si="5"/>
        <v>5.1307870370370434E-2</v>
      </c>
      <c r="M116">
        <f t="shared" si="6"/>
        <v>14</v>
      </c>
    </row>
    <row r="117" spans="1:13" x14ac:dyDescent="0.25">
      <c r="A117" s="11"/>
      <c r="B117" s="12"/>
      <c r="C117" s="9" t="s">
        <v>1660</v>
      </c>
      <c r="D117" s="9" t="s">
        <v>1661</v>
      </c>
      <c r="E117" s="9" t="s">
        <v>1661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1662</v>
      </c>
      <c r="H118" s="9" t="s">
        <v>153</v>
      </c>
      <c r="I118" s="3" t="s">
        <v>1391</v>
      </c>
      <c r="J118" s="13" t="s">
        <v>1663</v>
      </c>
      <c r="K118" s="14" t="s">
        <v>1664</v>
      </c>
      <c r="L118" s="17">
        <f t="shared" si="5"/>
        <v>1.8912037037037033E-2</v>
      </c>
      <c r="M118">
        <f t="shared" si="6"/>
        <v>6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1665</v>
      </c>
      <c r="H119" s="9" t="s">
        <v>153</v>
      </c>
      <c r="I119" s="3" t="s">
        <v>1391</v>
      </c>
      <c r="J119" s="13" t="s">
        <v>1666</v>
      </c>
      <c r="K119" s="14" t="s">
        <v>1667</v>
      </c>
      <c r="L119" s="17">
        <f t="shared" si="5"/>
        <v>3.0694444444444469E-2</v>
      </c>
      <c r="M119">
        <f t="shared" si="6"/>
        <v>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1668</v>
      </c>
      <c r="H120" s="9" t="s">
        <v>153</v>
      </c>
      <c r="I120" s="3" t="s">
        <v>1391</v>
      </c>
      <c r="J120" s="13" t="s">
        <v>1669</v>
      </c>
      <c r="K120" s="14" t="s">
        <v>1670</v>
      </c>
      <c r="L120" s="17">
        <f t="shared" si="5"/>
        <v>2.1620370370370345E-2</v>
      </c>
      <c r="M120">
        <f t="shared" si="6"/>
        <v>12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1671</v>
      </c>
      <c r="H121" s="9" t="s">
        <v>153</v>
      </c>
      <c r="I121" s="3" t="s">
        <v>1391</v>
      </c>
      <c r="J121" s="13" t="s">
        <v>1672</v>
      </c>
      <c r="K121" s="14" t="s">
        <v>1673</v>
      </c>
      <c r="L121" s="17">
        <f t="shared" si="5"/>
        <v>2.3865740740740771E-2</v>
      </c>
      <c r="M121">
        <f t="shared" si="6"/>
        <v>13</v>
      </c>
    </row>
    <row r="122" spans="1:13" x14ac:dyDescent="0.25">
      <c r="A122" s="11"/>
      <c r="B122" s="12"/>
      <c r="C122" s="9" t="s">
        <v>290</v>
      </c>
      <c r="D122" s="9" t="s">
        <v>291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292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1674</v>
      </c>
      <c r="H124" s="9" t="s">
        <v>153</v>
      </c>
      <c r="I124" s="3" t="s">
        <v>1391</v>
      </c>
      <c r="J124" s="13" t="s">
        <v>1675</v>
      </c>
      <c r="K124" s="14" t="s">
        <v>1676</v>
      </c>
      <c r="L124" s="17">
        <f t="shared" si="5"/>
        <v>2.4108796296296309E-2</v>
      </c>
      <c r="M124">
        <f t="shared" si="6"/>
        <v>6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1677</v>
      </c>
      <c r="H125" s="9" t="s">
        <v>153</v>
      </c>
      <c r="I125" s="3" t="s">
        <v>1391</v>
      </c>
      <c r="J125" s="13" t="s">
        <v>1678</v>
      </c>
      <c r="K125" s="14" t="s">
        <v>1679</v>
      </c>
      <c r="L125" s="17">
        <f t="shared" si="5"/>
        <v>3.1076388888888917E-2</v>
      </c>
      <c r="M125">
        <f t="shared" si="6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1680</v>
      </c>
      <c r="H126" s="9" t="s">
        <v>153</v>
      </c>
      <c r="I126" s="3" t="s">
        <v>1391</v>
      </c>
      <c r="J126" s="13" t="s">
        <v>1681</v>
      </c>
      <c r="K126" s="14" t="s">
        <v>1682</v>
      </c>
      <c r="L126" s="17">
        <f t="shared" si="5"/>
        <v>2.9548611111111123E-2</v>
      </c>
      <c r="M126">
        <f t="shared" si="6"/>
        <v>6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1683</v>
      </c>
      <c r="H127" s="9" t="s">
        <v>153</v>
      </c>
      <c r="I127" s="3" t="s">
        <v>1391</v>
      </c>
      <c r="J127" s="13" t="s">
        <v>1684</v>
      </c>
      <c r="K127" s="14" t="s">
        <v>1685</v>
      </c>
      <c r="L127" s="17">
        <f t="shared" si="5"/>
        <v>3.023148148148147E-2</v>
      </c>
      <c r="M127">
        <f t="shared" si="6"/>
        <v>7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1686</v>
      </c>
      <c r="H128" s="9" t="s">
        <v>153</v>
      </c>
      <c r="I128" s="3" t="s">
        <v>1391</v>
      </c>
      <c r="J128" s="13" t="s">
        <v>1687</v>
      </c>
      <c r="K128" s="14" t="s">
        <v>1688</v>
      </c>
      <c r="L128" s="17">
        <f t="shared" si="5"/>
        <v>2.748842592592593E-2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1689</v>
      </c>
      <c r="H129" s="9" t="s">
        <v>153</v>
      </c>
      <c r="I129" s="3" t="s">
        <v>1391</v>
      </c>
      <c r="J129" s="13" t="s">
        <v>1690</v>
      </c>
      <c r="K129" s="14" t="s">
        <v>1691</v>
      </c>
      <c r="L129" s="17">
        <f t="shared" si="5"/>
        <v>4.7766203703703713E-2</v>
      </c>
      <c r="M129">
        <f t="shared" si="6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1692</v>
      </c>
      <c r="H130" s="9" t="s">
        <v>153</v>
      </c>
      <c r="I130" s="3" t="s">
        <v>1391</v>
      </c>
      <c r="J130" s="13" t="s">
        <v>1693</v>
      </c>
      <c r="K130" s="14" t="s">
        <v>1694</v>
      </c>
      <c r="L130" s="17">
        <f t="shared" si="5"/>
        <v>4.5509259259259305E-2</v>
      </c>
      <c r="M130">
        <f t="shared" si="6"/>
        <v>11</v>
      </c>
    </row>
    <row r="131" spans="1:13" x14ac:dyDescent="0.25">
      <c r="A131" s="11"/>
      <c r="B131" s="12"/>
      <c r="C131" s="12"/>
      <c r="D131" s="12"/>
      <c r="E131" s="9" t="s">
        <v>299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1695</v>
      </c>
      <c r="H132" s="9" t="s">
        <v>153</v>
      </c>
      <c r="I132" s="3" t="s">
        <v>1391</v>
      </c>
      <c r="J132" s="13" t="s">
        <v>1696</v>
      </c>
      <c r="K132" s="14" t="s">
        <v>1697</v>
      </c>
      <c r="L132" s="17">
        <f t="shared" ref="L132:L193" si="7">K132-J132</f>
        <v>2.7986111111111156E-2</v>
      </c>
      <c r="M132">
        <f t="shared" ref="M132:M193" si="8">HOUR(J132)</f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1698</v>
      </c>
      <c r="H133" s="9" t="s">
        <v>153</v>
      </c>
      <c r="I133" s="3" t="s">
        <v>1391</v>
      </c>
      <c r="J133" s="13" t="s">
        <v>1699</v>
      </c>
      <c r="K133" s="14" t="s">
        <v>1700</v>
      </c>
      <c r="L133" s="17">
        <f t="shared" si="7"/>
        <v>3.4849537037037026E-2</v>
      </c>
      <c r="M133">
        <f t="shared" si="8"/>
        <v>10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1701</v>
      </c>
      <c r="H134" s="9" t="s">
        <v>153</v>
      </c>
      <c r="I134" s="3" t="s">
        <v>1391</v>
      </c>
      <c r="J134" s="13" t="s">
        <v>1702</v>
      </c>
      <c r="K134" s="14" t="s">
        <v>1703</v>
      </c>
      <c r="L134" s="17">
        <f t="shared" si="7"/>
        <v>3.4027777777777768E-2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1704</v>
      </c>
      <c r="H135" s="9" t="s">
        <v>153</v>
      </c>
      <c r="I135" s="3" t="s">
        <v>1391</v>
      </c>
      <c r="J135" s="13" t="s">
        <v>1705</v>
      </c>
      <c r="K135" s="14" t="s">
        <v>1706</v>
      </c>
      <c r="L135" s="17">
        <f t="shared" si="7"/>
        <v>3.2280092592592624E-2</v>
      </c>
      <c r="M135">
        <f t="shared" si="8"/>
        <v>11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1707</v>
      </c>
      <c r="H136" s="9" t="s">
        <v>153</v>
      </c>
      <c r="I136" s="3" t="s">
        <v>1391</v>
      </c>
      <c r="J136" s="13" t="s">
        <v>1708</v>
      </c>
      <c r="K136" s="14" t="s">
        <v>1709</v>
      </c>
      <c r="L136" s="17">
        <f t="shared" si="7"/>
        <v>4.7893518518518585E-2</v>
      </c>
      <c r="M136">
        <f t="shared" si="8"/>
        <v>11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1710</v>
      </c>
      <c r="H137" s="9" t="s">
        <v>153</v>
      </c>
      <c r="I137" s="3" t="s">
        <v>1391</v>
      </c>
      <c r="J137" s="13" t="s">
        <v>1711</v>
      </c>
      <c r="K137" s="14" t="s">
        <v>1712</v>
      </c>
      <c r="L137" s="17">
        <f t="shared" si="7"/>
        <v>2.1296296296296369E-2</v>
      </c>
      <c r="M137">
        <f t="shared" si="8"/>
        <v>13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1713</v>
      </c>
      <c r="H138" s="9" t="s">
        <v>153</v>
      </c>
      <c r="I138" s="3" t="s">
        <v>1391</v>
      </c>
      <c r="J138" s="13" t="s">
        <v>1714</v>
      </c>
      <c r="K138" s="14" t="s">
        <v>1715</v>
      </c>
      <c r="L138" s="17">
        <f t="shared" si="7"/>
        <v>2.4259259259259203E-2</v>
      </c>
      <c r="M138">
        <f t="shared" si="8"/>
        <v>13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1716</v>
      </c>
      <c r="H139" s="9" t="s">
        <v>153</v>
      </c>
      <c r="I139" s="3" t="s">
        <v>1391</v>
      </c>
      <c r="J139" s="13" t="s">
        <v>1717</v>
      </c>
      <c r="K139" s="14" t="s">
        <v>1718</v>
      </c>
      <c r="L139" s="17">
        <f t="shared" si="7"/>
        <v>2.4756944444444429E-2</v>
      </c>
      <c r="M139">
        <f t="shared" si="8"/>
        <v>13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1719</v>
      </c>
      <c r="H140" s="9" t="s">
        <v>153</v>
      </c>
      <c r="I140" s="3" t="s">
        <v>1391</v>
      </c>
      <c r="J140" s="13" t="s">
        <v>1399</v>
      </c>
      <c r="K140" s="14" t="s">
        <v>1720</v>
      </c>
      <c r="L140" s="17">
        <f t="shared" si="7"/>
        <v>4.6840277777777772E-2</v>
      </c>
      <c r="M140">
        <f t="shared" si="8"/>
        <v>14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1721</v>
      </c>
      <c r="H141" s="9" t="s">
        <v>153</v>
      </c>
      <c r="I141" s="3" t="s">
        <v>1391</v>
      </c>
      <c r="J141" s="13" t="s">
        <v>1722</v>
      </c>
      <c r="K141" s="14" t="s">
        <v>1723</v>
      </c>
      <c r="L141" s="17">
        <f t="shared" si="7"/>
        <v>5.4907407407407516E-2</v>
      </c>
      <c r="M141">
        <f t="shared" si="8"/>
        <v>15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1724</v>
      </c>
      <c r="H142" s="9" t="s">
        <v>153</v>
      </c>
      <c r="I142" s="3" t="s">
        <v>1391</v>
      </c>
      <c r="J142" s="13" t="s">
        <v>1725</v>
      </c>
      <c r="K142" s="14" t="s">
        <v>1726</v>
      </c>
      <c r="L142" s="17">
        <f t="shared" si="7"/>
        <v>4.978009259259264E-2</v>
      </c>
      <c r="M142">
        <f t="shared" si="8"/>
        <v>15</v>
      </c>
    </row>
    <row r="143" spans="1:13" x14ac:dyDescent="0.25">
      <c r="A143" s="11"/>
      <c r="B143" s="12"/>
      <c r="C143" s="9" t="s">
        <v>190</v>
      </c>
      <c r="D143" s="9" t="s">
        <v>191</v>
      </c>
      <c r="E143" s="9" t="s">
        <v>191</v>
      </c>
      <c r="F143" s="9" t="s">
        <v>15</v>
      </c>
      <c r="G143" s="9" t="s">
        <v>1727</v>
      </c>
      <c r="H143" s="9" t="s">
        <v>153</v>
      </c>
      <c r="I143" s="3" t="s">
        <v>1391</v>
      </c>
      <c r="J143" s="13" t="s">
        <v>1728</v>
      </c>
      <c r="K143" s="14" t="s">
        <v>1729</v>
      </c>
      <c r="L143" s="17">
        <f t="shared" si="7"/>
        <v>2.3657407407407405E-2</v>
      </c>
      <c r="M143">
        <f t="shared" si="8"/>
        <v>7</v>
      </c>
    </row>
    <row r="144" spans="1:13" x14ac:dyDescent="0.25">
      <c r="A144" s="11"/>
      <c r="B144" s="12"/>
      <c r="C144" s="9" t="s">
        <v>63</v>
      </c>
      <c r="D144" s="9" t="s">
        <v>64</v>
      </c>
      <c r="E144" s="10" t="s">
        <v>12</v>
      </c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9" t="s">
        <v>64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1730</v>
      </c>
      <c r="H146" s="9" t="s">
        <v>153</v>
      </c>
      <c r="I146" s="3" t="s">
        <v>1391</v>
      </c>
      <c r="J146" s="13" t="s">
        <v>1731</v>
      </c>
      <c r="K146" s="14" t="s">
        <v>1732</v>
      </c>
      <c r="L146" s="17">
        <f t="shared" si="7"/>
        <v>2.9386574074074134E-2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1733</v>
      </c>
      <c r="H147" s="9" t="s">
        <v>153</v>
      </c>
      <c r="I147" s="3" t="s">
        <v>1391</v>
      </c>
      <c r="J147" s="13" t="s">
        <v>1734</v>
      </c>
      <c r="K147" s="14" t="s">
        <v>1735</v>
      </c>
      <c r="L147" s="17">
        <f t="shared" si="7"/>
        <v>1.1192129629629566E-2</v>
      </c>
      <c r="M147">
        <f t="shared" si="8"/>
        <v>22</v>
      </c>
    </row>
    <row r="148" spans="1:13" x14ac:dyDescent="0.25">
      <c r="A148" s="11"/>
      <c r="B148" s="12"/>
      <c r="C148" s="12"/>
      <c r="D148" s="12"/>
      <c r="E148" s="9" t="s">
        <v>65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1736</v>
      </c>
      <c r="H149" s="9" t="s">
        <v>153</v>
      </c>
      <c r="I149" s="3" t="s">
        <v>1391</v>
      </c>
      <c r="J149" s="13" t="s">
        <v>1737</v>
      </c>
      <c r="K149" s="14" t="s">
        <v>1738</v>
      </c>
      <c r="L149" s="17">
        <f t="shared" si="7"/>
        <v>1.3414351851851858E-2</v>
      </c>
      <c r="M149">
        <f t="shared" si="8"/>
        <v>4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1739</v>
      </c>
      <c r="H150" s="9" t="s">
        <v>153</v>
      </c>
      <c r="I150" s="3" t="s">
        <v>1391</v>
      </c>
      <c r="J150" s="13" t="s">
        <v>1740</v>
      </c>
      <c r="K150" s="14" t="s">
        <v>1741</v>
      </c>
      <c r="L150" s="17">
        <f t="shared" si="7"/>
        <v>1.3553240740740768E-2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1742</v>
      </c>
      <c r="H151" s="9" t="s">
        <v>153</v>
      </c>
      <c r="I151" s="3" t="s">
        <v>1391</v>
      </c>
      <c r="J151" s="13" t="s">
        <v>1743</v>
      </c>
      <c r="K151" s="14" t="s">
        <v>1744</v>
      </c>
      <c r="L151" s="17">
        <f t="shared" si="7"/>
        <v>3.2094907407407391E-2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1745</v>
      </c>
      <c r="H152" s="9" t="s">
        <v>153</v>
      </c>
      <c r="I152" s="3" t="s">
        <v>1391</v>
      </c>
      <c r="J152" s="13" t="s">
        <v>1746</v>
      </c>
      <c r="K152" s="14" t="s">
        <v>1747</v>
      </c>
      <c r="L152" s="17">
        <f t="shared" si="7"/>
        <v>5.063657407407407E-2</v>
      </c>
      <c r="M152">
        <f t="shared" si="8"/>
        <v>15</v>
      </c>
    </row>
    <row r="153" spans="1:13" x14ac:dyDescent="0.25">
      <c r="A153" s="11"/>
      <c r="B153" s="12"/>
      <c r="C153" s="9" t="s">
        <v>336</v>
      </c>
      <c r="D153" s="9" t="s">
        <v>337</v>
      </c>
      <c r="E153" s="9" t="s">
        <v>337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1748</v>
      </c>
      <c r="H154" s="9" t="s">
        <v>153</v>
      </c>
      <c r="I154" s="3" t="s">
        <v>1391</v>
      </c>
      <c r="J154" s="13" t="s">
        <v>1749</v>
      </c>
      <c r="K154" s="14" t="s">
        <v>1750</v>
      </c>
      <c r="L154" s="17">
        <f t="shared" si="7"/>
        <v>1.541666666666669E-2</v>
      </c>
      <c r="M154">
        <f t="shared" si="8"/>
        <v>5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1751</v>
      </c>
      <c r="H155" s="9" t="s">
        <v>153</v>
      </c>
      <c r="I155" s="3" t="s">
        <v>1391</v>
      </c>
      <c r="J155" s="13" t="s">
        <v>1752</v>
      </c>
      <c r="K155" s="14" t="s">
        <v>1753</v>
      </c>
      <c r="L155" s="17">
        <f t="shared" si="7"/>
        <v>2.82175925925926E-2</v>
      </c>
      <c r="M155">
        <f t="shared" si="8"/>
        <v>6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1754</v>
      </c>
      <c r="H156" s="9" t="s">
        <v>153</v>
      </c>
      <c r="I156" s="3" t="s">
        <v>1391</v>
      </c>
      <c r="J156" s="13" t="s">
        <v>1755</v>
      </c>
      <c r="K156" s="14" t="s">
        <v>1756</v>
      </c>
      <c r="L156" s="17">
        <f t="shared" si="7"/>
        <v>1.7349537037037011E-2</v>
      </c>
      <c r="M156">
        <f t="shared" si="8"/>
        <v>9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1757</v>
      </c>
      <c r="H157" s="9" t="s">
        <v>153</v>
      </c>
      <c r="I157" s="3" t="s">
        <v>1391</v>
      </c>
      <c r="J157" s="13" t="s">
        <v>1758</v>
      </c>
      <c r="K157" s="14" t="s">
        <v>1759</v>
      </c>
      <c r="L157" s="17">
        <f t="shared" si="7"/>
        <v>4.7685185185185164E-2</v>
      </c>
      <c r="M157">
        <f t="shared" si="8"/>
        <v>14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1760</v>
      </c>
      <c r="H158" s="9" t="s">
        <v>153</v>
      </c>
      <c r="I158" s="3" t="s">
        <v>1391</v>
      </c>
      <c r="J158" s="13" t="s">
        <v>1761</v>
      </c>
      <c r="K158" s="14" t="s">
        <v>1762</v>
      </c>
      <c r="L158" s="17">
        <f t="shared" si="7"/>
        <v>1.8148148148148135E-2</v>
      </c>
      <c r="M158">
        <f t="shared" si="8"/>
        <v>19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1763</v>
      </c>
      <c r="H159" s="9" t="s">
        <v>153</v>
      </c>
      <c r="I159" s="3" t="s">
        <v>1391</v>
      </c>
      <c r="J159" s="13" t="s">
        <v>1764</v>
      </c>
      <c r="K159" s="14" t="s">
        <v>1765</v>
      </c>
      <c r="L159" s="17">
        <f t="shared" si="7"/>
        <v>1.5266203703703685E-2</v>
      </c>
      <c r="M159">
        <f t="shared" si="8"/>
        <v>23</v>
      </c>
    </row>
    <row r="160" spans="1:13" x14ac:dyDescent="0.25">
      <c r="A160" s="11"/>
      <c r="B160" s="12"/>
      <c r="C160" s="9" t="s">
        <v>822</v>
      </c>
      <c r="D160" s="9" t="s">
        <v>823</v>
      </c>
      <c r="E160" s="9" t="s">
        <v>823</v>
      </c>
      <c r="F160" s="9" t="s">
        <v>15</v>
      </c>
      <c r="G160" s="9" t="s">
        <v>1766</v>
      </c>
      <c r="H160" s="9" t="s">
        <v>153</v>
      </c>
      <c r="I160" s="3" t="s">
        <v>1391</v>
      </c>
      <c r="J160" s="13" t="s">
        <v>1767</v>
      </c>
      <c r="K160" s="14" t="s">
        <v>1768</v>
      </c>
      <c r="L160" s="17">
        <f t="shared" si="7"/>
        <v>1.3483796296296285E-2</v>
      </c>
      <c r="M160">
        <f t="shared" si="8"/>
        <v>5</v>
      </c>
    </row>
    <row r="161" spans="1:13" x14ac:dyDescent="0.25">
      <c r="A161" s="11"/>
      <c r="B161" s="12"/>
      <c r="C161" s="9" t="s">
        <v>93</v>
      </c>
      <c r="D161" s="9" t="s">
        <v>94</v>
      </c>
      <c r="E161" s="10" t="s">
        <v>12</v>
      </c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9" t="s">
        <v>341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1769</v>
      </c>
      <c r="H163" s="9" t="s">
        <v>343</v>
      </c>
      <c r="I163" s="3" t="s">
        <v>1391</v>
      </c>
      <c r="J163" s="13" t="s">
        <v>1770</v>
      </c>
      <c r="K163" s="14" t="s">
        <v>1771</v>
      </c>
      <c r="L163" s="17">
        <f t="shared" si="7"/>
        <v>1.2951388888888889E-2</v>
      </c>
      <c r="M163">
        <f t="shared" si="8"/>
        <v>0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1772</v>
      </c>
      <c r="H164" s="9" t="s">
        <v>343</v>
      </c>
      <c r="I164" s="3" t="s">
        <v>1391</v>
      </c>
      <c r="J164" s="13" t="s">
        <v>1773</v>
      </c>
      <c r="K164" s="14" t="s">
        <v>1774</v>
      </c>
      <c r="L164" s="17">
        <f t="shared" si="7"/>
        <v>1.4456018518518521E-2</v>
      </c>
      <c r="M164">
        <f t="shared" si="8"/>
        <v>8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1775</v>
      </c>
      <c r="H165" s="9" t="s">
        <v>343</v>
      </c>
      <c r="I165" s="3" t="s">
        <v>1391</v>
      </c>
      <c r="J165" s="13" t="s">
        <v>1776</v>
      </c>
      <c r="K165" s="14" t="s">
        <v>1777</v>
      </c>
      <c r="L165" s="17">
        <f t="shared" si="7"/>
        <v>3.834490740740748E-2</v>
      </c>
      <c r="M165">
        <f t="shared" si="8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1778</v>
      </c>
      <c r="H166" s="9" t="s">
        <v>343</v>
      </c>
      <c r="I166" s="3" t="s">
        <v>1391</v>
      </c>
      <c r="J166" s="13" t="s">
        <v>1779</v>
      </c>
      <c r="K166" s="14" t="s">
        <v>1780</v>
      </c>
      <c r="L166" s="17">
        <f t="shared" si="7"/>
        <v>2.4143518518518536E-2</v>
      </c>
      <c r="M166">
        <f t="shared" si="8"/>
        <v>11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1781</v>
      </c>
      <c r="H167" s="9" t="s">
        <v>153</v>
      </c>
      <c r="I167" s="3" t="s">
        <v>1391</v>
      </c>
      <c r="J167" s="13" t="s">
        <v>1782</v>
      </c>
      <c r="K167" s="14" t="s">
        <v>1783</v>
      </c>
      <c r="L167" s="17">
        <f t="shared" si="7"/>
        <v>4.1898148148148073E-2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1784</v>
      </c>
      <c r="H168" s="9" t="s">
        <v>343</v>
      </c>
      <c r="I168" s="3" t="s">
        <v>1391</v>
      </c>
      <c r="J168" s="13" t="s">
        <v>1785</v>
      </c>
      <c r="K168" s="14" t="s">
        <v>1786</v>
      </c>
      <c r="L168" s="17">
        <f t="shared" si="7"/>
        <v>5.1296296296296284E-2</v>
      </c>
      <c r="M168">
        <f t="shared" si="8"/>
        <v>14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1787</v>
      </c>
      <c r="H169" s="9" t="s">
        <v>343</v>
      </c>
      <c r="I169" s="3" t="s">
        <v>1391</v>
      </c>
      <c r="J169" s="13" t="s">
        <v>1788</v>
      </c>
      <c r="K169" s="14" t="s">
        <v>1789</v>
      </c>
      <c r="L169" s="17">
        <f t="shared" si="7"/>
        <v>2.9201388888888791E-2</v>
      </c>
      <c r="M169">
        <f t="shared" si="8"/>
        <v>16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1790</v>
      </c>
      <c r="H170" s="9" t="s">
        <v>343</v>
      </c>
      <c r="I170" s="3" t="s">
        <v>1391</v>
      </c>
      <c r="J170" s="13" t="s">
        <v>1791</v>
      </c>
      <c r="K170" s="14" t="s">
        <v>1792</v>
      </c>
      <c r="L170" s="17">
        <f t="shared" si="7"/>
        <v>4.7835648148148113E-2</v>
      </c>
      <c r="M170">
        <f t="shared" si="8"/>
        <v>16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1793</v>
      </c>
      <c r="H171" s="9" t="s">
        <v>343</v>
      </c>
      <c r="I171" s="3" t="s">
        <v>1391</v>
      </c>
      <c r="J171" s="13" t="s">
        <v>1794</v>
      </c>
      <c r="K171" s="14" t="s">
        <v>1795</v>
      </c>
      <c r="L171" s="17">
        <f t="shared" si="7"/>
        <v>1.7326388888888822E-2</v>
      </c>
      <c r="M171">
        <f t="shared" si="8"/>
        <v>20</v>
      </c>
    </row>
    <row r="172" spans="1:13" x14ac:dyDescent="0.25">
      <c r="A172" s="11"/>
      <c r="B172" s="12"/>
      <c r="C172" s="12"/>
      <c r="D172" s="12"/>
      <c r="E172" s="9" t="s">
        <v>94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1796</v>
      </c>
      <c r="H173" s="9" t="s">
        <v>343</v>
      </c>
      <c r="I173" s="3" t="s">
        <v>1391</v>
      </c>
      <c r="J173" s="13" t="s">
        <v>1797</v>
      </c>
      <c r="K173" s="14" t="s">
        <v>1798</v>
      </c>
      <c r="L173" s="17">
        <f t="shared" si="7"/>
        <v>2.358796296296306E-2</v>
      </c>
      <c r="M173">
        <f t="shared" si="8"/>
        <v>8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1799</v>
      </c>
      <c r="H174" s="9" t="s">
        <v>343</v>
      </c>
      <c r="I174" s="3" t="s">
        <v>1391</v>
      </c>
      <c r="J174" s="13" t="s">
        <v>1800</v>
      </c>
      <c r="K174" s="14" t="s">
        <v>1801</v>
      </c>
      <c r="L174" s="17">
        <f t="shared" si="7"/>
        <v>2.6747685185185222E-2</v>
      </c>
      <c r="M174">
        <f t="shared" si="8"/>
        <v>12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1802</v>
      </c>
      <c r="H175" s="9" t="s">
        <v>153</v>
      </c>
      <c r="I175" s="3" t="s">
        <v>1391</v>
      </c>
      <c r="J175" s="13" t="s">
        <v>1803</v>
      </c>
      <c r="K175" s="14" t="s">
        <v>1804</v>
      </c>
      <c r="L175" s="17">
        <f t="shared" si="7"/>
        <v>5.3472222222222254E-2</v>
      </c>
      <c r="M175">
        <f t="shared" si="8"/>
        <v>15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1805</v>
      </c>
      <c r="H176" s="9" t="s">
        <v>343</v>
      </c>
      <c r="I176" s="3" t="s">
        <v>1391</v>
      </c>
      <c r="J176" s="13" t="s">
        <v>1806</v>
      </c>
      <c r="K176" s="14" t="s">
        <v>1807</v>
      </c>
      <c r="L176" s="17">
        <f t="shared" si="7"/>
        <v>3.6388888888889026E-2</v>
      </c>
      <c r="M176">
        <f t="shared" si="8"/>
        <v>16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1808</v>
      </c>
      <c r="H177" s="9" t="s">
        <v>343</v>
      </c>
      <c r="I177" s="3" t="s">
        <v>1391</v>
      </c>
      <c r="J177" s="13" t="s">
        <v>1809</v>
      </c>
      <c r="K177" s="14" t="s">
        <v>1810</v>
      </c>
      <c r="L177" s="17">
        <f t="shared" si="7"/>
        <v>1.2696759259259283E-2</v>
      </c>
      <c r="M177">
        <f t="shared" si="8"/>
        <v>19</v>
      </c>
    </row>
    <row r="178" spans="1:13" x14ac:dyDescent="0.25">
      <c r="A178" s="11"/>
      <c r="B178" s="12"/>
      <c r="C178" s="9" t="s">
        <v>1811</v>
      </c>
      <c r="D178" s="9" t="s">
        <v>1812</v>
      </c>
      <c r="E178" s="9" t="s">
        <v>1812</v>
      </c>
      <c r="F178" s="9" t="s">
        <v>15</v>
      </c>
      <c r="G178" s="9" t="s">
        <v>1813</v>
      </c>
      <c r="H178" s="9" t="s">
        <v>153</v>
      </c>
      <c r="I178" s="3" t="s">
        <v>1391</v>
      </c>
      <c r="J178" s="13" t="s">
        <v>1814</v>
      </c>
      <c r="K178" s="14" t="s">
        <v>1815</v>
      </c>
      <c r="L178" s="17">
        <f t="shared" si="7"/>
        <v>3.0648148148148091E-2</v>
      </c>
      <c r="M178">
        <f t="shared" si="8"/>
        <v>13</v>
      </c>
    </row>
    <row r="179" spans="1:13" x14ac:dyDescent="0.25">
      <c r="A179" s="11"/>
      <c r="B179" s="12"/>
      <c r="C179" s="9" t="s">
        <v>1343</v>
      </c>
      <c r="D179" s="9" t="s">
        <v>1344</v>
      </c>
      <c r="E179" s="9" t="s">
        <v>1344</v>
      </c>
      <c r="F179" s="9" t="s">
        <v>15</v>
      </c>
      <c r="G179" s="9" t="s">
        <v>1816</v>
      </c>
      <c r="H179" s="9" t="s">
        <v>153</v>
      </c>
      <c r="I179" s="3" t="s">
        <v>1391</v>
      </c>
      <c r="J179" s="13" t="s">
        <v>1817</v>
      </c>
      <c r="K179" s="14" t="s">
        <v>1818</v>
      </c>
      <c r="L179" s="17">
        <f t="shared" si="7"/>
        <v>4.1886574074074145E-2</v>
      </c>
      <c r="M179">
        <f t="shared" si="8"/>
        <v>13</v>
      </c>
    </row>
    <row r="180" spans="1:13" x14ac:dyDescent="0.25">
      <c r="A180" s="11"/>
      <c r="B180" s="12"/>
      <c r="C180" s="9" t="s">
        <v>210</v>
      </c>
      <c r="D180" s="9" t="s">
        <v>211</v>
      </c>
      <c r="E180" s="9" t="s">
        <v>211</v>
      </c>
      <c r="F180" s="9" t="s">
        <v>15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1819</v>
      </c>
      <c r="H181" s="9" t="s">
        <v>153</v>
      </c>
      <c r="I181" s="3" t="s">
        <v>1391</v>
      </c>
      <c r="J181" s="13" t="s">
        <v>1820</v>
      </c>
      <c r="K181" s="14" t="s">
        <v>1821</v>
      </c>
      <c r="L181" s="17">
        <f t="shared" si="7"/>
        <v>1.8425925925925984E-2</v>
      </c>
      <c r="M181">
        <f t="shared" si="8"/>
        <v>5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1822</v>
      </c>
      <c r="H182" s="9" t="s">
        <v>153</v>
      </c>
      <c r="I182" s="3" t="s">
        <v>1391</v>
      </c>
      <c r="J182" s="13" t="s">
        <v>1823</v>
      </c>
      <c r="K182" s="14" t="s">
        <v>1824</v>
      </c>
      <c r="L182" s="17">
        <f t="shared" si="7"/>
        <v>1.4745370370370381E-2</v>
      </c>
      <c r="M182">
        <f t="shared" si="8"/>
        <v>9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1825</v>
      </c>
      <c r="H183" s="9" t="s">
        <v>153</v>
      </c>
      <c r="I183" s="3" t="s">
        <v>1391</v>
      </c>
      <c r="J183" s="13" t="s">
        <v>1826</v>
      </c>
      <c r="K183" s="14" t="s">
        <v>1827</v>
      </c>
      <c r="L183" s="17">
        <f t="shared" si="7"/>
        <v>1.3587962962963163E-2</v>
      </c>
      <c r="M183">
        <f t="shared" si="8"/>
        <v>21</v>
      </c>
    </row>
    <row r="184" spans="1:13" x14ac:dyDescent="0.25">
      <c r="A184" s="11"/>
      <c r="B184" s="12"/>
      <c r="C184" s="9" t="s">
        <v>1064</v>
      </c>
      <c r="D184" s="9" t="s">
        <v>1453</v>
      </c>
      <c r="E184" s="9" t="s">
        <v>54</v>
      </c>
      <c r="F184" s="9" t="s">
        <v>15</v>
      </c>
      <c r="G184" s="9" t="s">
        <v>1454</v>
      </c>
      <c r="H184" s="9" t="s">
        <v>1064</v>
      </c>
      <c r="I184" s="3" t="s">
        <v>1391</v>
      </c>
      <c r="J184" s="13" t="s">
        <v>1455</v>
      </c>
      <c r="K184" s="14" t="s">
        <v>1889</v>
      </c>
      <c r="L184" s="17">
        <f t="shared" si="7"/>
        <v>0.59868055555555566</v>
      </c>
      <c r="M184">
        <f t="shared" si="8"/>
        <v>9</v>
      </c>
    </row>
    <row r="185" spans="1:13" x14ac:dyDescent="0.25">
      <c r="A185" s="3" t="s">
        <v>378</v>
      </c>
      <c r="B185" s="9" t="s">
        <v>379</v>
      </c>
      <c r="C185" s="9" t="s">
        <v>924</v>
      </c>
      <c r="D185" s="9" t="s">
        <v>925</v>
      </c>
      <c r="E185" s="9" t="s">
        <v>925</v>
      </c>
      <c r="F185" s="9" t="s">
        <v>382</v>
      </c>
      <c r="G185" s="9" t="s">
        <v>1828</v>
      </c>
      <c r="H185" s="9" t="s">
        <v>153</v>
      </c>
      <c r="I185" s="3" t="s">
        <v>1391</v>
      </c>
      <c r="J185" s="13" t="s">
        <v>1829</v>
      </c>
      <c r="K185" s="14" t="s">
        <v>1890</v>
      </c>
    </row>
    <row r="186" spans="1:13" x14ac:dyDescent="0.25">
      <c r="A186" s="3" t="s">
        <v>386</v>
      </c>
      <c r="B186" s="9" t="s">
        <v>387</v>
      </c>
      <c r="C186" s="10" t="s">
        <v>12</v>
      </c>
      <c r="D186" s="5"/>
      <c r="E186" s="5"/>
      <c r="F186" s="5"/>
      <c r="G186" s="5"/>
      <c r="H186" s="5"/>
      <c r="I186" s="6"/>
      <c r="J186" s="7"/>
      <c r="K186" s="8"/>
      <c r="L186" s="17">
        <f t="shared" si="7"/>
        <v>0</v>
      </c>
    </row>
    <row r="187" spans="1:13" x14ac:dyDescent="0.25">
      <c r="A187" s="11"/>
      <c r="B187" s="12"/>
      <c r="C187" s="9" t="s">
        <v>394</v>
      </c>
      <c r="D187" s="9" t="s">
        <v>395</v>
      </c>
      <c r="E187" s="9" t="s">
        <v>395</v>
      </c>
      <c r="F187" s="9" t="s">
        <v>15</v>
      </c>
      <c r="G187" s="9" t="s">
        <v>1830</v>
      </c>
      <c r="H187" s="9" t="s">
        <v>153</v>
      </c>
      <c r="I187" s="3" t="s">
        <v>1391</v>
      </c>
      <c r="J187" s="13" t="s">
        <v>1831</v>
      </c>
      <c r="K187" s="14" t="s">
        <v>1832</v>
      </c>
      <c r="L187" s="17">
        <f t="shared" si="7"/>
        <v>2.2384259259259243E-2</v>
      </c>
      <c r="M187">
        <f t="shared" si="8"/>
        <v>6</v>
      </c>
    </row>
    <row r="188" spans="1:13" x14ac:dyDescent="0.25">
      <c r="A188" s="11"/>
      <c r="B188" s="12"/>
      <c r="C188" s="9" t="s">
        <v>958</v>
      </c>
      <c r="D188" s="9" t="s">
        <v>959</v>
      </c>
      <c r="E188" s="9" t="s">
        <v>960</v>
      </c>
      <c r="F188" s="9" t="s">
        <v>15</v>
      </c>
      <c r="G188" s="9" t="s">
        <v>1833</v>
      </c>
      <c r="H188" s="9" t="s">
        <v>153</v>
      </c>
      <c r="I188" s="3" t="s">
        <v>1391</v>
      </c>
      <c r="J188" s="13" t="s">
        <v>1834</v>
      </c>
      <c r="K188" s="14" t="s">
        <v>1835</v>
      </c>
      <c r="L188" s="17">
        <f t="shared" si="7"/>
        <v>2.8333333333333321E-2</v>
      </c>
      <c r="M188">
        <f t="shared" si="8"/>
        <v>8</v>
      </c>
    </row>
    <row r="189" spans="1:13" x14ac:dyDescent="0.25">
      <c r="A189" s="11"/>
      <c r="B189" s="12"/>
      <c r="C189" s="9" t="s">
        <v>423</v>
      </c>
      <c r="D189" s="9" t="s">
        <v>424</v>
      </c>
      <c r="E189" s="9" t="s">
        <v>425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1836</v>
      </c>
      <c r="H190" s="9" t="s">
        <v>153</v>
      </c>
      <c r="I190" s="3" t="s">
        <v>1391</v>
      </c>
      <c r="J190" s="13" t="s">
        <v>875</v>
      </c>
      <c r="K190" s="14" t="s">
        <v>1837</v>
      </c>
      <c r="L190" s="17">
        <f t="shared" si="7"/>
        <v>2.5787037037037053E-2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1838</v>
      </c>
      <c r="H191" s="9" t="s">
        <v>153</v>
      </c>
      <c r="I191" s="3" t="s">
        <v>1391</v>
      </c>
      <c r="J191" s="13" t="s">
        <v>1839</v>
      </c>
      <c r="K191" s="14" t="s">
        <v>1840</v>
      </c>
      <c r="L191" s="17">
        <f t="shared" si="7"/>
        <v>1.8854166666666727E-2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1841</v>
      </c>
      <c r="H192" s="9" t="s">
        <v>153</v>
      </c>
      <c r="I192" s="3" t="s">
        <v>1391</v>
      </c>
      <c r="J192" s="13" t="s">
        <v>1842</v>
      </c>
      <c r="K192" s="14" t="s">
        <v>1843</v>
      </c>
      <c r="L192" s="17">
        <f t="shared" si="7"/>
        <v>4.2997685185185208E-2</v>
      </c>
      <c r="M192">
        <f t="shared" si="8"/>
        <v>14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1844</v>
      </c>
      <c r="H193" s="9" t="s">
        <v>153</v>
      </c>
      <c r="I193" s="3" t="s">
        <v>1391</v>
      </c>
      <c r="J193" s="13" t="s">
        <v>1845</v>
      </c>
      <c r="K193" s="14" t="s">
        <v>1846</v>
      </c>
      <c r="L193" s="17">
        <f t="shared" si="7"/>
        <v>3.1400462962962949E-2</v>
      </c>
      <c r="M193">
        <f t="shared" si="8"/>
        <v>16</v>
      </c>
    </row>
    <row r="194" spans="1:13" x14ac:dyDescent="0.25">
      <c r="A194" s="3" t="s">
        <v>438</v>
      </c>
      <c r="B194" s="9" t="s">
        <v>439</v>
      </c>
      <c r="C194" s="10" t="s">
        <v>12</v>
      </c>
      <c r="D194" s="5"/>
      <c r="E194" s="5"/>
      <c r="F194" s="5"/>
      <c r="G194" s="5"/>
      <c r="H194" s="5"/>
      <c r="I194" s="6"/>
      <c r="J194" s="7"/>
      <c r="K194" s="8"/>
    </row>
    <row r="195" spans="1:13" x14ac:dyDescent="0.25">
      <c r="A195" s="11"/>
      <c r="B195" s="12"/>
      <c r="C195" s="9" t="s">
        <v>39</v>
      </c>
      <c r="D195" s="9" t="s">
        <v>40</v>
      </c>
      <c r="E195" s="9" t="s">
        <v>40</v>
      </c>
      <c r="F195" s="9" t="s">
        <v>15</v>
      </c>
      <c r="G195" s="9" t="s">
        <v>1847</v>
      </c>
      <c r="H195" s="9" t="s">
        <v>17</v>
      </c>
      <c r="I195" s="3" t="s">
        <v>1391</v>
      </c>
      <c r="J195" s="13" t="s">
        <v>1848</v>
      </c>
      <c r="K195" s="14" t="s">
        <v>1849</v>
      </c>
      <c r="L195" s="17">
        <f t="shared" ref="L195:L209" si="9">K195-J195</f>
        <v>4.3715277777777783E-2</v>
      </c>
      <c r="M195">
        <f t="shared" ref="M195:M209" si="10">HOUR(J195)</f>
        <v>7</v>
      </c>
    </row>
    <row r="196" spans="1:13" x14ac:dyDescent="0.25">
      <c r="A196" s="11"/>
      <c r="B196" s="12"/>
      <c r="C196" s="9" t="s">
        <v>455</v>
      </c>
      <c r="D196" s="9" t="s">
        <v>456</v>
      </c>
      <c r="E196" s="9" t="s">
        <v>457</v>
      </c>
      <c r="F196" s="9" t="s">
        <v>15</v>
      </c>
      <c r="G196" s="10" t="s">
        <v>12</v>
      </c>
      <c r="H196" s="5"/>
      <c r="I196" s="6"/>
      <c r="J196" s="7"/>
      <c r="K196" s="8"/>
    </row>
    <row r="197" spans="1:13" x14ac:dyDescent="0.25">
      <c r="A197" s="11"/>
      <c r="B197" s="12"/>
      <c r="C197" s="12"/>
      <c r="D197" s="12"/>
      <c r="E197" s="12"/>
      <c r="F197" s="12"/>
      <c r="G197" s="9" t="s">
        <v>1850</v>
      </c>
      <c r="H197" s="9" t="s">
        <v>17</v>
      </c>
      <c r="I197" s="3" t="s">
        <v>1391</v>
      </c>
      <c r="J197" s="13" t="s">
        <v>1851</v>
      </c>
      <c r="K197" s="14" t="s">
        <v>1852</v>
      </c>
      <c r="L197" s="17">
        <f t="shared" si="9"/>
        <v>1.741898148148148E-2</v>
      </c>
      <c r="M197">
        <f t="shared" si="10"/>
        <v>0</v>
      </c>
    </row>
    <row r="198" spans="1:13" x14ac:dyDescent="0.25">
      <c r="A198" s="11"/>
      <c r="B198" s="12"/>
      <c r="C198" s="12"/>
      <c r="D198" s="12"/>
      <c r="E198" s="12"/>
      <c r="F198" s="12"/>
      <c r="G198" s="9" t="s">
        <v>1853</v>
      </c>
      <c r="H198" s="9" t="s">
        <v>17</v>
      </c>
      <c r="I198" s="3" t="s">
        <v>1391</v>
      </c>
      <c r="J198" s="13" t="s">
        <v>1854</v>
      </c>
      <c r="K198" s="14" t="s">
        <v>1855</v>
      </c>
      <c r="L198" s="17">
        <f t="shared" si="9"/>
        <v>2.1898148148148194E-2</v>
      </c>
      <c r="M198">
        <f t="shared" si="10"/>
        <v>5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1856</v>
      </c>
      <c r="H199" s="9" t="s">
        <v>17</v>
      </c>
      <c r="I199" s="3" t="s">
        <v>1391</v>
      </c>
      <c r="J199" s="13" t="s">
        <v>1857</v>
      </c>
      <c r="K199" s="14" t="s">
        <v>1858</v>
      </c>
      <c r="L199" s="17">
        <f t="shared" si="9"/>
        <v>3.0636574074074108E-2</v>
      </c>
      <c r="M199">
        <f t="shared" si="10"/>
        <v>11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1859</v>
      </c>
      <c r="H200" s="9" t="s">
        <v>17</v>
      </c>
      <c r="I200" s="3" t="s">
        <v>1391</v>
      </c>
      <c r="J200" s="13" t="s">
        <v>1860</v>
      </c>
      <c r="K200" s="14" t="s">
        <v>1861</v>
      </c>
      <c r="L200" s="17">
        <f t="shared" si="9"/>
        <v>3.7638888888888777E-2</v>
      </c>
      <c r="M200">
        <f t="shared" si="10"/>
        <v>13</v>
      </c>
    </row>
    <row r="201" spans="1:13" x14ac:dyDescent="0.25">
      <c r="A201" s="11"/>
      <c r="B201" s="12"/>
      <c r="C201" s="12"/>
      <c r="D201" s="12"/>
      <c r="E201" s="12"/>
      <c r="F201" s="12"/>
      <c r="G201" s="9" t="s">
        <v>1862</v>
      </c>
      <c r="H201" s="9" t="s">
        <v>17</v>
      </c>
      <c r="I201" s="3" t="s">
        <v>1391</v>
      </c>
      <c r="J201" s="13" t="s">
        <v>1863</v>
      </c>
      <c r="K201" s="14" t="s">
        <v>1864</v>
      </c>
      <c r="L201" s="17">
        <f t="shared" si="9"/>
        <v>1.5706018518518494E-2</v>
      </c>
      <c r="M201">
        <f t="shared" si="10"/>
        <v>14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1865</v>
      </c>
      <c r="H202" s="9" t="s">
        <v>17</v>
      </c>
      <c r="I202" s="3" t="s">
        <v>1391</v>
      </c>
      <c r="J202" s="13" t="s">
        <v>1866</v>
      </c>
      <c r="K202" s="14" t="s">
        <v>1867</v>
      </c>
      <c r="L202" s="17">
        <f t="shared" si="9"/>
        <v>2.0486111111110983E-2</v>
      </c>
      <c r="M202">
        <f t="shared" si="10"/>
        <v>15</v>
      </c>
    </row>
    <row r="203" spans="1:13" x14ac:dyDescent="0.25">
      <c r="A203" s="11"/>
      <c r="B203" s="12"/>
      <c r="C203" s="12"/>
      <c r="D203" s="12"/>
      <c r="E203" s="12"/>
      <c r="F203" s="12"/>
      <c r="G203" s="9" t="s">
        <v>1868</v>
      </c>
      <c r="H203" s="9" t="s">
        <v>17</v>
      </c>
      <c r="I203" s="3" t="s">
        <v>1391</v>
      </c>
      <c r="J203" s="13" t="s">
        <v>1869</v>
      </c>
      <c r="K203" s="14" t="s">
        <v>1870</v>
      </c>
      <c r="L203" s="17">
        <f t="shared" si="9"/>
        <v>2.0092592592592662E-2</v>
      </c>
      <c r="M203">
        <f t="shared" si="10"/>
        <v>17</v>
      </c>
    </row>
    <row r="204" spans="1:13" x14ac:dyDescent="0.25">
      <c r="A204" s="11"/>
      <c r="B204" s="12"/>
      <c r="C204" s="12"/>
      <c r="D204" s="12"/>
      <c r="E204" s="12"/>
      <c r="F204" s="12"/>
      <c r="G204" s="9" t="s">
        <v>1871</v>
      </c>
      <c r="H204" s="9" t="s">
        <v>17</v>
      </c>
      <c r="I204" s="3" t="s">
        <v>1391</v>
      </c>
      <c r="J204" s="13" t="s">
        <v>1872</v>
      </c>
      <c r="K204" s="14" t="s">
        <v>1873</v>
      </c>
      <c r="L204" s="17">
        <f t="shared" si="9"/>
        <v>1.215277777777779E-2</v>
      </c>
      <c r="M204">
        <f t="shared" si="10"/>
        <v>19</v>
      </c>
    </row>
    <row r="205" spans="1:13" x14ac:dyDescent="0.25">
      <c r="A205" s="11"/>
      <c r="B205" s="12"/>
      <c r="C205" s="9" t="s">
        <v>1874</v>
      </c>
      <c r="D205" s="9" t="s">
        <v>1875</v>
      </c>
      <c r="E205" s="9" t="s">
        <v>1876</v>
      </c>
      <c r="F205" s="9" t="s">
        <v>15</v>
      </c>
      <c r="G205" s="9" t="s">
        <v>1877</v>
      </c>
      <c r="H205" s="9" t="s">
        <v>17</v>
      </c>
      <c r="I205" s="3" t="s">
        <v>1391</v>
      </c>
      <c r="J205" s="13" t="s">
        <v>1878</v>
      </c>
      <c r="K205" s="14" t="s">
        <v>1879</v>
      </c>
      <c r="L205" s="17">
        <f t="shared" si="9"/>
        <v>1.9143518518518532E-2</v>
      </c>
      <c r="M205">
        <f t="shared" si="10"/>
        <v>7</v>
      </c>
    </row>
    <row r="206" spans="1:13" x14ac:dyDescent="0.25">
      <c r="A206" s="11"/>
      <c r="B206" s="12"/>
      <c r="C206" s="9" t="s">
        <v>491</v>
      </c>
      <c r="D206" s="9" t="s">
        <v>492</v>
      </c>
      <c r="E206" s="9" t="s">
        <v>493</v>
      </c>
      <c r="F206" s="9" t="s">
        <v>15</v>
      </c>
      <c r="G206" s="10" t="s">
        <v>12</v>
      </c>
      <c r="H206" s="5"/>
      <c r="I206" s="6"/>
      <c r="J206" s="7"/>
      <c r="K206" s="8"/>
    </row>
    <row r="207" spans="1:13" x14ac:dyDescent="0.25">
      <c r="A207" s="11"/>
      <c r="B207" s="12"/>
      <c r="C207" s="12"/>
      <c r="D207" s="12"/>
      <c r="E207" s="12"/>
      <c r="F207" s="12"/>
      <c r="G207" s="9" t="s">
        <v>1880</v>
      </c>
      <c r="H207" s="9" t="s">
        <v>17</v>
      </c>
      <c r="I207" s="3" t="s">
        <v>1391</v>
      </c>
      <c r="J207" s="13" t="s">
        <v>1881</v>
      </c>
      <c r="K207" s="14" t="s">
        <v>1882</v>
      </c>
      <c r="L207" s="17">
        <f t="shared" si="9"/>
        <v>4.4178240740740726E-2</v>
      </c>
      <c r="M207">
        <f t="shared" si="10"/>
        <v>9</v>
      </c>
    </row>
    <row r="208" spans="1:13" x14ac:dyDescent="0.25">
      <c r="A208" s="11"/>
      <c r="B208" s="12"/>
      <c r="C208" s="12"/>
      <c r="D208" s="12"/>
      <c r="E208" s="12"/>
      <c r="F208" s="12"/>
      <c r="G208" s="9" t="s">
        <v>1883</v>
      </c>
      <c r="H208" s="9" t="s">
        <v>17</v>
      </c>
      <c r="I208" s="3" t="s">
        <v>1391</v>
      </c>
      <c r="J208" s="13" t="s">
        <v>1884</v>
      </c>
      <c r="K208" s="14" t="s">
        <v>1885</v>
      </c>
      <c r="L208" s="17">
        <f t="shared" si="9"/>
        <v>3.038194444444442E-2</v>
      </c>
      <c r="M208">
        <f t="shared" si="10"/>
        <v>12</v>
      </c>
    </row>
    <row r="209" spans="1:13" x14ac:dyDescent="0.25">
      <c r="A209" s="11"/>
      <c r="B209" s="11"/>
      <c r="C209" s="3" t="s">
        <v>423</v>
      </c>
      <c r="D209" s="3" t="s">
        <v>424</v>
      </c>
      <c r="E209" s="3" t="s">
        <v>425</v>
      </c>
      <c r="F209" s="3" t="s">
        <v>15</v>
      </c>
      <c r="G209" s="3" t="s">
        <v>1886</v>
      </c>
      <c r="H209" s="3" t="s">
        <v>17</v>
      </c>
      <c r="I209" s="3" t="s">
        <v>1391</v>
      </c>
      <c r="J209" s="15" t="s">
        <v>1887</v>
      </c>
      <c r="K209" s="16" t="s">
        <v>1888</v>
      </c>
      <c r="L209" s="17">
        <f t="shared" si="9"/>
        <v>4.2002314814814812E-2</v>
      </c>
      <c r="M209">
        <f t="shared" si="10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63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508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5.208333333333333</v>
      </c>
      <c r="R2" s="17">
        <f>AVERAGEIF(M1:M399,  O2, L1:L399)</f>
        <v>1.0162037037037037E-2</v>
      </c>
      <c r="S2" s="17">
        <f>AVERAGE($R$2:$R$25)</f>
        <v>1.7528879746689346E-2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5.208333333333333</v>
      </c>
      <c r="R3" s="17">
        <f>AVERAGEIF(M2:M400,  O3, L2:L400)</f>
        <v>1.1354166666666665E-2</v>
      </c>
      <c r="S3" s="17">
        <f t="shared" ref="S3:S25" si="1">AVERAGE($R$2:$R$25)</f>
        <v>1.7528879746689346E-2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5.208333333333333</v>
      </c>
      <c r="R4" s="17">
        <v>0</v>
      </c>
      <c r="S4" s="17">
        <f t="shared" si="1"/>
        <v>1.7528879746689346E-2</v>
      </c>
    </row>
    <row r="5" spans="1:19" x14ac:dyDescent="0.25">
      <c r="A5" s="11"/>
      <c r="B5" s="12"/>
      <c r="C5" s="12"/>
      <c r="D5" s="12"/>
      <c r="E5" s="12"/>
      <c r="F5" s="12"/>
      <c r="G5" s="9" t="s">
        <v>1892</v>
      </c>
      <c r="H5" s="9" t="s">
        <v>17</v>
      </c>
      <c r="I5" s="3" t="s">
        <v>1893</v>
      </c>
      <c r="J5" s="13" t="s">
        <v>1894</v>
      </c>
      <c r="K5" s="14" t="s">
        <v>19</v>
      </c>
      <c r="L5" s="17">
        <f t="shared" ref="L5:L65" si="2">K5-J5</f>
        <v>1.9398148148148109E-2</v>
      </c>
      <c r="M5">
        <f t="shared" ref="M5:M65" si="3">HOUR(J5)</f>
        <v>7</v>
      </c>
      <c r="O5">
        <v>3</v>
      </c>
      <c r="P5">
        <f>COUNTIF(M:M,"3")</f>
        <v>4</v>
      </c>
      <c r="Q5">
        <f t="shared" si="0"/>
        <v>5.208333333333333</v>
      </c>
      <c r="R5" s="17">
        <f t="shared" ref="R5:R22" si="4">AVERAGEIF(M4:M402,  O5, L4:L402)</f>
        <v>1.607060185185185E-2</v>
      </c>
      <c r="S5" s="17">
        <f t="shared" si="1"/>
        <v>1.7528879746689346E-2</v>
      </c>
    </row>
    <row r="6" spans="1:19" x14ac:dyDescent="0.25">
      <c r="A6" s="11"/>
      <c r="B6" s="12"/>
      <c r="C6" s="12"/>
      <c r="D6" s="12"/>
      <c r="E6" s="12"/>
      <c r="F6" s="12"/>
      <c r="G6" s="9" t="s">
        <v>1895</v>
      </c>
      <c r="H6" s="9" t="s">
        <v>17</v>
      </c>
      <c r="I6" s="3" t="s">
        <v>1893</v>
      </c>
      <c r="J6" s="13" t="s">
        <v>1896</v>
      </c>
      <c r="K6" s="14" t="s">
        <v>1897</v>
      </c>
      <c r="L6" s="17">
        <f t="shared" si="2"/>
        <v>3.2337962962962985E-2</v>
      </c>
      <c r="M6">
        <f t="shared" si="3"/>
        <v>9</v>
      </c>
      <c r="O6">
        <v>4</v>
      </c>
      <c r="P6">
        <f>COUNTIF(M:M,"4")</f>
        <v>10</v>
      </c>
      <c r="Q6">
        <f t="shared" si="0"/>
        <v>5.208333333333333</v>
      </c>
      <c r="R6" s="17">
        <f t="shared" si="4"/>
        <v>2.7079861111111103E-2</v>
      </c>
      <c r="S6" s="17">
        <f t="shared" si="1"/>
        <v>1.7528879746689346E-2</v>
      </c>
    </row>
    <row r="7" spans="1:19" x14ac:dyDescent="0.25">
      <c r="A7" s="11"/>
      <c r="B7" s="12"/>
      <c r="C7" s="12"/>
      <c r="D7" s="12"/>
      <c r="E7" s="12"/>
      <c r="F7" s="12"/>
      <c r="G7" s="9" t="s">
        <v>1898</v>
      </c>
      <c r="H7" s="9" t="s">
        <v>17</v>
      </c>
      <c r="I7" s="3" t="s">
        <v>1893</v>
      </c>
      <c r="J7" s="13" t="s">
        <v>1899</v>
      </c>
      <c r="K7" s="14" t="s">
        <v>1900</v>
      </c>
      <c r="L7" s="17">
        <f t="shared" si="2"/>
        <v>1.8009259259259225E-2</v>
      </c>
      <c r="M7">
        <f t="shared" si="3"/>
        <v>14</v>
      </c>
      <c r="O7">
        <v>5</v>
      </c>
      <c r="P7">
        <f>COUNTIF(M:M,"5")</f>
        <v>4</v>
      </c>
      <c r="Q7">
        <f t="shared" si="0"/>
        <v>5.208333333333333</v>
      </c>
      <c r="R7" s="17">
        <f t="shared" si="4"/>
        <v>2.3541666666666676E-2</v>
      </c>
      <c r="S7" s="17">
        <f t="shared" si="1"/>
        <v>1.7528879746689346E-2</v>
      </c>
    </row>
    <row r="8" spans="1:19" x14ac:dyDescent="0.25">
      <c r="A8" s="11"/>
      <c r="B8" s="12"/>
      <c r="C8" s="9" t="s">
        <v>39</v>
      </c>
      <c r="D8" s="9" t="s">
        <v>40</v>
      </c>
      <c r="E8" s="9" t="s">
        <v>40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13</v>
      </c>
      <c r="Q8">
        <f t="shared" si="0"/>
        <v>5.208333333333333</v>
      </c>
      <c r="R8" s="17">
        <f t="shared" si="4"/>
        <v>1.9448005698005696E-2</v>
      </c>
      <c r="S8" s="17">
        <f t="shared" si="1"/>
        <v>1.7528879746689346E-2</v>
      </c>
    </row>
    <row r="9" spans="1:19" x14ac:dyDescent="0.25">
      <c r="A9" s="11"/>
      <c r="B9" s="12"/>
      <c r="C9" s="12"/>
      <c r="D9" s="12"/>
      <c r="E9" s="12"/>
      <c r="F9" s="12"/>
      <c r="G9" s="9" t="s">
        <v>1901</v>
      </c>
      <c r="H9" s="9" t="s">
        <v>17</v>
      </c>
      <c r="I9" s="3" t="s">
        <v>1893</v>
      </c>
      <c r="J9" s="13" t="s">
        <v>1902</v>
      </c>
      <c r="K9" s="14" t="s">
        <v>1903</v>
      </c>
      <c r="L9" s="17">
        <f t="shared" si="2"/>
        <v>3.5081018518518525E-2</v>
      </c>
      <c r="M9">
        <f t="shared" si="3"/>
        <v>11</v>
      </c>
      <c r="O9">
        <v>7</v>
      </c>
      <c r="P9">
        <f>COUNTIF(M:M,"7")</f>
        <v>10</v>
      </c>
      <c r="Q9">
        <f t="shared" si="0"/>
        <v>5.208333333333333</v>
      </c>
      <c r="R9" s="17">
        <f t="shared" si="4"/>
        <v>2.0433384773662546E-2</v>
      </c>
      <c r="S9" s="17">
        <f t="shared" si="1"/>
        <v>1.7528879746689346E-2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1904</v>
      </c>
      <c r="H10" s="9" t="s">
        <v>17</v>
      </c>
      <c r="I10" s="3" t="s">
        <v>1893</v>
      </c>
      <c r="J10" s="13" t="s">
        <v>1905</v>
      </c>
      <c r="K10" s="14" t="s">
        <v>1906</v>
      </c>
      <c r="L10" s="17">
        <f t="shared" si="2"/>
        <v>2.0891203703703787E-2</v>
      </c>
      <c r="M10">
        <f t="shared" si="3"/>
        <v>14</v>
      </c>
      <c r="O10">
        <v>8</v>
      </c>
      <c r="P10">
        <f>COUNTIF(M:M,"8")</f>
        <v>9</v>
      </c>
      <c r="Q10">
        <f t="shared" si="0"/>
        <v>5.208333333333333</v>
      </c>
      <c r="R10" s="17">
        <f t="shared" si="4"/>
        <v>2.5190329218106981E-2</v>
      </c>
      <c r="S10" s="17">
        <f t="shared" si="1"/>
        <v>1.7528879746689346E-2</v>
      </c>
    </row>
    <row r="11" spans="1:19" x14ac:dyDescent="0.25">
      <c r="A11" s="11"/>
      <c r="B11" s="12"/>
      <c r="C11" s="9" t="s">
        <v>1412</v>
      </c>
      <c r="D11" s="9" t="s">
        <v>1413</v>
      </c>
      <c r="E11" s="9" t="s">
        <v>1413</v>
      </c>
      <c r="F11" s="9" t="s">
        <v>15</v>
      </c>
      <c r="G11" s="9" t="s">
        <v>1907</v>
      </c>
      <c r="H11" s="9" t="s">
        <v>17</v>
      </c>
      <c r="I11" s="3" t="s">
        <v>1893</v>
      </c>
      <c r="J11" s="13" t="s">
        <v>1908</v>
      </c>
      <c r="K11" s="14" t="s">
        <v>1909</v>
      </c>
      <c r="L11" s="17">
        <f t="shared" si="2"/>
        <v>1.6481481481481486E-2</v>
      </c>
      <c r="M11">
        <f t="shared" si="3"/>
        <v>7</v>
      </c>
      <c r="O11">
        <v>9</v>
      </c>
      <c r="P11">
        <f>COUNTIF(M:M,"9")</f>
        <v>19</v>
      </c>
      <c r="Q11">
        <f t="shared" si="0"/>
        <v>5.208333333333333</v>
      </c>
      <c r="R11" s="17">
        <f t="shared" si="4"/>
        <v>3.2204861111111115E-2</v>
      </c>
      <c r="S11" s="17">
        <f t="shared" si="1"/>
        <v>1.7528879746689346E-2</v>
      </c>
    </row>
    <row r="12" spans="1:19" x14ac:dyDescent="0.25">
      <c r="A12" s="11"/>
      <c r="B12" s="12"/>
      <c r="C12" s="9" t="s">
        <v>93</v>
      </c>
      <c r="D12" s="9" t="s">
        <v>94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13</v>
      </c>
      <c r="Q12">
        <f t="shared" si="0"/>
        <v>5.208333333333333</v>
      </c>
      <c r="R12" s="17">
        <f t="shared" si="4"/>
        <v>3.5052528490028489E-2</v>
      </c>
      <c r="S12" s="17">
        <f t="shared" si="1"/>
        <v>1.7528879746689346E-2</v>
      </c>
    </row>
    <row r="13" spans="1:19" x14ac:dyDescent="0.25">
      <c r="A13" s="11"/>
      <c r="B13" s="12"/>
      <c r="C13" s="12"/>
      <c r="D13" s="12"/>
      <c r="E13" s="9" t="s">
        <v>341</v>
      </c>
      <c r="F13" s="9" t="s">
        <v>15</v>
      </c>
      <c r="G13" s="9" t="s">
        <v>1910</v>
      </c>
      <c r="H13" s="9" t="s">
        <v>24</v>
      </c>
      <c r="I13" s="3" t="s">
        <v>1893</v>
      </c>
      <c r="J13" s="13" t="s">
        <v>1911</v>
      </c>
      <c r="K13" s="14" t="s">
        <v>1436</v>
      </c>
      <c r="L13" s="17">
        <f t="shared" si="2"/>
        <v>1.2337962962962856E-2</v>
      </c>
      <c r="M13">
        <f t="shared" si="3"/>
        <v>21</v>
      </c>
      <c r="O13">
        <v>11</v>
      </c>
      <c r="P13">
        <f>COUNTIF(M:M,"11")</f>
        <v>11</v>
      </c>
      <c r="Q13">
        <f t="shared" si="0"/>
        <v>5.208333333333333</v>
      </c>
      <c r="R13" s="17">
        <f t="shared" si="4"/>
        <v>3.1635416666666666E-2</v>
      </c>
      <c r="S13" s="17">
        <f t="shared" si="1"/>
        <v>1.7528879746689346E-2</v>
      </c>
    </row>
    <row r="14" spans="1:19" x14ac:dyDescent="0.25">
      <c r="A14" s="11"/>
      <c r="B14" s="12"/>
      <c r="C14" s="12"/>
      <c r="D14" s="12"/>
      <c r="E14" s="9" t="s">
        <v>94</v>
      </c>
      <c r="F14" s="9" t="s">
        <v>15</v>
      </c>
      <c r="G14" s="9" t="s">
        <v>1912</v>
      </c>
      <c r="H14" s="9" t="s">
        <v>24</v>
      </c>
      <c r="I14" s="3" t="s">
        <v>1893</v>
      </c>
      <c r="J14" s="13" t="s">
        <v>1913</v>
      </c>
      <c r="K14" s="14" t="s">
        <v>1914</v>
      </c>
      <c r="L14" s="17">
        <f t="shared" si="2"/>
        <v>2.1689814814814801E-2</v>
      </c>
      <c r="M14">
        <f t="shared" si="3"/>
        <v>12</v>
      </c>
      <c r="O14">
        <v>12</v>
      </c>
      <c r="P14">
        <f>COUNTIF(M:M,"12")</f>
        <v>5</v>
      </c>
      <c r="Q14">
        <f t="shared" si="0"/>
        <v>5.208333333333333</v>
      </c>
      <c r="R14" s="17">
        <f t="shared" si="4"/>
        <v>2.3171296296296284E-2</v>
      </c>
      <c r="S14" s="17">
        <f t="shared" si="1"/>
        <v>1.7528879746689346E-2</v>
      </c>
    </row>
    <row r="15" spans="1:19" x14ac:dyDescent="0.25">
      <c r="A15" s="11"/>
      <c r="B15" s="12"/>
      <c r="C15" s="9" t="s">
        <v>138</v>
      </c>
      <c r="D15" s="9" t="s">
        <v>139</v>
      </c>
      <c r="E15" s="9" t="s">
        <v>139</v>
      </c>
      <c r="F15" s="9" t="s">
        <v>15</v>
      </c>
      <c r="G15" s="9" t="s">
        <v>1915</v>
      </c>
      <c r="H15" s="9" t="s">
        <v>17</v>
      </c>
      <c r="I15" s="3" t="s">
        <v>1893</v>
      </c>
      <c r="J15" s="13" t="s">
        <v>1916</v>
      </c>
      <c r="K15" s="14" t="s">
        <v>1917</v>
      </c>
      <c r="L15" s="17">
        <f t="shared" si="2"/>
        <v>1.6782407407407385E-2</v>
      </c>
      <c r="M15">
        <f t="shared" si="3"/>
        <v>8</v>
      </c>
      <c r="O15">
        <v>13</v>
      </c>
      <c r="P15">
        <f>COUNTIF(M:M,"13")</f>
        <v>5</v>
      </c>
      <c r="Q15">
        <f t="shared" si="0"/>
        <v>5.208333333333333</v>
      </c>
      <c r="R15" s="17">
        <f t="shared" si="4"/>
        <v>1.6254629629629647E-2</v>
      </c>
      <c r="S15" s="17">
        <f t="shared" si="1"/>
        <v>1.7528879746689346E-2</v>
      </c>
    </row>
    <row r="16" spans="1:19" x14ac:dyDescent="0.25">
      <c r="A16" s="11"/>
      <c r="B16" s="12"/>
      <c r="C16" s="9" t="s">
        <v>911</v>
      </c>
      <c r="D16" s="9" t="s">
        <v>912</v>
      </c>
      <c r="E16" s="9" t="s">
        <v>912</v>
      </c>
      <c r="F16" s="9" t="s">
        <v>15</v>
      </c>
      <c r="G16" s="9" t="s">
        <v>1918</v>
      </c>
      <c r="H16" s="9" t="s">
        <v>24</v>
      </c>
      <c r="I16" s="3" t="s">
        <v>1893</v>
      </c>
      <c r="J16" s="13" t="s">
        <v>1919</v>
      </c>
      <c r="K16" s="14" t="s">
        <v>1920</v>
      </c>
      <c r="L16" s="17">
        <f t="shared" si="2"/>
        <v>2.4189814814814747E-2</v>
      </c>
      <c r="M16">
        <f t="shared" si="3"/>
        <v>7</v>
      </c>
      <c r="O16">
        <v>14</v>
      </c>
      <c r="P16">
        <f>COUNTIF(M:M,"14")</f>
        <v>5</v>
      </c>
      <c r="Q16">
        <f t="shared" si="0"/>
        <v>5.208333333333333</v>
      </c>
      <c r="R16" s="17">
        <f t="shared" si="4"/>
        <v>2.1886574074074055E-2</v>
      </c>
      <c r="S16" s="17">
        <f t="shared" si="1"/>
        <v>1.7528879746689346E-2</v>
      </c>
    </row>
    <row r="17" spans="1:19" x14ac:dyDescent="0.25">
      <c r="A17" s="3" t="s">
        <v>109</v>
      </c>
      <c r="B17" s="9" t="s">
        <v>110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L17" s="17">
        <f t="shared" si="2"/>
        <v>0</v>
      </c>
      <c r="O17">
        <v>15</v>
      </c>
      <c r="P17">
        <f>COUNTIF(M:M,"15")</f>
        <v>4</v>
      </c>
      <c r="Q17">
        <f t="shared" si="0"/>
        <v>5.208333333333333</v>
      </c>
      <c r="R17" s="17">
        <f t="shared" si="4"/>
        <v>1.8486689814814827E-2</v>
      </c>
      <c r="S17" s="17">
        <f t="shared" si="1"/>
        <v>1.7528879746689346E-2</v>
      </c>
    </row>
    <row r="18" spans="1:19" x14ac:dyDescent="0.25">
      <c r="A18" s="11"/>
      <c r="B18" s="12"/>
      <c r="C18" s="9" t="s">
        <v>1055</v>
      </c>
      <c r="D18" s="9" t="s">
        <v>1056</v>
      </c>
      <c r="E18" s="9" t="s">
        <v>1056</v>
      </c>
      <c r="F18" s="9" t="s">
        <v>15</v>
      </c>
      <c r="G18" s="9" t="s">
        <v>1921</v>
      </c>
      <c r="H18" s="9" t="s">
        <v>17</v>
      </c>
      <c r="I18" s="3" t="s">
        <v>1893</v>
      </c>
      <c r="J18" s="13" t="s">
        <v>1922</v>
      </c>
      <c r="K18" s="14" t="s">
        <v>1923</v>
      </c>
      <c r="L18" s="17">
        <f t="shared" si="2"/>
        <v>2.1562499999999984E-2</v>
      </c>
      <c r="M18">
        <f t="shared" si="3"/>
        <v>10</v>
      </c>
      <c r="O18">
        <v>16</v>
      </c>
      <c r="P18">
        <f>COUNTIF(M:M,"16")</f>
        <v>1</v>
      </c>
      <c r="Q18">
        <f t="shared" si="0"/>
        <v>5.208333333333333</v>
      </c>
      <c r="R18" s="17">
        <f t="shared" si="4"/>
        <v>1.836805555555554E-2</v>
      </c>
      <c r="S18" s="17">
        <f t="shared" si="1"/>
        <v>1.7528879746689346E-2</v>
      </c>
    </row>
    <row r="19" spans="1:19" x14ac:dyDescent="0.25">
      <c r="A19" s="11"/>
      <c r="B19" s="12"/>
      <c r="C19" s="9" t="s">
        <v>21</v>
      </c>
      <c r="D19" s="9" t="s">
        <v>22</v>
      </c>
      <c r="E19" s="9" t="s">
        <v>22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1</v>
      </c>
      <c r="Q19">
        <f t="shared" si="0"/>
        <v>5.208333333333333</v>
      </c>
      <c r="R19" s="17">
        <f t="shared" si="4"/>
        <v>1.3252314814814814E-2</v>
      </c>
      <c r="S19" s="17">
        <f t="shared" si="1"/>
        <v>1.7528879746689346E-2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1924</v>
      </c>
      <c r="H20" s="9" t="s">
        <v>17</v>
      </c>
      <c r="I20" s="3" t="s">
        <v>1893</v>
      </c>
      <c r="J20" s="13" t="s">
        <v>1925</v>
      </c>
      <c r="K20" s="14" t="s">
        <v>1926</v>
      </c>
      <c r="L20" s="17">
        <f t="shared" si="2"/>
        <v>2.8321759259259283E-2</v>
      </c>
      <c r="M20">
        <f t="shared" si="3"/>
        <v>8</v>
      </c>
      <c r="O20">
        <v>18</v>
      </c>
      <c r="P20">
        <f>COUNTIF(M:M,"18")</f>
        <v>1</v>
      </c>
      <c r="Q20">
        <f t="shared" si="0"/>
        <v>5.208333333333333</v>
      </c>
      <c r="R20" s="17">
        <f t="shared" si="4"/>
        <v>2.1238425925925841E-2</v>
      </c>
      <c r="S20" s="17">
        <f t="shared" si="1"/>
        <v>1.7528879746689346E-2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1927</v>
      </c>
      <c r="H21" s="9" t="s">
        <v>17</v>
      </c>
      <c r="I21" s="3" t="s">
        <v>1893</v>
      </c>
      <c r="J21" s="13" t="s">
        <v>1928</v>
      </c>
      <c r="K21" s="14" t="s">
        <v>1929</v>
      </c>
      <c r="L21" s="17">
        <f t="shared" si="2"/>
        <v>3.1087962962963067E-2</v>
      </c>
      <c r="M21">
        <f t="shared" si="3"/>
        <v>11</v>
      </c>
      <c r="O21">
        <v>19</v>
      </c>
      <c r="P21">
        <f>COUNTIF(M:M,"19")</f>
        <v>3</v>
      </c>
      <c r="Q21">
        <f t="shared" si="0"/>
        <v>5.208333333333333</v>
      </c>
      <c r="R21" s="17">
        <f t="shared" si="4"/>
        <v>1.9733796296296308E-2</v>
      </c>
      <c r="S21" s="17">
        <f t="shared" si="1"/>
        <v>1.7528879746689346E-2</v>
      </c>
    </row>
    <row r="22" spans="1:19" x14ac:dyDescent="0.25">
      <c r="A22" s="11"/>
      <c r="B22" s="12"/>
      <c r="C22" s="9" t="s">
        <v>39</v>
      </c>
      <c r="D22" s="9" t="s">
        <v>40</v>
      </c>
      <c r="E22" s="9" t="s">
        <v>40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5.208333333333333</v>
      </c>
      <c r="R22" s="17">
        <f t="shared" si="4"/>
        <v>1.612847222222219E-2</v>
      </c>
      <c r="S22" s="17">
        <f t="shared" si="1"/>
        <v>1.7528879746689346E-2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1930</v>
      </c>
      <c r="H23" s="9" t="s">
        <v>17</v>
      </c>
      <c r="I23" s="3" t="s">
        <v>1893</v>
      </c>
      <c r="J23" s="13" t="s">
        <v>1931</v>
      </c>
      <c r="K23" s="14" t="s">
        <v>1932</v>
      </c>
      <c r="L23" s="17">
        <f t="shared" si="2"/>
        <v>3.3043981481481521E-2</v>
      </c>
      <c r="M23">
        <f t="shared" si="3"/>
        <v>5</v>
      </c>
      <c r="O23">
        <v>21</v>
      </c>
      <c r="P23">
        <f>COUNTIF(M:M,"21")</f>
        <v>1</v>
      </c>
      <c r="Q23">
        <f t="shared" si="0"/>
        <v>5.208333333333333</v>
      </c>
      <c r="R23" s="17">
        <v>0</v>
      </c>
      <c r="S23" s="17">
        <f t="shared" si="1"/>
        <v>1.7528879746689346E-2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1933</v>
      </c>
      <c r="H24" s="9" t="s">
        <v>17</v>
      </c>
      <c r="I24" s="3" t="s">
        <v>1893</v>
      </c>
      <c r="J24" s="13" t="s">
        <v>1934</v>
      </c>
      <c r="K24" s="14" t="s">
        <v>1935</v>
      </c>
      <c r="L24" s="17">
        <f t="shared" si="2"/>
        <v>2.1886574074074072E-2</v>
      </c>
      <c r="M24">
        <f t="shared" si="3"/>
        <v>7</v>
      </c>
      <c r="O24">
        <v>22</v>
      </c>
      <c r="P24">
        <f>COUNTIF(M:M,"22")</f>
        <v>0</v>
      </c>
      <c r="Q24">
        <f t="shared" si="0"/>
        <v>5.208333333333333</v>
      </c>
      <c r="R24" s="17">
        <v>0</v>
      </c>
      <c r="S24" s="17">
        <f t="shared" si="1"/>
        <v>1.7528879746689346E-2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1936</v>
      </c>
      <c r="H25" s="9" t="s">
        <v>17</v>
      </c>
      <c r="I25" s="3" t="s">
        <v>1893</v>
      </c>
      <c r="J25" s="13" t="s">
        <v>1937</v>
      </c>
      <c r="K25" s="14" t="s">
        <v>1938</v>
      </c>
      <c r="L25" s="17">
        <f t="shared" si="2"/>
        <v>2.1539351851851851E-2</v>
      </c>
      <c r="M25">
        <f t="shared" si="3"/>
        <v>10</v>
      </c>
      <c r="O25">
        <v>23</v>
      </c>
      <c r="P25">
        <f>COUNTIF(M:M,"23")</f>
        <v>0</v>
      </c>
      <c r="Q25">
        <f t="shared" si="0"/>
        <v>5.208333333333333</v>
      </c>
      <c r="R25" s="17">
        <v>0</v>
      </c>
      <c r="S25" s="17">
        <f t="shared" si="1"/>
        <v>1.7528879746689346E-2</v>
      </c>
    </row>
    <row r="26" spans="1:19" x14ac:dyDescent="0.25">
      <c r="A26" s="11"/>
      <c r="B26" s="12"/>
      <c r="C26" s="9" t="s">
        <v>63</v>
      </c>
      <c r="D26" s="9" t="s">
        <v>64</v>
      </c>
      <c r="E26" s="9" t="s">
        <v>64</v>
      </c>
      <c r="F26" s="9" t="s">
        <v>15</v>
      </c>
      <c r="G26" s="9" t="s">
        <v>1939</v>
      </c>
      <c r="H26" s="9" t="s">
        <v>17</v>
      </c>
      <c r="I26" s="3" t="s">
        <v>1893</v>
      </c>
      <c r="J26" s="13" t="s">
        <v>1940</v>
      </c>
      <c r="K26" s="14" t="s">
        <v>1941</v>
      </c>
      <c r="L26" s="17">
        <f t="shared" si="2"/>
        <v>1.1354166666666665E-2</v>
      </c>
      <c r="M26">
        <f t="shared" si="3"/>
        <v>1</v>
      </c>
    </row>
    <row r="27" spans="1:19" x14ac:dyDescent="0.25">
      <c r="A27" s="11"/>
      <c r="B27" s="12"/>
      <c r="C27" s="9" t="s">
        <v>85</v>
      </c>
      <c r="D27" s="9" t="s">
        <v>86</v>
      </c>
      <c r="E27" s="9" t="s">
        <v>86</v>
      </c>
      <c r="F27" s="9" t="s">
        <v>15</v>
      </c>
      <c r="G27" s="9" t="s">
        <v>1942</v>
      </c>
      <c r="H27" s="9" t="s">
        <v>24</v>
      </c>
      <c r="I27" s="3" t="s">
        <v>1893</v>
      </c>
      <c r="J27" s="13" t="s">
        <v>1943</v>
      </c>
      <c r="K27" s="14" t="s">
        <v>1944</v>
      </c>
      <c r="L27" s="17">
        <f t="shared" si="2"/>
        <v>2.069444444444446E-2</v>
      </c>
      <c r="M27">
        <f t="shared" si="3"/>
        <v>6</v>
      </c>
    </row>
    <row r="28" spans="1:19" x14ac:dyDescent="0.25">
      <c r="A28" s="11"/>
      <c r="B28" s="12"/>
      <c r="C28" s="9" t="s">
        <v>138</v>
      </c>
      <c r="D28" s="9" t="s">
        <v>139</v>
      </c>
      <c r="E28" s="9" t="s">
        <v>139</v>
      </c>
      <c r="F28" s="9" t="s">
        <v>15</v>
      </c>
      <c r="G28" s="9" t="s">
        <v>1945</v>
      </c>
      <c r="H28" s="9" t="s">
        <v>17</v>
      </c>
      <c r="I28" s="3" t="s">
        <v>1893</v>
      </c>
      <c r="J28" s="13" t="s">
        <v>1946</v>
      </c>
      <c r="K28" s="14" t="s">
        <v>1947</v>
      </c>
      <c r="L28" s="17">
        <f t="shared" si="2"/>
        <v>2.0763888888888915E-2</v>
      </c>
      <c r="M28">
        <f t="shared" si="3"/>
        <v>6</v>
      </c>
    </row>
    <row r="29" spans="1:19" x14ac:dyDescent="0.25">
      <c r="A29" s="11"/>
      <c r="B29" s="12"/>
      <c r="C29" s="9" t="s">
        <v>636</v>
      </c>
      <c r="D29" s="9" t="s">
        <v>637</v>
      </c>
      <c r="E29" s="9" t="s">
        <v>637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1948</v>
      </c>
      <c r="H30" s="9" t="s">
        <v>17</v>
      </c>
      <c r="I30" s="3" t="s">
        <v>1893</v>
      </c>
      <c r="J30" s="13" t="s">
        <v>1949</v>
      </c>
      <c r="K30" s="14" t="s">
        <v>1950</v>
      </c>
      <c r="L30" s="17">
        <f t="shared" si="2"/>
        <v>2.4942129629629717E-2</v>
      </c>
      <c r="M30">
        <f t="shared" si="3"/>
        <v>15</v>
      </c>
    </row>
    <row r="31" spans="1:19" x14ac:dyDescent="0.25">
      <c r="A31" s="11"/>
      <c r="B31" s="12"/>
      <c r="C31" s="12"/>
      <c r="D31" s="12"/>
      <c r="E31" s="12"/>
      <c r="F31" s="12"/>
      <c r="G31" s="9" t="s">
        <v>1951</v>
      </c>
      <c r="H31" s="9" t="s">
        <v>17</v>
      </c>
      <c r="I31" s="3" t="s">
        <v>1893</v>
      </c>
      <c r="J31" s="13" t="s">
        <v>1952</v>
      </c>
      <c r="K31" s="14" t="s">
        <v>1953</v>
      </c>
      <c r="L31" s="17">
        <f t="shared" si="2"/>
        <v>1.836805555555554E-2</v>
      </c>
      <c r="M31">
        <f t="shared" si="3"/>
        <v>16</v>
      </c>
    </row>
    <row r="32" spans="1:19" x14ac:dyDescent="0.25">
      <c r="A32" s="11"/>
      <c r="B32" s="12"/>
      <c r="C32" s="9" t="s">
        <v>568</v>
      </c>
      <c r="D32" s="9" t="s">
        <v>569</v>
      </c>
      <c r="E32" s="9" t="s">
        <v>569</v>
      </c>
      <c r="F32" s="9" t="s">
        <v>15</v>
      </c>
      <c r="G32" s="9" t="s">
        <v>1954</v>
      </c>
      <c r="H32" s="9" t="s">
        <v>17</v>
      </c>
      <c r="I32" s="3" t="s">
        <v>1893</v>
      </c>
      <c r="J32" s="13" t="s">
        <v>1955</v>
      </c>
      <c r="K32" s="14" t="s">
        <v>1956</v>
      </c>
      <c r="L32" s="17">
        <f t="shared" si="2"/>
        <v>3.021990740740732E-2</v>
      </c>
      <c r="M32">
        <f t="shared" si="3"/>
        <v>8</v>
      </c>
    </row>
    <row r="33" spans="1:13" x14ac:dyDescent="0.25">
      <c r="A33" s="3" t="s">
        <v>148</v>
      </c>
      <c r="B33" s="9" t="s">
        <v>149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150</v>
      </c>
      <c r="D34" s="9" t="s">
        <v>151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151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1957</v>
      </c>
      <c r="H36" s="9" t="s">
        <v>153</v>
      </c>
      <c r="I36" s="3" t="s">
        <v>1893</v>
      </c>
      <c r="J36" s="13" t="s">
        <v>1958</v>
      </c>
      <c r="K36" s="14" t="s">
        <v>1959</v>
      </c>
      <c r="L36" s="17">
        <f t="shared" si="2"/>
        <v>1.4027777777777806E-2</v>
      </c>
      <c r="M36">
        <f t="shared" si="3"/>
        <v>5</v>
      </c>
    </row>
    <row r="37" spans="1:13" x14ac:dyDescent="0.25">
      <c r="A37" s="11"/>
      <c r="B37" s="12"/>
      <c r="C37" s="12"/>
      <c r="D37" s="12"/>
      <c r="E37" s="12"/>
      <c r="F37" s="12"/>
      <c r="G37" s="9" t="s">
        <v>1960</v>
      </c>
      <c r="H37" s="9" t="s">
        <v>153</v>
      </c>
      <c r="I37" s="3" t="s">
        <v>1893</v>
      </c>
      <c r="J37" s="13" t="s">
        <v>1961</v>
      </c>
      <c r="K37" s="14" t="s">
        <v>1962</v>
      </c>
      <c r="L37" s="17">
        <f t="shared" si="2"/>
        <v>2.3194444444444462E-2</v>
      </c>
      <c r="M37">
        <f t="shared" si="3"/>
        <v>6</v>
      </c>
    </row>
    <row r="38" spans="1:13" x14ac:dyDescent="0.25">
      <c r="A38" s="11"/>
      <c r="B38" s="12"/>
      <c r="C38" s="12"/>
      <c r="D38" s="12"/>
      <c r="E38" s="12"/>
      <c r="F38" s="12"/>
      <c r="G38" s="9" t="s">
        <v>1963</v>
      </c>
      <c r="H38" s="9" t="s">
        <v>153</v>
      </c>
      <c r="I38" s="3" t="s">
        <v>1893</v>
      </c>
      <c r="J38" s="13" t="s">
        <v>1964</v>
      </c>
      <c r="K38" s="14" t="s">
        <v>1965</v>
      </c>
      <c r="L38" s="17">
        <f t="shared" si="2"/>
        <v>1.9537037037037019E-2</v>
      </c>
      <c r="M38">
        <f t="shared" si="3"/>
        <v>6</v>
      </c>
    </row>
    <row r="39" spans="1:13" x14ac:dyDescent="0.25">
      <c r="A39" s="11"/>
      <c r="B39" s="12"/>
      <c r="C39" s="12"/>
      <c r="D39" s="12"/>
      <c r="E39" s="12"/>
      <c r="F39" s="12"/>
      <c r="G39" s="9" t="s">
        <v>1966</v>
      </c>
      <c r="H39" s="9" t="s">
        <v>153</v>
      </c>
      <c r="I39" s="3" t="s">
        <v>1893</v>
      </c>
      <c r="J39" s="13" t="s">
        <v>1967</v>
      </c>
      <c r="K39" s="14" t="s">
        <v>1968</v>
      </c>
      <c r="L39" s="17">
        <f t="shared" si="2"/>
        <v>2.0868055555555542E-2</v>
      </c>
      <c r="M39">
        <f t="shared" si="3"/>
        <v>6</v>
      </c>
    </row>
    <row r="40" spans="1:13" x14ac:dyDescent="0.25">
      <c r="A40" s="11"/>
      <c r="B40" s="12"/>
      <c r="C40" s="12"/>
      <c r="D40" s="12"/>
      <c r="E40" s="12"/>
      <c r="F40" s="12"/>
      <c r="G40" s="9" t="s">
        <v>1969</v>
      </c>
      <c r="H40" s="9" t="s">
        <v>153</v>
      </c>
      <c r="I40" s="3" t="s">
        <v>1893</v>
      </c>
      <c r="J40" s="13" t="s">
        <v>1970</v>
      </c>
      <c r="K40" s="14" t="s">
        <v>1971</v>
      </c>
      <c r="L40" s="17">
        <f t="shared" si="2"/>
        <v>1.7534722222222188E-2</v>
      </c>
      <c r="M40">
        <f t="shared" si="3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1972</v>
      </c>
      <c r="H41" s="9" t="s">
        <v>153</v>
      </c>
      <c r="I41" s="3" t="s">
        <v>1893</v>
      </c>
      <c r="J41" s="13" t="s">
        <v>1973</v>
      </c>
      <c r="K41" s="14" t="s">
        <v>1974</v>
      </c>
      <c r="L41" s="17">
        <f t="shared" si="2"/>
        <v>2.4756944444444484E-2</v>
      </c>
      <c r="M41">
        <f t="shared" si="3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1975</v>
      </c>
      <c r="H42" s="9" t="s">
        <v>153</v>
      </c>
      <c r="I42" s="3" t="s">
        <v>1893</v>
      </c>
      <c r="J42" s="13" t="s">
        <v>1976</v>
      </c>
      <c r="K42" s="14" t="s">
        <v>1977</v>
      </c>
      <c r="L42" s="17">
        <f t="shared" si="2"/>
        <v>1.7847222222222237E-2</v>
      </c>
      <c r="M42">
        <f t="shared" si="3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1978</v>
      </c>
      <c r="H43" s="9" t="s">
        <v>153</v>
      </c>
      <c r="I43" s="3" t="s">
        <v>1893</v>
      </c>
      <c r="J43" s="13" t="s">
        <v>1979</v>
      </c>
      <c r="K43" s="14" t="s">
        <v>1980</v>
      </c>
      <c r="L43" s="17">
        <f t="shared" si="2"/>
        <v>3.3402777777777837E-2</v>
      </c>
      <c r="M43">
        <f t="shared" si="3"/>
        <v>9</v>
      </c>
    </row>
    <row r="44" spans="1:13" x14ac:dyDescent="0.25">
      <c r="A44" s="11"/>
      <c r="B44" s="12"/>
      <c r="C44" s="12"/>
      <c r="D44" s="12"/>
      <c r="E44" s="12"/>
      <c r="F44" s="12"/>
      <c r="G44" s="9" t="s">
        <v>1981</v>
      </c>
      <c r="H44" s="9" t="s">
        <v>153</v>
      </c>
      <c r="I44" s="3" t="s">
        <v>1893</v>
      </c>
      <c r="J44" s="13" t="s">
        <v>1982</v>
      </c>
      <c r="K44" s="14" t="s">
        <v>1983</v>
      </c>
      <c r="L44" s="17">
        <f t="shared" si="2"/>
        <v>2.1030092592592586E-2</v>
      </c>
      <c r="M44">
        <f t="shared" si="3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1984</v>
      </c>
      <c r="H45" s="9" t="s">
        <v>153</v>
      </c>
      <c r="I45" s="3" t="s">
        <v>1893</v>
      </c>
      <c r="J45" s="13" t="s">
        <v>1985</v>
      </c>
      <c r="K45" s="14" t="s">
        <v>1986</v>
      </c>
      <c r="L45" s="17">
        <f t="shared" si="2"/>
        <v>1.635416666666667E-2</v>
      </c>
      <c r="M45">
        <f t="shared" si="3"/>
        <v>10</v>
      </c>
    </row>
    <row r="46" spans="1:13" x14ac:dyDescent="0.25">
      <c r="A46" s="11"/>
      <c r="B46" s="12"/>
      <c r="C46" s="12"/>
      <c r="D46" s="12"/>
      <c r="E46" s="12"/>
      <c r="F46" s="12"/>
      <c r="G46" s="9" t="s">
        <v>1987</v>
      </c>
      <c r="H46" s="9" t="s">
        <v>153</v>
      </c>
      <c r="I46" s="3" t="s">
        <v>1893</v>
      </c>
      <c r="J46" s="13" t="s">
        <v>1988</v>
      </c>
      <c r="K46" s="14" t="s">
        <v>1989</v>
      </c>
      <c r="L46" s="17">
        <f t="shared" si="2"/>
        <v>3.1886574074074137E-2</v>
      </c>
      <c r="M46">
        <f t="shared" si="3"/>
        <v>11</v>
      </c>
    </row>
    <row r="47" spans="1:13" x14ac:dyDescent="0.25">
      <c r="A47" s="11"/>
      <c r="B47" s="12"/>
      <c r="C47" s="12"/>
      <c r="D47" s="12"/>
      <c r="E47" s="12"/>
      <c r="F47" s="12"/>
      <c r="G47" s="9" t="s">
        <v>1990</v>
      </c>
      <c r="H47" s="9" t="s">
        <v>153</v>
      </c>
      <c r="I47" s="3" t="s">
        <v>1893</v>
      </c>
      <c r="J47" s="13" t="s">
        <v>1991</v>
      </c>
      <c r="K47" s="14" t="s">
        <v>1992</v>
      </c>
      <c r="L47" s="17">
        <f t="shared" si="2"/>
        <v>3.7002314814814752E-2</v>
      </c>
      <c r="M47">
        <f t="shared" si="3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1993</v>
      </c>
      <c r="H48" s="9" t="s">
        <v>153</v>
      </c>
      <c r="I48" s="3" t="s">
        <v>1893</v>
      </c>
      <c r="J48" s="13" t="s">
        <v>1994</v>
      </c>
      <c r="K48" s="14" t="s">
        <v>1995</v>
      </c>
      <c r="L48" s="17">
        <f t="shared" si="2"/>
        <v>4.5138888888888895E-2</v>
      </c>
      <c r="M48">
        <f t="shared" si="3"/>
        <v>11</v>
      </c>
    </row>
    <row r="49" spans="1:13" x14ac:dyDescent="0.25">
      <c r="A49" s="11"/>
      <c r="B49" s="12"/>
      <c r="C49" s="12"/>
      <c r="D49" s="12"/>
      <c r="E49" s="12"/>
      <c r="F49" s="12"/>
      <c r="G49" s="9" t="s">
        <v>1996</v>
      </c>
      <c r="H49" s="9" t="s">
        <v>153</v>
      </c>
      <c r="I49" s="3" t="s">
        <v>1893</v>
      </c>
      <c r="J49" s="13" t="s">
        <v>1997</v>
      </c>
      <c r="K49" s="14" t="s">
        <v>1998</v>
      </c>
      <c r="L49" s="17">
        <f t="shared" si="2"/>
        <v>2.0324074074074105E-2</v>
      </c>
      <c r="M49">
        <f t="shared" si="3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1999</v>
      </c>
      <c r="H50" s="9" t="s">
        <v>153</v>
      </c>
      <c r="I50" s="3" t="s">
        <v>1893</v>
      </c>
      <c r="J50" s="13" t="s">
        <v>2000</v>
      </c>
      <c r="K50" s="14" t="s">
        <v>2001</v>
      </c>
      <c r="L50" s="17">
        <f t="shared" si="2"/>
        <v>1.6458333333333464E-2</v>
      </c>
      <c r="M50">
        <f t="shared" si="3"/>
        <v>13</v>
      </c>
    </row>
    <row r="51" spans="1:13" x14ac:dyDescent="0.25">
      <c r="A51" s="11"/>
      <c r="B51" s="12"/>
      <c r="C51" s="12"/>
      <c r="D51" s="12"/>
      <c r="E51" s="12"/>
      <c r="F51" s="12"/>
      <c r="G51" s="9" t="s">
        <v>2002</v>
      </c>
      <c r="H51" s="9" t="s">
        <v>153</v>
      </c>
      <c r="I51" s="3" t="s">
        <v>1893</v>
      </c>
      <c r="J51" s="13" t="s">
        <v>2003</v>
      </c>
      <c r="K51" s="14" t="s">
        <v>2004</v>
      </c>
      <c r="L51" s="17">
        <f t="shared" si="2"/>
        <v>1.2893518518518499E-2</v>
      </c>
      <c r="M51">
        <f t="shared" si="3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2005</v>
      </c>
      <c r="H52" s="9" t="s">
        <v>153</v>
      </c>
      <c r="I52" s="3" t="s">
        <v>1893</v>
      </c>
      <c r="J52" s="13" t="s">
        <v>2006</v>
      </c>
      <c r="K52" s="14" t="s">
        <v>2007</v>
      </c>
      <c r="L52" s="17">
        <f t="shared" si="2"/>
        <v>1.4155092592592622E-2</v>
      </c>
      <c r="M52">
        <f t="shared" si="3"/>
        <v>19</v>
      </c>
    </row>
    <row r="53" spans="1:13" x14ac:dyDescent="0.25">
      <c r="A53" s="11"/>
      <c r="B53" s="12"/>
      <c r="C53" s="12"/>
      <c r="D53" s="12"/>
      <c r="E53" s="9" t="s">
        <v>159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2008</v>
      </c>
      <c r="H54" s="9" t="s">
        <v>161</v>
      </c>
      <c r="I54" s="3" t="s">
        <v>1893</v>
      </c>
      <c r="J54" s="13" t="s">
        <v>2009</v>
      </c>
      <c r="K54" s="14" t="s">
        <v>2010</v>
      </c>
      <c r="L54" s="17">
        <f t="shared" si="2"/>
        <v>2.0324074074074078E-2</v>
      </c>
      <c r="M54">
        <f t="shared" si="3"/>
        <v>3</v>
      </c>
    </row>
    <row r="55" spans="1:13" x14ac:dyDescent="0.25">
      <c r="A55" s="11"/>
      <c r="B55" s="12"/>
      <c r="C55" s="12"/>
      <c r="D55" s="12"/>
      <c r="E55" s="12"/>
      <c r="F55" s="12"/>
      <c r="G55" s="9" t="s">
        <v>2011</v>
      </c>
      <c r="H55" s="9" t="s">
        <v>161</v>
      </c>
      <c r="I55" s="3" t="s">
        <v>1893</v>
      </c>
      <c r="J55" s="13" t="s">
        <v>2012</v>
      </c>
      <c r="K55" s="14" t="s">
        <v>2013</v>
      </c>
      <c r="L55" s="17">
        <f t="shared" si="2"/>
        <v>1.5312499999999951E-2</v>
      </c>
      <c r="M55">
        <f t="shared" si="3"/>
        <v>20</v>
      </c>
    </row>
    <row r="56" spans="1:13" x14ac:dyDescent="0.25">
      <c r="A56" s="11"/>
      <c r="B56" s="12"/>
      <c r="C56" s="9" t="s">
        <v>164</v>
      </c>
      <c r="D56" s="9" t="s">
        <v>165</v>
      </c>
      <c r="E56" s="9" t="s">
        <v>165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2014</v>
      </c>
      <c r="H57" s="9" t="s">
        <v>153</v>
      </c>
      <c r="I57" s="3" t="s">
        <v>1893</v>
      </c>
      <c r="J57" s="13" t="s">
        <v>2015</v>
      </c>
      <c r="K57" s="14" t="s">
        <v>2016</v>
      </c>
      <c r="L57" s="17">
        <f t="shared" si="2"/>
        <v>1.5960648148148154E-2</v>
      </c>
      <c r="M57">
        <f t="shared" si="3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2017</v>
      </c>
      <c r="H58" s="9" t="s">
        <v>153</v>
      </c>
      <c r="I58" s="3" t="s">
        <v>1893</v>
      </c>
      <c r="J58" s="13" t="s">
        <v>2018</v>
      </c>
      <c r="K58" s="14" t="s">
        <v>2019</v>
      </c>
      <c r="L58" s="17">
        <f t="shared" si="2"/>
        <v>1.9907407407407429E-2</v>
      </c>
      <c r="M58">
        <f t="shared" si="3"/>
        <v>9</v>
      </c>
    </row>
    <row r="59" spans="1:13" x14ac:dyDescent="0.25">
      <c r="A59" s="11"/>
      <c r="B59" s="12"/>
      <c r="C59" s="9" t="s">
        <v>182</v>
      </c>
      <c r="D59" s="9" t="s">
        <v>183</v>
      </c>
      <c r="E59" s="9" t="s">
        <v>183</v>
      </c>
      <c r="F59" s="9" t="s">
        <v>15</v>
      </c>
      <c r="G59" s="9" t="s">
        <v>2020</v>
      </c>
      <c r="H59" s="9" t="s">
        <v>153</v>
      </c>
      <c r="I59" s="3" t="s">
        <v>1893</v>
      </c>
      <c r="J59" s="13" t="s">
        <v>2021</v>
      </c>
      <c r="K59" s="14" t="s">
        <v>2022</v>
      </c>
      <c r="L59" s="17">
        <f t="shared" si="2"/>
        <v>1.3576388888888846E-2</v>
      </c>
      <c r="M59">
        <f t="shared" si="3"/>
        <v>6</v>
      </c>
    </row>
    <row r="60" spans="1:13" x14ac:dyDescent="0.25">
      <c r="A60" s="11"/>
      <c r="B60" s="12"/>
      <c r="C60" s="9" t="s">
        <v>190</v>
      </c>
      <c r="D60" s="9" t="s">
        <v>191</v>
      </c>
      <c r="E60" s="9" t="s">
        <v>191</v>
      </c>
      <c r="F60" s="9" t="s">
        <v>15</v>
      </c>
      <c r="G60" s="9" t="s">
        <v>2023</v>
      </c>
      <c r="H60" s="9" t="s">
        <v>153</v>
      </c>
      <c r="I60" s="3" t="s">
        <v>1893</v>
      </c>
      <c r="J60" s="13" t="s">
        <v>2024</v>
      </c>
      <c r="K60" s="14" t="s">
        <v>2025</v>
      </c>
      <c r="L60" s="17">
        <f t="shared" si="2"/>
        <v>1.2245370370370323E-2</v>
      </c>
      <c r="M60">
        <f t="shared" si="3"/>
        <v>13</v>
      </c>
    </row>
    <row r="61" spans="1:13" x14ac:dyDescent="0.25">
      <c r="A61" s="11"/>
      <c r="B61" s="12"/>
      <c r="C61" s="9" t="s">
        <v>63</v>
      </c>
      <c r="D61" s="9" t="s">
        <v>64</v>
      </c>
      <c r="E61" s="9" t="s">
        <v>65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2026</v>
      </c>
      <c r="H62" s="9" t="s">
        <v>153</v>
      </c>
      <c r="I62" s="3" t="s">
        <v>1893</v>
      </c>
      <c r="J62" s="13" t="s">
        <v>2027</v>
      </c>
      <c r="K62" s="14" t="s">
        <v>2028</v>
      </c>
      <c r="L62" s="17">
        <f t="shared" si="2"/>
        <v>2.0694444444444404E-2</v>
      </c>
      <c r="M62">
        <f t="shared" si="3"/>
        <v>5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2029</v>
      </c>
      <c r="H63" s="9" t="s">
        <v>153</v>
      </c>
      <c r="I63" s="3" t="s">
        <v>1893</v>
      </c>
      <c r="J63" s="13" t="s">
        <v>2030</v>
      </c>
      <c r="K63" s="14" t="s">
        <v>2031</v>
      </c>
      <c r="L63" s="17">
        <f t="shared" si="2"/>
        <v>1.8796296296296311E-2</v>
      </c>
      <c r="M63">
        <f t="shared" si="3"/>
        <v>12</v>
      </c>
    </row>
    <row r="64" spans="1:13" x14ac:dyDescent="0.25">
      <c r="A64" s="11"/>
      <c r="B64" s="12"/>
      <c r="C64" s="12"/>
      <c r="D64" s="12"/>
      <c r="E64" s="12"/>
      <c r="F64" s="12"/>
      <c r="G64" s="9" t="s">
        <v>2032</v>
      </c>
      <c r="H64" s="9" t="s">
        <v>153</v>
      </c>
      <c r="I64" s="3" t="s">
        <v>1893</v>
      </c>
      <c r="J64" s="13" t="s">
        <v>2033</v>
      </c>
      <c r="K64" s="14" t="s">
        <v>2034</v>
      </c>
      <c r="L64" s="17">
        <f t="shared" si="2"/>
        <v>1.3252314814814814E-2</v>
      </c>
      <c r="M64">
        <f t="shared" si="3"/>
        <v>17</v>
      </c>
    </row>
    <row r="65" spans="1:13" x14ac:dyDescent="0.25">
      <c r="A65" s="11"/>
      <c r="B65" s="12"/>
      <c r="C65" s="12"/>
      <c r="D65" s="12"/>
      <c r="E65" s="12"/>
      <c r="F65" s="12"/>
      <c r="G65" s="9" t="s">
        <v>2035</v>
      </c>
      <c r="H65" s="9" t="s">
        <v>153</v>
      </c>
      <c r="I65" s="3" t="s">
        <v>1893</v>
      </c>
      <c r="J65" s="13" t="s">
        <v>2036</v>
      </c>
      <c r="K65" s="14" t="s">
        <v>2037</v>
      </c>
      <c r="L65" s="17">
        <f t="shared" si="2"/>
        <v>1.6944444444444429E-2</v>
      </c>
      <c r="M65">
        <f t="shared" si="3"/>
        <v>20</v>
      </c>
    </row>
    <row r="66" spans="1:13" x14ac:dyDescent="0.25">
      <c r="A66" s="11"/>
      <c r="B66" s="12"/>
      <c r="C66" s="9" t="s">
        <v>72</v>
      </c>
      <c r="D66" s="9" t="s">
        <v>73</v>
      </c>
      <c r="E66" s="9" t="s">
        <v>73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2038</v>
      </c>
      <c r="H67" s="9" t="s">
        <v>153</v>
      </c>
      <c r="I67" s="3" t="s">
        <v>1893</v>
      </c>
      <c r="J67" s="13" t="s">
        <v>2039</v>
      </c>
      <c r="K67" s="14" t="s">
        <v>2040</v>
      </c>
      <c r="L67" s="17">
        <f t="shared" ref="L67:L129" si="5">K67-J67</f>
        <v>1.6006944444444393E-2</v>
      </c>
      <c r="M67">
        <f t="shared" ref="M67:M129" si="6">HOUR(J67)</f>
        <v>15</v>
      </c>
    </row>
    <row r="68" spans="1:13" x14ac:dyDescent="0.25">
      <c r="A68" s="11"/>
      <c r="B68" s="12"/>
      <c r="C68" s="12"/>
      <c r="D68" s="12"/>
      <c r="E68" s="12"/>
      <c r="F68" s="12"/>
      <c r="G68" s="9" t="s">
        <v>2041</v>
      </c>
      <c r="H68" s="9" t="s">
        <v>153</v>
      </c>
      <c r="I68" s="3" t="s">
        <v>1893</v>
      </c>
      <c r="J68" s="13" t="s">
        <v>2042</v>
      </c>
      <c r="K68" s="14" t="s">
        <v>2043</v>
      </c>
      <c r="L68" s="17">
        <f t="shared" si="5"/>
        <v>2.1238425925925841E-2</v>
      </c>
      <c r="M68">
        <f t="shared" si="6"/>
        <v>18</v>
      </c>
    </row>
    <row r="69" spans="1:13" x14ac:dyDescent="0.25">
      <c r="A69" s="11"/>
      <c r="B69" s="12"/>
      <c r="C69" s="9" t="s">
        <v>367</v>
      </c>
      <c r="D69" s="9" t="s">
        <v>368</v>
      </c>
      <c r="E69" s="9" t="s">
        <v>368</v>
      </c>
      <c r="F69" s="9" t="s">
        <v>15</v>
      </c>
      <c r="G69" s="9" t="s">
        <v>2044</v>
      </c>
      <c r="H69" s="9" t="s">
        <v>153</v>
      </c>
      <c r="I69" s="3" t="s">
        <v>1893</v>
      </c>
      <c r="J69" s="13" t="s">
        <v>2045</v>
      </c>
      <c r="K69" s="14" t="s">
        <v>2046</v>
      </c>
      <c r="L69" s="17">
        <f t="shared" si="5"/>
        <v>1.7615740740740737E-2</v>
      </c>
      <c r="M69">
        <f t="shared" si="6"/>
        <v>0</v>
      </c>
    </row>
    <row r="70" spans="1:13" x14ac:dyDescent="0.25">
      <c r="A70" s="11"/>
      <c r="B70" s="12"/>
      <c r="C70" s="9" t="s">
        <v>210</v>
      </c>
      <c r="D70" s="9" t="s">
        <v>211</v>
      </c>
      <c r="E70" s="9" t="s">
        <v>211</v>
      </c>
      <c r="F70" s="9" t="s">
        <v>15</v>
      </c>
      <c r="G70" s="10" t="s">
        <v>12</v>
      </c>
      <c r="H70" s="5"/>
      <c r="I70" s="6"/>
      <c r="J70" s="7"/>
      <c r="K70" s="8"/>
      <c r="L70" s="17">
        <f t="shared" si="5"/>
        <v>0</v>
      </c>
    </row>
    <row r="71" spans="1:13" x14ac:dyDescent="0.25">
      <c r="A71" s="11"/>
      <c r="B71" s="12"/>
      <c r="C71" s="12"/>
      <c r="D71" s="12"/>
      <c r="E71" s="12"/>
      <c r="F71" s="12"/>
      <c r="G71" s="9" t="s">
        <v>2047</v>
      </c>
      <c r="H71" s="9" t="s">
        <v>153</v>
      </c>
      <c r="I71" s="3" t="s">
        <v>1893</v>
      </c>
      <c r="J71" s="13" t="s">
        <v>2048</v>
      </c>
      <c r="K71" s="14" t="s">
        <v>2049</v>
      </c>
      <c r="L71" s="17">
        <f t="shared" si="5"/>
        <v>1.7673611111111154E-2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2050</v>
      </c>
      <c r="H72" s="9" t="s">
        <v>153</v>
      </c>
      <c r="I72" s="3" t="s">
        <v>1893</v>
      </c>
      <c r="J72" s="13" t="s">
        <v>2051</v>
      </c>
      <c r="K72" s="14" t="s">
        <v>2052</v>
      </c>
      <c r="L72" s="17">
        <f t="shared" si="5"/>
        <v>1.9108796296296304E-2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2053</v>
      </c>
      <c r="H73" s="9" t="s">
        <v>153</v>
      </c>
      <c r="I73" s="3" t="s">
        <v>1893</v>
      </c>
      <c r="J73" s="13" t="s">
        <v>2054</v>
      </c>
      <c r="K73" s="14" t="s">
        <v>2055</v>
      </c>
      <c r="L73" s="17">
        <f t="shared" si="5"/>
        <v>4.0555555555555511E-2</v>
      </c>
      <c r="M73">
        <f t="shared" si="6"/>
        <v>8</v>
      </c>
    </row>
    <row r="74" spans="1:13" x14ac:dyDescent="0.25">
      <c r="A74" s="3" t="s">
        <v>223</v>
      </c>
      <c r="B74" s="9" t="s">
        <v>224</v>
      </c>
      <c r="C74" s="10" t="s">
        <v>12</v>
      </c>
      <c r="D74" s="5"/>
      <c r="E74" s="5"/>
      <c r="F74" s="5"/>
      <c r="G74" s="5"/>
      <c r="H74" s="5"/>
      <c r="I74" s="6"/>
      <c r="J74" s="7"/>
      <c r="K74" s="8"/>
    </row>
    <row r="75" spans="1:13" x14ac:dyDescent="0.25">
      <c r="A75" s="11"/>
      <c r="B75" s="12"/>
      <c r="C75" s="9" t="s">
        <v>225</v>
      </c>
      <c r="D75" s="9" t="s">
        <v>226</v>
      </c>
      <c r="E75" s="9" t="s">
        <v>226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2056</v>
      </c>
      <c r="H76" s="9" t="s">
        <v>153</v>
      </c>
      <c r="I76" s="3" t="s">
        <v>1893</v>
      </c>
      <c r="J76" s="13" t="s">
        <v>2057</v>
      </c>
      <c r="K76" s="14" t="s">
        <v>2058</v>
      </c>
      <c r="L76" s="17">
        <f t="shared" si="5"/>
        <v>1.5439814814814795E-2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2059</v>
      </c>
      <c r="H77" s="9" t="s">
        <v>153</v>
      </c>
      <c r="I77" s="3" t="s">
        <v>1893</v>
      </c>
      <c r="J77" s="13" t="s">
        <v>2060</v>
      </c>
      <c r="K77" s="14" t="s">
        <v>2061</v>
      </c>
      <c r="L77" s="17">
        <f t="shared" si="5"/>
        <v>2.6400462962962973E-2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2062</v>
      </c>
      <c r="H78" s="9" t="s">
        <v>153</v>
      </c>
      <c r="I78" s="3" t="s">
        <v>1893</v>
      </c>
      <c r="J78" s="13" t="s">
        <v>2063</v>
      </c>
      <c r="K78" s="14" t="s">
        <v>2064</v>
      </c>
      <c r="L78" s="17">
        <f t="shared" si="5"/>
        <v>3.4236111111111134E-2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2065</v>
      </c>
      <c r="H79" s="9" t="s">
        <v>153</v>
      </c>
      <c r="I79" s="3" t="s">
        <v>1893</v>
      </c>
      <c r="J79" s="13" t="s">
        <v>2066</v>
      </c>
      <c r="K79" s="14" t="s">
        <v>2067</v>
      </c>
      <c r="L79" s="17">
        <f t="shared" si="5"/>
        <v>1.3564814814814752E-2</v>
      </c>
      <c r="M79">
        <f t="shared" si="6"/>
        <v>14</v>
      </c>
    </row>
    <row r="80" spans="1:13" x14ac:dyDescent="0.25">
      <c r="A80" s="11"/>
      <c r="B80" s="12"/>
      <c r="C80" s="9" t="s">
        <v>150</v>
      </c>
      <c r="D80" s="9" t="s">
        <v>151</v>
      </c>
      <c r="E80" s="9" t="s">
        <v>151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2068</v>
      </c>
      <c r="H81" s="9" t="s">
        <v>153</v>
      </c>
      <c r="I81" s="3" t="s">
        <v>1893</v>
      </c>
      <c r="J81" s="13" t="s">
        <v>2069</v>
      </c>
      <c r="K81" s="14" t="s">
        <v>2070</v>
      </c>
      <c r="L81" s="17">
        <f t="shared" si="5"/>
        <v>1.3854166666666667E-2</v>
      </c>
      <c r="M81">
        <f t="shared" si="6"/>
        <v>6</v>
      </c>
    </row>
    <row r="82" spans="1:13" x14ac:dyDescent="0.25">
      <c r="A82" s="11"/>
      <c r="B82" s="12"/>
      <c r="C82" s="12"/>
      <c r="D82" s="12"/>
      <c r="E82" s="12"/>
      <c r="F82" s="12"/>
      <c r="G82" s="9" t="s">
        <v>2071</v>
      </c>
      <c r="H82" s="9" t="s">
        <v>153</v>
      </c>
      <c r="I82" s="3" t="s">
        <v>1893</v>
      </c>
      <c r="J82" s="13" t="s">
        <v>2072</v>
      </c>
      <c r="K82" s="14" t="s">
        <v>2073</v>
      </c>
      <c r="L82" s="17">
        <f t="shared" si="5"/>
        <v>2.4849537037037017E-2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2074</v>
      </c>
      <c r="H83" s="9" t="s">
        <v>153</v>
      </c>
      <c r="I83" s="3" t="s">
        <v>1893</v>
      </c>
      <c r="J83" s="13" t="s">
        <v>2075</v>
      </c>
      <c r="K83" s="14" t="s">
        <v>2076</v>
      </c>
      <c r="L83" s="17">
        <f t="shared" si="5"/>
        <v>1.8263888888888857E-2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2077</v>
      </c>
      <c r="H84" s="9" t="s">
        <v>153</v>
      </c>
      <c r="I84" s="3" t="s">
        <v>1893</v>
      </c>
      <c r="J84" s="13" t="s">
        <v>2078</v>
      </c>
      <c r="K84" s="14" t="s">
        <v>2079</v>
      </c>
      <c r="L84" s="17">
        <f t="shared" si="5"/>
        <v>1.5358796296296273E-2</v>
      </c>
      <c r="M84">
        <f t="shared" si="6"/>
        <v>11</v>
      </c>
    </row>
    <row r="85" spans="1:13" x14ac:dyDescent="0.25">
      <c r="A85" s="11"/>
      <c r="B85" s="12"/>
      <c r="C85" s="9" t="s">
        <v>164</v>
      </c>
      <c r="D85" s="9" t="s">
        <v>165</v>
      </c>
      <c r="E85" s="9" t="s">
        <v>165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2080</v>
      </c>
      <c r="H86" s="9" t="s">
        <v>153</v>
      </c>
      <c r="I86" s="3" t="s">
        <v>1893</v>
      </c>
      <c r="J86" s="13" t="s">
        <v>2081</v>
      </c>
      <c r="K86" s="14" t="s">
        <v>2082</v>
      </c>
      <c r="L86" s="17">
        <f t="shared" si="5"/>
        <v>2.322916666666669E-2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2083</v>
      </c>
      <c r="H87" s="9" t="s">
        <v>153</v>
      </c>
      <c r="I87" s="3" t="s">
        <v>1893</v>
      </c>
      <c r="J87" s="13" t="s">
        <v>2084</v>
      </c>
      <c r="K87" s="14" t="s">
        <v>2085</v>
      </c>
      <c r="L87" s="17">
        <f t="shared" si="5"/>
        <v>2.8356481481481455E-2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2086</v>
      </c>
      <c r="H88" s="9" t="s">
        <v>153</v>
      </c>
      <c r="I88" s="3" t="s">
        <v>1893</v>
      </c>
      <c r="J88" s="13" t="s">
        <v>2087</v>
      </c>
      <c r="K88" s="14" t="s">
        <v>2088</v>
      </c>
      <c r="L88" s="17">
        <f t="shared" si="5"/>
        <v>3.2557870370370362E-2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2089</v>
      </c>
      <c r="H89" s="9" t="s">
        <v>153</v>
      </c>
      <c r="I89" s="3" t="s">
        <v>1893</v>
      </c>
      <c r="J89" s="13" t="s">
        <v>2090</v>
      </c>
      <c r="K89" s="14" t="s">
        <v>2091</v>
      </c>
      <c r="L89" s="17">
        <f t="shared" si="5"/>
        <v>3.8101851851851831E-2</v>
      </c>
      <c r="M89">
        <f t="shared" si="6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2092</v>
      </c>
      <c r="H90" s="9" t="s">
        <v>153</v>
      </c>
      <c r="I90" s="3" t="s">
        <v>1893</v>
      </c>
      <c r="J90" s="13" t="s">
        <v>2093</v>
      </c>
      <c r="K90" s="14" t="s">
        <v>2094</v>
      </c>
      <c r="L90" s="17">
        <f t="shared" si="5"/>
        <v>2.7627314814814785E-2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2095</v>
      </c>
      <c r="H91" s="9" t="s">
        <v>153</v>
      </c>
      <c r="I91" s="3" t="s">
        <v>1893</v>
      </c>
      <c r="J91" s="13" t="s">
        <v>2096</v>
      </c>
      <c r="K91" s="14" t="s">
        <v>2097</v>
      </c>
      <c r="L91" s="17">
        <f t="shared" si="5"/>
        <v>2.228009259259256E-2</v>
      </c>
      <c r="M91">
        <f t="shared" si="6"/>
        <v>6</v>
      </c>
    </row>
    <row r="92" spans="1:13" x14ac:dyDescent="0.25">
      <c r="A92" s="11"/>
      <c r="B92" s="12"/>
      <c r="C92" s="12"/>
      <c r="D92" s="12"/>
      <c r="E92" s="12"/>
      <c r="F92" s="12"/>
      <c r="G92" s="9" t="s">
        <v>2098</v>
      </c>
      <c r="H92" s="9" t="s">
        <v>153</v>
      </c>
      <c r="I92" s="3" t="s">
        <v>1893</v>
      </c>
      <c r="J92" s="13" t="s">
        <v>2099</v>
      </c>
      <c r="K92" s="14" t="s">
        <v>2100</v>
      </c>
      <c r="L92" s="17">
        <f t="shared" si="5"/>
        <v>1.800925925925928E-2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2101</v>
      </c>
      <c r="H93" s="9" t="s">
        <v>153</v>
      </c>
      <c r="I93" s="3" t="s">
        <v>1893</v>
      </c>
      <c r="J93" s="13" t="s">
        <v>2102</v>
      </c>
      <c r="K93" s="14" t="s">
        <v>2103</v>
      </c>
      <c r="L93" s="17">
        <f t="shared" si="5"/>
        <v>1.6516203703703713E-2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2104</v>
      </c>
      <c r="H94" s="9" t="s">
        <v>153</v>
      </c>
      <c r="I94" s="3" t="s">
        <v>1893</v>
      </c>
      <c r="J94" s="13" t="s">
        <v>2105</v>
      </c>
      <c r="K94" s="14" t="s">
        <v>2106</v>
      </c>
      <c r="L94" s="17">
        <f t="shared" si="5"/>
        <v>2.1817129629629672E-2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2107</v>
      </c>
      <c r="H95" s="9" t="s">
        <v>153</v>
      </c>
      <c r="I95" s="3" t="s">
        <v>1893</v>
      </c>
      <c r="J95" s="13" t="s">
        <v>2108</v>
      </c>
      <c r="K95" s="14" t="s">
        <v>2109</v>
      </c>
      <c r="L95" s="17">
        <f t="shared" si="5"/>
        <v>2.9456018518518534E-2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2110</v>
      </c>
      <c r="H96" s="9" t="s">
        <v>153</v>
      </c>
      <c r="I96" s="3" t="s">
        <v>1893</v>
      </c>
      <c r="J96" s="13" t="s">
        <v>2111</v>
      </c>
      <c r="K96" s="14" t="s">
        <v>2112</v>
      </c>
      <c r="L96" s="17">
        <f t="shared" si="5"/>
        <v>3.3981481481481446E-2</v>
      </c>
      <c r="M96">
        <f t="shared" si="6"/>
        <v>9</v>
      </c>
    </row>
    <row r="97" spans="1:13" x14ac:dyDescent="0.25">
      <c r="A97" s="11"/>
      <c r="B97" s="12"/>
      <c r="C97" s="12"/>
      <c r="D97" s="12"/>
      <c r="E97" s="12"/>
      <c r="F97" s="12"/>
      <c r="G97" s="9" t="s">
        <v>2113</v>
      </c>
      <c r="H97" s="9" t="s">
        <v>153</v>
      </c>
      <c r="I97" s="3" t="s">
        <v>1893</v>
      </c>
      <c r="J97" s="13" t="s">
        <v>2114</v>
      </c>
      <c r="K97" s="14" t="s">
        <v>2115</v>
      </c>
      <c r="L97" s="17">
        <f t="shared" si="5"/>
        <v>3.6134259259259283E-2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2116</v>
      </c>
      <c r="H98" s="9" t="s">
        <v>153</v>
      </c>
      <c r="I98" s="3" t="s">
        <v>1893</v>
      </c>
      <c r="J98" s="13" t="s">
        <v>2117</v>
      </c>
      <c r="K98" s="14" t="s">
        <v>2118</v>
      </c>
      <c r="L98" s="17">
        <f t="shared" si="5"/>
        <v>5.0902777777777797E-2</v>
      </c>
      <c r="M98">
        <f t="shared" si="6"/>
        <v>9</v>
      </c>
    </row>
    <row r="99" spans="1:13" x14ac:dyDescent="0.25">
      <c r="A99" s="11"/>
      <c r="B99" s="12"/>
      <c r="C99" s="9" t="s">
        <v>1660</v>
      </c>
      <c r="D99" s="9" t="s">
        <v>1661</v>
      </c>
      <c r="E99" s="9" t="s">
        <v>1661</v>
      </c>
      <c r="F99" s="9" t="s">
        <v>15</v>
      </c>
      <c r="G99" s="9" t="s">
        <v>2119</v>
      </c>
      <c r="H99" s="9" t="s">
        <v>153</v>
      </c>
      <c r="I99" s="3" t="s">
        <v>1893</v>
      </c>
      <c r="J99" s="13" t="s">
        <v>2120</v>
      </c>
      <c r="K99" s="14" t="s">
        <v>2121</v>
      </c>
      <c r="L99" s="17">
        <f t="shared" si="5"/>
        <v>4.2650462962962932E-2</v>
      </c>
      <c r="M99">
        <f t="shared" si="6"/>
        <v>10</v>
      </c>
    </row>
    <row r="100" spans="1:13" x14ac:dyDescent="0.25">
      <c r="A100" s="11"/>
      <c r="B100" s="12"/>
      <c r="C100" s="9" t="s">
        <v>290</v>
      </c>
      <c r="D100" s="9" t="s">
        <v>291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292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2122</v>
      </c>
      <c r="H102" s="9" t="s">
        <v>153</v>
      </c>
      <c r="I102" s="3" t="s">
        <v>1893</v>
      </c>
      <c r="J102" s="13" t="s">
        <v>2123</v>
      </c>
      <c r="K102" s="14" t="s">
        <v>2124</v>
      </c>
      <c r="L102" s="17">
        <f t="shared" si="5"/>
        <v>2.7349537037037019E-2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2125</v>
      </c>
      <c r="H103" s="9" t="s">
        <v>153</v>
      </c>
      <c r="I103" s="3" t="s">
        <v>1893</v>
      </c>
      <c r="J103" s="13" t="s">
        <v>2126</v>
      </c>
      <c r="K103" s="14" t="s">
        <v>2127</v>
      </c>
      <c r="L103" s="17">
        <f t="shared" si="5"/>
        <v>4.1493055555555602E-2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9" t="s">
        <v>299</v>
      </c>
      <c r="F104" s="9" t="s">
        <v>15</v>
      </c>
      <c r="G104" s="10" t="s">
        <v>12</v>
      </c>
      <c r="H104" s="5"/>
      <c r="I104" s="6"/>
      <c r="J104" s="7"/>
      <c r="K104" s="8"/>
      <c r="L104" s="17">
        <f t="shared" si="5"/>
        <v>0</v>
      </c>
      <c r="M104">
        <f t="shared" si="6"/>
        <v>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2128</v>
      </c>
      <c r="H105" s="9" t="s">
        <v>153</v>
      </c>
      <c r="I105" s="3" t="s">
        <v>1893</v>
      </c>
      <c r="J105" s="13" t="s">
        <v>2129</v>
      </c>
      <c r="K105" s="14" t="s">
        <v>2130</v>
      </c>
      <c r="L105" s="17">
        <f t="shared" si="5"/>
        <v>5.6631944444444471E-2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2131</v>
      </c>
      <c r="H106" s="9" t="s">
        <v>153</v>
      </c>
      <c r="I106" s="3" t="s">
        <v>1893</v>
      </c>
      <c r="J106" s="13" t="s">
        <v>2132</v>
      </c>
      <c r="K106" s="14" t="s">
        <v>2133</v>
      </c>
      <c r="L106" s="17">
        <f t="shared" si="5"/>
        <v>4.1932870370370412E-2</v>
      </c>
      <c r="M106">
        <f t="shared" si="6"/>
        <v>10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2134</v>
      </c>
      <c r="H107" s="9" t="s">
        <v>153</v>
      </c>
      <c r="I107" s="3" t="s">
        <v>1893</v>
      </c>
      <c r="J107" s="13" t="s">
        <v>2135</v>
      </c>
      <c r="K107" s="14" t="s">
        <v>2136</v>
      </c>
      <c r="L107" s="17">
        <f t="shared" si="5"/>
        <v>3.2094907407407391E-2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2137</v>
      </c>
      <c r="H108" s="9" t="s">
        <v>153</v>
      </c>
      <c r="I108" s="3" t="s">
        <v>1893</v>
      </c>
      <c r="J108" s="13" t="s">
        <v>2138</v>
      </c>
      <c r="K108" s="14" t="s">
        <v>2139</v>
      </c>
      <c r="L108" s="17">
        <f t="shared" si="5"/>
        <v>3.5601851851851829E-2</v>
      </c>
      <c r="M108">
        <f t="shared" si="6"/>
        <v>10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2140</v>
      </c>
      <c r="H109" s="9" t="s">
        <v>153</v>
      </c>
      <c r="I109" s="3" t="s">
        <v>1893</v>
      </c>
      <c r="J109" s="13" t="s">
        <v>2141</v>
      </c>
      <c r="K109" s="14" t="s">
        <v>2142</v>
      </c>
      <c r="L109" s="17">
        <f t="shared" si="5"/>
        <v>2.7870370370370379E-2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2143</v>
      </c>
      <c r="H110" s="9" t="s">
        <v>153</v>
      </c>
      <c r="I110" s="3" t="s">
        <v>1893</v>
      </c>
      <c r="J110" s="13" t="s">
        <v>2144</v>
      </c>
      <c r="K110" s="14" t="s">
        <v>2145</v>
      </c>
      <c r="L110" s="17">
        <f t="shared" si="5"/>
        <v>2.9097222222222219E-2</v>
      </c>
      <c r="M110">
        <f t="shared" si="6"/>
        <v>11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2146</v>
      </c>
      <c r="H111" s="9" t="s">
        <v>153</v>
      </c>
      <c r="I111" s="3" t="s">
        <v>1893</v>
      </c>
      <c r="J111" s="13" t="s">
        <v>2147</v>
      </c>
      <c r="K111" s="14" t="s">
        <v>2148</v>
      </c>
      <c r="L111" s="17">
        <f t="shared" si="5"/>
        <v>1.7893518518518503E-2</v>
      </c>
      <c r="M111">
        <f t="shared" si="6"/>
        <v>13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2149</v>
      </c>
      <c r="H112" s="9" t="s">
        <v>153</v>
      </c>
      <c r="I112" s="3" t="s">
        <v>1893</v>
      </c>
      <c r="J112" s="13" t="s">
        <v>2150</v>
      </c>
      <c r="K112" s="14" t="s">
        <v>2151</v>
      </c>
      <c r="L112" s="17">
        <f t="shared" si="5"/>
        <v>1.4675925925925926E-2</v>
      </c>
      <c r="M112">
        <f t="shared" si="6"/>
        <v>13</v>
      </c>
    </row>
    <row r="113" spans="1:13" x14ac:dyDescent="0.25">
      <c r="A113" s="11"/>
      <c r="B113" s="12"/>
      <c r="C113" s="9" t="s">
        <v>190</v>
      </c>
      <c r="D113" s="9" t="s">
        <v>191</v>
      </c>
      <c r="E113" s="9" t="s">
        <v>191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2152</v>
      </c>
      <c r="H114" s="9" t="s">
        <v>153</v>
      </c>
      <c r="I114" s="3" t="s">
        <v>1893</v>
      </c>
      <c r="J114" s="13" t="s">
        <v>2153</v>
      </c>
      <c r="K114" s="14" t="s">
        <v>2154</v>
      </c>
      <c r="L114" s="17">
        <f t="shared" si="5"/>
        <v>4.7106481481481499E-2</v>
      </c>
      <c r="M114">
        <f t="shared" si="6"/>
        <v>9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2155</v>
      </c>
      <c r="H115" s="9" t="s">
        <v>153</v>
      </c>
      <c r="I115" s="3" t="s">
        <v>1893</v>
      </c>
      <c r="J115" s="13" t="s">
        <v>2156</v>
      </c>
      <c r="K115" s="14" t="s">
        <v>2157</v>
      </c>
      <c r="L115" s="17">
        <f t="shared" si="5"/>
        <v>2.3171296296296218E-2</v>
      </c>
      <c r="M115">
        <f t="shared" si="6"/>
        <v>19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2158</v>
      </c>
      <c r="H116" s="9" t="s">
        <v>153</v>
      </c>
      <c r="I116" s="3" t="s">
        <v>1893</v>
      </c>
      <c r="J116" s="13" t="s">
        <v>2159</v>
      </c>
      <c r="K116" s="14" t="s">
        <v>2160</v>
      </c>
      <c r="L116" s="17">
        <f t="shared" si="5"/>
        <v>2.1875000000000089E-2</v>
      </c>
      <c r="M116">
        <f t="shared" si="6"/>
        <v>19</v>
      </c>
    </row>
    <row r="117" spans="1:13" x14ac:dyDescent="0.25">
      <c r="A117" s="11"/>
      <c r="B117" s="12"/>
      <c r="C117" s="9" t="s">
        <v>63</v>
      </c>
      <c r="D117" s="9" t="s">
        <v>64</v>
      </c>
      <c r="E117" s="10" t="s">
        <v>12</v>
      </c>
      <c r="F117" s="5"/>
      <c r="G117" s="5"/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9" t="s">
        <v>64</v>
      </c>
      <c r="F118" s="9" t="s">
        <v>15</v>
      </c>
      <c r="G118" s="9" t="s">
        <v>2161</v>
      </c>
      <c r="H118" s="9" t="s">
        <v>153</v>
      </c>
      <c r="I118" s="3" t="s">
        <v>1893</v>
      </c>
      <c r="J118" s="13" t="s">
        <v>2162</v>
      </c>
      <c r="K118" s="14" t="s">
        <v>2163</v>
      </c>
      <c r="L118" s="17">
        <f t="shared" si="5"/>
        <v>1.7013888888888884E-2</v>
      </c>
      <c r="M118">
        <f t="shared" si="6"/>
        <v>4</v>
      </c>
    </row>
    <row r="119" spans="1:13" x14ac:dyDescent="0.25">
      <c r="A119" s="11"/>
      <c r="B119" s="12"/>
      <c r="C119" s="12"/>
      <c r="D119" s="12"/>
      <c r="E119" s="9" t="s">
        <v>65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2164</v>
      </c>
      <c r="H120" s="9" t="s">
        <v>153</v>
      </c>
      <c r="I120" s="3" t="s">
        <v>1893</v>
      </c>
      <c r="J120" s="13" t="s">
        <v>2165</v>
      </c>
      <c r="K120" s="14" t="s">
        <v>2166</v>
      </c>
      <c r="L120" s="17">
        <f t="shared" si="5"/>
        <v>1.2870370370370376E-2</v>
      </c>
      <c r="M120">
        <f t="shared" si="6"/>
        <v>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2167</v>
      </c>
      <c r="H121" s="9" t="s">
        <v>153</v>
      </c>
      <c r="I121" s="3" t="s">
        <v>1893</v>
      </c>
      <c r="J121" s="13" t="s">
        <v>2168</v>
      </c>
      <c r="K121" s="14" t="s">
        <v>2169</v>
      </c>
      <c r="L121" s="17">
        <f t="shared" si="5"/>
        <v>4.3043981481481475E-2</v>
      </c>
      <c r="M121">
        <f t="shared" si="6"/>
        <v>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2170</v>
      </c>
      <c r="H122" s="9" t="s">
        <v>153</v>
      </c>
      <c r="I122" s="3" t="s">
        <v>1893</v>
      </c>
      <c r="J122" s="13" t="s">
        <v>2171</v>
      </c>
      <c r="K122" s="14" t="s">
        <v>2172</v>
      </c>
      <c r="L122" s="17">
        <f t="shared" si="5"/>
        <v>1.989583333333339E-2</v>
      </c>
      <c r="M122">
        <f t="shared" si="6"/>
        <v>9</v>
      </c>
    </row>
    <row r="123" spans="1:13" x14ac:dyDescent="0.25">
      <c r="A123" s="11"/>
      <c r="B123" s="12"/>
      <c r="C123" s="9" t="s">
        <v>336</v>
      </c>
      <c r="D123" s="9" t="s">
        <v>337</v>
      </c>
      <c r="E123" s="9" t="s">
        <v>337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2173</v>
      </c>
      <c r="H124" s="9" t="s">
        <v>153</v>
      </c>
      <c r="I124" s="3" t="s">
        <v>1893</v>
      </c>
      <c r="J124" s="13" t="s">
        <v>2174</v>
      </c>
      <c r="K124" s="14" t="s">
        <v>2175</v>
      </c>
      <c r="L124" s="17">
        <f t="shared" si="5"/>
        <v>1.5625E-2</v>
      </c>
      <c r="M124">
        <f t="shared" si="6"/>
        <v>3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2176</v>
      </c>
      <c r="H125" s="9" t="s">
        <v>153</v>
      </c>
      <c r="I125" s="3" t="s">
        <v>1893</v>
      </c>
      <c r="J125" s="13" t="s">
        <v>2177</v>
      </c>
      <c r="K125" s="14" t="s">
        <v>2178</v>
      </c>
      <c r="L125" s="17">
        <f t="shared" si="5"/>
        <v>1.700231481481479E-2</v>
      </c>
      <c r="M125">
        <f t="shared" si="6"/>
        <v>6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2179</v>
      </c>
      <c r="H126" s="9" t="s">
        <v>153</v>
      </c>
      <c r="I126" s="3" t="s">
        <v>1893</v>
      </c>
      <c r="J126" s="13" t="s">
        <v>2180</v>
      </c>
      <c r="K126" s="14" t="s">
        <v>2181</v>
      </c>
      <c r="L126" s="17">
        <f t="shared" si="5"/>
        <v>4.1226851851851876E-2</v>
      </c>
      <c r="M126">
        <f t="shared" si="6"/>
        <v>9</v>
      </c>
    </row>
    <row r="127" spans="1:13" x14ac:dyDescent="0.25">
      <c r="A127" s="11"/>
      <c r="B127" s="12"/>
      <c r="C127" s="9" t="s">
        <v>72</v>
      </c>
      <c r="D127" s="9" t="s">
        <v>73</v>
      </c>
      <c r="E127" s="9" t="s">
        <v>73</v>
      </c>
      <c r="F127" s="9" t="s">
        <v>15</v>
      </c>
      <c r="G127" s="10" t="s">
        <v>12</v>
      </c>
      <c r="H127" s="5"/>
      <c r="I127" s="6"/>
      <c r="J127" s="7"/>
      <c r="K127" s="8"/>
      <c r="L127" s="17">
        <f t="shared" si="5"/>
        <v>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2182</v>
      </c>
      <c r="H128" s="9" t="s">
        <v>153</v>
      </c>
      <c r="I128" s="3" t="s">
        <v>1893</v>
      </c>
      <c r="J128" s="13" t="s">
        <v>2183</v>
      </c>
      <c r="K128" s="14" t="s">
        <v>2184</v>
      </c>
      <c r="L128" s="17">
        <f t="shared" si="5"/>
        <v>5.222222222222217E-2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2185</v>
      </c>
      <c r="H129" s="9" t="s">
        <v>153</v>
      </c>
      <c r="I129" s="3" t="s">
        <v>1893</v>
      </c>
      <c r="J129" s="13" t="s">
        <v>2186</v>
      </c>
      <c r="K129" s="14" t="s">
        <v>2187</v>
      </c>
      <c r="L129" s="17">
        <f t="shared" si="5"/>
        <v>2.2164351851851838E-2</v>
      </c>
      <c r="M129">
        <f t="shared" si="6"/>
        <v>14</v>
      </c>
    </row>
    <row r="130" spans="1:13" x14ac:dyDescent="0.25">
      <c r="A130" s="11"/>
      <c r="B130" s="12"/>
      <c r="C130" s="9" t="s">
        <v>93</v>
      </c>
      <c r="D130" s="9" t="s">
        <v>94</v>
      </c>
      <c r="E130" s="10" t="s">
        <v>12</v>
      </c>
      <c r="F130" s="5"/>
      <c r="G130" s="5"/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9" t="s">
        <v>341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2188</v>
      </c>
      <c r="H132" s="9" t="s">
        <v>343</v>
      </c>
      <c r="I132" s="3" t="s">
        <v>1893</v>
      </c>
      <c r="J132" s="13" t="s">
        <v>2189</v>
      </c>
      <c r="K132" s="14" t="s">
        <v>2190</v>
      </c>
      <c r="L132" s="17">
        <f t="shared" ref="L132:L163" si="7">K132-J132</f>
        <v>3.7083333333333329E-2</v>
      </c>
      <c r="M132">
        <f t="shared" ref="M132:M163" si="8">HOUR(J132)</f>
        <v>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2191</v>
      </c>
      <c r="H133" s="9" t="s">
        <v>343</v>
      </c>
      <c r="I133" s="3" t="s">
        <v>1893</v>
      </c>
      <c r="J133" s="13" t="s">
        <v>2192</v>
      </c>
      <c r="K133" s="14" t="s">
        <v>2193</v>
      </c>
      <c r="L133" s="17">
        <f t="shared" si="7"/>
        <v>3.8900462962962901E-2</v>
      </c>
      <c r="M133">
        <f t="shared" si="8"/>
        <v>10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2194</v>
      </c>
      <c r="H134" s="9" t="s">
        <v>343</v>
      </c>
      <c r="I134" s="3" t="s">
        <v>1893</v>
      </c>
      <c r="J134" s="13" t="s">
        <v>2195</v>
      </c>
      <c r="K134" s="14" t="s">
        <v>2196</v>
      </c>
      <c r="L134" s="17">
        <f t="shared" si="7"/>
        <v>2.7002314814814743E-2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9" t="s">
        <v>94</v>
      </c>
      <c r="F135" s="9" t="s">
        <v>15</v>
      </c>
      <c r="G135" s="9" t="s">
        <v>2197</v>
      </c>
      <c r="H135" s="9" t="s">
        <v>343</v>
      </c>
      <c r="I135" s="3" t="s">
        <v>1893</v>
      </c>
      <c r="J135" s="13" t="s">
        <v>2198</v>
      </c>
      <c r="K135" s="14" t="s">
        <v>2199</v>
      </c>
      <c r="L135" s="17">
        <f t="shared" si="7"/>
        <v>3.1967592592592631E-2</v>
      </c>
      <c r="M135">
        <f t="shared" si="8"/>
        <v>9</v>
      </c>
    </row>
    <row r="136" spans="1:13" x14ac:dyDescent="0.25">
      <c r="A136" s="11"/>
      <c r="B136" s="12"/>
      <c r="C136" s="9" t="s">
        <v>138</v>
      </c>
      <c r="D136" s="9" t="s">
        <v>139</v>
      </c>
      <c r="E136" s="9" t="s">
        <v>139</v>
      </c>
      <c r="F136" s="9" t="s">
        <v>15</v>
      </c>
      <c r="G136" s="9" t="s">
        <v>2200</v>
      </c>
      <c r="H136" s="9" t="s">
        <v>153</v>
      </c>
      <c r="I136" s="3" t="s">
        <v>1893</v>
      </c>
      <c r="J136" s="13" t="s">
        <v>2201</v>
      </c>
      <c r="K136" s="14" t="s">
        <v>2202</v>
      </c>
      <c r="L136" s="17">
        <f t="shared" si="7"/>
        <v>3.7673611111111061E-2</v>
      </c>
      <c r="M136">
        <f t="shared" si="8"/>
        <v>11</v>
      </c>
    </row>
    <row r="137" spans="1:13" x14ac:dyDescent="0.25">
      <c r="A137" s="11"/>
      <c r="B137" s="12"/>
      <c r="C137" s="9" t="s">
        <v>1343</v>
      </c>
      <c r="D137" s="9" t="s">
        <v>1344</v>
      </c>
      <c r="E137" s="9" t="s">
        <v>1344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2203</v>
      </c>
      <c r="H138" s="9" t="s">
        <v>153</v>
      </c>
      <c r="I138" s="3" t="s">
        <v>1893</v>
      </c>
      <c r="J138" s="13" t="s">
        <v>2204</v>
      </c>
      <c r="K138" s="14" t="s">
        <v>2205</v>
      </c>
      <c r="L138" s="17">
        <f t="shared" si="7"/>
        <v>1.4247685185185266E-2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2206</v>
      </c>
      <c r="H139" s="9" t="s">
        <v>153</v>
      </c>
      <c r="I139" s="3" t="s">
        <v>1893</v>
      </c>
      <c r="J139" s="13" t="s">
        <v>2207</v>
      </c>
      <c r="K139" s="14" t="s">
        <v>2208</v>
      </c>
      <c r="L139" s="17">
        <f t="shared" si="7"/>
        <v>4.3877314814814827E-2</v>
      </c>
      <c r="M139">
        <f t="shared" si="8"/>
        <v>10</v>
      </c>
    </row>
    <row r="140" spans="1:13" x14ac:dyDescent="0.25">
      <c r="A140" s="11"/>
      <c r="B140" s="12"/>
      <c r="C140" s="9" t="s">
        <v>210</v>
      </c>
      <c r="D140" s="9" t="s">
        <v>211</v>
      </c>
      <c r="E140" s="9" t="s">
        <v>211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2209</v>
      </c>
      <c r="H141" s="9" t="s">
        <v>153</v>
      </c>
      <c r="I141" s="3" t="s">
        <v>1893</v>
      </c>
      <c r="J141" s="13" t="s">
        <v>2210</v>
      </c>
      <c r="K141" s="14" t="s">
        <v>2211</v>
      </c>
      <c r="L141" s="17">
        <f t="shared" si="7"/>
        <v>1.3761574074074051E-2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2212</v>
      </c>
      <c r="H142" s="9" t="s">
        <v>153</v>
      </c>
      <c r="I142" s="3" t="s">
        <v>1893</v>
      </c>
      <c r="J142" s="13" t="s">
        <v>2213</v>
      </c>
      <c r="K142" s="14" t="s">
        <v>2214</v>
      </c>
      <c r="L142" s="17">
        <f t="shared" si="7"/>
        <v>2.0011574074074057E-2</v>
      </c>
      <c r="M142">
        <f t="shared" si="8"/>
        <v>4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2215</v>
      </c>
      <c r="H143" s="9" t="s">
        <v>153</v>
      </c>
      <c r="I143" s="3" t="s">
        <v>1893</v>
      </c>
      <c r="J143" s="13" t="s">
        <v>2216</v>
      </c>
      <c r="K143" s="14" t="s">
        <v>2217</v>
      </c>
      <c r="L143" s="17">
        <f t="shared" si="7"/>
        <v>1.9016203703703716E-2</v>
      </c>
      <c r="M143">
        <f t="shared" si="8"/>
        <v>7</v>
      </c>
    </row>
    <row r="144" spans="1:13" x14ac:dyDescent="0.25">
      <c r="A144" s="3" t="s">
        <v>378</v>
      </c>
      <c r="B144" s="9" t="s">
        <v>379</v>
      </c>
      <c r="C144" s="9" t="s">
        <v>2218</v>
      </c>
      <c r="D144" s="9" t="s">
        <v>2219</v>
      </c>
      <c r="E144" s="9" t="s">
        <v>2219</v>
      </c>
      <c r="F144" s="9" t="s">
        <v>382</v>
      </c>
      <c r="G144" s="9" t="s">
        <v>2220</v>
      </c>
      <c r="H144" s="9" t="s">
        <v>153</v>
      </c>
      <c r="I144" s="3" t="s">
        <v>1893</v>
      </c>
      <c r="J144" s="13" t="s">
        <v>2221</v>
      </c>
      <c r="K144" s="14" t="s">
        <v>2222</v>
      </c>
      <c r="L144" s="17">
        <f t="shared" si="7"/>
        <v>1.7743055555555554E-2</v>
      </c>
      <c r="M144">
        <f t="shared" si="8"/>
        <v>6</v>
      </c>
    </row>
    <row r="145" spans="1:13" x14ac:dyDescent="0.25">
      <c r="A145" s="3" t="s">
        <v>386</v>
      </c>
      <c r="B145" s="9" t="s">
        <v>387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388</v>
      </c>
      <c r="D146" s="9" t="s">
        <v>389</v>
      </c>
      <c r="E146" s="10" t="s">
        <v>12</v>
      </c>
      <c r="F146" s="5"/>
      <c r="G146" s="5"/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9" t="s">
        <v>2223</v>
      </c>
      <c r="F147" s="9" t="s">
        <v>15</v>
      </c>
      <c r="G147" s="9" t="s">
        <v>2224</v>
      </c>
      <c r="H147" s="9" t="s">
        <v>153</v>
      </c>
      <c r="I147" s="3" t="s">
        <v>1893</v>
      </c>
      <c r="J147" s="13" t="s">
        <v>2225</v>
      </c>
      <c r="K147" s="14" t="s">
        <v>2226</v>
      </c>
      <c r="L147" s="17">
        <f t="shared" si="7"/>
        <v>2.0092592592592551E-2</v>
      </c>
      <c r="M147">
        <f t="shared" si="8"/>
        <v>8</v>
      </c>
    </row>
    <row r="148" spans="1:13" x14ac:dyDescent="0.25">
      <c r="A148" s="11"/>
      <c r="B148" s="12"/>
      <c r="C148" s="12"/>
      <c r="D148" s="12"/>
      <c r="E148" s="9" t="s">
        <v>390</v>
      </c>
      <c r="F148" s="9" t="s">
        <v>15</v>
      </c>
      <c r="G148" s="9" t="s">
        <v>2227</v>
      </c>
      <c r="H148" s="9" t="s">
        <v>153</v>
      </c>
      <c r="I148" s="3" t="s">
        <v>1893</v>
      </c>
      <c r="J148" s="13" t="s">
        <v>2228</v>
      </c>
      <c r="K148" s="14" t="s">
        <v>2229</v>
      </c>
      <c r="L148" s="17">
        <f t="shared" si="7"/>
        <v>1.4664351851851831E-2</v>
      </c>
      <c r="M148">
        <f t="shared" si="8"/>
        <v>9</v>
      </c>
    </row>
    <row r="149" spans="1:13" x14ac:dyDescent="0.25">
      <c r="A149" s="11"/>
      <c r="B149" s="12"/>
      <c r="C149" s="9" t="s">
        <v>394</v>
      </c>
      <c r="D149" s="9" t="s">
        <v>395</v>
      </c>
      <c r="E149" s="9" t="s">
        <v>395</v>
      </c>
      <c r="F149" s="9" t="s">
        <v>15</v>
      </c>
      <c r="G149" s="9" t="s">
        <v>2230</v>
      </c>
      <c r="H149" s="9" t="s">
        <v>153</v>
      </c>
      <c r="I149" s="3" t="s">
        <v>1893</v>
      </c>
      <c r="J149" s="13" t="s">
        <v>2231</v>
      </c>
      <c r="K149" s="14" t="s">
        <v>2232</v>
      </c>
      <c r="L149" s="17">
        <f t="shared" si="7"/>
        <v>1.457175925925927E-2</v>
      </c>
      <c r="M149">
        <f t="shared" si="8"/>
        <v>3</v>
      </c>
    </row>
    <row r="150" spans="1:13" x14ac:dyDescent="0.25">
      <c r="A150" s="11"/>
      <c r="B150" s="12"/>
      <c r="C150" s="9" t="s">
        <v>423</v>
      </c>
      <c r="D150" s="9" t="s">
        <v>424</v>
      </c>
      <c r="E150" s="9" t="s">
        <v>425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2233</v>
      </c>
      <c r="H151" s="9" t="s">
        <v>153</v>
      </c>
      <c r="I151" s="3" t="s">
        <v>1893</v>
      </c>
      <c r="J151" s="13" t="s">
        <v>2234</v>
      </c>
      <c r="K151" s="14" t="s">
        <v>2235</v>
      </c>
      <c r="L151" s="17">
        <f t="shared" si="7"/>
        <v>5.4525462962962956E-2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2236</v>
      </c>
      <c r="H152" s="9" t="s">
        <v>153</v>
      </c>
      <c r="I152" s="3" t="s">
        <v>1893</v>
      </c>
      <c r="J152" s="13" t="s">
        <v>2237</v>
      </c>
      <c r="K152" s="14" t="s">
        <v>2238</v>
      </c>
      <c r="L152" s="17">
        <f t="shared" si="7"/>
        <v>4.7569444444444497E-2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2239</v>
      </c>
      <c r="H153" s="9" t="s">
        <v>153</v>
      </c>
      <c r="I153" s="3" t="s">
        <v>1893</v>
      </c>
      <c r="J153" s="13" t="s">
        <v>2240</v>
      </c>
      <c r="K153" s="14" t="s">
        <v>2241</v>
      </c>
      <c r="L153" s="17">
        <f t="shared" si="7"/>
        <v>3.3148148148148149E-2</v>
      </c>
      <c r="M153">
        <f t="shared" si="8"/>
        <v>12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2242</v>
      </c>
      <c r="H154" s="9" t="s">
        <v>153</v>
      </c>
      <c r="I154" s="3" t="s">
        <v>1893</v>
      </c>
      <c r="J154" s="13" t="s">
        <v>2243</v>
      </c>
      <c r="K154" s="14" t="s">
        <v>2244</v>
      </c>
      <c r="L154" s="17">
        <f t="shared" si="7"/>
        <v>2.9930555555555571E-2</v>
      </c>
      <c r="M154">
        <f t="shared" si="8"/>
        <v>14</v>
      </c>
    </row>
    <row r="155" spans="1:13" x14ac:dyDescent="0.25">
      <c r="A155" s="3" t="s">
        <v>438</v>
      </c>
      <c r="B155" s="9" t="s">
        <v>439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455</v>
      </c>
      <c r="D156" s="9" t="s">
        <v>456</v>
      </c>
      <c r="E156" s="9" t="s">
        <v>457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2245</v>
      </c>
      <c r="H157" s="9" t="s">
        <v>17</v>
      </c>
      <c r="I157" s="3" t="s">
        <v>1893</v>
      </c>
      <c r="J157" s="13" t="s">
        <v>2246</v>
      </c>
      <c r="K157" s="14" t="s">
        <v>1321</v>
      </c>
      <c r="L157" s="17">
        <f t="shared" si="7"/>
        <v>2.5821759259259225E-2</v>
      </c>
      <c r="M157">
        <f t="shared" si="8"/>
        <v>9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2247</v>
      </c>
      <c r="H158" s="9" t="s">
        <v>17</v>
      </c>
      <c r="I158" s="3" t="s">
        <v>1893</v>
      </c>
      <c r="J158" s="13" t="s">
        <v>2248</v>
      </c>
      <c r="K158" s="14" t="s">
        <v>2249</v>
      </c>
      <c r="L158" s="17">
        <f t="shared" si="7"/>
        <v>1.758101851851851E-2</v>
      </c>
      <c r="M158">
        <f t="shared" si="8"/>
        <v>10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2250</v>
      </c>
      <c r="H159" s="9" t="s">
        <v>17</v>
      </c>
      <c r="I159" s="3" t="s">
        <v>1893</v>
      </c>
      <c r="J159" s="13" t="s">
        <v>2251</v>
      </c>
      <c r="K159" s="14" t="s">
        <v>2252</v>
      </c>
      <c r="L159" s="17">
        <f t="shared" si="7"/>
        <v>2.1898148148148056E-2</v>
      </c>
      <c r="M159">
        <f t="shared" si="8"/>
        <v>12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2253</v>
      </c>
      <c r="H160" s="9" t="s">
        <v>17</v>
      </c>
      <c r="I160" s="3" t="s">
        <v>1893</v>
      </c>
      <c r="J160" s="13" t="s">
        <v>2254</v>
      </c>
      <c r="K160" s="14" t="s">
        <v>2255</v>
      </c>
      <c r="L160" s="17">
        <f t="shared" si="7"/>
        <v>2.0000000000000018E-2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2256</v>
      </c>
      <c r="H161" s="9" t="s">
        <v>17</v>
      </c>
      <c r="I161" s="3" t="s">
        <v>1893</v>
      </c>
      <c r="J161" s="13" t="s">
        <v>2257</v>
      </c>
      <c r="K161" s="14" t="s">
        <v>2258</v>
      </c>
      <c r="L161" s="17">
        <f t="shared" si="7"/>
        <v>2.0104166666666701E-2</v>
      </c>
      <c r="M161">
        <f t="shared" si="8"/>
        <v>15</v>
      </c>
    </row>
    <row r="162" spans="1:13" x14ac:dyDescent="0.25">
      <c r="A162" s="11"/>
      <c r="B162" s="12"/>
      <c r="C162" s="9" t="s">
        <v>491</v>
      </c>
      <c r="D162" s="9" t="s">
        <v>492</v>
      </c>
      <c r="E162" s="9" t="s">
        <v>493</v>
      </c>
      <c r="F162" s="9" t="s">
        <v>15</v>
      </c>
      <c r="G162" s="9" t="s">
        <v>2259</v>
      </c>
      <c r="H162" s="9" t="s">
        <v>17</v>
      </c>
      <c r="I162" s="3" t="s">
        <v>1893</v>
      </c>
      <c r="J162" s="13" t="s">
        <v>2260</v>
      </c>
      <c r="K162" s="14" t="s">
        <v>2261</v>
      </c>
      <c r="L162" s="17">
        <f t="shared" si="7"/>
        <v>2.6886574074074021E-2</v>
      </c>
      <c r="M162">
        <f t="shared" si="8"/>
        <v>8</v>
      </c>
    </row>
    <row r="163" spans="1:13" x14ac:dyDescent="0.25">
      <c r="A163" s="11"/>
      <c r="B163" s="11"/>
      <c r="C163" s="3" t="s">
        <v>423</v>
      </c>
      <c r="D163" s="3" t="s">
        <v>424</v>
      </c>
      <c r="E163" s="3" t="s">
        <v>425</v>
      </c>
      <c r="F163" s="3" t="s">
        <v>15</v>
      </c>
      <c r="G163" s="3" t="s">
        <v>2262</v>
      </c>
      <c r="H163" s="3" t="s">
        <v>17</v>
      </c>
      <c r="I163" s="3" t="s">
        <v>1893</v>
      </c>
      <c r="J163" s="15" t="s">
        <v>2263</v>
      </c>
      <c r="K163" s="16" t="s">
        <v>2264</v>
      </c>
      <c r="L163" s="17">
        <f t="shared" si="7"/>
        <v>2.9224537037036979E-2</v>
      </c>
      <c r="M163">
        <f t="shared" si="8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4"/>
  <sheetViews>
    <sheetView topLeftCell="E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2390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1.0416666666666667</v>
      </c>
      <c r="R2" s="17">
        <v>0</v>
      </c>
      <c r="S2" s="17">
        <f>AVERAGE($R$2:$R$25)</f>
        <v>7.724971064814813E-3</v>
      </c>
    </row>
    <row r="3" spans="1:19" x14ac:dyDescent="0.25">
      <c r="A3" s="3" t="s">
        <v>109</v>
      </c>
      <c r="B3" s="9" t="s">
        <v>110</v>
      </c>
      <c r="C3" s="9" t="s">
        <v>63</v>
      </c>
      <c r="D3" s="9" t="s">
        <v>64</v>
      </c>
      <c r="E3" s="9" t="s">
        <v>64</v>
      </c>
      <c r="F3" s="9" t="s">
        <v>15</v>
      </c>
      <c r="G3" s="9" t="s">
        <v>2265</v>
      </c>
      <c r="H3" s="9" t="s">
        <v>17</v>
      </c>
      <c r="I3" s="3" t="s">
        <v>2266</v>
      </c>
      <c r="J3" s="13" t="s">
        <v>2267</v>
      </c>
      <c r="K3" s="14" t="s">
        <v>2268</v>
      </c>
      <c r="L3" s="17">
        <f t="shared" ref="L3:L34" si="0">K3-J3</f>
        <v>1.4560185185185204E-2</v>
      </c>
      <c r="M3">
        <f t="shared" ref="M3:M34" si="1">HOUR(J3)</f>
        <v>9</v>
      </c>
      <c r="O3">
        <v>1</v>
      </c>
      <c r="P3">
        <f>COUNTIF(M:M,"1")</f>
        <v>0</v>
      </c>
      <c r="Q3">
        <f t="shared" ref="Q3:Q25" si="2">AVERAGE($P$2:$P$25)</f>
        <v>1.0416666666666667</v>
      </c>
      <c r="R3" s="17">
        <v>0</v>
      </c>
      <c r="S3" s="17">
        <f t="shared" ref="S3:S25" si="3">AVERAGE($R$2:$R$25)</f>
        <v>7.724971064814813E-3</v>
      </c>
    </row>
    <row r="4" spans="1:19" x14ac:dyDescent="0.25">
      <c r="A4" s="3" t="s">
        <v>148</v>
      </c>
      <c r="B4" s="9" t="s">
        <v>149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2</v>
      </c>
      <c r="Q4">
        <f t="shared" si="2"/>
        <v>1.0416666666666667</v>
      </c>
      <c r="R4" s="17">
        <f>AVERAGEIF(M3:M401,  O4, L3:L401)</f>
        <v>1.6070601851851857E-2</v>
      </c>
      <c r="S4" s="17">
        <f t="shared" si="3"/>
        <v>7.724971064814813E-3</v>
      </c>
    </row>
    <row r="5" spans="1:19" x14ac:dyDescent="0.25">
      <c r="A5" s="11"/>
      <c r="B5" s="12"/>
      <c r="C5" s="9" t="s">
        <v>150</v>
      </c>
      <c r="D5" s="9" t="s">
        <v>151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0</v>
      </c>
      <c r="Q5">
        <f t="shared" si="2"/>
        <v>1.0416666666666667</v>
      </c>
      <c r="R5" s="17">
        <v>0</v>
      </c>
      <c r="S5" s="17">
        <f t="shared" si="3"/>
        <v>7.724971064814813E-3</v>
      </c>
    </row>
    <row r="6" spans="1:19" x14ac:dyDescent="0.25">
      <c r="A6" s="11"/>
      <c r="B6" s="12"/>
      <c r="C6" s="12"/>
      <c r="D6" s="12"/>
      <c r="E6" s="9" t="s">
        <v>151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0</v>
      </c>
      <c r="Q6">
        <f t="shared" si="2"/>
        <v>1.0416666666666667</v>
      </c>
      <c r="R6" s="17">
        <v>0</v>
      </c>
      <c r="S6" s="17">
        <f t="shared" si="3"/>
        <v>7.724971064814813E-3</v>
      </c>
    </row>
    <row r="7" spans="1:19" x14ac:dyDescent="0.25">
      <c r="A7" s="11"/>
      <c r="B7" s="12"/>
      <c r="C7" s="12"/>
      <c r="D7" s="12"/>
      <c r="E7" s="12"/>
      <c r="F7" s="12"/>
      <c r="G7" s="9" t="s">
        <v>2269</v>
      </c>
      <c r="H7" s="9" t="s">
        <v>153</v>
      </c>
      <c r="I7" s="3" t="s">
        <v>2266</v>
      </c>
      <c r="J7" s="13" t="s">
        <v>2270</v>
      </c>
      <c r="K7" s="14" t="s">
        <v>2271</v>
      </c>
      <c r="L7" s="17">
        <f t="shared" si="0"/>
        <v>1.518518518518519E-2</v>
      </c>
      <c r="M7">
        <f t="shared" si="1"/>
        <v>6</v>
      </c>
      <c r="O7">
        <v>5</v>
      </c>
      <c r="P7">
        <f>COUNTIF(M:M,"5")</f>
        <v>2</v>
      </c>
      <c r="Q7">
        <f t="shared" si="2"/>
        <v>1.0416666666666667</v>
      </c>
      <c r="R7" s="17">
        <f>AVERAGEIF(M6:M404,  O7, L6:L404)</f>
        <v>1.5584490740740725E-2</v>
      </c>
      <c r="S7" s="17">
        <f t="shared" si="3"/>
        <v>7.724971064814813E-3</v>
      </c>
    </row>
    <row r="8" spans="1:19" x14ac:dyDescent="0.25">
      <c r="A8" s="11"/>
      <c r="B8" s="12"/>
      <c r="C8" s="12"/>
      <c r="D8" s="12"/>
      <c r="E8" s="12"/>
      <c r="F8" s="12"/>
      <c r="G8" s="9" t="s">
        <v>2272</v>
      </c>
      <c r="H8" s="9" t="s">
        <v>153</v>
      </c>
      <c r="I8" s="3" t="s">
        <v>2266</v>
      </c>
      <c r="J8" s="13" t="s">
        <v>2273</v>
      </c>
      <c r="K8" s="14" t="s">
        <v>2274</v>
      </c>
      <c r="L8" s="17">
        <f t="shared" si="0"/>
        <v>1.6840277777777801E-2</v>
      </c>
      <c r="M8">
        <f t="shared" si="1"/>
        <v>6</v>
      </c>
      <c r="O8">
        <v>6</v>
      </c>
      <c r="P8">
        <f>COUNTIF(M:M,"6")</f>
        <v>7</v>
      </c>
      <c r="Q8">
        <f t="shared" si="2"/>
        <v>1.0416666666666667</v>
      </c>
      <c r="R8" s="17">
        <f>AVERAGEIF(M7:M405,  O8, L7:L405)</f>
        <v>1.6597222222222225E-2</v>
      </c>
      <c r="S8" s="17">
        <f t="shared" si="3"/>
        <v>7.724971064814813E-3</v>
      </c>
    </row>
    <row r="9" spans="1:19" x14ac:dyDescent="0.25">
      <c r="A9" s="11"/>
      <c r="B9" s="12"/>
      <c r="C9" s="12"/>
      <c r="D9" s="12"/>
      <c r="E9" s="12"/>
      <c r="F9" s="12"/>
      <c r="G9" s="9" t="s">
        <v>2275</v>
      </c>
      <c r="H9" s="9" t="s">
        <v>153</v>
      </c>
      <c r="I9" s="3" t="s">
        <v>2266</v>
      </c>
      <c r="J9" s="13" t="s">
        <v>2276</v>
      </c>
      <c r="K9" s="14" t="s">
        <v>2277</v>
      </c>
      <c r="L9" s="17">
        <f t="shared" si="0"/>
        <v>1.8229166666666685E-2</v>
      </c>
      <c r="M9">
        <f t="shared" si="1"/>
        <v>6</v>
      </c>
      <c r="O9">
        <v>7</v>
      </c>
      <c r="P9">
        <f>COUNTIF(M:M,"7")</f>
        <v>0</v>
      </c>
      <c r="Q9">
        <f t="shared" si="2"/>
        <v>1.0416666666666667</v>
      </c>
      <c r="R9" s="17">
        <v>0</v>
      </c>
      <c r="S9" s="17">
        <f t="shared" si="3"/>
        <v>7.724971064814813E-3</v>
      </c>
    </row>
    <row r="10" spans="1:19" x14ac:dyDescent="0.25">
      <c r="A10" s="11"/>
      <c r="B10" s="12"/>
      <c r="C10" s="12"/>
      <c r="D10" s="12"/>
      <c r="E10" s="12"/>
      <c r="F10" s="12"/>
      <c r="G10" s="9" t="s">
        <v>2278</v>
      </c>
      <c r="H10" s="9" t="s">
        <v>153</v>
      </c>
      <c r="I10" s="3" t="s">
        <v>2266</v>
      </c>
      <c r="J10" s="13" t="s">
        <v>2279</v>
      </c>
      <c r="K10" s="14" t="s">
        <v>2280</v>
      </c>
      <c r="L10" s="17">
        <f t="shared" si="0"/>
        <v>2.4722222222222201E-2</v>
      </c>
      <c r="M10">
        <f t="shared" si="1"/>
        <v>6</v>
      </c>
      <c r="O10">
        <v>8</v>
      </c>
      <c r="P10">
        <f>COUNTIF(M:M,"8")</f>
        <v>0</v>
      </c>
      <c r="Q10">
        <f t="shared" si="2"/>
        <v>1.0416666666666667</v>
      </c>
      <c r="R10" s="17">
        <v>0</v>
      </c>
      <c r="S10" s="17">
        <f t="shared" si="3"/>
        <v>7.724971064814813E-3</v>
      </c>
    </row>
    <row r="11" spans="1:19" x14ac:dyDescent="0.25">
      <c r="A11" s="11"/>
      <c r="B11" s="12"/>
      <c r="C11" s="12"/>
      <c r="D11" s="12"/>
      <c r="E11" s="12"/>
      <c r="F11" s="12"/>
      <c r="G11" s="9" t="s">
        <v>2281</v>
      </c>
      <c r="H11" s="9" t="s">
        <v>153</v>
      </c>
      <c r="I11" s="3" t="s">
        <v>2266</v>
      </c>
      <c r="J11" s="13" t="s">
        <v>2282</v>
      </c>
      <c r="K11" s="14" t="s">
        <v>2283</v>
      </c>
      <c r="L11" s="17">
        <f t="shared" si="0"/>
        <v>1.6620370370370285E-2</v>
      </c>
      <c r="M11">
        <f t="shared" si="1"/>
        <v>9</v>
      </c>
      <c r="O11">
        <v>9</v>
      </c>
      <c r="P11">
        <f>COUNTIF(M:M,"9")</f>
        <v>4</v>
      </c>
      <c r="Q11">
        <f t="shared" si="2"/>
        <v>1.0416666666666667</v>
      </c>
      <c r="R11" s="17">
        <f>AVERAGEIF(M10:M408,  O11, L10:L408)</f>
        <v>1.7388117283950583E-2</v>
      </c>
      <c r="S11" s="17">
        <f t="shared" si="3"/>
        <v>7.724971064814813E-3</v>
      </c>
    </row>
    <row r="12" spans="1:19" x14ac:dyDescent="0.25">
      <c r="A12" s="11"/>
      <c r="B12" s="12"/>
      <c r="C12" s="12"/>
      <c r="D12" s="12"/>
      <c r="E12" s="12"/>
      <c r="F12" s="12"/>
      <c r="G12" s="9" t="s">
        <v>2284</v>
      </c>
      <c r="H12" s="9" t="s">
        <v>153</v>
      </c>
      <c r="I12" s="3" t="s">
        <v>2266</v>
      </c>
      <c r="J12" s="13" t="s">
        <v>2285</v>
      </c>
      <c r="K12" s="14" t="s">
        <v>1985</v>
      </c>
      <c r="L12" s="17">
        <f t="shared" si="0"/>
        <v>1.771990740740742E-2</v>
      </c>
      <c r="M12">
        <f t="shared" si="1"/>
        <v>9</v>
      </c>
      <c r="O12">
        <v>10</v>
      </c>
      <c r="P12">
        <f>COUNTIF(M:M,"10")</f>
        <v>2</v>
      </c>
      <c r="Q12">
        <f t="shared" si="2"/>
        <v>1.0416666666666667</v>
      </c>
      <c r="R12" s="17">
        <f>AVERAGEIF(M11:M409,  O12, L11:L409)</f>
        <v>1.8142361111111116E-2</v>
      </c>
      <c r="S12" s="17">
        <f t="shared" si="3"/>
        <v>7.724971064814813E-3</v>
      </c>
    </row>
    <row r="13" spans="1:19" x14ac:dyDescent="0.25">
      <c r="A13" s="11"/>
      <c r="B13" s="12"/>
      <c r="C13" s="12"/>
      <c r="D13" s="12"/>
      <c r="E13" s="12"/>
      <c r="F13" s="12"/>
      <c r="G13" s="9" t="s">
        <v>2286</v>
      </c>
      <c r="H13" s="9" t="s">
        <v>153</v>
      </c>
      <c r="I13" s="3" t="s">
        <v>2266</v>
      </c>
      <c r="J13" s="13" t="s">
        <v>2287</v>
      </c>
      <c r="K13" s="14" t="s">
        <v>2288</v>
      </c>
      <c r="L13" s="17">
        <f t="shared" si="0"/>
        <v>1.4872685185185197E-2</v>
      </c>
      <c r="M13">
        <f t="shared" si="1"/>
        <v>10</v>
      </c>
      <c r="O13">
        <v>11</v>
      </c>
      <c r="P13">
        <f>COUNTIF(M:M,"11")</f>
        <v>1</v>
      </c>
      <c r="Q13">
        <f t="shared" si="2"/>
        <v>1.0416666666666667</v>
      </c>
      <c r="R13" s="17">
        <f>AVERAGEIF(M12:M410,  O13, L12:L410)</f>
        <v>1.6180555555555587E-2</v>
      </c>
      <c r="S13" s="17">
        <f t="shared" si="3"/>
        <v>7.724971064814813E-3</v>
      </c>
    </row>
    <row r="14" spans="1:19" x14ac:dyDescent="0.25">
      <c r="A14" s="11"/>
      <c r="B14" s="12"/>
      <c r="C14" s="12"/>
      <c r="D14" s="12"/>
      <c r="E14" s="12"/>
      <c r="F14" s="12"/>
      <c r="G14" s="9" t="s">
        <v>2289</v>
      </c>
      <c r="H14" s="9" t="s">
        <v>153</v>
      </c>
      <c r="I14" s="3" t="s">
        <v>2266</v>
      </c>
      <c r="J14" s="13" t="s">
        <v>2290</v>
      </c>
      <c r="K14" s="14" t="s">
        <v>1117</v>
      </c>
      <c r="L14" s="17">
        <f t="shared" si="0"/>
        <v>2.1412037037037035E-2</v>
      </c>
      <c r="M14">
        <f t="shared" si="1"/>
        <v>10</v>
      </c>
      <c r="O14">
        <v>12</v>
      </c>
      <c r="P14">
        <f>COUNTIF(M:M,"12")</f>
        <v>3</v>
      </c>
      <c r="Q14">
        <f t="shared" si="2"/>
        <v>1.0416666666666667</v>
      </c>
      <c r="R14" s="17">
        <f>AVERAGEIF(M13:M411,  O14, L13:L411)</f>
        <v>1.6500771604938274E-2</v>
      </c>
      <c r="S14" s="17">
        <f t="shared" si="3"/>
        <v>7.724971064814813E-3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2291</v>
      </c>
      <c r="H15" s="9" t="s">
        <v>153</v>
      </c>
      <c r="I15" s="3" t="s">
        <v>2266</v>
      </c>
      <c r="J15" s="13" t="s">
        <v>1992</v>
      </c>
      <c r="K15" s="14" t="s">
        <v>2292</v>
      </c>
      <c r="L15" s="17">
        <f t="shared" si="0"/>
        <v>1.5324074074074101E-2</v>
      </c>
      <c r="M15">
        <f t="shared" si="1"/>
        <v>12</v>
      </c>
      <c r="O15">
        <v>13</v>
      </c>
      <c r="P15">
        <f>COUNTIF(M:M,"13")</f>
        <v>0</v>
      </c>
      <c r="Q15">
        <f t="shared" si="2"/>
        <v>1.0416666666666667</v>
      </c>
      <c r="R15" s="17">
        <v>0</v>
      </c>
      <c r="S15" s="17">
        <f t="shared" si="3"/>
        <v>7.724971064814813E-3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2293</v>
      </c>
      <c r="H16" s="9" t="s">
        <v>153</v>
      </c>
      <c r="I16" s="3" t="s">
        <v>2266</v>
      </c>
      <c r="J16" s="13" t="s">
        <v>2294</v>
      </c>
      <c r="K16" s="14" t="s">
        <v>2295</v>
      </c>
      <c r="L16" s="17">
        <f t="shared" si="0"/>
        <v>2.0636574074074043E-2</v>
      </c>
      <c r="M16">
        <f t="shared" si="1"/>
        <v>12</v>
      </c>
      <c r="O16">
        <v>14</v>
      </c>
      <c r="P16">
        <f>COUNTIF(M:M,"14")</f>
        <v>0</v>
      </c>
      <c r="Q16">
        <f t="shared" si="2"/>
        <v>1.0416666666666667</v>
      </c>
      <c r="R16" s="17">
        <v>0</v>
      </c>
      <c r="S16" s="17">
        <f t="shared" si="3"/>
        <v>7.724971064814813E-3</v>
      </c>
    </row>
    <row r="17" spans="1:19" x14ac:dyDescent="0.25">
      <c r="A17" s="11"/>
      <c r="B17" s="12"/>
      <c r="C17" s="12"/>
      <c r="D17" s="12"/>
      <c r="E17" s="9" t="s">
        <v>159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0</v>
      </c>
      <c r="Q17">
        <f t="shared" si="2"/>
        <v>1.0416666666666667</v>
      </c>
      <c r="R17" s="17">
        <v>0</v>
      </c>
      <c r="S17" s="17">
        <f t="shared" si="3"/>
        <v>7.724971064814813E-3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2296</v>
      </c>
      <c r="H18" s="9" t="s">
        <v>161</v>
      </c>
      <c r="I18" s="3" t="s">
        <v>2266</v>
      </c>
      <c r="J18" s="13" t="s">
        <v>2297</v>
      </c>
      <c r="K18" s="14" t="s">
        <v>2298</v>
      </c>
      <c r="L18" s="17">
        <f t="shared" si="0"/>
        <v>1.5995370370370368E-2</v>
      </c>
      <c r="M18">
        <f t="shared" si="1"/>
        <v>2</v>
      </c>
      <c r="O18">
        <v>16</v>
      </c>
      <c r="P18">
        <f>COUNTIF(M:M,"16")</f>
        <v>1</v>
      </c>
      <c r="Q18">
        <f t="shared" si="2"/>
        <v>1.0416666666666667</v>
      </c>
      <c r="R18" s="17">
        <f>AVERAGEIF(M17:M415,  O18, L17:L415)</f>
        <v>2.5891203703703791E-2</v>
      </c>
      <c r="S18" s="17">
        <f t="shared" si="3"/>
        <v>7.724971064814813E-3</v>
      </c>
    </row>
    <row r="19" spans="1:19" x14ac:dyDescent="0.25">
      <c r="A19" s="11"/>
      <c r="B19" s="12"/>
      <c r="C19" s="12"/>
      <c r="D19" s="12"/>
      <c r="E19" s="12"/>
      <c r="F19" s="12"/>
      <c r="G19" s="9" t="s">
        <v>2299</v>
      </c>
      <c r="H19" s="9" t="s">
        <v>161</v>
      </c>
      <c r="I19" s="3" t="s">
        <v>2266</v>
      </c>
      <c r="J19" s="13" t="s">
        <v>2300</v>
      </c>
      <c r="K19" s="14" t="s">
        <v>2301</v>
      </c>
      <c r="L19" s="17">
        <f t="shared" si="0"/>
        <v>1.6921296296296268E-2</v>
      </c>
      <c r="M19">
        <f t="shared" si="1"/>
        <v>5</v>
      </c>
      <c r="O19">
        <v>17</v>
      </c>
      <c r="P19">
        <f>COUNTIF(M:M,"17")</f>
        <v>1</v>
      </c>
      <c r="Q19">
        <f t="shared" si="2"/>
        <v>1.0416666666666667</v>
      </c>
      <c r="R19" s="17">
        <f>AVERAGEIF(M18:M416,  O19, L18:L416)</f>
        <v>1.4259259259259305E-2</v>
      </c>
      <c r="S19" s="17">
        <f t="shared" si="3"/>
        <v>7.724971064814813E-3</v>
      </c>
    </row>
    <row r="20" spans="1:19" x14ac:dyDescent="0.25">
      <c r="A20" s="11"/>
      <c r="B20" s="12"/>
      <c r="C20" s="9" t="s">
        <v>53</v>
      </c>
      <c r="D20" s="9" t="s">
        <v>54</v>
      </c>
      <c r="E20" s="9" t="s">
        <v>54</v>
      </c>
      <c r="F20" s="9" t="s">
        <v>15</v>
      </c>
      <c r="G20" s="9" t="s">
        <v>2302</v>
      </c>
      <c r="H20" s="9" t="s">
        <v>1064</v>
      </c>
      <c r="I20" s="3" t="s">
        <v>2266</v>
      </c>
      <c r="J20" s="13" t="s">
        <v>2303</v>
      </c>
      <c r="K20" s="14" t="s">
        <v>2304</v>
      </c>
      <c r="L20" s="17">
        <f t="shared" si="0"/>
        <v>1.3541666666666674E-2</v>
      </c>
      <c r="M20">
        <f t="shared" si="1"/>
        <v>12</v>
      </c>
      <c r="O20">
        <v>18</v>
      </c>
      <c r="P20">
        <f>COUNTIF(M:M,"18")</f>
        <v>0</v>
      </c>
      <c r="Q20">
        <f t="shared" si="2"/>
        <v>1.0416666666666667</v>
      </c>
      <c r="R20" s="17">
        <v>0</v>
      </c>
      <c r="S20" s="17">
        <f t="shared" si="3"/>
        <v>7.724971064814813E-3</v>
      </c>
    </row>
    <row r="21" spans="1:19" x14ac:dyDescent="0.25">
      <c r="A21" s="11"/>
      <c r="B21" s="12"/>
      <c r="C21" s="9" t="s">
        <v>190</v>
      </c>
      <c r="D21" s="9" t="s">
        <v>191</v>
      </c>
      <c r="E21" s="9" t="s">
        <v>191</v>
      </c>
      <c r="F21" s="9" t="s">
        <v>15</v>
      </c>
      <c r="G21" s="9" t="s">
        <v>2305</v>
      </c>
      <c r="H21" s="9" t="s">
        <v>153</v>
      </c>
      <c r="I21" s="3" t="s">
        <v>2266</v>
      </c>
      <c r="J21" s="13" t="s">
        <v>2306</v>
      </c>
      <c r="K21" s="14" t="s">
        <v>2307</v>
      </c>
      <c r="L21" s="17">
        <f t="shared" si="0"/>
        <v>1.2037037037037013E-2</v>
      </c>
      <c r="M21">
        <f t="shared" si="1"/>
        <v>6</v>
      </c>
      <c r="O21">
        <v>19</v>
      </c>
      <c r="P21">
        <f>COUNTIF(M:M,"19")</f>
        <v>0</v>
      </c>
      <c r="Q21">
        <f t="shared" si="2"/>
        <v>1.0416666666666667</v>
      </c>
      <c r="R21" s="17">
        <v>0</v>
      </c>
      <c r="S21" s="17">
        <f t="shared" si="3"/>
        <v>7.724971064814813E-3</v>
      </c>
    </row>
    <row r="22" spans="1:19" x14ac:dyDescent="0.25">
      <c r="A22" s="11"/>
      <c r="B22" s="12"/>
      <c r="C22" s="9" t="s">
        <v>63</v>
      </c>
      <c r="D22" s="9" t="s">
        <v>64</v>
      </c>
      <c r="E22" s="9" t="s">
        <v>65</v>
      </c>
      <c r="F22" s="9" t="s">
        <v>15</v>
      </c>
      <c r="G22" s="9" t="s">
        <v>2308</v>
      </c>
      <c r="H22" s="9" t="s">
        <v>153</v>
      </c>
      <c r="I22" s="3" t="s">
        <v>2266</v>
      </c>
      <c r="J22" s="13" t="s">
        <v>2309</v>
      </c>
      <c r="K22" s="14" t="s">
        <v>2310</v>
      </c>
      <c r="L22" s="17">
        <f t="shared" si="0"/>
        <v>1.4259259259259305E-2</v>
      </c>
      <c r="M22">
        <f t="shared" si="1"/>
        <v>17</v>
      </c>
      <c r="O22">
        <v>20</v>
      </c>
      <c r="P22">
        <f>COUNTIF(M:M,"20")</f>
        <v>1</v>
      </c>
      <c r="Q22">
        <f t="shared" si="2"/>
        <v>1.0416666666666667</v>
      </c>
      <c r="R22" s="17">
        <f>AVERAGEIF(M21:M419,  O22, L21:L419)</f>
        <v>1.185185185185178E-2</v>
      </c>
      <c r="S22" s="17">
        <f t="shared" si="3"/>
        <v>7.724971064814813E-3</v>
      </c>
    </row>
    <row r="23" spans="1:19" x14ac:dyDescent="0.25">
      <c r="A23" s="11"/>
      <c r="B23" s="12"/>
      <c r="C23" s="9" t="s">
        <v>93</v>
      </c>
      <c r="D23" s="9" t="s">
        <v>94</v>
      </c>
      <c r="E23" s="9" t="s">
        <v>341</v>
      </c>
      <c r="F23" s="9" t="s">
        <v>15</v>
      </c>
      <c r="G23" s="9" t="s">
        <v>2311</v>
      </c>
      <c r="H23" s="9" t="s">
        <v>343</v>
      </c>
      <c r="I23" s="3" t="s">
        <v>2266</v>
      </c>
      <c r="J23" s="13" t="s">
        <v>2312</v>
      </c>
      <c r="K23" s="14" t="s">
        <v>2313</v>
      </c>
      <c r="L23" s="17">
        <f t="shared" si="0"/>
        <v>2.5891203703703791E-2</v>
      </c>
      <c r="M23">
        <f t="shared" si="1"/>
        <v>16</v>
      </c>
      <c r="O23">
        <v>21</v>
      </c>
      <c r="P23">
        <f>COUNTIF(M:M,"21")</f>
        <v>0</v>
      </c>
      <c r="Q23">
        <f t="shared" si="2"/>
        <v>1.0416666666666667</v>
      </c>
      <c r="R23" s="17">
        <v>0</v>
      </c>
      <c r="S23" s="17">
        <f t="shared" si="3"/>
        <v>7.724971064814813E-3</v>
      </c>
    </row>
    <row r="24" spans="1:19" x14ac:dyDescent="0.25">
      <c r="A24" s="3" t="s">
        <v>223</v>
      </c>
      <c r="B24" s="9" t="s">
        <v>224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0</v>
      </c>
      <c r="Q24">
        <f t="shared" si="2"/>
        <v>1.0416666666666667</v>
      </c>
      <c r="R24" s="17">
        <v>0</v>
      </c>
      <c r="S24" s="17">
        <f t="shared" si="3"/>
        <v>7.724971064814813E-3</v>
      </c>
    </row>
    <row r="25" spans="1:19" x14ac:dyDescent="0.25">
      <c r="A25" s="11"/>
      <c r="B25" s="12"/>
      <c r="C25" s="9" t="s">
        <v>225</v>
      </c>
      <c r="D25" s="9" t="s">
        <v>226</v>
      </c>
      <c r="E25" s="9" t="s">
        <v>226</v>
      </c>
      <c r="F25" s="9" t="s">
        <v>15</v>
      </c>
      <c r="G25" s="9" t="s">
        <v>2314</v>
      </c>
      <c r="H25" s="9" t="s">
        <v>153</v>
      </c>
      <c r="I25" s="3" t="s">
        <v>2266</v>
      </c>
      <c r="J25" s="13" t="s">
        <v>2315</v>
      </c>
      <c r="K25" s="14" t="s">
        <v>2316</v>
      </c>
      <c r="L25" s="17">
        <f t="shared" si="0"/>
        <v>1.4247685185185183E-2</v>
      </c>
      <c r="M25">
        <f t="shared" si="1"/>
        <v>5</v>
      </c>
      <c r="O25">
        <v>23</v>
      </c>
      <c r="P25">
        <f>COUNTIF(M:M,"23")</f>
        <v>1</v>
      </c>
      <c r="Q25">
        <f t="shared" si="2"/>
        <v>1.0416666666666667</v>
      </c>
      <c r="R25" s="17">
        <f>AVERAGEIF(M24:M422,  O25, L24:L422)</f>
        <v>1.6932870370370279E-2</v>
      </c>
      <c r="S25" s="17">
        <f t="shared" si="3"/>
        <v>7.724971064814813E-3</v>
      </c>
    </row>
    <row r="26" spans="1:19" x14ac:dyDescent="0.25">
      <c r="A26" s="11"/>
      <c r="B26" s="12"/>
      <c r="C26" s="9" t="s">
        <v>1660</v>
      </c>
      <c r="D26" s="9" t="s">
        <v>1661</v>
      </c>
      <c r="E26" s="9" t="s">
        <v>1661</v>
      </c>
      <c r="F26" s="9" t="s">
        <v>15</v>
      </c>
      <c r="G26" s="9" t="s">
        <v>2317</v>
      </c>
      <c r="H26" s="9" t="s">
        <v>153</v>
      </c>
      <c r="I26" s="3" t="s">
        <v>2266</v>
      </c>
      <c r="J26" s="13" t="s">
        <v>2318</v>
      </c>
      <c r="K26" s="14" t="s">
        <v>2319</v>
      </c>
      <c r="L26" s="17">
        <f t="shared" si="0"/>
        <v>1.7824074074074048E-2</v>
      </c>
      <c r="M26">
        <f t="shared" si="1"/>
        <v>9</v>
      </c>
    </row>
    <row r="27" spans="1:19" x14ac:dyDescent="0.25">
      <c r="A27" s="11"/>
      <c r="B27" s="12"/>
      <c r="C27" s="9" t="s">
        <v>63</v>
      </c>
      <c r="D27" s="9" t="s">
        <v>64</v>
      </c>
      <c r="E27" s="9" t="s">
        <v>65</v>
      </c>
      <c r="F27" s="9" t="s">
        <v>15</v>
      </c>
      <c r="G27" s="10" t="s">
        <v>12</v>
      </c>
      <c r="H27" s="5"/>
      <c r="I27" s="6"/>
      <c r="J27" s="7"/>
      <c r="K27" s="8"/>
    </row>
    <row r="28" spans="1:19" x14ac:dyDescent="0.25">
      <c r="A28" s="11"/>
      <c r="B28" s="12"/>
      <c r="C28" s="12"/>
      <c r="D28" s="12"/>
      <c r="E28" s="12"/>
      <c r="F28" s="12"/>
      <c r="G28" s="9" t="s">
        <v>2320</v>
      </c>
      <c r="H28" s="9" t="s">
        <v>153</v>
      </c>
      <c r="I28" s="3" t="s">
        <v>2266</v>
      </c>
      <c r="J28" s="13" t="s">
        <v>2321</v>
      </c>
      <c r="K28" s="14" t="s">
        <v>2322</v>
      </c>
      <c r="L28" s="17">
        <f t="shared" si="0"/>
        <v>1.4675925925925926E-2</v>
      </c>
      <c r="M28">
        <f t="shared" si="1"/>
        <v>6</v>
      </c>
    </row>
    <row r="29" spans="1:19" x14ac:dyDescent="0.25">
      <c r="A29" s="11"/>
      <c r="B29" s="12"/>
      <c r="C29" s="12"/>
      <c r="D29" s="12"/>
      <c r="E29" s="12"/>
      <c r="F29" s="12"/>
      <c r="G29" s="9" t="s">
        <v>2323</v>
      </c>
      <c r="H29" s="9" t="s">
        <v>153</v>
      </c>
      <c r="I29" s="3" t="s">
        <v>2266</v>
      </c>
      <c r="J29" s="13" t="s">
        <v>2324</v>
      </c>
      <c r="K29" s="14" t="s">
        <v>2325</v>
      </c>
      <c r="L29" s="17">
        <f t="shared" si="0"/>
        <v>1.185185185185178E-2</v>
      </c>
      <c r="M29">
        <f t="shared" si="1"/>
        <v>20</v>
      </c>
    </row>
    <row r="30" spans="1:19" x14ac:dyDescent="0.25">
      <c r="A30" s="11"/>
      <c r="B30" s="12"/>
      <c r="C30" s="9" t="s">
        <v>336</v>
      </c>
      <c r="D30" s="9" t="s">
        <v>337</v>
      </c>
      <c r="E30" s="9" t="s">
        <v>337</v>
      </c>
      <c r="F30" s="9" t="s">
        <v>15</v>
      </c>
      <c r="G30" s="10" t="s">
        <v>12</v>
      </c>
      <c r="H30" s="5"/>
      <c r="I30" s="6"/>
      <c r="J30" s="7"/>
      <c r="K30" s="8"/>
      <c r="L30" s="17">
        <f t="shared" si="0"/>
        <v>0</v>
      </c>
    </row>
    <row r="31" spans="1:19" x14ac:dyDescent="0.25">
      <c r="A31" s="11"/>
      <c r="B31" s="12"/>
      <c r="C31" s="12"/>
      <c r="D31" s="12"/>
      <c r="E31" s="12"/>
      <c r="F31" s="12"/>
      <c r="G31" s="9" t="s">
        <v>2326</v>
      </c>
      <c r="H31" s="9" t="s">
        <v>153</v>
      </c>
      <c r="I31" s="3" t="s">
        <v>2266</v>
      </c>
      <c r="J31" s="13" t="s">
        <v>2327</v>
      </c>
      <c r="K31" s="14" t="s">
        <v>2328</v>
      </c>
      <c r="L31" s="17">
        <f t="shared" si="0"/>
        <v>1.6145833333333345E-2</v>
      </c>
      <c r="M31">
        <f t="shared" si="1"/>
        <v>2</v>
      </c>
    </row>
    <row r="32" spans="1:19" x14ac:dyDescent="0.25">
      <c r="A32" s="11"/>
      <c r="B32" s="12"/>
      <c r="C32" s="12"/>
      <c r="D32" s="12"/>
      <c r="E32" s="12"/>
      <c r="F32" s="12"/>
      <c r="G32" s="9" t="s">
        <v>2329</v>
      </c>
      <c r="H32" s="9" t="s">
        <v>153</v>
      </c>
      <c r="I32" s="3" t="s">
        <v>2266</v>
      </c>
      <c r="J32" s="13" t="s">
        <v>2330</v>
      </c>
      <c r="K32" s="14" t="s">
        <v>2331</v>
      </c>
      <c r="L32" s="17">
        <f t="shared" si="0"/>
        <v>1.4490740740740748E-2</v>
      </c>
      <c r="M32">
        <f t="shared" si="1"/>
        <v>6</v>
      </c>
    </row>
    <row r="33" spans="1:13" x14ac:dyDescent="0.25">
      <c r="A33" s="11"/>
      <c r="B33" s="12"/>
      <c r="C33" s="12"/>
      <c r="D33" s="12"/>
      <c r="E33" s="12"/>
      <c r="F33" s="12"/>
      <c r="G33" s="9" t="s">
        <v>2332</v>
      </c>
      <c r="H33" s="9" t="s">
        <v>153</v>
      </c>
      <c r="I33" s="3" t="s">
        <v>2266</v>
      </c>
      <c r="J33" s="13" t="s">
        <v>2333</v>
      </c>
      <c r="K33" s="14" t="s">
        <v>2389</v>
      </c>
      <c r="L33" s="17">
        <f t="shared" si="0"/>
        <v>1.6932870370370279E-2</v>
      </c>
      <c r="M33">
        <f t="shared" si="1"/>
        <v>23</v>
      </c>
    </row>
    <row r="34" spans="1:13" x14ac:dyDescent="0.25">
      <c r="A34" s="3" t="s">
        <v>386</v>
      </c>
      <c r="B34" s="3" t="s">
        <v>387</v>
      </c>
      <c r="C34" s="3" t="s">
        <v>388</v>
      </c>
      <c r="D34" s="3" t="s">
        <v>389</v>
      </c>
      <c r="E34" s="3" t="s">
        <v>939</v>
      </c>
      <c r="F34" s="3" t="s">
        <v>15</v>
      </c>
      <c r="G34" s="3" t="s">
        <v>2334</v>
      </c>
      <c r="H34" s="3" t="s">
        <v>153</v>
      </c>
      <c r="I34" s="3" t="s">
        <v>2266</v>
      </c>
      <c r="J34" s="15" t="s">
        <v>2335</v>
      </c>
      <c r="K34" s="16" t="s">
        <v>2336</v>
      </c>
      <c r="L34" s="17">
        <f t="shared" si="0"/>
        <v>1.6180555555555587E-2</v>
      </c>
      <c r="M34">
        <f t="shared" si="1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topLeftCell="E1" workbookViewId="0">
      <selection activeCell="P26" sqref="P26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3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506</v>
      </c>
      <c r="M1" t="s">
        <v>503</v>
      </c>
      <c r="O1" t="s">
        <v>504</v>
      </c>
      <c r="P1" t="s">
        <v>505</v>
      </c>
      <c r="Q1" t="s">
        <v>508</v>
      </c>
      <c r="R1" s="17" t="s">
        <v>507</v>
      </c>
      <c r="S1" t="s">
        <v>509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0</v>
      </c>
      <c r="Q2">
        <f>AVERAGE($P$2:$P$24)</f>
        <v>0.73913043478260865</v>
      </c>
      <c r="R2" s="17">
        <v>0</v>
      </c>
      <c r="S2" s="17">
        <f>AVERAGE($R$2:$R$24)</f>
        <v>4.4779086151368729E-3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0.73913043478260865</v>
      </c>
      <c r="R3" s="17">
        <v>0</v>
      </c>
      <c r="S3" s="17">
        <f t="shared" ref="S3:S24" si="1">AVERAGE($R$2:$R$24)</f>
        <v>4.4779086151368729E-3</v>
      </c>
    </row>
    <row r="4" spans="1:19" x14ac:dyDescent="0.25">
      <c r="A4" s="11"/>
      <c r="B4" s="12"/>
      <c r="C4" s="9" t="s">
        <v>93</v>
      </c>
      <c r="D4" s="9" t="s">
        <v>94</v>
      </c>
      <c r="E4" s="9" t="s">
        <v>94</v>
      </c>
      <c r="F4" s="9" t="s">
        <v>15</v>
      </c>
      <c r="G4" s="9" t="s">
        <v>2337</v>
      </c>
      <c r="H4" s="9" t="s">
        <v>24</v>
      </c>
      <c r="I4" s="3" t="s">
        <v>2338</v>
      </c>
      <c r="J4" s="13" t="s">
        <v>2339</v>
      </c>
      <c r="K4" s="14" t="s">
        <v>2340</v>
      </c>
      <c r="L4" s="17">
        <f t="shared" ref="L4:L27" si="2">K4-J4</f>
        <v>1.9456018518518525E-2</v>
      </c>
      <c r="M4">
        <f t="shared" ref="M4:M27" si="3">HOUR(J4)</f>
        <v>12</v>
      </c>
      <c r="O4">
        <v>3</v>
      </c>
      <c r="P4">
        <f>COUNTIF(M:M,"3")</f>
        <v>0</v>
      </c>
      <c r="Q4">
        <f t="shared" si="0"/>
        <v>0.73913043478260865</v>
      </c>
      <c r="R4" s="17">
        <v>0</v>
      </c>
      <c r="S4" s="17">
        <f t="shared" si="1"/>
        <v>4.4779086151368729E-3</v>
      </c>
    </row>
    <row r="5" spans="1:19" x14ac:dyDescent="0.25">
      <c r="A5" s="11"/>
      <c r="B5" s="12"/>
      <c r="C5" s="9" t="s">
        <v>911</v>
      </c>
      <c r="D5" s="9" t="s">
        <v>912</v>
      </c>
      <c r="E5" s="9" t="s">
        <v>912</v>
      </c>
      <c r="F5" s="9" t="s">
        <v>15</v>
      </c>
      <c r="G5" s="9" t="s">
        <v>2341</v>
      </c>
      <c r="H5" s="9" t="s">
        <v>17</v>
      </c>
      <c r="I5" s="3" t="s">
        <v>2338</v>
      </c>
      <c r="J5" s="13" t="s">
        <v>2342</v>
      </c>
      <c r="K5" s="14" t="s">
        <v>2343</v>
      </c>
      <c r="L5" s="17">
        <f t="shared" si="2"/>
        <v>1.5520833333333262E-2</v>
      </c>
      <c r="M5">
        <f t="shared" si="3"/>
        <v>10</v>
      </c>
      <c r="O5">
        <v>4</v>
      </c>
      <c r="P5">
        <f>COUNTIF(M:M,"4")</f>
        <v>0</v>
      </c>
      <c r="Q5">
        <f t="shared" si="0"/>
        <v>0.73913043478260865</v>
      </c>
      <c r="R5" s="17">
        <v>0</v>
      </c>
      <c r="S5" s="17">
        <f t="shared" si="1"/>
        <v>4.4779086151368729E-3</v>
      </c>
    </row>
    <row r="6" spans="1:19" x14ac:dyDescent="0.25">
      <c r="A6" s="3" t="s">
        <v>148</v>
      </c>
      <c r="B6" s="9" t="s">
        <v>149</v>
      </c>
      <c r="C6" s="10" t="s">
        <v>12</v>
      </c>
      <c r="D6" s="5"/>
      <c r="E6" s="5"/>
      <c r="F6" s="5"/>
      <c r="G6" s="5"/>
      <c r="H6" s="5"/>
      <c r="I6" s="6"/>
      <c r="J6" s="7"/>
      <c r="K6" s="8"/>
      <c r="O6">
        <v>5</v>
      </c>
      <c r="P6">
        <f>COUNTIF(M:M,"5")</f>
        <v>0</v>
      </c>
      <c r="Q6">
        <f t="shared" si="0"/>
        <v>0.73913043478260865</v>
      </c>
      <c r="R6" s="17">
        <v>0</v>
      </c>
      <c r="S6" s="17">
        <f t="shared" si="1"/>
        <v>4.4779086151368729E-3</v>
      </c>
    </row>
    <row r="7" spans="1:19" x14ac:dyDescent="0.25">
      <c r="A7" s="11"/>
      <c r="B7" s="12"/>
      <c r="C7" s="9" t="s">
        <v>53</v>
      </c>
      <c r="D7" s="9" t="s">
        <v>54</v>
      </c>
      <c r="E7" s="9" t="s">
        <v>54</v>
      </c>
      <c r="F7" s="9" t="s">
        <v>15</v>
      </c>
      <c r="G7" s="10" t="s">
        <v>12</v>
      </c>
      <c r="H7" s="5"/>
      <c r="I7" s="6"/>
      <c r="J7" s="7"/>
      <c r="K7" s="8"/>
      <c r="O7">
        <v>6</v>
      </c>
      <c r="P7">
        <f>COUNTIF(M:M,"6")</f>
        <v>1</v>
      </c>
      <c r="Q7">
        <f t="shared" si="0"/>
        <v>0.73913043478260865</v>
      </c>
      <c r="R7" s="17">
        <f>AVERAGEIF(M7:M405,  O7, L7:L405)</f>
        <v>1.3854166666666667E-2</v>
      </c>
      <c r="S7" s="17">
        <f t="shared" si="1"/>
        <v>4.4779086151368729E-3</v>
      </c>
    </row>
    <row r="8" spans="1:19" x14ac:dyDescent="0.25">
      <c r="A8" s="11"/>
      <c r="B8" s="12"/>
      <c r="C8" s="12"/>
      <c r="D8" s="12"/>
      <c r="E8" s="12"/>
      <c r="F8" s="12"/>
      <c r="G8" s="9" t="s">
        <v>2344</v>
      </c>
      <c r="H8" s="9" t="s">
        <v>153</v>
      </c>
      <c r="I8" s="3" t="s">
        <v>2338</v>
      </c>
      <c r="J8" s="13" t="s">
        <v>2345</v>
      </c>
      <c r="K8" s="14" t="s">
        <v>2346</v>
      </c>
      <c r="L8" s="17">
        <f t="shared" si="2"/>
        <v>2.3692129629629577E-2</v>
      </c>
      <c r="M8">
        <f t="shared" si="3"/>
        <v>10</v>
      </c>
      <c r="O8">
        <v>7</v>
      </c>
      <c r="P8">
        <f>COUNTIF(M:M,"7")</f>
        <v>0</v>
      </c>
      <c r="Q8">
        <f t="shared" si="0"/>
        <v>0.73913043478260865</v>
      </c>
      <c r="R8" s="17">
        <v>0</v>
      </c>
      <c r="S8" s="17">
        <f t="shared" si="1"/>
        <v>4.4779086151368729E-3</v>
      </c>
    </row>
    <row r="9" spans="1:19" x14ac:dyDescent="0.25">
      <c r="A9" s="11"/>
      <c r="B9" s="12"/>
      <c r="C9" s="12"/>
      <c r="D9" s="12"/>
      <c r="E9" s="12"/>
      <c r="F9" s="12"/>
      <c r="G9" s="9" t="s">
        <v>2347</v>
      </c>
      <c r="H9" s="9" t="s">
        <v>153</v>
      </c>
      <c r="I9" s="3" t="s">
        <v>2338</v>
      </c>
      <c r="J9" s="13" t="s">
        <v>2348</v>
      </c>
      <c r="K9" s="14" t="s">
        <v>2349</v>
      </c>
      <c r="L9" s="17">
        <f t="shared" si="2"/>
        <v>1.5208333333333379E-2</v>
      </c>
      <c r="M9">
        <f t="shared" si="3"/>
        <v>14</v>
      </c>
      <c r="O9">
        <v>8</v>
      </c>
      <c r="P9">
        <f>COUNTIF(M:M,"8")</f>
        <v>0</v>
      </c>
      <c r="Q9">
        <f t="shared" si="0"/>
        <v>0.73913043478260865</v>
      </c>
      <c r="R9" s="17">
        <v>0</v>
      </c>
      <c r="S9" s="17">
        <f t="shared" si="1"/>
        <v>4.4779086151368729E-3</v>
      </c>
    </row>
    <row r="10" spans="1:19" x14ac:dyDescent="0.25">
      <c r="A10" s="11"/>
      <c r="B10" s="12"/>
      <c r="C10" s="9" t="s">
        <v>63</v>
      </c>
      <c r="D10" s="9" t="s">
        <v>64</v>
      </c>
      <c r="E10" s="9" t="s">
        <v>65</v>
      </c>
      <c r="F10" s="9" t="s">
        <v>15</v>
      </c>
      <c r="G10" s="9" t="s">
        <v>2350</v>
      </c>
      <c r="H10" s="9" t="s">
        <v>153</v>
      </c>
      <c r="I10" s="3" t="s">
        <v>2338</v>
      </c>
      <c r="J10" s="13" t="s">
        <v>2351</v>
      </c>
      <c r="K10" s="14" t="s">
        <v>2352</v>
      </c>
      <c r="L10" s="17">
        <f t="shared" si="2"/>
        <v>1.2395833333333273E-2</v>
      </c>
      <c r="M10">
        <f t="shared" si="3"/>
        <v>17</v>
      </c>
      <c r="O10">
        <v>9</v>
      </c>
      <c r="P10">
        <f>COUNTIF(M:M,"9")</f>
        <v>2</v>
      </c>
      <c r="Q10">
        <f t="shared" si="0"/>
        <v>0.73913043478260865</v>
      </c>
      <c r="R10" s="17">
        <f>AVERAGEIF(M10:M408,  O10, L10:L408)</f>
        <v>1.4618055555555565E-2</v>
      </c>
      <c r="S10" s="17">
        <f t="shared" si="1"/>
        <v>4.4779086151368729E-3</v>
      </c>
    </row>
    <row r="11" spans="1:19" x14ac:dyDescent="0.25">
      <c r="A11" s="11"/>
      <c r="B11" s="12"/>
      <c r="C11" s="9" t="s">
        <v>367</v>
      </c>
      <c r="D11" s="9" t="s">
        <v>368</v>
      </c>
      <c r="E11" s="9" t="s">
        <v>368</v>
      </c>
      <c r="F11" s="9" t="s">
        <v>15</v>
      </c>
      <c r="G11" s="10" t="s">
        <v>12</v>
      </c>
      <c r="H11" s="5"/>
      <c r="I11" s="6"/>
      <c r="J11" s="7"/>
      <c r="K11" s="8"/>
      <c r="O11">
        <v>10</v>
      </c>
      <c r="P11">
        <f>COUNTIF(M:M,"10")</f>
        <v>3</v>
      </c>
      <c r="Q11">
        <f t="shared" si="0"/>
        <v>0.73913043478260865</v>
      </c>
      <c r="R11" s="17">
        <f>AVERAGEIF(M11:M409,  O11, L11:L409)</f>
        <v>2.278935185185188E-2</v>
      </c>
      <c r="S11" s="17">
        <f t="shared" si="1"/>
        <v>4.4779086151368729E-3</v>
      </c>
    </row>
    <row r="12" spans="1:19" x14ac:dyDescent="0.25">
      <c r="A12" s="11"/>
      <c r="B12" s="12"/>
      <c r="C12" s="12"/>
      <c r="D12" s="12"/>
      <c r="E12" s="12"/>
      <c r="F12" s="12"/>
      <c r="G12" s="9" t="s">
        <v>2353</v>
      </c>
      <c r="H12" s="9" t="s">
        <v>153</v>
      </c>
      <c r="I12" s="3" t="s">
        <v>2338</v>
      </c>
      <c r="J12" s="13" t="s">
        <v>2354</v>
      </c>
      <c r="K12" s="14" t="s">
        <v>2355</v>
      </c>
      <c r="L12" s="17">
        <f t="shared" si="2"/>
        <v>1.7187500000000133E-2</v>
      </c>
      <c r="M12">
        <f t="shared" si="3"/>
        <v>21</v>
      </c>
      <c r="O12">
        <v>11</v>
      </c>
      <c r="P12">
        <f>COUNTIF(M:M,"11")</f>
        <v>1</v>
      </c>
      <c r="Q12">
        <f t="shared" si="0"/>
        <v>0.73913043478260865</v>
      </c>
      <c r="R12" s="17">
        <f>AVERAGEIF(M12:M410,  O12, L12:L410)</f>
        <v>1.0462962962962952E-2</v>
      </c>
      <c r="S12" s="17">
        <f t="shared" si="1"/>
        <v>4.4779086151368729E-3</v>
      </c>
    </row>
    <row r="13" spans="1:19" x14ac:dyDescent="0.25">
      <c r="A13" s="11"/>
      <c r="B13" s="12"/>
      <c r="C13" s="12"/>
      <c r="D13" s="12"/>
      <c r="E13" s="12"/>
      <c r="F13" s="12"/>
      <c r="G13" s="9" t="s">
        <v>2356</v>
      </c>
      <c r="H13" s="9" t="s">
        <v>153</v>
      </c>
      <c r="I13" s="3" t="s">
        <v>2338</v>
      </c>
      <c r="J13" s="13" t="s">
        <v>2357</v>
      </c>
      <c r="K13" s="14" t="s">
        <v>2358</v>
      </c>
      <c r="L13" s="17">
        <f t="shared" si="2"/>
        <v>1.1805555555555625E-2</v>
      </c>
      <c r="M13">
        <f t="shared" si="3"/>
        <v>22</v>
      </c>
      <c r="O13">
        <v>12</v>
      </c>
      <c r="P13">
        <f>COUNTIF(M:M,"12")</f>
        <v>1</v>
      </c>
      <c r="Q13">
        <f t="shared" si="0"/>
        <v>0.73913043478260865</v>
      </c>
      <c r="R13" s="17">
        <v>0</v>
      </c>
      <c r="S13" s="17">
        <f t="shared" si="1"/>
        <v>4.4779086151368729E-3</v>
      </c>
    </row>
    <row r="14" spans="1:19" x14ac:dyDescent="0.25">
      <c r="A14" s="3" t="s">
        <v>223</v>
      </c>
      <c r="B14" s="9" t="s">
        <v>224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13</v>
      </c>
      <c r="P14">
        <f>COUNTIF(M:M,"13")</f>
        <v>0</v>
      </c>
      <c r="Q14">
        <f t="shared" si="0"/>
        <v>0.73913043478260865</v>
      </c>
      <c r="R14" s="17">
        <v>0</v>
      </c>
      <c r="S14" s="17">
        <f t="shared" si="1"/>
        <v>4.4779086151368729E-3</v>
      </c>
    </row>
    <row r="15" spans="1:19" x14ac:dyDescent="0.25">
      <c r="A15" s="11"/>
      <c r="B15" s="12"/>
      <c r="C15" s="9" t="s">
        <v>150</v>
      </c>
      <c r="D15" s="9" t="s">
        <v>151</v>
      </c>
      <c r="E15" s="10" t="s">
        <v>12</v>
      </c>
      <c r="F15" s="5"/>
      <c r="G15" s="5"/>
      <c r="H15" s="5"/>
      <c r="I15" s="6"/>
      <c r="J15" s="7"/>
      <c r="K15" s="8"/>
      <c r="O15">
        <v>14</v>
      </c>
      <c r="P15">
        <f>COUNTIF(M:M,"14")</f>
        <v>3</v>
      </c>
      <c r="Q15">
        <f t="shared" si="0"/>
        <v>0.73913043478260865</v>
      </c>
      <c r="R15" s="17">
        <f>AVERAGEIF(M15:M413,  O15, L15:L413)</f>
        <v>1.3061342592592617E-2</v>
      </c>
      <c r="S15" s="17">
        <f t="shared" si="1"/>
        <v>4.4779086151368729E-3</v>
      </c>
    </row>
    <row r="16" spans="1:19" x14ac:dyDescent="0.25">
      <c r="A16" s="11"/>
      <c r="B16" s="12"/>
      <c r="C16" s="12"/>
      <c r="D16" s="12"/>
      <c r="E16" s="9" t="s">
        <v>151</v>
      </c>
      <c r="F16" s="9" t="s">
        <v>15</v>
      </c>
      <c r="G16" s="10" t="s">
        <v>12</v>
      </c>
      <c r="H16" s="5"/>
      <c r="I16" s="6"/>
      <c r="J16" s="7"/>
      <c r="K16" s="8"/>
      <c r="O16">
        <v>15</v>
      </c>
      <c r="P16">
        <f>COUNTIF(M:M,"15")</f>
        <v>0</v>
      </c>
      <c r="Q16">
        <f t="shared" si="0"/>
        <v>0.73913043478260865</v>
      </c>
      <c r="R16" s="17">
        <v>0</v>
      </c>
      <c r="S16" s="17">
        <f t="shared" si="1"/>
        <v>4.4779086151368729E-3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2359</v>
      </c>
      <c r="H17" s="9" t="s">
        <v>153</v>
      </c>
      <c r="I17" s="3" t="s">
        <v>2338</v>
      </c>
      <c r="J17" s="13" t="s">
        <v>2360</v>
      </c>
      <c r="K17" s="14" t="s">
        <v>2361</v>
      </c>
      <c r="L17" s="17">
        <f t="shared" si="2"/>
        <v>1.2094907407407429E-2</v>
      </c>
      <c r="M17">
        <f t="shared" si="3"/>
        <v>9</v>
      </c>
      <c r="O17">
        <v>16</v>
      </c>
      <c r="P17">
        <f>COUNTIF(M:M,"16")</f>
        <v>0</v>
      </c>
      <c r="Q17">
        <f t="shared" si="0"/>
        <v>0.73913043478260865</v>
      </c>
      <c r="R17" s="17">
        <v>0</v>
      </c>
      <c r="S17" s="17">
        <f t="shared" si="1"/>
        <v>4.4779086151368729E-3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2362</v>
      </c>
      <c r="H18" s="9" t="s">
        <v>153</v>
      </c>
      <c r="I18" s="3" t="s">
        <v>2338</v>
      </c>
      <c r="J18" s="13" t="s">
        <v>2363</v>
      </c>
      <c r="K18" s="14" t="s">
        <v>2364</v>
      </c>
      <c r="L18" s="17">
        <f t="shared" si="2"/>
        <v>1.3321759259259269E-2</v>
      </c>
      <c r="M18">
        <f t="shared" si="3"/>
        <v>14</v>
      </c>
      <c r="O18">
        <v>17</v>
      </c>
      <c r="P18">
        <f>COUNTIF(M:M,"17")</f>
        <v>3</v>
      </c>
      <c r="Q18">
        <f t="shared" si="0"/>
        <v>0.73913043478260865</v>
      </c>
      <c r="R18" s="17">
        <f>AVERAGEIF(M18:M416,  O18, L18:L416)</f>
        <v>1.5995370370370299E-2</v>
      </c>
      <c r="S18" s="17">
        <f t="shared" si="1"/>
        <v>4.4779086151368729E-3</v>
      </c>
    </row>
    <row r="19" spans="1:19" x14ac:dyDescent="0.25">
      <c r="A19" s="11"/>
      <c r="B19" s="12"/>
      <c r="C19" s="12"/>
      <c r="D19" s="12"/>
      <c r="E19" s="9" t="s">
        <v>159</v>
      </c>
      <c r="F19" s="9" t="s">
        <v>15</v>
      </c>
      <c r="G19" s="9" t="s">
        <v>2365</v>
      </c>
      <c r="H19" s="9" t="s">
        <v>153</v>
      </c>
      <c r="I19" s="3" t="s">
        <v>2338</v>
      </c>
      <c r="J19" s="13" t="s">
        <v>2366</v>
      </c>
      <c r="K19" s="14" t="s">
        <v>2367</v>
      </c>
      <c r="L19" s="17">
        <f t="shared" si="2"/>
        <v>1.0462962962962952E-2</v>
      </c>
      <c r="M19">
        <f t="shared" si="3"/>
        <v>11</v>
      </c>
      <c r="O19">
        <v>18</v>
      </c>
      <c r="P19">
        <f>COUNTIF(M:M,"18")</f>
        <v>0</v>
      </c>
      <c r="Q19">
        <f t="shared" si="0"/>
        <v>0.73913043478260865</v>
      </c>
      <c r="R19" s="17">
        <v>0</v>
      </c>
      <c r="S19" s="17">
        <f t="shared" si="1"/>
        <v>4.4779086151368729E-3</v>
      </c>
    </row>
    <row r="20" spans="1:19" x14ac:dyDescent="0.25">
      <c r="A20" s="11"/>
      <c r="B20" s="12"/>
      <c r="C20" s="9" t="s">
        <v>190</v>
      </c>
      <c r="D20" s="9" t="s">
        <v>191</v>
      </c>
      <c r="E20" s="9" t="s">
        <v>191</v>
      </c>
      <c r="F20" s="9" t="s">
        <v>15</v>
      </c>
      <c r="G20" s="9" t="s">
        <v>2368</v>
      </c>
      <c r="H20" s="9" t="s">
        <v>153</v>
      </c>
      <c r="I20" s="3" t="s">
        <v>2338</v>
      </c>
      <c r="J20" s="13" t="s">
        <v>2369</v>
      </c>
      <c r="K20" s="14" t="s">
        <v>2370</v>
      </c>
      <c r="L20" s="17">
        <f t="shared" si="2"/>
        <v>1.3854166666666667E-2</v>
      </c>
      <c r="M20">
        <f t="shared" si="3"/>
        <v>6</v>
      </c>
      <c r="O20">
        <v>19</v>
      </c>
      <c r="P20">
        <f>COUNTIF(M:M,"19")</f>
        <v>0</v>
      </c>
      <c r="Q20">
        <f t="shared" si="0"/>
        <v>0.73913043478260865</v>
      </c>
      <c r="R20" s="17">
        <v>0</v>
      </c>
      <c r="S20" s="17">
        <f t="shared" si="1"/>
        <v>4.4779086151368729E-3</v>
      </c>
    </row>
    <row r="21" spans="1:19" x14ac:dyDescent="0.25">
      <c r="A21" s="11"/>
      <c r="B21" s="12"/>
      <c r="C21" s="9" t="s">
        <v>63</v>
      </c>
      <c r="D21" s="9" t="s">
        <v>64</v>
      </c>
      <c r="E21" s="9" t="s">
        <v>65</v>
      </c>
      <c r="F21" s="9" t="s">
        <v>15</v>
      </c>
      <c r="G21" s="9" t="s">
        <v>2371</v>
      </c>
      <c r="H21" s="9" t="s">
        <v>153</v>
      </c>
      <c r="I21" s="3" t="s">
        <v>2338</v>
      </c>
      <c r="J21" s="13" t="s">
        <v>2372</v>
      </c>
      <c r="K21" s="14" t="s">
        <v>2373</v>
      </c>
      <c r="L21" s="17">
        <f t="shared" si="2"/>
        <v>1.2210648148148096E-2</v>
      </c>
      <c r="M21">
        <f t="shared" si="3"/>
        <v>20</v>
      </c>
      <c r="O21">
        <v>20</v>
      </c>
      <c r="P21">
        <f>COUNTIF(M:M,"20")</f>
        <v>1</v>
      </c>
      <c r="Q21">
        <f t="shared" si="0"/>
        <v>0.73913043478260865</v>
      </c>
      <c r="R21" s="17">
        <f>AVERAGEIF(M21:M419,  O21, L21:L419)</f>
        <v>1.2210648148148096E-2</v>
      </c>
      <c r="S21" s="17">
        <f t="shared" si="1"/>
        <v>4.4779086151368729E-3</v>
      </c>
    </row>
    <row r="22" spans="1:19" x14ac:dyDescent="0.25">
      <c r="A22" s="11"/>
      <c r="B22" s="12"/>
      <c r="C22" s="9" t="s">
        <v>822</v>
      </c>
      <c r="D22" s="9" t="s">
        <v>823</v>
      </c>
      <c r="E22" s="9" t="s">
        <v>823</v>
      </c>
      <c r="F22" s="9" t="s">
        <v>15</v>
      </c>
      <c r="G22" s="10" t="s">
        <v>12</v>
      </c>
      <c r="H22" s="5"/>
      <c r="I22" s="6"/>
      <c r="J22" s="7"/>
      <c r="K22" s="8"/>
      <c r="O22">
        <v>21</v>
      </c>
      <c r="P22">
        <f>COUNTIF(M:M,"21")</f>
        <v>1</v>
      </c>
      <c r="Q22">
        <f t="shared" si="0"/>
        <v>0.73913043478260865</v>
      </c>
      <c r="R22" s="17">
        <v>0</v>
      </c>
      <c r="S22" s="17">
        <f t="shared" si="1"/>
        <v>4.4779086151368729E-3</v>
      </c>
    </row>
    <row r="23" spans="1:19" x14ac:dyDescent="0.25">
      <c r="A23" s="11"/>
      <c r="B23" s="12"/>
      <c r="C23" s="12"/>
      <c r="D23" s="12"/>
      <c r="E23" s="12"/>
      <c r="F23" s="12"/>
      <c r="G23" s="9" t="s">
        <v>2374</v>
      </c>
      <c r="H23" s="9" t="s">
        <v>153</v>
      </c>
      <c r="I23" s="3" t="s">
        <v>2338</v>
      </c>
      <c r="J23" s="13" t="s">
        <v>2375</v>
      </c>
      <c r="K23" s="14" t="s">
        <v>2376</v>
      </c>
      <c r="L23" s="17">
        <f t="shared" si="2"/>
        <v>1.2800925925925966E-2</v>
      </c>
      <c r="M23">
        <f t="shared" si="3"/>
        <v>14</v>
      </c>
      <c r="O23">
        <v>22</v>
      </c>
      <c r="P23">
        <f>COUNTIF(M:M,"22")</f>
        <v>1</v>
      </c>
      <c r="Q23">
        <f t="shared" si="0"/>
        <v>0.73913043478260865</v>
      </c>
      <c r="R23" s="17">
        <v>0</v>
      </c>
      <c r="S23" s="17">
        <f t="shared" si="1"/>
        <v>4.4779086151368729E-3</v>
      </c>
    </row>
    <row r="24" spans="1:19" x14ac:dyDescent="0.25">
      <c r="A24" s="11"/>
      <c r="B24" s="12"/>
      <c r="C24" s="12"/>
      <c r="D24" s="12"/>
      <c r="E24" s="12"/>
      <c r="F24" s="12"/>
      <c r="G24" s="9" t="s">
        <v>2377</v>
      </c>
      <c r="H24" s="9" t="s">
        <v>153</v>
      </c>
      <c r="I24" s="3" t="s">
        <v>2338</v>
      </c>
      <c r="J24" s="13" t="s">
        <v>2378</v>
      </c>
      <c r="K24" s="14" t="s">
        <v>2379</v>
      </c>
      <c r="L24" s="17">
        <f t="shared" si="2"/>
        <v>1.5162037037036891E-2</v>
      </c>
      <c r="M24">
        <f t="shared" si="3"/>
        <v>17</v>
      </c>
      <c r="O24">
        <v>23</v>
      </c>
      <c r="P24">
        <f>COUNTIF(M:M,"23")</f>
        <v>0</v>
      </c>
      <c r="Q24">
        <f t="shared" si="0"/>
        <v>0.73913043478260865</v>
      </c>
      <c r="R24" s="17">
        <v>0</v>
      </c>
      <c r="S24" s="17">
        <f t="shared" si="1"/>
        <v>4.4779086151368729E-3</v>
      </c>
    </row>
    <row r="25" spans="1:19" x14ac:dyDescent="0.25">
      <c r="A25" s="11"/>
      <c r="B25" s="12"/>
      <c r="C25" s="9" t="s">
        <v>93</v>
      </c>
      <c r="D25" s="9" t="s">
        <v>94</v>
      </c>
      <c r="E25" s="9" t="s">
        <v>94</v>
      </c>
      <c r="F25" s="9" t="s">
        <v>15</v>
      </c>
      <c r="G25" s="9" t="s">
        <v>2380</v>
      </c>
      <c r="H25" s="9" t="s">
        <v>343</v>
      </c>
      <c r="I25" s="3" t="s">
        <v>2338</v>
      </c>
      <c r="J25" s="13" t="s">
        <v>2381</v>
      </c>
      <c r="K25" s="14" t="s">
        <v>2382</v>
      </c>
      <c r="L25" s="17">
        <f t="shared" si="2"/>
        <v>1.71412037037037E-2</v>
      </c>
      <c r="M25">
        <f t="shared" si="3"/>
        <v>9</v>
      </c>
    </row>
    <row r="26" spans="1:19" x14ac:dyDescent="0.25">
      <c r="A26" s="3" t="s">
        <v>378</v>
      </c>
      <c r="B26" s="9" t="s">
        <v>379</v>
      </c>
      <c r="C26" s="9" t="s">
        <v>924</v>
      </c>
      <c r="D26" s="9" t="s">
        <v>925</v>
      </c>
      <c r="E26" s="9" t="s">
        <v>925</v>
      </c>
      <c r="F26" s="9" t="s">
        <v>382</v>
      </c>
      <c r="G26" s="9" t="s">
        <v>2383</v>
      </c>
      <c r="H26" s="9" t="s">
        <v>153</v>
      </c>
      <c r="I26" s="3" t="s">
        <v>2338</v>
      </c>
      <c r="J26" s="13" t="s">
        <v>2384</v>
      </c>
      <c r="K26" s="14" t="s">
        <v>2385</v>
      </c>
      <c r="L26" s="17">
        <f t="shared" si="2"/>
        <v>2.278935185185188E-2</v>
      </c>
      <c r="M26">
        <f t="shared" si="3"/>
        <v>10</v>
      </c>
    </row>
    <row r="27" spans="1:19" x14ac:dyDescent="0.25">
      <c r="A27" s="3" t="s">
        <v>386</v>
      </c>
      <c r="B27" s="3" t="s">
        <v>387</v>
      </c>
      <c r="C27" s="3" t="s">
        <v>388</v>
      </c>
      <c r="D27" s="3" t="s">
        <v>389</v>
      </c>
      <c r="E27" s="3" t="s">
        <v>2223</v>
      </c>
      <c r="F27" s="3" t="s">
        <v>15</v>
      </c>
      <c r="G27" s="3" t="s">
        <v>2386</v>
      </c>
      <c r="H27" s="3" t="s">
        <v>153</v>
      </c>
      <c r="I27" s="3" t="s">
        <v>2338</v>
      </c>
      <c r="J27" s="15" t="s">
        <v>2387</v>
      </c>
      <c r="K27" s="16" t="s">
        <v>2388</v>
      </c>
      <c r="L27" s="17">
        <f t="shared" si="2"/>
        <v>1.6828703703703707E-2</v>
      </c>
      <c r="M27">
        <f t="shared" si="3"/>
        <v>17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830"/>
  <sheetViews>
    <sheetView tabSelected="1" topLeftCell="F1" workbookViewId="0">
      <selection activeCell="S25" sqref="S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7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19" bestFit="1" customWidth="1"/>
    <col min="18" max="19" width="30" bestFit="1" customWidth="1"/>
    <col min="20" max="20" width="26" customWidth="1"/>
    <col min="21" max="21" width="21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2394</v>
      </c>
      <c r="K1" s="3" t="s">
        <v>7</v>
      </c>
      <c r="L1" s="3" t="s">
        <v>8</v>
      </c>
      <c r="M1" s="17" t="s">
        <v>506</v>
      </c>
      <c r="N1" t="s">
        <v>503</v>
      </c>
      <c r="P1" t="s">
        <v>504</v>
      </c>
      <c r="Q1" t="s">
        <v>505</v>
      </c>
      <c r="R1" t="s">
        <v>508</v>
      </c>
      <c r="S1" t="s">
        <v>2395</v>
      </c>
      <c r="T1" t="s">
        <v>509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COUNTIF(N:N,"1")</f>
        <v>7</v>
      </c>
      <c r="R2">
        <f>AVERAGE($Q$2:$Q$25)</f>
        <v>30.416666666666668</v>
      </c>
      <c r="S2" s="17">
        <f t="shared" ref="S2:S25" si="0">AVERAGEIF(N1:N829,  P2, M1:M829)</f>
        <v>1.4643518518518518E-2</v>
      </c>
      <c r="T2" s="17">
        <f>AVERAGE($S$2:$S$25)</f>
        <v>2.1982165374321461E-2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1">AVERAGE($Q$2:$Q$25)</f>
        <v>30.416666666666668</v>
      </c>
      <c r="S3" s="17">
        <f t="shared" si="0"/>
        <v>1.29265873015873E-2</v>
      </c>
      <c r="T3" s="17">
        <f t="shared" ref="T3:T25" si="2">AVERAGE($S$2:$S$25)</f>
        <v>2.1982165374321461E-2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3" t="s">
        <v>2391</v>
      </c>
      <c r="K4" s="13" t="s">
        <v>19</v>
      </c>
      <c r="L4" s="14" t="s">
        <v>20</v>
      </c>
      <c r="M4" s="17">
        <f t="shared" ref="M4:M66" si="3">L4-K4</f>
        <v>2.2037037037037077E-2</v>
      </c>
      <c r="N4">
        <f t="shared" ref="N4:N66" si="4">HOUR(K4)</f>
        <v>7</v>
      </c>
      <c r="P4">
        <v>2</v>
      </c>
      <c r="Q4">
        <f>COUNTIF(N:N,"2")</f>
        <v>7</v>
      </c>
      <c r="R4">
        <f t="shared" si="1"/>
        <v>30.416666666666668</v>
      </c>
      <c r="S4" s="17">
        <f t="shared" si="0"/>
        <v>1.4131944444444445E-2</v>
      </c>
      <c r="T4" s="17">
        <f t="shared" si="2"/>
        <v>2.1982165374321461E-2</v>
      </c>
    </row>
    <row r="5" spans="1:20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5"/>
      <c r="J5" s="6"/>
      <c r="K5" s="7"/>
      <c r="L5" s="8"/>
      <c r="M5" s="17">
        <f t="shared" si="3"/>
        <v>0</v>
      </c>
      <c r="P5">
        <v>3</v>
      </c>
      <c r="Q5">
        <f>COUNTIF(N:N,"3")</f>
        <v>22</v>
      </c>
      <c r="R5">
        <f t="shared" si="1"/>
        <v>30.416666666666668</v>
      </c>
      <c r="S5" s="17">
        <f t="shared" si="0"/>
        <v>1.5263047138047138E-2</v>
      </c>
      <c r="T5" s="17">
        <f t="shared" si="2"/>
        <v>2.1982165374321461E-2</v>
      </c>
    </row>
    <row r="6" spans="1:20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9" t="s">
        <v>18</v>
      </c>
      <c r="J6" s="3" t="s">
        <v>2391</v>
      </c>
      <c r="K6" s="13" t="s">
        <v>25</v>
      </c>
      <c r="L6" s="14" t="s">
        <v>26</v>
      </c>
      <c r="M6" s="17">
        <f t="shared" si="3"/>
        <v>1.518518518518519E-2</v>
      </c>
      <c r="N6">
        <f t="shared" si="4"/>
        <v>8</v>
      </c>
      <c r="P6">
        <v>4</v>
      </c>
      <c r="Q6">
        <f>COUNTIF(N:N,"4")</f>
        <v>33</v>
      </c>
      <c r="R6">
        <f t="shared" si="1"/>
        <v>30.416666666666668</v>
      </c>
      <c r="S6" s="17">
        <f t="shared" si="0"/>
        <v>1.829159652076319E-2</v>
      </c>
      <c r="T6" s="17">
        <f t="shared" si="2"/>
        <v>2.1982165374321461E-2</v>
      </c>
    </row>
    <row r="7" spans="1:20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9" t="s">
        <v>18</v>
      </c>
      <c r="J7" s="3" t="s">
        <v>2391</v>
      </c>
      <c r="K7" s="13" t="s">
        <v>28</v>
      </c>
      <c r="L7" s="14" t="s">
        <v>29</v>
      </c>
      <c r="M7" s="17">
        <f t="shared" si="3"/>
        <v>4.9363425925925963E-2</v>
      </c>
      <c r="N7">
        <f t="shared" si="4"/>
        <v>11</v>
      </c>
      <c r="P7">
        <v>5</v>
      </c>
      <c r="Q7">
        <f>COUNTIF(N:N,"5")</f>
        <v>30</v>
      </c>
      <c r="R7">
        <f t="shared" si="1"/>
        <v>30.416666666666668</v>
      </c>
      <c r="S7" s="17">
        <f t="shared" si="0"/>
        <v>1.7789351851851862E-2</v>
      </c>
      <c r="T7" s="17">
        <f t="shared" si="2"/>
        <v>2.1982165374321461E-2</v>
      </c>
    </row>
    <row r="8" spans="1:20" x14ac:dyDescent="0.25">
      <c r="A8" s="11"/>
      <c r="B8" s="12"/>
      <c r="C8" s="12"/>
      <c r="D8" s="12"/>
      <c r="E8" s="12"/>
      <c r="F8" s="12"/>
      <c r="G8" s="9" t="s">
        <v>30</v>
      </c>
      <c r="H8" s="9" t="s">
        <v>24</v>
      </c>
      <c r="I8" s="9" t="s">
        <v>18</v>
      </c>
      <c r="J8" s="3" t="s">
        <v>2391</v>
      </c>
      <c r="K8" s="13" t="s">
        <v>31</v>
      </c>
      <c r="L8" s="14" t="s">
        <v>32</v>
      </c>
      <c r="M8" s="17">
        <f t="shared" si="3"/>
        <v>3.7893518518518521E-2</v>
      </c>
      <c r="N8">
        <f t="shared" si="4"/>
        <v>14</v>
      </c>
      <c r="P8">
        <v>6</v>
      </c>
      <c r="Q8">
        <f>COUNTIF(N:N,"6")</f>
        <v>64</v>
      </c>
      <c r="R8">
        <f t="shared" si="1"/>
        <v>30.416666666666668</v>
      </c>
      <c r="S8" s="17">
        <f t="shared" si="0"/>
        <v>2.0185004340277792E-2</v>
      </c>
      <c r="T8" s="17">
        <f t="shared" si="2"/>
        <v>2.1982165374321461E-2</v>
      </c>
    </row>
    <row r="9" spans="1:20" x14ac:dyDescent="0.25">
      <c r="A9" s="11"/>
      <c r="B9" s="12"/>
      <c r="C9" s="12"/>
      <c r="D9" s="12"/>
      <c r="E9" s="12"/>
      <c r="F9" s="12"/>
      <c r="G9" s="9" t="s">
        <v>33</v>
      </c>
      <c r="H9" s="9" t="s">
        <v>24</v>
      </c>
      <c r="I9" s="9" t="s">
        <v>18</v>
      </c>
      <c r="J9" s="3" t="s">
        <v>2391</v>
      </c>
      <c r="K9" s="13" t="s">
        <v>34</v>
      </c>
      <c r="L9" s="14" t="s">
        <v>35</v>
      </c>
      <c r="M9" s="17">
        <f t="shared" si="3"/>
        <v>2.5879629629629752E-2</v>
      </c>
      <c r="N9">
        <f t="shared" si="4"/>
        <v>17</v>
      </c>
      <c r="P9">
        <v>7</v>
      </c>
      <c r="Q9">
        <f>COUNTIF(N:N,"7")</f>
        <v>59</v>
      </c>
      <c r="R9">
        <f t="shared" si="1"/>
        <v>30.416666666666668</v>
      </c>
      <c r="S9" s="17">
        <f t="shared" si="0"/>
        <v>2.5463561621966797E-2</v>
      </c>
      <c r="T9" s="17">
        <f t="shared" si="2"/>
        <v>2.1982165374321461E-2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36</v>
      </c>
      <c r="H10" s="9" t="s">
        <v>24</v>
      </c>
      <c r="I10" s="9" t="s">
        <v>18</v>
      </c>
      <c r="J10" s="3" t="s">
        <v>2391</v>
      </c>
      <c r="K10" s="13" t="s">
        <v>37</v>
      </c>
      <c r="L10" s="14" t="s">
        <v>38</v>
      </c>
      <c r="M10" s="17">
        <f t="shared" si="3"/>
        <v>1.7719907407407365E-2</v>
      </c>
      <c r="N10">
        <f t="shared" si="4"/>
        <v>19</v>
      </c>
      <c r="P10">
        <v>8</v>
      </c>
      <c r="Q10">
        <f>COUNTIF(N:N,"8")</f>
        <v>50</v>
      </c>
      <c r="R10">
        <f t="shared" si="1"/>
        <v>30.416666666666668</v>
      </c>
      <c r="S10" s="17">
        <f t="shared" si="0"/>
        <v>3.0966789493575207E-2</v>
      </c>
      <c r="T10" s="17">
        <f t="shared" si="2"/>
        <v>2.1982165374321461E-2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874</v>
      </c>
      <c r="H11" s="9" t="s">
        <v>24</v>
      </c>
      <c r="I11" s="9" t="s">
        <v>511</v>
      </c>
      <c r="J11" s="3" t="s">
        <v>2391</v>
      </c>
      <c r="K11" s="13" t="s">
        <v>875</v>
      </c>
      <c r="L11" s="14" t="s">
        <v>876</v>
      </c>
      <c r="M11" s="17">
        <f t="shared" si="3"/>
        <v>5.8125000000000038E-2</v>
      </c>
      <c r="N11">
        <f t="shared" si="4"/>
        <v>9</v>
      </c>
      <c r="P11">
        <v>9</v>
      </c>
      <c r="Q11">
        <f>COUNTIF(N:N,"9")</f>
        <v>70</v>
      </c>
      <c r="R11">
        <f t="shared" si="1"/>
        <v>30.416666666666668</v>
      </c>
      <c r="S11" s="17">
        <f t="shared" si="0"/>
        <v>2.9022982804232798E-2</v>
      </c>
      <c r="T11" s="17">
        <f t="shared" si="2"/>
        <v>2.1982165374321461E-2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877</v>
      </c>
      <c r="H12" s="9" t="s">
        <v>17</v>
      </c>
      <c r="I12" s="9" t="s">
        <v>511</v>
      </c>
      <c r="J12" s="3" t="s">
        <v>2391</v>
      </c>
      <c r="K12" s="13" t="s">
        <v>878</v>
      </c>
      <c r="L12" s="14" t="s">
        <v>879</v>
      </c>
      <c r="M12" s="17">
        <f t="shared" si="3"/>
        <v>6.4456018518518454E-2</v>
      </c>
      <c r="N12">
        <f t="shared" si="4"/>
        <v>12</v>
      </c>
      <c r="P12">
        <v>10</v>
      </c>
      <c r="Q12">
        <f>COUNTIF(N:N,"10")</f>
        <v>55</v>
      </c>
      <c r="R12">
        <f t="shared" si="1"/>
        <v>30.416666666666668</v>
      </c>
      <c r="S12" s="17">
        <f t="shared" si="0"/>
        <v>2.9644570707070699E-2</v>
      </c>
      <c r="T12" s="17">
        <f t="shared" si="2"/>
        <v>2.1982165374321461E-2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880</v>
      </c>
      <c r="H13" s="9" t="s">
        <v>17</v>
      </c>
      <c r="I13" s="9" t="s">
        <v>511</v>
      </c>
      <c r="J13" s="3" t="s">
        <v>2391</v>
      </c>
      <c r="K13" s="13" t="s">
        <v>881</v>
      </c>
      <c r="L13" s="14" t="s">
        <v>882</v>
      </c>
      <c r="M13" s="17">
        <f t="shared" si="3"/>
        <v>7.133101851851853E-2</v>
      </c>
      <c r="N13">
        <f t="shared" si="4"/>
        <v>16</v>
      </c>
      <c r="P13">
        <v>11</v>
      </c>
      <c r="Q13">
        <f>COUNTIF(N:N,"11")</f>
        <v>60</v>
      </c>
      <c r="R13">
        <f t="shared" si="1"/>
        <v>30.416666666666668</v>
      </c>
      <c r="S13" s="17">
        <f t="shared" si="0"/>
        <v>3.0041392027620864E-2</v>
      </c>
      <c r="T13" s="17">
        <f t="shared" si="2"/>
        <v>2.1982165374321461E-2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883</v>
      </c>
      <c r="H14" s="9" t="s">
        <v>24</v>
      </c>
      <c r="I14" s="9" t="s">
        <v>511</v>
      </c>
      <c r="J14" s="3" t="s">
        <v>2391</v>
      </c>
      <c r="K14" s="13" t="s">
        <v>884</v>
      </c>
      <c r="L14" s="14" t="s">
        <v>885</v>
      </c>
      <c r="M14" s="17">
        <f t="shared" si="3"/>
        <v>1.5324074074074101E-2</v>
      </c>
      <c r="N14">
        <f t="shared" si="4"/>
        <v>19</v>
      </c>
      <c r="P14">
        <v>12</v>
      </c>
      <c r="Q14">
        <f>COUNTIF(N:N,"12")</f>
        <v>39</v>
      </c>
      <c r="R14">
        <f t="shared" si="1"/>
        <v>30.416666666666668</v>
      </c>
      <c r="S14" s="17">
        <f t="shared" si="0"/>
        <v>3.0715155945419105E-2</v>
      </c>
      <c r="T14" s="17">
        <f t="shared" si="2"/>
        <v>2.1982165374321461E-2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1015</v>
      </c>
      <c r="H15" s="9" t="s">
        <v>17</v>
      </c>
      <c r="I15" s="9" t="s">
        <v>1016</v>
      </c>
      <c r="J15" s="3" t="s">
        <v>2391</v>
      </c>
      <c r="K15" s="13" t="s">
        <v>1017</v>
      </c>
      <c r="L15" s="14" t="s">
        <v>1018</v>
      </c>
      <c r="M15" s="17">
        <f t="shared" si="3"/>
        <v>1.4143518518518583E-2</v>
      </c>
      <c r="N15">
        <f t="shared" si="4"/>
        <v>13</v>
      </c>
      <c r="P15">
        <v>13</v>
      </c>
      <c r="Q15">
        <f>COUNTIF(N:N,"13")</f>
        <v>43</v>
      </c>
      <c r="R15">
        <f t="shared" si="1"/>
        <v>30.416666666666668</v>
      </c>
      <c r="S15" s="17">
        <f t="shared" si="0"/>
        <v>3.233661714039622E-2</v>
      </c>
      <c r="T15" s="17">
        <f t="shared" si="2"/>
        <v>2.1982165374321461E-2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1019</v>
      </c>
      <c r="H16" s="9" t="s">
        <v>17</v>
      </c>
      <c r="I16" s="9" t="s">
        <v>1016</v>
      </c>
      <c r="J16" s="3" t="s">
        <v>2391</v>
      </c>
      <c r="K16" s="13" t="s">
        <v>1020</v>
      </c>
      <c r="L16" s="14" t="s">
        <v>1021</v>
      </c>
      <c r="M16" s="17">
        <f t="shared" si="3"/>
        <v>1.3391203703703725E-2</v>
      </c>
      <c r="N16">
        <f t="shared" si="4"/>
        <v>15</v>
      </c>
      <c r="P16">
        <v>14</v>
      </c>
      <c r="Q16">
        <f>COUNTIF(N:N,"14")</f>
        <v>58</v>
      </c>
      <c r="R16">
        <f t="shared" si="1"/>
        <v>30.416666666666668</v>
      </c>
      <c r="S16" s="17">
        <f t="shared" si="0"/>
        <v>2.9167478882391171E-2</v>
      </c>
      <c r="T16" s="17">
        <f t="shared" si="2"/>
        <v>2.1982165374321461E-2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1390</v>
      </c>
      <c r="H17" s="9" t="s">
        <v>17</v>
      </c>
      <c r="I17" s="9" t="s">
        <v>1391</v>
      </c>
      <c r="J17" s="3" t="s">
        <v>2391</v>
      </c>
      <c r="K17" s="13" t="s">
        <v>1392</v>
      </c>
      <c r="L17" s="14" t="s">
        <v>1393</v>
      </c>
      <c r="M17" s="17">
        <f t="shared" si="3"/>
        <v>3.9004629629629639E-2</v>
      </c>
      <c r="N17">
        <f t="shared" si="4"/>
        <v>7</v>
      </c>
      <c r="P17">
        <v>15</v>
      </c>
      <c r="Q17">
        <f>COUNTIF(N:N,"15")</f>
        <v>32</v>
      </c>
      <c r="R17">
        <f t="shared" si="1"/>
        <v>30.416666666666668</v>
      </c>
      <c r="S17" s="17">
        <f t="shared" si="0"/>
        <v>3.1333550347222225E-2</v>
      </c>
      <c r="T17" s="17">
        <f t="shared" si="2"/>
        <v>2.1982165374321461E-2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1394</v>
      </c>
      <c r="H18" s="9" t="s">
        <v>17</v>
      </c>
      <c r="I18" s="9" t="s">
        <v>1391</v>
      </c>
      <c r="J18" s="3" t="s">
        <v>2391</v>
      </c>
      <c r="K18" s="13" t="s">
        <v>1395</v>
      </c>
      <c r="L18" s="14" t="s">
        <v>1396</v>
      </c>
      <c r="M18" s="17">
        <f t="shared" si="3"/>
        <v>1.678240740740744E-2</v>
      </c>
      <c r="N18">
        <f t="shared" si="4"/>
        <v>11</v>
      </c>
      <c r="P18">
        <v>16</v>
      </c>
      <c r="Q18">
        <f>COUNTIF(N:N,"16")</f>
        <v>26</v>
      </c>
      <c r="R18">
        <f t="shared" si="1"/>
        <v>30.416666666666668</v>
      </c>
      <c r="S18" s="17">
        <f t="shared" si="0"/>
        <v>2.4224074074074078E-2</v>
      </c>
      <c r="T18" s="17">
        <f t="shared" si="2"/>
        <v>2.1982165374321461E-2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1397</v>
      </c>
      <c r="H19" s="9" t="s">
        <v>17</v>
      </c>
      <c r="I19" s="9" t="s">
        <v>1391</v>
      </c>
      <c r="J19" s="3" t="s">
        <v>2391</v>
      </c>
      <c r="K19" s="13" t="s">
        <v>1398</v>
      </c>
      <c r="L19" s="14" t="s">
        <v>1399</v>
      </c>
      <c r="M19" s="17">
        <f t="shared" si="3"/>
        <v>1.4826388888888875E-2</v>
      </c>
      <c r="N19">
        <f t="shared" si="4"/>
        <v>14</v>
      </c>
      <c r="P19">
        <v>17</v>
      </c>
      <c r="Q19">
        <f>COUNTIF(N:N,"17")</f>
        <v>18</v>
      </c>
      <c r="R19">
        <f t="shared" si="1"/>
        <v>30.416666666666668</v>
      </c>
      <c r="S19" s="17">
        <f t="shared" si="0"/>
        <v>1.9406998910675374E-2</v>
      </c>
      <c r="T19" s="17">
        <f t="shared" si="2"/>
        <v>2.1982165374321461E-2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1400</v>
      </c>
      <c r="H20" s="9" t="s">
        <v>17</v>
      </c>
      <c r="I20" s="9" t="s">
        <v>1391</v>
      </c>
      <c r="J20" s="3" t="s">
        <v>2391</v>
      </c>
      <c r="K20" s="13" t="s">
        <v>1401</v>
      </c>
      <c r="L20" s="14" t="s">
        <v>1402</v>
      </c>
      <c r="M20" s="17">
        <f t="shared" si="3"/>
        <v>3.5775462962962967E-2</v>
      </c>
      <c r="N20">
        <f t="shared" si="4"/>
        <v>15</v>
      </c>
      <c r="P20">
        <v>18</v>
      </c>
      <c r="Q20">
        <f>COUNTIF(N:N,"18")</f>
        <v>6</v>
      </c>
      <c r="R20">
        <f t="shared" si="1"/>
        <v>30.416666666666668</v>
      </c>
      <c r="S20" s="17">
        <f t="shared" si="0"/>
        <v>1.6633873456790089E-2</v>
      </c>
      <c r="T20" s="17">
        <f t="shared" si="2"/>
        <v>2.1982165374321461E-2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1892</v>
      </c>
      <c r="H21" s="9" t="s">
        <v>17</v>
      </c>
      <c r="I21" s="9" t="s">
        <v>1893</v>
      </c>
      <c r="J21" s="3" t="s">
        <v>2391</v>
      </c>
      <c r="K21" s="13" t="s">
        <v>1894</v>
      </c>
      <c r="L21" s="14" t="s">
        <v>19</v>
      </c>
      <c r="M21" s="17">
        <f t="shared" si="3"/>
        <v>1.9398148148148109E-2</v>
      </c>
      <c r="N21">
        <f t="shared" si="4"/>
        <v>7</v>
      </c>
      <c r="P21">
        <v>19</v>
      </c>
      <c r="Q21">
        <f>COUNTIF(N:N,"19")</f>
        <v>11</v>
      </c>
      <c r="R21">
        <f t="shared" si="1"/>
        <v>30.416666666666668</v>
      </c>
      <c r="S21" s="17">
        <f t="shared" si="0"/>
        <v>1.6601080246913598E-2</v>
      </c>
      <c r="T21" s="17">
        <f t="shared" si="2"/>
        <v>2.1982165374321461E-2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1895</v>
      </c>
      <c r="H22" s="9" t="s">
        <v>17</v>
      </c>
      <c r="I22" s="9" t="s">
        <v>1893</v>
      </c>
      <c r="J22" s="3" t="s">
        <v>2391</v>
      </c>
      <c r="K22" s="13" t="s">
        <v>1896</v>
      </c>
      <c r="L22" s="14" t="s">
        <v>1897</v>
      </c>
      <c r="M22" s="17">
        <f t="shared" si="3"/>
        <v>3.2337962962962985E-2</v>
      </c>
      <c r="N22">
        <f t="shared" si="4"/>
        <v>9</v>
      </c>
      <c r="P22">
        <v>20</v>
      </c>
      <c r="Q22">
        <f>COUNTIF(N:N,"20")</f>
        <v>15</v>
      </c>
      <c r="R22">
        <f t="shared" si="1"/>
        <v>30.416666666666668</v>
      </c>
      <c r="S22" s="17">
        <f t="shared" si="0"/>
        <v>1.4344907407407384E-2</v>
      </c>
      <c r="T22" s="17">
        <f t="shared" si="2"/>
        <v>2.1982165374321461E-2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1898</v>
      </c>
      <c r="H23" s="9" t="s">
        <v>17</v>
      </c>
      <c r="I23" s="9" t="s">
        <v>1893</v>
      </c>
      <c r="J23" s="3" t="s">
        <v>2391</v>
      </c>
      <c r="K23" s="13" t="s">
        <v>1899</v>
      </c>
      <c r="L23" s="14" t="s">
        <v>1900</v>
      </c>
      <c r="M23" s="17">
        <f t="shared" si="3"/>
        <v>1.8009259259259225E-2</v>
      </c>
      <c r="N23">
        <f t="shared" si="4"/>
        <v>14</v>
      </c>
      <c r="P23">
        <v>21</v>
      </c>
      <c r="Q23">
        <f>COUNTIF(N:N,"21")</f>
        <v>10</v>
      </c>
      <c r="R23">
        <f t="shared" si="1"/>
        <v>30.416666666666668</v>
      </c>
      <c r="S23" s="17">
        <f t="shared" si="0"/>
        <v>2.0945601851851882E-2</v>
      </c>
      <c r="T23" s="17">
        <f t="shared" si="2"/>
        <v>2.1982165374321461E-2</v>
      </c>
    </row>
    <row r="24" spans="1:20" x14ac:dyDescent="0.25">
      <c r="A24" s="11"/>
      <c r="B24" s="12"/>
      <c r="C24" s="9" t="s">
        <v>39</v>
      </c>
      <c r="D24" s="9" t="s">
        <v>40</v>
      </c>
      <c r="E24" s="9" t="s">
        <v>40</v>
      </c>
      <c r="F24" s="9" t="s">
        <v>15</v>
      </c>
      <c r="G24" s="10" t="s">
        <v>12</v>
      </c>
      <c r="H24" s="5"/>
      <c r="I24" s="5"/>
      <c r="J24" s="6"/>
      <c r="K24" s="7"/>
      <c r="L24" s="8"/>
      <c r="P24">
        <v>22</v>
      </c>
      <c r="Q24">
        <f>COUNTIF(N:N,"22")</f>
        <v>3</v>
      </c>
      <c r="R24">
        <f t="shared" si="1"/>
        <v>30.416666666666668</v>
      </c>
      <c r="S24" s="17">
        <f t="shared" si="0"/>
        <v>1.8904320987654339E-2</v>
      </c>
      <c r="T24" s="17">
        <f t="shared" si="2"/>
        <v>2.1982165374321461E-2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41</v>
      </c>
      <c r="H25" s="9" t="s">
        <v>24</v>
      </c>
      <c r="I25" s="9" t="s">
        <v>18</v>
      </c>
      <c r="J25" s="3" t="s">
        <v>2391</v>
      </c>
      <c r="K25" s="13" t="s">
        <v>42</v>
      </c>
      <c r="L25" s="14" t="s">
        <v>43</v>
      </c>
      <c r="M25" s="17">
        <f t="shared" si="3"/>
        <v>1.1944444444444438E-2</v>
      </c>
      <c r="N25">
        <f t="shared" si="4"/>
        <v>1</v>
      </c>
      <c r="P25">
        <v>23</v>
      </c>
      <c r="Q25">
        <f>COUNTIF(N:N,"23")</f>
        <v>5</v>
      </c>
      <c r="R25">
        <f t="shared" si="1"/>
        <v>30.416666666666668</v>
      </c>
      <c r="S25" s="17">
        <f t="shared" si="0"/>
        <v>1.4587962962962941E-2</v>
      </c>
      <c r="T25" s="17">
        <f t="shared" si="2"/>
        <v>2.1982165374321461E-2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44</v>
      </c>
      <c r="H26" s="9" t="s">
        <v>24</v>
      </c>
      <c r="I26" s="9" t="s">
        <v>18</v>
      </c>
      <c r="J26" s="3" t="s">
        <v>2391</v>
      </c>
      <c r="K26" s="13" t="s">
        <v>45</v>
      </c>
      <c r="L26" s="14" t="s">
        <v>46</v>
      </c>
      <c r="M26" s="17">
        <f t="shared" si="3"/>
        <v>1.1620370370370364E-2</v>
      </c>
      <c r="N26">
        <f t="shared" si="4"/>
        <v>2</v>
      </c>
    </row>
    <row r="27" spans="1:20" x14ac:dyDescent="0.25">
      <c r="A27" s="11"/>
      <c r="B27" s="12"/>
      <c r="C27" s="12"/>
      <c r="D27" s="12"/>
      <c r="E27" s="12"/>
      <c r="F27" s="12"/>
      <c r="G27" s="9" t="s">
        <v>47</v>
      </c>
      <c r="H27" s="9" t="s">
        <v>24</v>
      </c>
      <c r="I27" s="9" t="s">
        <v>18</v>
      </c>
      <c r="J27" s="3" t="s">
        <v>2391</v>
      </c>
      <c r="K27" s="13" t="s">
        <v>48</v>
      </c>
      <c r="L27" s="14" t="s">
        <v>49</v>
      </c>
      <c r="M27" s="17">
        <f t="shared" si="3"/>
        <v>1.1377314814814798E-2</v>
      </c>
      <c r="N27">
        <f t="shared" si="4"/>
        <v>3</v>
      </c>
    </row>
    <row r="28" spans="1:20" x14ac:dyDescent="0.25">
      <c r="A28" s="11"/>
      <c r="B28" s="12"/>
      <c r="C28" s="12"/>
      <c r="D28" s="12"/>
      <c r="E28" s="12"/>
      <c r="F28" s="12"/>
      <c r="G28" s="9" t="s">
        <v>50</v>
      </c>
      <c r="H28" s="9" t="s">
        <v>24</v>
      </c>
      <c r="I28" s="9" t="s">
        <v>18</v>
      </c>
      <c r="J28" s="3" t="s">
        <v>2391</v>
      </c>
      <c r="K28" s="13" t="s">
        <v>51</v>
      </c>
      <c r="L28" s="14" t="s">
        <v>52</v>
      </c>
      <c r="M28" s="17">
        <f t="shared" si="3"/>
        <v>1.1550925925925964E-2</v>
      </c>
      <c r="N28">
        <f t="shared" si="4"/>
        <v>4</v>
      </c>
      <c r="Q28" t="s">
        <v>2396</v>
      </c>
      <c r="R28">
        <v>128</v>
      </c>
    </row>
    <row r="29" spans="1:20" x14ac:dyDescent="0.25">
      <c r="A29" s="11"/>
      <c r="B29" s="12"/>
      <c r="C29" s="12"/>
      <c r="D29" s="12"/>
      <c r="E29" s="12"/>
      <c r="F29" s="12"/>
      <c r="G29" s="9" t="s">
        <v>886</v>
      </c>
      <c r="H29" s="9" t="s">
        <v>17</v>
      </c>
      <c r="I29" s="9" t="s">
        <v>511</v>
      </c>
      <c r="J29" s="3" t="s">
        <v>2391</v>
      </c>
      <c r="K29" s="13" t="s">
        <v>887</v>
      </c>
      <c r="L29" s="14" t="s">
        <v>888</v>
      </c>
      <c r="M29" s="17">
        <f t="shared" si="3"/>
        <v>1.7210648148148155E-2</v>
      </c>
      <c r="N29">
        <f t="shared" si="4"/>
        <v>5</v>
      </c>
      <c r="Q29" t="s">
        <v>2397</v>
      </c>
      <c r="R29">
        <v>158</v>
      </c>
    </row>
    <row r="30" spans="1:20" x14ac:dyDescent="0.25">
      <c r="A30" s="11"/>
      <c r="B30" s="12"/>
      <c r="C30" s="12"/>
      <c r="D30" s="12"/>
      <c r="E30" s="12"/>
      <c r="F30" s="12"/>
      <c r="G30" s="9" t="s">
        <v>1022</v>
      </c>
      <c r="H30" s="9" t="s">
        <v>17</v>
      </c>
      <c r="I30" s="9" t="s">
        <v>1016</v>
      </c>
      <c r="J30" s="3" t="s">
        <v>2391</v>
      </c>
      <c r="K30" s="13" t="s">
        <v>1023</v>
      </c>
      <c r="L30" s="14" t="s">
        <v>1024</v>
      </c>
      <c r="M30" s="17">
        <f t="shared" si="3"/>
        <v>1.880787037037035E-2</v>
      </c>
      <c r="N30">
        <f t="shared" si="4"/>
        <v>9</v>
      </c>
      <c r="Q30" t="s">
        <v>2398</v>
      </c>
      <c r="R30">
        <v>123</v>
      </c>
    </row>
    <row r="31" spans="1:20" x14ac:dyDescent="0.25">
      <c r="A31" s="11"/>
      <c r="B31" s="12"/>
      <c r="C31" s="12"/>
      <c r="D31" s="12"/>
      <c r="E31" s="12"/>
      <c r="F31" s="12"/>
      <c r="G31" s="9" t="s">
        <v>1025</v>
      </c>
      <c r="H31" s="9" t="s">
        <v>17</v>
      </c>
      <c r="I31" s="9" t="s">
        <v>1016</v>
      </c>
      <c r="J31" s="3" t="s">
        <v>2391</v>
      </c>
      <c r="K31" s="13" t="s">
        <v>1026</v>
      </c>
      <c r="L31" s="14" t="s">
        <v>1027</v>
      </c>
      <c r="M31" s="17">
        <f t="shared" si="3"/>
        <v>3.2002314814814803E-2</v>
      </c>
      <c r="N31">
        <f t="shared" si="4"/>
        <v>11</v>
      </c>
      <c r="Q31" t="s">
        <v>2399</v>
      </c>
      <c r="R31">
        <v>165</v>
      </c>
    </row>
    <row r="32" spans="1:20" x14ac:dyDescent="0.25">
      <c r="A32" s="11"/>
      <c r="B32" s="12"/>
      <c r="C32" s="12"/>
      <c r="D32" s="12"/>
      <c r="E32" s="12"/>
      <c r="F32" s="12"/>
      <c r="G32" s="9" t="s">
        <v>1028</v>
      </c>
      <c r="H32" s="9" t="s">
        <v>17</v>
      </c>
      <c r="I32" s="9" t="s">
        <v>1016</v>
      </c>
      <c r="J32" s="3" t="s">
        <v>2391</v>
      </c>
      <c r="K32" s="13" t="s">
        <v>1029</v>
      </c>
      <c r="L32" s="14" t="s">
        <v>1030</v>
      </c>
      <c r="M32" s="17">
        <f t="shared" si="3"/>
        <v>2.865740740740752E-2</v>
      </c>
      <c r="N32">
        <f t="shared" si="4"/>
        <v>13</v>
      </c>
      <c r="Q32" t="s">
        <v>2400</v>
      </c>
      <c r="R32">
        <v>125</v>
      </c>
    </row>
    <row r="33" spans="1:18" x14ac:dyDescent="0.25">
      <c r="A33" s="11"/>
      <c r="B33" s="12"/>
      <c r="C33" s="12"/>
      <c r="D33" s="12"/>
      <c r="E33" s="12"/>
      <c r="F33" s="12"/>
      <c r="G33" s="9" t="s">
        <v>1031</v>
      </c>
      <c r="H33" s="9" t="s">
        <v>17</v>
      </c>
      <c r="I33" s="9" t="s">
        <v>1016</v>
      </c>
      <c r="J33" s="3" t="s">
        <v>2391</v>
      </c>
      <c r="K33" s="13" t="s">
        <v>1032</v>
      </c>
      <c r="L33" s="14" t="s">
        <v>1033</v>
      </c>
      <c r="M33" s="17">
        <f t="shared" si="3"/>
        <v>2.3206018518518556E-2</v>
      </c>
      <c r="N33">
        <f t="shared" si="4"/>
        <v>15</v>
      </c>
      <c r="Q33" t="s">
        <v>2401</v>
      </c>
      <c r="R33">
        <v>25</v>
      </c>
    </row>
    <row r="34" spans="1:18" x14ac:dyDescent="0.25">
      <c r="A34" s="11"/>
      <c r="B34" s="12"/>
      <c r="C34" s="12"/>
      <c r="D34" s="12"/>
      <c r="E34" s="12"/>
      <c r="F34" s="12"/>
      <c r="G34" s="9" t="s">
        <v>1847</v>
      </c>
      <c r="H34" s="9" t="s">
        <v>17</v>
      </c>
      <c r="I34" s="9" t="s">
        <v>1391</v>
      </c>
      <c r="J34" s="3" t="s">
        <v>2391</v>
      </c>
      <c r="K34" s="13" t="s">
        <v>1848</v>
      </c>
      <c r="L34" s="14" t="s">
        <v>1849</v>
      </c>
      <c r="M34" s="17">
        <f t="shared" si="3"/>
        <v>4.3715277777777783E-2</v>
      </c>
      <c r="N34">
        <f t="shared" si="4"/>
        <v>7</v>
      </c>
      <c r="Q34" t="s">
        <v>2402</v>
      </c>
      <c r="R34">
        <v>17</v>
      </c>
    </row>
    <row r="35" spans="1:18" x14ac:dyDescent="0.25">
      <c r="A35" s="11"/>
      <c r="B35" s="12"/>
      <c r="C35" s="12"/>
      <c r="D35" s="12"/>
      <c r="E35" s="12"/>
      <c r="F35" s="12"/>
      <c r="G35" s="9" t="s">
        <v>1403</v>
      </c>
      <c r="H35" s="9" t="s">
        <v>17</v>
      </c>
      <c r="I35" s="9" t="s">
        <v>1391</v>
      </c>
      <c r="J35" s="3" t="s">
        <v>2391</v>
      </c>
      <c r="K35" s="13" t="s">
        <v>1404</v>
      </c>
      <c r="L35" s="14" t="s">
        <v>1405</v>
      </c>
      <c r="M35" s="17">
        <f t="shared" si="3"/>
        <v>2.1759259259259256E-2</v>
      </c>
      <c r="N35">
        <f t="shared" si="4"/>
        <v>10</v>
      </c>
    </row>
    <row r="36" spans="1:18" x14ac:dyDescent="0.25">
      <c r="A36" s="11"/>
      <c r="B36" s="12"/>
      <c r="C36" s="12"/>
      <c r="D36" s="12"/>
      <c r="E36" s="12"/>
      <c r="F36" s="12"/>
      <c r="G36" s="9" t="s">
        <v>1406</v>
      </c>
      <c r="H36" s="9" t="s">
        <v>17</v>
      </c>
      <c r="I36" s="9" t="s">
        <v>1391</v>
      </c>
      <c r="J36" s="3" t="s">
        <v>2391</v>
      </c>
      <c r="K36" s="13" t="s">
        <v>1407</v>
      </c>
      <c r="L36" s="14" t="s">
        <v>1408</v>
      </c>
      <c r="M36" s="17">
        <f t="shared" si="3"/>
        <v>2.9594907407407445E-2</v>
      </c>
      <c r="N36">
        <f t="shared" si="4"/>
        <v>12</v>
      </c>
    </row>
    <row r="37" spans="1:18" x14ac:dyDescent="0.25">
      <c r="A37" s="11"/>
      <c r="B37" s="12"/>
      <c r="C37" s="12"/>
      <c r="D37" s="12"/>
      <c r="E37" s="12"/>
      <c r="F37" s="12"/>
      <c r="G37" s="9" t="s">
        <v>1901</v>
      </c>
      <c r="H37" s="9" t="s">
        <v>17</v>
      </c>
      <c r="I37" s="9" t="s">
        <v>1893</v>
      </c>
      <c r="J37" s="3" t="s">
        <v>2391</v>
      </c>
      <c r="K37" s="13" t="s">
        <v>1902</v>
      </c>
      <c r="L37" s="14" t="s">
        <v>1903</v>
      </c>
      <c r="M37" s="17">
        <f t="shared" si="3"/>
        <v>3.5081018518518525E-2</v>
      </c>
      <c r="N37">
        <f t="shared" si="4"/>
        <v>11</v>
      </c>
    </row>
    <row r="38" spans="1:18" x14ac:dyDescent="0.25">
      <c r="A38" s="11"/>
      <c r="B38" s="12"/>
      <c r="C38" s="12"/>
      <c r="D38" s="12"/>
      <c r="E38" s="12"/>
      <c r="F38" s="12"/>
      <c r="G38" s="9" t="s">
        <v>1904</v>
      </c>
      <c r="H38" s="9" t="s">
        <v>17</v>
      </c>
      <c r="I38" s="9" t="s">
        <v>1893</v>
      </c>
      <c r="J38" s="3" t="s">
        <v>2391</v>
      </c>
      <c r="K38" s="13" t="s">
        <v>1905</v>
      </c>
      <c r="L38" s="14" t="s">
        <v>1906</v>
      </c>
      <c r="M38" s="17">
        <f t="shared" si="3"/>
        <v>2.0891203703703787E-2</v>
      </c>
      <c r="N38">
        <f t="shared" si="4"/>
        <v>14</v>
      </c>
    </row>
    <row r="39" spans="1:18" x14ac:dyDescent="0.25">
      <c r="A39" s="11"/>
      <c r="B39" s="12"/>
      <c r="C39" s="9" t="s">
        <v>53</v>
      </c>
      <c r="D39" s="9" t="s">
        <v>54</v>
      </c>
      <c r="E39" s="9" t="s">
        <v>54</v>
      </c>
      <c r="F39" s="9" t="s">
        <v>15</v>
      </c>
      <c r="G39" s="9" t="s">
        <v>55</v>
      </c>
      <c r="H39" s="9" t="s">
        <v>17</v>
      </c>
      <c r="I39" s="9" t="s">
        <v>18</v>
      </c>
      <c r="J39" s="3" t="s">
        <v>2391</v>
      </c>
      <c r="K39" s="13" t="s">
        <v>56</v>
      </c>
      <c r="L39" s="14" t="s">
        <v>57</v>
      </c>
      <c r="M39" s="17">
        <f t="shared" si="3"/>
        <v>1.7615740740740737E-2</v>
      </c>
      <c r="N39">
        <f t="shared" si="4"/>
        <v>9</v>
      </c>
    </row>
    <row r="40" spans="1:18" x14ac:dyDescent="0.25">
      <c r="A40" s="11"/>
      <c r="B40" s="12"/>
      <c r="C40" s="9" t="s">
        <v>58</v>
      </c>
      <c r="D40" s="9" t="s">
        <v>59</v>
      </c>
      <c r="E40" s="9" t="s">
        <v>59</v>
      </c>
      <c r="F40" s="9" t="s">
        <v>15</v>
      </c>
      <c r="G40" s="10" t="s">
        <v>12</v>
      </c>
      <c r="H40" s="5"/>
      <c r="I40" s="5"/>
      <c r="J40" s="6"/>
      <c r="K40" s="7"/>
      <c r="L40" s="8"/>
    </row>
    <row r="41" spans="1:18" x14ac:dyDescent="0.25">
      <c r="A41" s="11"/>
      <c r="B41" s="12"/>
      <c r="C41" s="12"/>
      <c r="D41" s="12"/>
      <c r="E41" s="12"/>
      <c r="F41" s="12"/>
      <c r="G41" s="9" t="s">
        <v>60</v>
      </c>
      <c r="H41" s="9" t="s">
        <v>17</v>
      </c>
      <c r="I41" s="9" t="s">
        <v>18</v>
      </c>
      <c r="J41" s="3" t="s">
        <v>2391</v>
      </c>
      <c r="K41" s="13" t="s">
        <v>61</v>
      </c>
      <c r="L41" s="14" t="s">
        <v>62</v>
      </c>
      <c r="M41" s="17">
        <f t="shared" si="3"/>
        <v>3.1493055555555594E-2</v>
      </c>
      <c r="N41">
        <f t="shared" si="4"/>
        <v>13</v>
      </c>
    </row>
    <row r="42" spans="1:18" x14ac:dyDescent="0.25">
      <c r="A42" s="11"/>
      <c r="B42" s="12"/>
      <c r="C42" s="12"/>
      <c r="D42" s="12"/>
      <c r="E42" s="12"/>
      <c r="F42" s="12"/>
      <c r="G42" s="9" t="s">
        <v>1409</v>
      </c>
      <c r="H42" s="9" t="s">
        <v>17</v>
      </c>
      <c r="I42" s="9" t="s">
        <v>1391</v>
      </c>
      <c r="J42" s="3" t="s">
        <v>2391</v>
      </c>
      <c r="K42" s="13" t="s">
        <v>1410</v>
      </c>
      <c r="L42" s="14" t="s">
        <v>1411</v>
      </c>
      <c r="M42" s="17">
        <f t="shared" si="3"/>
        <v>3.6168981481481399E-2</v>
      </c>
      <c r="N42">
        <f t="shared" si="4"/>
        <v>12</v>
      </c>
    </row>
    <row r="43" spans="1:18" x14ac:dyDescent="0.25">
      <c r="A43" s="11"/>
      <c r="B43" s="12"/>
      <c r="C43" s="9" t="s">
        <v>63</v>
      </c>
      <c r="D43" s="9" t="s">
        <v>64</v>
      </c>
      <c r="E43" s="9" t="s">
        <v>65</v>
      </c>
      <c r="F43" s="9" t="s">
        <v>15</v>
      </c>
      <c r="G43" s="10" t="s">
        <v>12</v>
      </c>
      <c r="H43" s="5"/>
      <c r="I43" s="5"/>
      <c r="J43" s="6"/>
      <c r="K43" s="7"/>
      <c r="L43" s="8"/>
    </row>
    <row r="44" spans="1:18" x14ac:dyDescent="0.25">
      <c r="A44" s="11"/>
      <c r="B44" s="12"/>
      <c r="C44" s="12"/>
      <c r="D44" s="12"/>
      <c r="E44" s="12"/>
      <c r="F44" s="12"/>
      <c r="G44" s="9" t="s">
        <v>66</v>
      </c>
      <c r="H44" s="9" t="s">
        <v>24</v>
      </c>
      <c r="I44" s="9" t="s">
        <v>18</v>
      </c>
      <c r="J44" s="3" t="s">
        <v>2391</v>
      </c>
      <c r="K44" s="13" t="s">
        <v>67</v>
      </c>
      <c r="L44" s="14" t="s">
        <v>68</v>
      </c>
      <c r="M44" s="17">
        <f t="shared" si="3"/>
        <v>1.4305555555555571E-2</v>
      </c>
      <c r="N44">
        <f t="shared" si="4"/>
        <v>6</v>
      </c>
    </row>
    <row r="45" spans="1:18" x14ac:dyDescent="0.25">
      <c r="A45" s="11"/>
      <c r="B45" s="12"/>
      <c r="C45" s="12"/>
      <c r="D45" s="12"/>
      <c r="E45" s="12"/>
      <c r="F45" s="12"/>
      <c r="G45" s="9" t="s">
        <v>69</v>
      </c>
      <c r="H45" s="9" t="s">
        <v>24</v>
      </c>
      <c r="I45" s="9" t="s">
        <v>18</v>
      </c>
      <c r="J45" s="3" t="s">
        <v>2391</v>
      </c>
      <c r="K45" s="13" t="s">
        <v>70</v>
      </c>
      <c r="L45" s="14" t="s">
        <v>71</v>
      </c>
      <c r="M45" s="17">
        <f t="shared" si="3"/>
        <v>1.4201388888888888E-2</v>
      </c>
      <c r="N45">
        <f t="shared" si="4"/>
        <v>21</v>
      </c>
    </row>
    <row r="46" spans="1:18" x14ac:dyDescent="0.25">
      <c r="A46" s="11"/>
      <c r="B46" s="12"/>
      <c r="C46" s="9" t="s">
        <v>1412</v>
      </c>
      <c r="D46" s="9" t="s">
        <v>1413</v>
      </c>
      <c r="E46" s="9" t="s">
        <v>1413</v>
      </c>
      <c r="F46" s="9" t="s">
        <v>15</v>
      </c>
      <c r="G46" s="10" t="s">
        <v>12</v>
      </c>
      <c r="H46" s="5"/>
      <c r="I46" s="5"/>
      <c r="J46" s="6"/>
      <c r="K46" s="7"/>
      <c r="L46" s="8"/>
      <c r="M46" s="17">
        <f t="shared" si="3"/>
        <v>0</v>
      </c>
    </row>
    <row r="47" spans="1:18" x14ac:dyDescent="0.25">
      <c r="A47" s="11"/>
      <c r="B47" s="12"/>
      <c r="C47" s="12"/>
      <c r="D47" s="12"/>
      <c r="E47" s="12"/>
      <c r="F47" s="12"/>
      <c r="G47" s="9" t="s">
        <v>1414</v>
      </c>
      <c r="H47" s="9" t="s">
        <v>17</v>
      </c>
      <c r="I47" s="9" t="s">
        <v>1391</v>
      </c>
      <c r="J47" s="3" t="s">
        <v>2391</v>
      </c>
      <c r="K47" s="13" t="s">
        <v>1415</v>
      </c>
      <c r="L47" s="14" t="s">
        <v>1416</v>
      </c>
      <c r="M47" s="17">
        <f t="shared" si="3"/>
        <v>1.7893518518518559E-2</v>
      </c>
      <c r="N47">
        <f t="shared" si="4"/>
        <v>7</v>
      </c>
    </row>
    <row r="48" spans="1:18" x14ac:dyDescent="0.25">
      <c r="A48" s="11"/>
      <c r="B48" s="12"/>
      <c r="C48" s="12"/>
      <c r="D48" s="12"/>
      <c r="E48" s="12"/>
      <c r="F48" s="12"/>
      <c r="G48" s="9" t="s">
        <v>1907</v>
      </c>
      <c r="H48" s="9" t="s">
        <v>17</v>
      </c>
      <c r="I48" s="9" t="s">
        <v>1893</v>
      </c>
      <c r="J48" s="3" t="s">
        <v>2391</v>
      </c>
      <c r="K48" s="13" t="s">
        <v>1908</v>
      </c>
      <c r="L48" s="14" t="s">
        <v>1909</v>
      </c>
      <c r="M48" s="17">
        <f t="shared" si="3"/>
        <v>1.6481481481481486E-2</v>
      </c>
      <c r="N48">
        <f t="shared" si="4"/>
        <v>7</v>
      </c>
    </row>
    <row r="49" spans="1:14" x14ac:dyDescent="0.25">
      <c r="A49" s="11"/>
      <c r="B49" s="12"/>
      <c r="C49" s="9" t="s">
        <v>72</v>
      </c>
      <c r="D49" s="9" t="s">
        <v>73</v>
      </c>
      <c r="E49" s="9" t="s">
        <v>73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74</v>
      </c>
      <c r="H50" s="9" t="s">
        <v>24</v>
      </c>
      <c r="I50" s="9" t="s">
        <v>18</v>
      </c>
      <c r="J50" s="3" t="s">
        <v>2391</v>
      </c>
      <c r="K50" s="13" t="s">
        <v>75</v>
      </c>
      <c r="L50" s="14" t="s">
        <v>76</v>
      </c>
      <c r="M50" s="17">
        <f t="shared" si="3"/>
        <v>3.2071759259259203E-2</v>
      </c>
      <c r="N50">
        <f t="shared" si="4"/>
        <v>16</v>
      </c>
    </row>
    <row r="51" spans="1:14" x14ac:dyDescent="0.25">
      <c r="A51" s="11"/>
      <c r="B51" s="12"/>
      <c r="C51" s="12"/>
      <c r="D51" s="12"/>
      <c r="E51" s="12"/>
      <c r="F51" s="12"/>
      <c r="G51" s="9" t="s">
        <v>77</v>
      </c>
      <c r="H51" s="9" t="s">
        <v>17</v>
      </c>
      <c r="I51" s="9" t="s">
        <v>18</v>
      </c>
      <c r="J51" s="3" t="s">
        <v>2391</v>
      </c>
      <c r="K51" s="13" t="s">
        <v>78</v>
      </c>
      <c r="L51" s="14" t="s">
        <v>79</v>
      </c>
      <c r="M51" s="17">
        <f t="shared" si="3"/>
        <v>2.3078703703703685E-2</v>
      </c>
      <c r="N51">
        <f t="shared" si="4"/>
        <v>17</v>
      </c>
    </row>
    <row r="52" spans="1:14" x14ac:dyDescent="0.25">
      <c r="A52" s="11"/>
      <c r="B52" s="12"/>
      <c r="C52" s="12"/>
      <c r="D52" s="12"/>
      <c r="E52" s="12"/>
      <c r="F52" s="12"/>
      <c r="G52" s="9" t="s">
        <v>889</v>
      </c>
      <c r="H52" s="9" t="s">
        <v>17</v>
      </c>
      <c r="I52" s="9" t="s">
        <v>511</v>
      </c>
      <c r="J52" s="3" t="s">
        <v>2391</v>
      </c>
      <c r="K52" s="13" t="s">
        <v>890</v>
      </c>
      <c r="L52" s="14" t="s">
        <v>154</v>
      </c>
      <c r="M52" s="17">
        <f t="shared" si="3"/>
        <v>3.5486111111111107E-2</v>
      </c>
      <c r="N52">
        <f t="shared" si="4"/>
        <v>7</v>
      </c>
    </row>
    <row r="53" spans="1:14" x14ac:dyDescent="0.25">
      <c r="A53" s="11"/>
      <c r="B53" s="12"/>
      <c r="C53" s="12"/>
      <c r="D53" s="12"/>
      <c r="E53" s="12"/>
      <c r="F53" s="12"/>
      <c r="G53" s="9" t="s">
        <v>891</v>
      </c>
      <c r="H53" s="9" t="s">
        <v>17</v>
      </c>
      <c r="I53" s="9" t="s">
        <v>511</v>
      </c>
      <c r="J53" s="3" t="s">
        <v>2391</v>
      </c>
      <c r="K53" s="13" t="s">
        <v>892</v>
      </c>
      <c r="L53" s="14" t="s">
        <v>893</v>
      </c>
      <c r="M53" s="17">
        <f t="shared" si="3"/>
        <v>3.1435185185185177E-2</v>
      </c>
      <c r="N53">
        <f t="shared" si="4"/>
        <v>10</v>
      </c>
    </row>
    <row r="54" spans="1:14" x14ac:dyDescent="0.25">
      <c r="A54" s="11"/>
      <c r="B54" s="12"/>
      <c r="C54" s="12"/>
      <c r="D54" s="12"/>
      <c r="E54" s="12"/>
      <c r="F54" s="12"/>
      <c r="G54" s="9" t="s">
        <v>1034</v>
      </c>
      <c r="H54" s="9" t="s">
        <v>17</v>
      </c>
      <c r="I54" s="9" t="s">
        <v>1016</v>
      </c>
      <c r="J54" s="3" t="s">
        <v>2391</v>
      </c>
      <c r="K54" s="13" t="s">
        <v>1035</v>
      </c>
      <c r="L54" s="14" t="s">
        <v>1036</v>
      </c>
      <c r="M54" s="17">
        <f t="shared" si="3"/>
        <v>2.3252314814814767E-2</v>
      </c>
      <c r="N54">
        <f t="shared" si="4"/>
        <v>11</v>
      </c>
    </row>
    <row r="55" spans="1:14" x14ac:dyDescent="0.25">
      <c r="A55" s="11"/>
      <c r="B55" s="12"/>
      <c r="C55" s="12"/>
      <c r="D55" s="12"/>
      <c r="E55" s="12"/>
      <c r="F55" s="12"/>
      <c r="G55" s="9" t="s">
        <v>1037</v>
      </c>
      <c r="H55" s="9" t="s">
        <v>17</v>
      </c>
      <c r="I55" s="9" t="s">
        <v>1016</v>
      </c>
      <c r="J55" s="3" t="s">
        <v>2391</v>
      </c>
      <c r="K55" s="13" t="s">
        <v>1038</v>
      </c>
      <c r="L55" s="14" t="s">
        <v>1039</v>
      </c>
      <c r="M55" s="17">
        <f t="shared" si="3"/>
        <v>1.8379629629629579E-2</v>
      </c>
      <c r="N55">
        <f t="shared" si="4"/>
        <v>14</v>
      </c>
    </row>
    <row r="56" spans="1:14" x14ac:dyDescent="0.25">
      <c r="A56" s="11"/>
      <c r="B56" s="12"/>
      <c r="C56" s="12"/>
      <c r="D56" s="12"/>
      <c r="E56" s="12"/>
      <c r="F56" s="12"/>
      <c r="G56" s="9" t="s">
        <v>1417</v>
      </c>
      <c r="H56" s="9" t="s">
        <v>17</v>
      </c>
      <c r="I56" s="9" t="s">
        <v>1391</v>
      </c>
      <c r="J56" s="3" t="s">
        <v>2391</v>
      </c>
      <c r="K56" s="13" t="s">
        <v>1418</v>
      </c>
      <c r="L56" s="14" t="s">
        <v>1419</v>
      </c>
      <c r="M56" s="17">
        <f t="shared" si="3"/>
        <v>3.8229166666666647E-2</v>
      </c>
      <c r="N56">
        <f t="shared" si="4"/>
        <v>10</v>
      </c>
    </row>
    <row r="57" spans="1:14" x14ac:dyDescent="0.25">
      <c r="A57" s="11"/>
      <c r="B57" s="12"/>
      <c r="C57" s="12"/>
      <c r="D57" s="12"/>
      <c r="E57" s="12"/>
      <c r="F57" s="12"/>
      <c r="G57" s="9" t="s">
        <v>1420</v>
      </c>
      <c r="H57" s="9" t="s">
        <v>17</v>
      </c>
      <c r="I57" s="9" t="s">
        <v>1391</v>
      </c>
      <c r="J57" s="3" t="s">
        <v>2391</v>
      </c>
      <c r="K57" s="13" t="s">
        <v>1421</v>
      </c>
      <c r="L57" s="14" t="s">
        <v>1422</v>
      </c>
      <c r="M57" s="17">
        <f t="shared" si="3"/>
        <v>3.9247685185185288E-2</v>
      </c>
      <c r="N57">
        <f t="shared" si="4"/>
        <v>21</v>
      </c>
    </row>
    <row r="58" spans="1:14" x14ac:dyDescent="0.25">
      <c r="A58" s="11"/>
      <c r="B58" s="12"/>
      <c r="C58" s="9" t="s">
        <v>80</v>
      </c>
      <c r="D58" s="9" t="s">
        <v>81</v>
      </c>
      <c r="E58" s="9" t="s">
        <v>81</v>
      </c>
      <c r="F58" s="9" t="s">
        <v>15</v>
      </c>
      <c r="G58" s="10" t="s">
        <v>12</v>
      </c>
      <c r="H58" s="5"/>
      <c r="I58" s="5"/>
      <c r="J58" s="6"/>
      <c r="K58" s="7"/>
      <c r="L58" s="8"/>
      <c r="M58" s="17">
        <f t="shared" si="3"/>
        <v>0</v>
      </c>
    </row>
    <row r="59" spans="1:14" x14ac:dyDescent="0.25">
      <c r="A59" s="11"/>
      <c r="B59" s="12"/>
      <c r="C59" s="12"/>
      <c r="D59" s="12"/>
      <c r="E59" s="12"/>
      <c r="F59" s="12"/>
      <c r="G59" s="9" t="s">
        <v>82</v>
      </c>
      <c r="H59" s="9" t="s">
        <v>24</v>
      </c>
      <c r="I59" s="9" t="s">
        <v>18</v>
      </c>
      <c r="J59" s="3" t="s">
        <v>2391</v>
      </c>
      <c r="K59" s="13" t="s">
        <v>83</v>
      </c>
      <c r="L59" s="14" t="s">
        <v>84</v>
      </c>
      <c r="M59" s="17">
        <f t="shared" si="3"/>
        <v>3.9201388888888911E-2</v>
      </c>
      <c r="N59">
        <f t="shared" si="4"/>
        <v>15</v>
      </c>
    </row>
    <row r="60" spans="1:14" x14ac:dyDescent="0.25">
      <c r="A60" s="11"/>
      <c r="B60" s="12"/>
      <c r="C60" s="12"/>
      <c r="D60" s="12"/>
      <c r="E60" s="12"/>
      <c r="F60" s="12"/>
      <c r="G60" s="9" t="s">
        <v>1040</v>
      </c>
      <c r="H60" s="9" t="s">
        <v>24</v>
      </c>
      <c r="I60" s="9" t="s">
        <v>1016</v>
      </c>
      <c r="J60" s="3" t="s">
        <v>2391</v>
      </c>
      <c r="K60" s="13" t="s">
        <v>1041</v>
      </c>
      <c r="L60" s="14" t="s">
        <v>1042</v>
      </c>
      <c r="M60" s="17">
        <f t="shared" si="3"/>
        <v>2.9618055555555634E-2</v>
      </c>
      <c r="N60">
        <f t="shared" si="4"/>
        <v>12</v>
      </c>
    </row>
    <row r="61" spans="1:14" x14ac:dyDescent="0.25">
      <c r="A61" s="11"/>
      <c r="B61" s="12"/>
      <c r="C61" s="12"/>
      <c r="D61" s="12"/>
      <c r="E61" s="12"/>
      <c r="F61" s="12"/>
      <c r="G61" s="9" t="s">
        <v>1423</v>
      </c>
      <c r="H61" s="9" t="s">
        <v>24</v>
      </c>
      <c r="I61" s="9" t="s">
        <v>1391</v>
      </c>
      <c r="J61" s="3" t="s">
        <v>2391</v>
      </c>
      <c r="K61" s="13" t="s">
        <v>1424</v>
      </c>
      <c r="L61" s="14" t="s">
        <v>1425</v>
      </c>
      <c r="M61" s="17">
        <f t="shared" si="3"/>
        <v>2.733796296296287E-2</v>
      </c>
      <c r="N61">
        <f t="shared" si="4"/>
        <v>12</v>
      </c>
    </row>
    <row r="62" spans="1:14" x14ac:dyDescent="0.25">
      <c r="A62" s="11"/>
      <c r="B62" s="12"/>
      <c r="C62" s="9" t="s">
        <v>85</v>
      </c>
      <c r="D62" s="9" t="s">
        <v>86</v>
      </c>
      <c r="E62" s="9" t="s">
        <v>86</v>
      </c>
      <c r="F62" s="9" t="s">
        <v>15</v>
      </c>
      <c r="G62" s="10" t="s">
        <v>12</v>
      </c>
      <c r="H62" s="5"/>
      <c r="I62" s="5"/>
      <c r="J62" s="6"/>
      <c r="K62" s="7"/>
      <c r="L62" s="8"/>
    </row>
    <row r="63" spans="1:14" x14ac:dyDescent="0.25">
      <c r="A63" s="11"/>
      <c r="B63" s="12"/>
      <c r="C63" s="12"/>
      <c r="D63" s="12"/>
      <c r="E63" s="12"/>
      <c r="F63" s="12"/>
      <c r="G63" s="9" t="s">
        <v>87</v>
      </c>
      <c r="H63" s="9" t="s">
        <v>24</v>
      </c>
      <c r="I63" s="9" t="s">
        <v>18</v>
      </c>
      <c r="J63" s="3" t="s">
        <v>2391</v>
      </c>
      <c r="K63" s="13" t="s">
        <v>88</v>
      </c>
      <c r="L63" s="14" t="s">
        <v>89</v>
      </c>
      <c r="M63" s="17">
        <f t="shared" si="3"/>
        <v>1.5810185185185205E-2</v>
      </c>
      <c r="N63">
        <f t="shared" si="4"/>
        <v>5</v>
      </c>
    </row>
    <row r="64" spans="1:14" x14ac:dyDescent="0.25">
      <c r="A64" s="11"/>
      <c r="B64" s="12"/>
      <c r="C64" s="12"/>
      <c r="D64" s="12"/>
      <c r="E64" s="12"/>
      <c r="F64" s="12"/>
      <c r="G64" s="9" t="s">
        <v>90</v>
      </c>
      <c r="H64" s="9" t="s">
        <v>24</v>
      </c>
      <c r="I64" s="9" t="s">
        <v>18</v>
      </c>
      <c r="J64" s="3" t="s">
        <v>2391</v>
      </c>
      <c r="K64" s="13" t="s">
        <v>91</v>
      </c>
      <c r="L64" s="14" t="s">
        <v>92</v>
      </c>
      <c r="M64" s="17">
        <f t="shared" si="3"/>
        <v>2.0046296296296395E-2</v>
      </c>
      <c r="N64">
        <f t="shared" si="4"/>
        <v>17</v>
      </c>
    </row>
    <row r="65" spans="1:14" x14ac:dyDescent="0.25">
      <c r="A65" s="11"/>
      <c r="B65" s="12"/>
      <c r="C65" s="12"/>
      <c r="D65" s="12"/>
      <c r="E65" s="12"/>
      <c r="F65" s="12"/>
      <c r="G65" s="9" t="s">
        <v>1043</v>
      </c>
      <c r="H65" s="9" t="s">
        <v>24</v>
      </c>
      <c r="I65" s="9" t="s">
        <v>1016</v>
      </c>
      <c r="J65" s="3" t="s">
        <v>2391</v>
      </c>
      <c r="K65" s="13" t="s">
        <v>1044</v>
      </c>
      <c r="L65" s="14" t="s">
        <v>1045</v>
      </c>
      <c r="M65" s="17">
        <f t="shared" si="3"/>
        <v>2.4247685185185219E-2</v>
      </c>
      <c r="N65">
        <f t="shared" si="4"/>
        <v>11</v>
      </c>
    </row>
    <row r="66" spans="1:14" x14ac:dyDescent="0.25">
      <c r="A66" s="11"/>
      <c r="B66" s="12"/>
      <c r="C66" s="12"/>
      <c r="D66" s="12"/>
      <c r="E66" s="12"/>
      <c r="F66" s="12"/>
      <c r="G66" s="9" t="s">
        <v>1426</v>
      </c>
      <c r="H66" s="9" t="s">
        <v>24</v>
      </c>
      <c r="I66" s="9" t="s">
        <v>1391</v>
      </c>
      <c r="J66" s="3" t="s">
        <v>2391</v>
      </c>
      <c r="K66" s="13" t="s">
        <v>1427</v>
      </c>
      <c r="L66" s="14" t="s">
        <v>1428</v>
      </c>
      <c r="M66" s="17">
        <f t="shared" si="3"/>
        <v>1.4097222222222205E-2</v>
      </c>
      <c r="N66">
        <f t="shared" si="4"/>
        <v>6</v>
      </c>
    </row>
    <row r="67" spans="1:14" x14ac:dyDescent="0.25">
      <c r="A67" s="11"/>
      <c r="B67" s="12"/>
      <c r="C67" s="12"/>
      <c r="D67" s="12"/>
      <c r="E67" s="12"/>
      <c r="F67" s="12"/>
      <c r="G67" s="9" t="s">
        <v>1429</v>
      </c>
      <c r="H67" s="9" t="s">
        <v>17</v>
      </c>
      <c r="I67" s="9" t="s">
        <v>1391</v>
      </c>
      <c r="J67" s="3" t="s">
        <v>2391</v>
      </c>
      <c r="K67" s="13" t="s">
        <v>1430</v>
      </c>
      <c r="L67" s="14" t="s">
        <v>1431</v>
      </c>
      <c r="M67" s="17">
        <f t="shared" ref="M67:M130" si="5">L67-K67</f>
        <v>2.8541666666666798E-2</v>
      </c>
      <c r="N67">
        <f t="shared" ref="N67:N130" si="6">HOUR(K67)</f>
        <v>16</v>
      </c>
    </row>
    <row r="68" spans="1:14" x14ac:dyDescent="0.25">
      <c r="A68" s="11"/>
      <c r="B68" s="12"/>
      <c r="C68" s="9" t="s">
        <v>894</v>
      </c>
      <c r="D68" s="9" t="s">
        <v>895</v>
      </c>
      <c r="E68" s="9" t="s">
        <v>895</v>
      </c>
      <c r="F68" s="9" t="s">
        <v>15</v>
      </c>
      <c r="G68" s="10" t="s">
        <v>12</v>
      </c>
      <c r="H68" s="5"/>
      <c r="I68" s="5"/>
      <c r="J68" s="6"/>
      <c r="K68" s="7"/>
      <c r="L68" s="8"/>
      <c r="M68" s="17">
        <f t="shared" si="5"/>
        <v>0</v>
      </c>
      <c r="N68">
        <f t="shared" si="6"/>
        <v>0</v>
      </c>
    </row>
    <row r="69" spans="1:14" x14ac:dyDescent="0.25">
      <c r="A69" s="11"/>
      <c r="B69" s="12"/>
      <c r="C69" s="12"/>
      <c r="D69" s="12"/>
      <c r="E69" s="12"/>
      <c r="F69" s="12"/>
      <c r="G69" s="9" t="s">
        <v>896</v>
      </c>
      <c r="H69" s="9" t="s">
        <v>24</v>
      </c>
      <c r="I69" s="9" t="s">
        <v>511</v>
      </c>
      <c r="J69" s="3" t="s">
        <v>2391</v>
      </c>
      <c r="K69" s="13" t="s">
        <v>897</v>
      </c>
      <c r="L69" s="14" t="s">
        <v>898</v>
      </c>
      <c r="M69" s="17">
        <f t="shared" si="5"/>
        <v>8.549768518518519E-2</v>
      </c>
      <c r="N69">
        <f t="shared" si="6"/>
        <v>13</v>
      </c>
    </row>
    <row r="70" spans="1:14" x14ac:dyDescent="0.25">
      <c r="A70" s="11"/>
      <c r="B70" s="12"/>
      <c r="C70" s="12"/>
      <c r="D70" s="12"/>
      <c r="E70" s="12"/>
      <c r="F70" s="12"/>
      <c r="G70" s="9" t="s">
        <v>899</v>
      </c>
      <c r="H70" s="9" t="s">
        <v>24</v>
      </c>
      <c r="I70" s="9" t="s">
        <v>511</v>
      </c>
      <c r="J70" s="3" t="s">
        <v>2391</v>
      </c>
      <c r="K70" s="13" t="s">
        <v>900</v>
      </c>
      <c r="L70" s="14" t="s">
        <v>901</v>
      </c>
      <c r="M70" s="17">
        <f t="shared" si="5"/>
        <v>7.9965277777777732E-2</v>
      </c>
      <c r="N70">
        <f t="shared" si="6"/>
        <v>14</v>
      </c>
    </row>
    <row r="71" spans="1:14" x14ac:dyDescent="0.25">
      <c r="A71" s="11"/>
      <c r="B71" s="12"/>
      <c r="C71" s="12"/>
      <c r="D71" s="12"/>
      <c r="E71" s="12"/>
      <c r="F71" s="12"/>
      <c r="G71" s="9" t="s">
        <v>1046</v>
      </c>
      <c r="H71" s="9" t="s">
        <v>24</v>
      </c>
      <c r="I71" s="9" t="s">
        <v>1016</v>
      </c>
      <c r="J71" s="3" t="s">
        <v>2391</v>
      </c>
      <c r="K71" s="13" t="s">
        <v>1047</v>
      </c>
      <c r="L71" s="14" t="s">
        <v>1048</v>
      </c>
      <c r="M71" s="17">
        <f t="shared" si="5"/>
        <v>2.2256944444444371E-2</v>
      </c>
      <c r="N71">
        <f t="shared" si="6"/>
        <v>14</v>
      </c>
    </row>
    <row r="72" spans="1:14" x14ac:dyDescent="0.25">
      <c r="A72" s="11"/>
      <c r="B72" s="12"/>
      <c r="C72" s="12"/>
      <c r="D72" s="12"/>
      <c r="E72" s="12"/>
      <c r="F72" s="12"/>
      <c r="G72" s="9" t="s">
        <v>1432</v>
      </c>
      <c r="H72" s="9" t="s">
        <v>24</v>
      </c>
      <c r="I72" s="9" t="s">
        <v>1391</v>
      </c>
      <c r="J72" s="3" t="s">
        <v>2391</v>
      </c>
      <c r="K72" s="13" t="s">
        <v>1433</v>
      </c>
      <c r="L72" s="14" t="s">
        <v>1434</v>
      </c>
      <c r="M72" s="17">
        <f t="shared" si="5"/>
        <v>4.9652777777777768E-2</v>
      </c>
      <c r="N72">
        <f t="shared" si="6"/>
        <v>9</v>
      </c>
    </row>
    <row r="73" spans="1:14" x14ac:dyDescent="0.25">
      <c r="A73" s="11"/>
      <c r="B73" s="12"/>
      <c r="C73" s="9" t="s">
        <v>93</v>
      </c>
      <c r="D73" s="9" t="s">
        <v>94</v>
      </c>
      <c r="E73" s="10" t="s">
        <v>12</v>
      </c>
      <c r="F73" s="5"/>
      <c r="G73" s="5"/>
      <c r="H73" s="5"/>
      <c r="I73" s="5"/>
      <c r="J73" s="6"/>
      <c r="K73" s="7"/>
      <c r="L73" s="8"/>
    </row>
    <row r="74" spans="1:14" x14ac:dyDescent="0.25">
      <c r="A74" s="11"/>
      <c r="B74" s="12"/>
      <c r="C74" s="12"/>
      <c r="D74" s="12"/>
      <c r="E74" s="9" t="s">
        <v>341</v>
      </c>
      <c r="F74" s="9" t="s">
        <v>15</v>
      </c>
      <c r="G74" s="10" t="s">
        <v>12</v>
      </c>
      <c r="H74" s="5"/>
      <c r="I74" s="5"/>
      <c r="J74" s="6"/>
      <c r="K74" s="7"/>
      <c r="L74" s="8"/>
    </row>
    <row r="75" spans="1:14" x14ac:dyDescent="0.25">
      <c r="A75" s="11"/>
      <c r="B75" s="12"/>
      <c r="C75" s="12"/>
      <c r="D75" s="12"/>
      <c r="E75" s="12"/>
      <c r="F75" s="12"/>
      <c r="G75" s="9" t="s">
        <v>1435</v>
      </c>
      <c r="H75" s="9" t="s">
        <v>24</v>
      </c>
      <c r="I75" s="9" t="s">
        <v>1391</v>
      </c>
      <c r="J75" s="3" t="s">
        <v>2391</v>
      </c>
      <c r="K75" s="13" t="s">
        <v>1436</v>
      </c>
      <c r="L75" s="14" t="s">
        <v>1437</v>
      </c>
      <c r="M75" s="17">
        <f t="shared" si="5"/>
        <v>1.8414351851851918E-2</v>
      </c>
      <c r="N75">
        <f t="shared" si="6"/>
        <v>21</v>
      </c>
    </row>
    <row r="76" spans="1:14" x14ac:dyDescent="0.25">
      <c r="A76" s="11"/>
      <c r="B76" s="12"/>
      <c r="C76" s="12"/>
      <c r="D76" s="12"/>
      <c r="E76" s="12"/>
      <c r="F76" s="12"/>
      <c r="G76" s="9" t="s">
        <v>1910</v>
      </c>
      <c r="H76" s="9" t="s">
        <v>24</v>
      </c>
      <c r="I76" s="9" t="s">
        <v>1893</v>
      </c>
      <c r="J76" s="3" t="s">
        <v>2391</v>
      </c>
      <c r="K76" s="13" t="s">
        <v>1911</v>
      </c>
      <c r="L76" s="14" t="s">
        <v>1436</v>
      </c>
      <c r="M76" s="17">
        <f t="shared" si="5"/>
        <v>1.2337962962962856E-2</v>
      </c>
      <c r="N76">
        <f t="shared" si="6"/>
        <v>21</v>
      </c>
    </row>
    <row r="77" spans="1:14" x14ac:dyDescent="0.25">
      <c r="A77" s="11"/>
      <c r="B77" s="12"/>
      <c r="C77" s="12"/>
      <c r="D77" s="12"/>
      <c r="E77" s="9" t="s">
        <v>94</v>
      </c>
      <c r="F77" s="9" t="s">
        <v>15</v>
      </c>
      <c r="G77" s="10" t="s">
        <v>12</v>
      </c>
      <c r="H77" s="5"/>
      <c r="I77" s="5"/>
      <c r="J77" s="6"/>
      <c r="K77" s="7"/>
      <c r="L77" s="8"/>
      <c r="M77" s="17">
        <f t="shared" si="5"/>
        <v>0</v>
      </c>
    </row>
    <row r="78" spans="1:14" x14ac:dyDescent="0.25">
      <c r="A78" s="11"/>
      <c r="B78" s="12"/>
      <c r="C78" s="12"/>
      <c r="D78" s="12"/>
      <c r="E78" s="12"/>
      <c r="F78" s="12"/>
      <c r="G78" s="9" t="s">
        <v>95</v>
      </c>
      <c r="H78" s="9" t="s">
        <v>17</v>
      </c>
      <c r="I78" s="9" t="s">
        <v>18</v>
      </c>
      <c r="J78" s="3" t="s">
        <v>2391</v>
      </c>
      <c r="K78" s="13" t="s">
        <v>96</v>
      </c>
      <c r="L78" s="14" t="s">
        <v>97</v>
      </c>
      <c r="M78" s="17">
        <f t="shared" si="5"/>
        <v>4.9340277777777775E-2</v>
      </c>
      <c r="N78">
        <f t="shared" si="6"/>
        <v>10</v>
      </c>
    </row>
    <row r="79" spans="1:14" x14ac:dyDescent="0.25">
      <c r="A79" s="11"/>
      <c r="B79" s="12"/>
      <c r="C79" s="12"/>
      <c r="D79" s="12"/>
      <c r="E79" s="12"/>
      <c r="F79" s="12"/>
      <c r="G79" s="9" t="s">
        <v>98</v>
      </c>
      <c r="H79" s="9" t="s">
        <v>17</v>
      </c>
      <c r="I79" s="9" t="s">
        <v>18</v>
      </c>
      <c r="J79" s="3" t="s">
        <v>2391</v>
      </c>
      <c r="K79" s="13" t="s">
        <v>99</v>
      </c>
      <c r="L79" s="14" t="s">
        <v>100</v>
      </c>
      <c r="M79" s="17">
        <f t="shared" si="5"/>
        <v>4.1979166666666623E-2</v>
      </c>
      <c r="N79">
        <f t="shared" si="6"/>
        <v>11</v>
      </c>
    </row>
    <row r="80" spans="1:14" x14ac:dyDescent="0.25">
      <c r="A80" s="11"/>
      <c r="B80" s="12"/>
      <c r="C80" s="12"/>
      <c r="D80" s="12"/>
      <c r="E80" s="12"/>
      <c r="F80" s="12"/>
      <c r="G80" s="9" t="s">
        <v>101</v>
      </c>
      <c r="H80" s="9" t="s">
        <v>17</v>
      </c>
      <c r="I80" s="9" t="s">
        <v>18</v>
      </c>
      <c r="J80" s="3" t="s">
        <v>2391</v>
      </c>
      <c r="K80" s="13" t="s">
        <v>102</v>
      </c>
      <c r="L80" s="14" t="s">
        <v>103</v>
      </c>
      <c r="M80" s="17">
        <f t="shared" si="5"/>
        <v>3.443287037037035E-2</v>
      </c>
      <c r="N80">
        <f t="shared" si="6"/>
        <v>14</v>
      </c>
    </row>
    <row r="81" spans="1:14" x14ac:dyDescent="0.25">
      <c r="A81" s="11"/>
      <c r="B81" s="12"/>
      <c r="C81" s="12"/>
      <c r="D81" s="12"/>
      <c r="E81" s="12"/>
      <c r="F81" s="12"/>
      <c r="G81" s="9" t="s">
        <v>902</v>
      </c>
      <c r="H81" s="9" t="s">
        <v>17</v>
      </c>
      <c r="I81" s="9" t="s">
        <v>511</v>
      </c>
      <c r="J81" s="3" t="s">
        <v>2391</v>
      </c>
      <c r="K81" s="13" t="s">
        <v>903</v>
      </c>
      <c r="L81" s="14" t="s">
        <v>904</v>
      </c>
      <c r="M81" s="17">
        <f t="shared" si="5"/>
        <v>5.8541666666666714E-2</v>
      </c>
      <c r="N81">
        <f t="shared" si="6"/>
        <v>7</v>
      </c>
    </row>
    <row r="82" spans="1:14" x14ac:dyDescent="0.25">
      <c r="A82" s="11"/>
      <c r="B82" s="12"/>
      <c r="C82" s="12"/>
      <c r="D82" s="12"/>
      <c r="E82" s="12"/>
      <c r="F82" s="12"/>
      <c r="G82" s="9" t="s">
        <v>1912</v>
      </c>
      <c r="H82" s="9" t="s">
        <v>24</v>
      </c>
      <c r="I82" s="9" t="s">
        <v>1893</v>
      </c>
      <c r="J82" s="3" t="s">
        <v>2391</v>
      </c>
      <c r="K82" s="13" t="s">
        <v>1913</v>
      </c>
      <c r="L82" s="14" t="s">
        <v>1914</v>
      </c>
      <c r="M82" s="17">
        <f t="shared" si="5"/>
        <v>2.1689814814814801E-2</v>
      </c>
      <c r="N82">
        <f t="shared" si="6"/>
        <v>12</v>
      </c>
    </row>
    <row r="83" spans="1:14" x14ac:dyDescent="0.25">
      <c r="A83" s="11"/>
      <c r="B83" s="12"/>
      <c r="C83" s="12"/>
      <c r="D83" s="12"/>
      <c r="E83" s="12"/>
      <c r="F83" s="12"/>
      <c r="G83" s="9" t="s">
        <v>2337</v>
      </c>
      <c r="H83" s="9" t="s">
        <v>24</v>
      </c>
      <c r="I83" s="9" t="s">
        <v>2338</v>
      </c>
      <c r="J83" s="3" t="s">
        <v>2391</v>
      </c>
      <c r="K83" s="13" t="s">
        <v>2339</v>
      </c>
      <c r="L83" s="14" t="s">
        <v>2340</v>
      </c>
      <c r="M83" s="17">
        <f t="shared" si="5"/>
        <v>1.9456018518518525E-2</v>
      </c>
      <c r="N83">
        <f t="shared" si="6"/>
        <v>12</v>
      </c>
    </row>
    <row r="84" spans="1:14" x14ac:dyDescent="0.25">
      <c r="A84" s="11"/>
      <c r="B84" s="12"/>
      <c r="C84" s="9" t="s">
        <v>555</v>
      </c>
      <c r="D84" s="9" t="s">
        <v>556</v>
      </c>
      <c r="E84" s="9" t="s">
        <v>556</v>
      </c>
      <c r="F84" s="9" t="s">
        <v>15</v>
      </c>
      <c r="G84" s="10" t="s">
        <v>12</v>
      </c>
      <c r="H84" s="5"/>
      <c r="I84" s="5"/>
      <c r="J84" s="6"/>
      <c r="K84" s="7"/>
      <c r="L84" s="8"/>
    </row>
    <row r="85" spans="1:14" x14ac:dyDescent="0.25">
      <c r="A85" s="11"/>
      <c r="B85" s="12"/>
      <c r="C85" s="12"/>
      <c r="D85" s="12"/>
      <c r="E85" s="12"/>
      <c r="F85" s="12"/>
      <c r="G85" s="9" t="s">
        <v>905</v>
      </c>
      <c r="H85" s="9" t="s">
        <v>17</v>
      </c>
      <c r="I85" s="9" t="s">
        <v>511</v>
      </c>
      <c r="J85" s="3" t="s">
        <v>2391</v>
      </c>
      <c r="K85" s="13" t="s">
        <v>906</v>
      </c>
      <c r="L85" s="14" t="s">
        <v>907</v>
      </c>
      <c r="M85" s="17">
        <f t="shared" si="5"/>
        <v>4.9560185185185179E-2</v>
      </c>
      <c r="N85">
        <f t="shared" si="6"/>
        <v>9</v>
      </c>
    </row>
    <row r="86" spans="1:14" x14ac:dyDescent="0.25">
      <c r="A86" s="11"/>
      <c r="B86" s="12"/>
      <c r="C86" s="12"/>
      <c r="D86" s="12"/>
      <c r="E86" s="12"/>
      <c r="F86" s="12"/>
      <c r="G86" s="9" t="s">
        <v>908</v>
      </c>
      <c r="H86" s="9" t="s">
        <v>17</v>
      </c>
      <c r="I86" s="9" t="s">
        <v>511</v>
      </c>
      <c r="J86" s="3" t="s">
        <v>2391</v>
      </c>
      <c r="K86" s="13" t="s">
        <v>909</v>
      </c>
      <c r="L86" s="14" t="s">
        <v>910</v>
      </c>
      <c r="M86" s="17">
        <f t="shared" si="5"/>
        <v>1.5925925925925899E-2</v>
      </c>
      <c r="N86">
        <f t="shared" si="6"/>
        <v>23</v>
      </c>
    </row>
    <row r="87" spans="1:14" x14ac:dyDescent="0.25">
      <c r="A87" s="11"/>
      <c r="B87" s="12"/>
      <c r="C87" s="9" t="s">
        <v>138</v>
      </c>
      <c r="D87" s="9" t="s">
        <v>139</v>
      </c>
      <c r="E87" s="9" t="s">
        <v>139</v>
      </c>
      <c r="F87" s="9" t="s">
        <v>15</v>
      </c>
      <c r="G87" s="9" t="s">
        <v>1915</v>
      </c>
      <c r="H87" s="9" t="s">
        <v>17</v>
      </c>
      <c r="I87" s="9" t="s">
        <v>1893</v>
      </c>
      <c r="J87" s="3" t="s">
        <v>2391</v>
      </c>
      <c r="K87" s="13" t="s">
        <v>1916</v>
      </c>
      <c r="L87" s="14" t="s">
        <v>1917</v>
      </c>
      <c r="M87" s="17">
        <f t="shared" si="5"/>
        <v>1.6782407407407385E-2</v>
      </c>
      <c r="N87">
        <f t="shared" si="6"/>
        <v>8</v>
      </c>
    </row>
    <row r="88" spans="1:14" x14ac:dyDescent="0.25">
      <c r="A88" s="11"/>
      <c r="B88" s="12"/>
      <c r="C88" s="9" t="s">
        <v>911</v>
      </c>
      <c r="D88" s="9" t="s">
        <v>912</v>
      </c>
      <c r="E88" s="9" t="s">
        <v>912</v>
      </c>
      <c r="F88" s="9" t="s">
        <v>15</v>
      </c>
      <c r="G88" s="10" t="s">
        <v>12</v>
      </c>
      <c r="H88" s="5"/>
      <c r="I88" s="5"/>
      <c r="J88" s="6"/>
      <c r="K88" s="7"/>
      <c r="L88" s="8"/>
    </row>
    <row r="89" spans="1:14" x14ac:dyDescent="0.25">
      <c r="A89" s="11"/>
      <c r="B89" s="12"/>
      <c r="C89" s="12"/>
      <c r="D89" s="12"/>
      <c r="E89" s="12"/>
      <c r="F89" s="12"/>
      <c r="G89" s="9" t="s">
        <v>913</v>
      </c>
      <c r="H89" s="9" t="s">
        <v>17</v>
      </c>
      <c r="I89" s="9" t="s">
        <v>511</v>
      </c>
      <c r="J89" s="3" t="s">
        <v>2391</v>
      </c>
      <c r="K89" s="13" t="s">
        <v>914</v>
      </c>
      <c r="L89" s="14" t="s">
        <v>915</v>
      </c>
      <c r="M89" s="17">
        <f t="shared" si="5"/>
        <v>4.1481481481481508E-2</v>
      </c>
      <c r="N89">
        <f t="shared" si="6"/>
        <v>7</v>
      </c>
    </row>
    <row r="90" spans="1:14" x14ac:dyDescent="0.25">
      <c r="A90" s="11"/>
      <c r="B90" s="12"/>
      <c r="C90" s="12"/>
      <c r="D90" s="12"/>
      <c r="E90" s="12"/>
      <c r="F90" s="12"/>
      <c r="G90" s="9" t="s">
        <v>1438</v>
      </c>
      <c r="H90" s="9" t="s">
        <v>17</v>
      </c>
      <c r="I90" s="9" t="s">
        <v>1391</v>
      </c>
      <c r="J90" s="3" t="s">
        <v>2391</v>
      </c>
      <c r="K90" s="13" t="s">
        <v>1439</v>
      </c>
      <c r="L90" s="14" t="s">
        <v>1440</v>
      </c>
      <c r="M90" s="17">
        <f t="shared" si="5"/>
        <v>1.3437499999999991E-2</v>
      </c>
      <c r="N90">
        <f t="shared" si="6"/>
        <v>3</v>
      </c>
    </row>
    <row r="91" spans="1:14" x14ac:dyDescent="0.25">
      <c r="A91" s="11"/>
      <c r="B91" s="12"/>
      <c r="C91" s="12"/>
      <c r="D91" s="12"/>
      <c r="E91" s="12"/>
      <c r="F91" s="12"/>
      <c r="G91" s="9" t="s">
        <v>1918</v>
      </c>
      <c r="H91" s="9" t="s">
        <v>24</v>
      </c>
      <c r="I91" s="9" t="s">
        <v>1893</v>
      </c>
      <c r="J91" s="3" t="s">
        <v>2391</v>
      </c>
      <c r="K91" s="13" t="s">
        <v>1919</v>
      </c>
      <c r="L91" s="14" t="s">
        <v>1920</v>
      </c>
      <c r="M91" s="17">
        <f t="shared" si="5"/>
        <v>2.4189814814814747E-2</v>
      </c>
      <c r="N91">
        <f t="shared" si="6"/>
        <v>7</v>
      </c>
    </row>
    <row r="92" spans="1:14" x14ac:dyDescent="0.25">
      <c r="A92" s="11"/>
      <c r="B92" s="12"/>
      <c r="C92" s="12"/>
      <c r="D92" s="12"/>
      <c r="E92" s="12"/>
      <c r="F92" s="12"/>
      <c r="G92" s="9" t="s">
        <v>2341</v>
      </c>
      <c r="H92" s="9" t="s">
        <v>17</v>
      </c>
      <c r="I92" s="9" t="s">
        <v>2338</v>
      </c>
      <c r="J92" s="3" t="s">
        <v>2391</v>
      </c>
      <c r="K92" s="13" t="s">
        <v>2342</v>
      </c>
      <c r="L92" s="14" t="s">
        <v>2343</v>
      </c>
      <c r="M92" s="17">
        <f t="shared" si="5"/>
        <v>1.5520833333333262E-2</v>
      </c>
      <c r="N92">
        <f t="shared" si="6"/>
        <v>10</v>
      </c>
    </row>
    <row r="93" spans="1:14" x14ac:dyDescent="0.25">
      <c r="A93" s="11"/>
      <c r="B93" s="12"/>
      <c r="C93" s="9" t="s">
        <v>143</v>
      </c>
      <c r="D93" s="9" t="s">
        <v>144</v>
      </c>
      <c r="E93" s="9" t="s">
        <v>144</v>
      </c>
      <c r="F93" s="9" t="s">
        <v>15</v>
      </c>
      <c r="G93" s="9" t="s">
        <v>1441</v>
      </c>
      <c r="H93" s="9" t="s">
        <v>17</v>
      </c>
      <c r="I93" s="9" t="s">
        <v>1391</v>
      </c>
      <c r="J93" s="3" t="s">
        <v>2391</v>
      </c>
      <c r="K93" s="13" t="s">
        <v>1442</v>
      </c>
      <c r="L93" s="14" t="s">
        <v>1443</v>
      </c>
      <c r="M93" s="17">
        <f t="shared" si="5"/>
        <v>4.9513888888888857E-2</v>
      </c>
      <c r="N93">
        <f t="shared" si="6"/>
        <v>8</v>
      </c>
    </row>
    <row r="94" spans="1:14" x14ac:dyDescent="0.25">
      <c r="A94" s="11"/>
      <c r="B94" s="12"/>
      <c r="C94" s="9" t="s">
        <v>104</v>
      </c>
      <c r="D94" s="9" t="s">
        <v>105</v>
      </c>
      <c r="E94" s="9" t="s">
        <v>105</v>
      </c>
      <c r="F94" s="9" t="s">
        <v>15</v>
      </c>
      <c r="G94" s="10" t="s">
        <v>12</v>
      </c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12"/>
      <c r="F95" s="12"/>
      <c r="G95" s="9" t="s">
        <v>106</v>
      </c>
      <c r="H95" s="9" t="s">
        <v>24</v>
      </c>
      <c r="I95" s="9" t="s">
        <v>18</v>
      </c>
      <c r="J95" s="3" t="s">
        <v>2391</v>
      </c>
      <c r="K95" s="13" t="s">
        <v>107</v>
      </c>
      <c r="L95" s="14" t="s">
        <v>108</v>
      </c>
      <c r="M95" s="17">
        <f t="shared" si="5"/>
        <v>5.440972222222229E-2</v>
      </c>
      <c r="N95">
        <f t="shared" si="6"/>
        <v>10</v>
      </c>
    </row>
    <row r="96" spans="1:14" x14ac:dyDescent="0.25">
      <c r="A96" s="11"/>
      <c r="B96" s="12"/>
      <c r="C96" s="12"/>
      <c r="D96" s="12"/>
      <c r="E96" s="12"/>
      <c r="F96" s="12"/>
      <c r="G96" s="9" t="s">
        <v>1049</v>
      </c>
      <c r="H96" s="9" t="s">
        <v>24</v>
      </c>
      <c r="I96" s="9" t="s">
        <v>1016</v>
      </c>
      <c r="J96" s="3" t="s">
        <v>2391</v>
      </c>
      <c r="K96" s="13" t="s">
        <v>1050</v>
      </c>
      <c r="L96" s="14" t="s">
        <v>1051</v>
      </c>
      <c r="M96" s="17">
        <f t="shared" si="5"/>
        <v>1.0601851851851862E-2</v>
      </c>
      <c r="N96">
        <f t="shared" si="6"/>
        <v>5</v>
      </c>
    </row>
    <row r="97" spans="1:14" x14ac:dyDescent="0.25">
      <c r="A97" s="11"/>
      <c r="B97" s="12"/>
      <c r="C97" s="12"/>
      <c r="D97" s="12"/>
      <c r="E97" s="12"/>
      <c r="F97" s="12"/>
      <c r="G97" s="9" t="s">
        <v>1052</v>
      </c>
      <c r="H97" s="9" t="s">
        <v>24</v>
      </c>
      <c r="I97" s="9" t="s">
        <v>1016</v>
      </c>
      <c r="J97" s="3" t="s">
        <v>2391</v>
      </c>
      <c r="K97" s="13" t="s">
        <v>1053</v>
      </c>
      <c r="L97" s="14" t="s">
        <v>1054</v>
      </c>
      <c r="M97" s="17">
        <f t="shared" si="5"/>
        <v>1.2511574074074105E-2</v>
      </c>
      <c r="N97">
        <f t="shared" si="6"/>
        <v>9</v>
      </c>
    </row>
    <row r="98" spans="1:14" x14ac:dyDescent="0.25">
      <c r="A98" s="11"/>
      <c r="B98" s="12"/>
      <c r="C98" s="12"/>
      <c r="D98" s="12"/>
      <c r="E98" s="12"/>
      <c r="F98" s="12"/>
      <c r="G98" s="9" t="s">
        <v>1444</v>
      </c>
      <c r="H98" s="9" t="s">
        <v>17</v>
      </c>
      <c r="I98" s="9" t="s">
        <v>1391</v>
      </c>
      <c r="J98" s="3" t="s">
        <v>2391</v>
      </c>
      <c r="K98" s="13" t="s">
        <v>1445</v>
      </c>
      <c r="L98" s="14" t="s">
        <v>1446</v>
      </c>
      <c r="M98" s="17">
        <f t="shared" si="5"/>
        <v>1.0937500000000017E-2</v>
      </c>
      <c r="N98">
        <f t="shared" si="6"/>
        <v>5</v>
      </c>
    </row>
    <row r="99" spans="1:14" x14ac:dyDescent="0.25">
      <c r="A99" s="11"/>
      <c r="B99" s="12"/>
      <c r="C99" s="12"/>
      <c r="D99" s="12"/>
      <c r="E99" s="12"/>
      <c r="F99" s="12"/>
      <c r="G99" s="9" t="s">
        <v>1447</v>
      </c>
      <c r="H99" s="9" t="s">
        <v>17</v>
      </c>
      <c r="I99" s="9" t="s">
        <v>1391</v>
      </c>
      <c r="J99" s="3" t="s">
        <v>2391</v>
      </c>
      <c r="K99" s="13" t="s">
        <v>1448</v>
      </c>
      <c r="L99" s="14" t="s">
        <v>1449</v>
      </c>
      <c r="M99" s="17">
        <f t="shared" si="5"/>
        <v>3.8344907407407369E-2</v>
      </c>
      <c r="N99">
        <f t="shared" si="6"/>
        <v>9</v>
      </c>
    </row>
    <row r="100" spans="1:14" x14ac:dyDescent="0.25">
      <c r="A100" s="11"/>
      <c r="B100" s="12"/>
      <c r="C100" s="9" t="s">
        <v>568</v>
      </c>
      <c r="D100" s="9" t="s">
        <v>569</v>
      </c>
      <c r="E100" s="9" t="s">
        <v>569</v>
      </c>
      <c r="F100" s="9" t="s">
        <v>15</v>
      </c>
      <c r="G100" s="10" t="s">
        <v>12</v>
      </c>
      <c r="H100" s="5"/>
      <c r="I100" s="5"/>
      <c r="J100" s="6"/>
      <c r="K100" s="7"/>
      <c r="L100" s="8"/>
      <c r="M100" s="17">
        <f t="shared" si="5"/>
        <v>0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916</v>
      </c>
      <c r="H101" s="9" t="s">
        <v>17</v>
      </c>
      <c r="I101" s="9" t="s">
        <v>511</v>
      </c>
      <c r="J101" s="3" t="s">
        <v>2391</v>
      </c>
      <c r="K101" s="13" t="s">
        <v>917</v>
      </c>
      <c r="L101" s="14" t="s">
        <v>918</v>
      </c>
      <c r="M101" s="17">
        <f t="shared" si="5"/>
        <v>7.6608796296296244E-2</v>
      </c>
      <c r="N101">
        <f t="shared" si="6"/>
        <v>15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1450</v>
      </c>
      <c r="H102" s="9" t="s">
        <v>17</v>
      </c>
      <c r="I102" s="9" t="s">
        <v>1391</v>
      </c>
      <c r="J102" s="3" t="s">
        <v>2391</v>
      </c>
      <c r="K102" s="13" t="s">
        <v>1451</v>
      </c>
      <c r="L102" s="14" t="s">
        <v>1452</v>
      </c>
      <c r="M102" s="17">
        <f t="shared" si="5"/>
        <v>5.0115740740740711E-2</v>
      </c>
      <c r="N102">
        <f t="shared" si="6"/>
        <v>8</v>
      </c>
    </row>
    <row r="103" spans="1:14" x14ac:dyDescent="0.25">
      <c r="A103" s="3" t="s">
        <v>109</v>
      </c>
      <c r="B103" s="9" t="s">
        <v>110</v>
      </c>
      <c r="C103" s="10" t="s">
        <v>12</v>
      </c>
      <c r="D103" s="5"/>
      <c r="E103" s="5"/>
      <c r="F103" s="5"/>
      <c r="G103" s="5"/>
      <c r="H103" s="5"/>
      <c r="I103" s="5"/>
      <c r="J103" s="6"/>
      <c r="K103" s="7"/>
      <c r="L103" s="8"/>
    </row>
    <row r="104" spans="1:14" x14ac:dyDescent="0.25">
      <c r="A104" s="11"/>
      <c r="B104" s="12"/>
      <c r="C104" s="9" t="s">
        <v>1055</v>
      </c>
      <c r="D104" s="9" t="s">
        <v>1056</v>
      </c>
      <c r="E104" s="9" t="s">
        <v>1056</v>
      </c>
      <c r="F104" s="9" t="s">
        <v>15</v>
      </c>
      <c r="G104" s="10" t="s">
        <v>12</v>
      </c>
      <c r="H104" s="5"/>
      <c r="I104" s="5"/>
      <c r="J104" s="6"/>
      <c r="K104" s="7"/>
      <c r="L104" s="8"/>
    </row>
    <row r="105" spans="1:14" x14ac:dyDescent="0.25">
      <c r="A105" s="11"/>
      <c r="B105" s="12"/>
      <c r="C105" s="12"/>
      <c r="D105" s="12"/>
      <c r="E105" s="12"/>
      <c r="F105" s="12"/>
      <c r="G105" s="9" t="s">
        <v>1057</v>
      </c>
      <c r="H105" s="9" t="s">
        <v>17</v>
      </c>
      <c r="I105" s="9" t="s">
        <v>1016</v>
      </c>
      <c r="J105" s="3" t="s">
        <v>2391</v>
      </c>
      <c r="K105" s="13" t="s">
        <v>1058</v>
      </c>
      <c r="L105" s="14" t="s">
        <v>1059</v>
      </c>
      <c r="M105" s="17">
        <f t="shared" si="5"/>
        <v>2.1284722222222219E-2</v>
      </c>
      <c r="N105">
        <f t="shared" si="6"/>
        <v>10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1456</v>
      </c>
      <c r="H106" s="9" t="s">
        <v>17</v>
      </c>
      <c r="I106" s="9" t="s">
        <v>1391</v>
      </c>
      <c r="J106" s="3" t="s">
        <v>2391</v>
      </c>
      <c r="K106" s="13" t="s">
        <v>1457</v>
      </c>
      <c r="L106" s="14" t="s">
        <v>1458</v>
      </c>
      <c r="M106" s="17">
        <f t="shared" si="5"/>
        <v>2.210648148148148E-2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1921</v>
      </c>
      <c r="H107" s="9" t="s">
        <v>17</v>
      </c>
      <c r="I107" s="9" t="s">
        <v>1893</v>
      </c>
      <c r="J107" s="3" t="s">
        <v>2391</v>
      </c>
      <c r="K107" s="13" t="s">
        <v>1922</v>
      </c>
      <c r="L107" s="14" t="s">
        <v>1923</v>
      </c>
      <c r="M107" s="17">
        <f t="shared" si="5"/>
        <v>2.1562499999999984E-2</v>
      </c>
      <c r="N107">
        <f t="shared" si="6"/>
        <v>10</v>
      </c>
    </row>
    <row r="108" spans="1:14" x14ac:dyDescent="0.25">
      <c r="A108" s="11"/>
      <c r="B108" s="12"/>
      <c r="C108" s="9" t="s">
        <v>13</v>
      </c>
      <c r="D108" s="9" t="s">
        <v>14</v>
      </c>
      <c r="E108" s="9" t="s">
        <v>14</v>
      </c>
      <c r="F108" s="9" t="s">
        <v>15</v>
      </c>
      <c r="G108" s="10" t="s">
        <v>12</v>
      </c>
      <c r="H108" s="5"/>
      <c r="I108" s="5"/>
      <c r="J108" s="6"/>
      <c r="K108" s="7"/>
      <c r="L108" s="8"/>
    </row>
    <row r="109" spans="1:14" x14ac:dyDescent="0.25">
      <c r="A109" s="11"/>
      <c r="B109" s="12"/>
      <c r="C109" s="12"/>
      <c r="D109" s="12"/>
      <c r="E109" s="12"/>
      <c r="F109" s="12"/>
      <c r="G109" s="9" t="s">
        <v>1060</v>
      </c>
      <c r="H109" s="9" t="s">
        <v>17</v>
      </c>
      <c r="I109" s="9" t="s">
        <v>1016</v>
      </c>
      <c r="J109" s="3" t="s">
        <v>2391</v>
      </c>
      <c r="K109" s="13" t="s">
        <v>1061</v>
      </c>
      <c r="L109" s="14" t="s">
        <v>1062</v>
      </c>
      <c r="M109" s="17">
        <f t="shared" si="5"/>
        <v>2.0347222222222239E-2</v>
      </c>
      <c r="N109">
        <f t="shared" si="6"/>
        <v>7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1063</v>
      </c>
      <c r="H110" s="9" t="s">
        <v>1064</v>
      </c>
      <c r="I110" s="9" t="s">
        <v>1016</v>
      </c>
      <c r="J110" s="3" t="s">
        <v>2391</v>
      </c>
      <c r="K110" s="13" t="s">
        <v>1065</v>
      </c>
      <c r="L110" s="14" t="s">
        <v>1066</v>
      </c>
      <c r="M110" s="17">
        <f t="shared" si="5"/>
        <v>2.4618055555555518E-2</v>
      </c>
      <c r="N110">
        <f t="shared" si="6"/>
        <v>11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1067</v>
      </c>
      <c r="H111" s="9" t="s">
        <v>17</v>
      </c>
      <c r="I111" s="9" t="s">
        <v>1016</v>
      </c>
      <c r="J111" s="3" t="s">
        <v>2391</v>
      </c>
      <c r="K111" s="13" t="s">
        <v>1068</v>
      </c>
      <c r="L111" s="14" t="s">
        <v>1069</v>
      </c>
      <c r="M111" s="17">
        <f t="shared" si="5"/>
        <v>1.9050925925925943E-2</v>
      </c>
      <c r="N111">
        <f t="shared" si="6"/>
        <v>14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1459</v>
      </c>
      <c r="H112" s="9" t="s">
        <v>17</v>
      </c>
      <c r="I112" s="9" t="s">
        <v>1391</v>
      </c>
      <c r="J112" s="3" t="s">
        <v>2391</v>
      </c>
      <c r="K112" s="13" t="s">
        <v>1460</v>
      </c>
      <c r="L112" s="14" t="s">
        <v>1461</v>
      </c>
      <c r="M112" s="17">
        <f t="shared" si="5"/>
        <v>1.6516203703703658E-2</v>
      </c>
      <c r="N112">
        <f t="shared" si="6"/>
        <v>6</v>
      </c>
    </row>
    <row r="113" spans="1:14" x14ac:dyDescent="0.25">
      <c r="A113" s="11"/>
      <c r="B113" s="12"/>
      <c r="C113" s="9" t="s">
        <v>21</v>
      </c>
      <c r="D113" s="9" t="s">
        <v>22</v>
      </c>
      <c r="E113" s="9" t="s">
        <v>22</v>
      </c>
      <c r="F113" s="9" t="s">
        <v>15</v>
      </c>
      <c r="G113" s="10" t="s">
        <v>12</v>
      </c>
      <c r="H113" s="5"/>
      <c r="I113" s="5"/>
      <c r="J113" s="6"/>
      <c r="K113" s="7"/>
      <c r="L113" s="8"/>
    </row>
    <row r="114" spans="1:14" x14ac:dyDescent="0.25">
      <c r="A114" s="11"/>
      <c r="B114" s="12"/>
      <c r="C114" s="12"/>
      <c r="D114" s="12"/>
      <c r="E114" s="12"/>
      <c r="F114" s="12"/>
      <c r="G114" s="9" t="s">
        <v>111</v>
      </c>
      <c r="H114" s="9" t="s">
        <v>24</v>
      </c>
      <c r="I114" s="9" t="s">
        <v>18</v>
      </c>
      <c r="J114" s="3" t="s">
        <v>2391</v>
      </c>
      <c r="K114" s="13" t="s">
        <v>112</v>
      </c>
      <c r="L114" s="14" t="s">
        <v>113</v>
      </c>
      <c r="M114" s="17">
        <f t="shared" si="5"/>
        <v>1.648148148148143E-2</v>
      </c>
      <c r="N114">
        <f t="shared" si="6"/>
        <v>8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114</v>
      </c>
      <c r="H115" s="9" t="s">
        <v>24</v>
      </c>
      <c r="I115" s="9" t="s">
        <v>18</v>
      </c>
      <c r="J115" s="3" t="s">
        <v>2391</v>
      </c>
      <c r="K115" s="13" t="s">
        <v>115</v>
      </c>
      <c r="L115" s="14" t="s">
        <v>116</v>
      </c>
      <c r="M115" s="17">
        <f t="shared" si="5"/>
        <v>4.0509259259259245E-2</v>
      </c>
      <c r="N115">
        <f t="shared" si="6"/>
        <v>10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117</v>
      </c>
      <c r="H116" s="9" t="s">
        <v>17</v>
      </c>
      <c r="I116" s="9" t="s">
        <v>18</v>
      </c>
      <c r="J116" s="3" t="s">
        <v>2391</v>
      </c>
      <c r="K116" s="13" t="s">
        <v>118</v>
      </c>
      <c r="L116" s="14" t="s">
        <v>119</v>
      </c>
      <c r="M116" s="17">
        <f t="shared" si="5"/>
        <v>3.5497685185185257E-2</v>
      </c>
      <c r="N116">
        <f t="shared" si="6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510</v>
      </c>
      <c r="H117" s="9" t="s">
        <v>24</v>
      </c>
      <c r="I117" s="9" t="s">
        <v>511</v>
      </c>
      <c r="J117" s="3" t="s">
        <v>2391</v>
      </c>
      <c r="K117" s="13" t="s">
        <v>512</v>
      </c>
      <c r="L117" s="14" t="s">
        <v>513</v>
      </c>
      <c r="M117" s="17">
        <f t="shared" si="5"/>
        <v>5.6238425925925928E-2</v>
      </c>
      <c r="N117">
        <f t="shared" si="6"/>
        <v>8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514</v>
      </c>
      <c r="H118" s="9" t="s">
        <v>24</v>
      </c>
      <c r="I118" s="9" t="s">
        <v>511</v>
      </c>
      <c r="J118" s="3" t="s">
        <v>2391</v>
      </c>
      <c r="K118" s="13" t="s">
        <v>515</v>
      </c>
      <c r="L118" s="14" t="s">
        <v>516</v>
      </c>
      <c r="M118" s="17">
        <f t="shared" si="5"/>
        <v>5.5891203703703707E-2</v>
      </c>
      <c r="N118">
        <f t="shared" si="6"/>
        <v>12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517</v>
      </c>
      <c r="H119" s="9" t="s">
        <v>17</v>
      </c>
      <c r="I119" s="9" t="s">
        <v>511</v>
      </c>
      <c r="J119" s="3" t="s">
        <v>2391</v>
      </c>
      <c r="K119" s="13" t="s">
        <v>518</v>
      </c>
      <c r="L119" s="14" t="s">
        <v>519</v>
      </c>
      <c r="M119" s="17">
        <f t="shared" si="5"/>
        <v>7.8229166666666572E-2</v>
      </c>
      <c r="N119">
        <f t="shared" si="6"/>
        <v>15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1070</v>
      </c>
      <c r="H120" s="9" t="s">
        <v>17</v>
      </c>
      <c r="I120" s="9" t="s">
        <v>1016</v>
      </c>
      <c r="J120" s="3" t="s">
        <v>2391</v>
      </c>
      <c r="K120" s="13" t="s">
        <v>1071</v>
      </c>
      <c r="L120" s="14" t="s">
        <v>1072</v>
      </c>
      <c r="M120" s="17">
        <f t="shared" si="5"/>
        <v>4.1990740740740717E-2</v>
      </c>
      <c r="N120">
        <f t="shared" si="6"/>
        <v>8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1073</v>
      </c>
      <c r="H121" s="9" t="s">
        <v>17</v>
      </c>
      <c r="I121" s="9" t="s">
        <v>1016</v>
      </c>
      <c r="J121" s="3" t="s">
        <v>2391</v>
      </c>
      <c r="K121" s="13" t="s">
        <v>1074</v>
      </c>
      <c r="L121" s="14" t="s">
        <v>1075</v>
      </c>
      <c r="M121" s="17">
        <f t="shared" si="5"/>
        <v>2.4652777777777801E-2</v>
      </c>
      <c r="N121">
        <f t="shared" si="6"/>
        <v>11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1076</v>
      </c>
      <c r="H122" s="9" t="s">
        <v>17</v>
      </c>
      <c r="I122" s="9" t="s">
        <v>1016</v>
      </c>
      <c r="J122" s="3" t="s">
        <v>2391</v>
      </c>
      <c r="K122" s="13" t="s">
        <v>1077</v>
      </c>
      <c r="L122" s="14" t="s">
        <v>1078</v>
      </c>
      <c r="M122" s="17">
        <f t="shared" si="5"/>
        <v>2.1041666666666736E-2</v>
      </c>
      <c r="N122">
        <f t="shared" si="6"/>
        <v>14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1462</v>
      </c>
      <c r="H123" s="9" t="s">
        <v>17</v>
      </c>
      <c r="I123" s="9" t="s">
        <v>1391</v>
      </c>
      <c r="J123" s="3" t="s">
        <v>2391</v>
      </c>
      <c r="K123" s="13" t="s">
        <v>1463</v>
      </c>
      <c r="L123" s="14" t="s">
        <v>1464</v>
      </c>
      <c r="M123" s="17">
        <f t="shared" si="5"/>
        <v>3.9733796296296309E-2</v>
      </c>
      <c r="N123">
        <f t="shared" si="6"/>
        <v>7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1465</v>
      </c>
      <c r="H124" s="9" t="s">
        <v>17</v>
      </c>
      <c r="I124" s="9" t="s">
        <v>1391</v>
      </c>
      <c r="J124" s="3" t="s">
        <v>2391</v>
      </c>
      <c r="K124" s="13" t="s">
        <v>1466</v>
      </c>
      <c r="L124" s="14" t="s">
        <v>1467</v>
      </c>
      <c r="M124" s="17">
        <f t="shared" si="5"/>
        <v>2.2615740740740797E-2</v>
      </c>
      <c r="N124">
        <f t="shared" si="6"/>
        <v>11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1468</v>
      </c>
      <c r="H125" s="9" t="s">
        <v>17</v>
      </c>
      <c r="I125" s="9" t="s">
        <v>1391</v>
      </c>
      <c r="J125" s="3" t="s">
        <v>2391</v>
      </c>
      <c r="K125" s="13" t="s">
        <v>1469</v>
      </c>
      <c r="L125" s="14" t="s">
        <v>1470</v>
      </c>
      <c r="M125" s="17">
        <f t="shared" si="5"/>
        <v>1.8101851851851869E-2</v>
      </c>
      <c r="N125">
        <f t="shared" si="6"/>
        <v>14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1924</v>
      </c>
      <c r="H126" s="9" t="s">
        <v>17</v>
      </c>
      <c r="I126" s="9" t="s">
        <v>1893</v>
      </c>
      <c r="J126" s="3" t="s">
        <v>2391</v>
      </c>
      <c r="K126" s="13" t="s">
        <v>1925</v>
      </c>
      <c r="L126" s="14" t="s">
        <v>1926</v>
      </c>
      <c r="M126" s="17">
        <f t="shared" si="5"/>
        <v>2.8321759259259283E-2</v>
      </c>
      <c r="N126">
        <f t="shared" si="6"/>
        <v>8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1927</v>
      </c>
      <c r="H127" s="9" t="s">
        <v>17</v>
      </c>
      <c r="I127" s="9" t="s">
        <v>1893</v>
      </c>
      <c r="J127" s="3" t="s">
        <v>2391</v>
      </c>
      <c r="K127" s="13" t="s">
        <v>1928</v>
      </c>
      <c r="L127" s="14" t="s">
        <v>1929</v>
      </c>
      <c r="M127" s="17">
        <f t="shared" si="5"/>
        <v>3.1087962962963067E-2</v>
      </c>
      <c r="N127">
        <f t="shared" si="6"/>
        <v>11</v>
      </c>
    </row>
    <row r="128" spans="1:14" x14ac:dyDescent="0.25">
      <c r="A128" s="11"/>
      <c r="B128" s="12"/>
      <c r="C128" s="9" t="s">
        <v>39</v>
      </c>
      <c r="D128" s="9" t="s">
        <v>40</v>
      </c>
      <c r="E128" s="9" t="s">
        <v>40</v>
      </c>
      <c r="F128" s="9" t="s">
        <v>15</v>
      </c>
      <c r="G128" s="10" t="s">
        <v>12</v>
      </c>
      <c r="H128" s="5"/>
      <c r="I128" s="5"/>
      <c r="J128" s="6"/>
      <c r="K128" s="7"/>
      <c r="L128" s="8"/>
    </row>
    <row r="129" spans="1:14" x14ac:dyDescent="0.25">
      <c r="A129" s="11"/>
      <c r="B129" s="12"/>
      <c r="C129" s="12"/>
      <c r="D129" s="12"/>
      <c r="E129" s="12"/>
      <c r="F129" s="12"/>
      <c r="G129" s="9" t="s">
        <v>120</v>
      </c>
      <c r="H129" s="9" t="s">
        <v>24</v>
      </c>
      <c r="I129" s="9" t="s">
        <v>18</v>
      </c>
      <c r="J129" s="3" t="s">
        <v>2391</v>
      </c>
      <c r="K129" s="13" t="s">
        <v>121</v>
      </c>
      <c r="L129" s="14" t="s">
        <v>122</v>
      </c>
      <c r="M129" s="17">
        <f t="shared" si="5"/>
        <v>2.3333333333333317E-2</v>
      </c>
      <c r="N129">
        <f t="shared" si="6"/>
        <v>6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123</v>
      </c>
      <c r="H130" s="9" t="s">
        <v>17</v>
      </c>
      <c r="I130" s="9" t="s">
        <v>18</v>
      </c>
      <c r="J130" s="3" t="s">
        <v>2391</v>
      </c>
      <c r="K130" s="13" t="s">
        <v>124</v>
      </c>
      <c r="L130" s="14" t="s">
        <v>125</v>
      </c>
      <c r="M130" s="17">
        <f t="shared" si="5"/>
        <v>3.4282407407407511E-2</v>
      </c>
      <c r="N130">
        <f t="shared" si="6"/>
        <v>14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520</v>
      </c>
      <c r="H131" s="9" t="s">
        <v>17</v>
      </c>
      <c r="I131" s="9" t="s">
        <v>511</v>
      </c>
      <c r="J131" s="3" t="s">
        <v>2391</v>
      </c>
      <c r="K131" s="13" t="s">
        <v>521</v>
      </c>
      <c r="L131" s="14" t="s">
        <v>522</v>
      </c>
      <c r="M131" s="17">
        <f t="shared" ref="M131:M194" si="7">L131-K131</f>
        <v>1.5439814814814795E-2</v>
      </c>
      <c r="N131">
        <f t="shared" ref="N131:N194" si="8">HOUR(K131)</f>
        <v>4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523</v>
      </c>
      <c r="H132" s="9" t="s">
        <v>17</v>
      </c>
      <c r="I132" s="9" t="s">
        <v>511</v>
      </c>
      <c r="J132" s="3" t="s">
        <v>2391</v>
      </c>
      <c r="K132" s="13" t="s">
        <v>524</v>
      </c>
      <c r="L132" s="14" t="s">
        <v>525</v>
      </c>
      <c r="M132" s="17">
        <f t="shared" si="7"/>
        <v>6.1539351851851887E-2</v>
      </c>
      <c r="N132">
        <f t="shared" si="8"/>
        <v>12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526</v>
      </c>
      <c r="H133" s="9" t="s">
        <v>17</v>
      </c>
      <c r="I133" s="9" t="s">
        <v>511</v>
      </c>
      <c r="J133" s="3" t="s">
        <v>2391</v>
      </c>
      <c r="K133" s="13" t="s">
        <v>527</v>
      </c>
      <c r="L133" s="14" t="s">
        <v>528</v>
      </c>
      <c r="M133" s="17">
        <f t="shared" si="7"/>
        <v>6.9583333333333219E-2</v>
      </c>
      <c r="N133">
        <f t="shared" si="8"/>
        <v>14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529</v>
      </c>
      <c r="H134" s="9" t="s">
        <v>17</v>
      </c>
      <c r="I134" s="9" t="s">
        <v>511</v>
      </c>
      <c r="J134" s="3" t="s">
        <v>2391</v>
      </c>
      <c r="K134" s="13" t="s">
        <v>530</v>
      </c>
      <c r="L134" s="14" t="s">
        <v>531</v>
      </c>
      <c r="M134" s="17">
        <f t="shared" si="7"/>
        <v>7.3252314814814867E-2</v>
      </c>
      <c r="N134">
        <f t="shared" si="8"/>
        <v>14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1079</v>
      </c>
      <c r="H135" s="9" t="s">
        <v>17</v>
      </c>
      <c r="I135" s="9" t="s">
        <v>1016</v>
      </c>
      <c r="J135" s="3" t="s">
        <v>2391</v>
      </c>
      <c r="K135" s="13" t="s">
        <v>1080</v>
      </c>
      <c r="L135" s="14" t="s">
        <v>1081</v>
      </c>
      <c r="M135" s="17">
        <f t="shared" si="7"/>
        <v>3.0844907407407418E-2</v>
      </c>
      <c r="N135">
        <f t="shared" si="8"/>
        <v>7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1082</v>
      </c>
      <c r="H136" s="9" t="s">
        <v>17</v>
      </c>
      <c r="I136" s="9" t="s">
        <v>1016</v>
      </c>
      <c r="J136" s="3" t="s">
        <v>2391</v>
      </c>
      <c r="K136" s="13" t="s">
        <v>1083</v>
      </c>
      <c r="L136" s="14" t="s">
        <v>1084</v>
      </c>
      <c r="M136" s="17">
        <f t="shared" si="7"/>
        <v>3.0740740740740735E-2</v>
      </c>
      <c r="N136">
        <f t="shared" si="8"/>
        <v>14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1471</v>
      </c>
      <c r="H137" s="9" t="s">
        <v>17</v>
      </c>
      <c r="I137" s="9" t="s">
        <v>1391</v>
      </c>
      <c r="J137" s="3" t="s">
        <v>2391</v>
      </c>
      <c r="K137" s="13" t="s">
        <v>1472</v>
      </c>
      <c r="L137" s="14" t="s">
        <v>1473</v>
      </c>
      <c r="M137" s="17">
        <f t="shared" si="7"/>
        <v>1.8738425925925895E-2</v>
      </c>
      <c r="N137">
        <f t="shared" si="8"/>
        <v>5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1474</v>
      </c>
      <c r="H138" s="9" t="s">
        <v>17</v>
      </c>
      <c r="I138" s="9" t="s">
        <v>1391</v>
      </c>
      <c r="J138" s="3" t="s">
        <v>2391</v>
      </c>
      <c r="K138" s="13" t="s">
        <v>1475</v>
      </c>
      <c r="L138" s="14" t="s">
        <v>1476</v>
      </c>
      <c r="M138" s="17">
        <f t="shared" si="7"/>
        <v>2.053240740740736E-2</v>
      </c>
      <c r="N138">
        <f t="shared" si="8"/>
        <v>14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1930</v>
      </c>
      <c r="H139" s="9" t="s">
        <v>17</v>
      </c>
      <c r="I139" s="9" t="s">
        <v>1893</v>
      </c>
      <c r="J139" s="3" t="s">
        <v>2391</v>
      </c>
      <c r="K139" s="13" t="s">
        <v>1931</v>
      </c>
      <c r="L139" s="14" t="s">
        <v>1932</v>
      </c>
      <c r="M139" s="17">
        <f t="shared" si="7"/>
        <v>3.3043981481481521E-2</v>
      </c>
      <c r="N139">
        <f t="shared" si="8"/>
        <v>5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1933</v>
      </c>
      <c r="H140" s="9" t="s">
        <v>17</v>
      </c>
      <c r="I140" s="9" t="s">
        <v>1893</v>
      </c>
      <c r="J140" s="3" t="s">
        <v>2391</v>
      </c>
      <c r="K140" s="13" t="s">
        <v>1934</v>
      </c>
      <c r="L140" s="14" t="s">
        <v>1935</v>
      </c>
      <c r="M140" s="17">
        <f t="shared" si="7"/>
        <v>2.1886574074074072E-2</v>
      </c>
      <c r="N140">
        <f t="shared" si="8"/>
        <v>7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1936</v>
      </c>
      <c r="H141" s="9" t="s">
        <v>17</v>
      </c>
      <c r="I141" s="9" t="s">
        <v>1893</v>
      </c>
      <c r="J141" s="3" t="s">
        <v>2391</v>
      </c>
      <c r="K141" s="13" t="s">
        <v>1937</v>
      </c>
      <c r="L141" s="14" t="s">
        <v>1938</v>
      </c>
      <c r="M141" s="17">
        <f t="shared" si="7"/>
        <v>2.1539351851851851E-2</v>
      </c>
      <c r="N141">
        <f t="shared" si="8"/>
        <v>10</v>
      </c>
    </row>
    <row r="142" spans="1:14" x14ac:dyDescent="0.25">
      <c r="A142" s="11"/>
      <c r="B142" s="12"/>
      <c r="C142" s="9" t="s">
        <v>53</v>
      </c>
      <c r="D142" s="9" t="s">
        <v>54</v>
      </c>
      <c r="E142" s="9" t="s">
        <v>54</v>
      </c>
      <c r="F142" s="9" t="s">
        <v>15</v>
      </c>
      <c r="G142" s="9" t="s">
        <v>126</v>
      </c>
      <c r="H142" s="9" t="s">
        <v>17</v>
      </c>
      <c r="I142" s="9" t="s">
        <v>18</v>
      </c>
      <c r="J142" s="3" t="s">
        <v>2391</v>
      </c>
      <c r="K142" s="13" t="s">
        <v>127</v>
      </c>
      <c r="L142" s="14" t="s">
        <v>128</v>
      </c>
      <c r="M142" s="17">
        <f t="shared" si="7"/>
        <v>2.5729166666666692E-2</v>
      </c>
      <c r="N142">
        <f t="shared" si="8"/>
        <v>13</v>
      </c>
    </row>
    <row r="143" spans="1:14" x14ac:dyDescent="0.25">
      <c r="A143" s="11"/>
      <c r="B143" s="12"/>
      <c r="C143" s="9" t="s">
        <v>58</v>
      </c>
      <c r="D143" s="9" t="s">
        <v>59</v>
      </c>
      <c r="E143" s="9" t="s">
        <v>59</v>
      </c>
      <c r="F143" s="9" t="s">
        <v>15</v>
      </c>
      <c r="G143" s="9" t="s">
        <v>1085</v>
      </c>
      <c r="H143" s="9" t="s">
        <v>17</v>
      </c>
      <c r="I143" s="9" t="s">
        <v>1016</v>
      </c>
      <c r="J143" s="3" t="s">
        <v>2391</v>
      </c>
      <c r="K143" s="13" t="s">
        <v>1086</v>
      </c>
      <c r="L143" s="14" t="s">
        <v>1087</v>
      </c>
      <c r="M143" s="17">
        <f t="shared" si="7"/>
        <v>3.5509259259259296E-2</v>
      </c>
      <c r="N143">
        <f t="shared" si="8"/>
        <v>12</v>
      </c>
    </row>
    <row r="144" spans="1:14" x14ac:dyDescent="0.25">
      <c r="A144" s="11"/>
      <c r="B144" s="12"/>
      <c r="C144" s="9" t="s">
        <v>63</v>
      </c>
      <c r="D144" s="9" t="s">
        <v>64</v>
      </c>
      <c r="E144" s="9" t="s">
        <v>64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129</v>
      </c>
      <c r="H145" s="9" t="s">
        <v>17</v>
      </c>
      <c r="I145" s="9" t="s">
        <v>18</v>
      </c>
      <c r="J145" s="3" t="s">
        <v>2391</v>
      </c>
      <c r="K145" s="13" t="s">
        <v>130</v>
      </c>
      <c r="L145" s="14" t="s">
        <v>131</v>
      </c>
      <c r="M145" s="17">
        <f t="shared" si="7"/>
        <v>1.1168981481481485E-2</v>
      </c>
      <c r="N145">
        <f t="shared" si="8"/>
        <v>0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532</v>
      </c>
      <c r="H146" s="9" t="s">
        <v>17</v>
      </c>
      <c r="I146" s="9" t="s">
        <v>511</v>
      </c>
      <c r="J146" s="3" t="s">
        <v>2391</v>
      </c>
      <c r="K146" s="13" t="s">
        <v>533</v>
      </c>
      <c r="L146" s="14" t="s">
        <v>534</v>
      </c>
      <c r="M146" s="17">
        <f t="shared" si="7"/>
        <v>1.3935185185185217E-2</v>
      </c>
      <c r="N146">
        <f t="shared" si="8"/>
        <v>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535</v>
      </c>
      <c r="H147" s="9" t="s">
        <v>17</v>
      </c>
      <c r="I147" s="9" t="s">
        <v>511</v>
      </c>
      <c r="J147" s="3" t="s">
        <v>2391</v>
      </c>
      <c r="K147" s="13" t="s">
        <v>536</v>
      </c>
      <c r="L147" s="14" t="s">
        <v>537</v>
      </c>
      <c r="M147" s="17">
        <f t="shared" si="7"/>
        <v>2.7986111111111156E-2</v>
      </c>
      <c r="N147">
        <f t="shared" si="8"/>
        <v>6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538</v>
      </c>
      <c r="H148" s="9" t="s">
        <v>17</v>
      </c>
      <c r="I148" s="9" t="s">
        <v>511</v>
      </c>
      <c r="J148" s="3" t="s">
        <v>2391</v>
      </c>
      <c r="K148" s="13" t="s">
        <v>539</v>
      </c>
      <c r="L148" s="14" t="s">
        <v>540</v>
      </c>
      <c r="M148" s="17">
        <f t="shared" si="7"/>
        <v>1.6759259259259252E-2</v>
      </c>
      <c r="N148">
        <f t="shared" si="8"/>
        <v>7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1088</v>
      </c>
      <c r="H149" s="9" t="s">
        <v>17</v>
      </c>
      <c r="I149" s="9" t="s">
        <v>1016</v>
      </c>
      <c r="J149" s="3" t="s">
        <v>2391</v>
      </c>
      <c r="K149" s="13" t="s">
        <v>1089</v>
      </c>
      <c r="L149" s="14" t="s">
        <v>1090</v>
      </c>
      <c r="M149" s="17">
        <f t="shared" si="7"/>
        <v>1.2280092592592662E-2</v>
      </c>
      <c r="N149">
        <f t="shared" si="8"/>
        <v>23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1939</v>
      </c>
      <c r="H150" s="9" t="s">
        <v>17</v>
      </c>
      <c r="I150" s="9" t="s">
        <v>1893</v>
      </c>
      <c r="J150" s="3" t="s">
        <v>2391</v>
      </c>
      <c r="K150" s="13" t="s">
        <v>1940</v>
      </c>
      <c r="L150" s="14" t="s">
        <v>1941</v>
      </c>
      <c r="M150" s="17">
        <f t="shared" si="7"/>
        <v>1.1354166666666665E-2</v>
      </c>
      <c r="N150">
        <f t="shared" si="8"/>
        <v>1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2265</v>
      </c>
      <c r="H151" s="9" t="s">
        <v>17</v>
      </c>
      <c r="I151" s="9" t="s">
        <v>2266</v>
      </c>
      <c r="J151" s="3" t="s">
        <v>2391</v>
      </c>
      <c r="K151" s="13" t="s">
        <v>2267</v>
      </c>
      <c r="L151" s="14" t="s">
        <v>2268</v>
      </c>
      <c r="M151" s="17">
        <f t="shared" si="7"/>
        <v>1.4560185185185204E-2</v>
      </c>
      <c r="N151">
        <f t="shared" si="8"/>
        <v>9</v>
      </c>
    </row>
    <row r="152" spans="1:14" x14ac:dyDescent="0.25">
      <c r="A152" s="11"/>
      <c r="B152" s="12"/>
      <c r="C152" s="9" t="s">
        <v>541</v>
      </c>
      <c r="D152" s="9" t="s">
        <v>542</v>
      </c>
      <c r="E152" s="9" t="s">
        <v>542</v>
      </c>
      <c r="F152" s="9" t="s">
        <v>15</v>
      </c>
      <c r="G152" s="10" t="s">
        <v>12</v>
      </c>
      <c r="H152" s="5"/>
      <c r="I152" s="5"/>
      <c r="J152" s="6"/>
      <c r="K152" s="7"/>
      <c r="L152" s="8"/>
    </row>
    <row r="153" spans="1:14" x14ac:dyDescent="0.25">
      <c r="A153" s="11"/>
      <c r="B153" s="12"/>
      <c r="C153" s="12"/>
      <c r="D153" s="12"/>
      <c r="E153" s="12"/>
      <c r="F153" s="12"/>
      <c r="G153" s="9" t="s">
        <v>543</v>
      </c>
      <c r="H153" s="9" t="s">
        <v>24</v>
      </c>
      <c r="I153" s="9" t="s">
        <v>511</v>
      </c>
      <c r="J153" s="3" t="s">
        <v>2391</v>
      </c>
      <c r="K153" s="13" t="s">
        <v>544</v>
      </c>
      <c r="L153" s="14" t="s">
        <v>545</v>
      </c>
      <c r="M153" s="17">
        <f t="shared" si="7"/>
        <v>4.752314814814812E-2</v>
      </c>
      <c r="N153">
        <f t="shared" si="8"/>
        <v>9</v>
      </c>
    </row>
    <row r="154" spans="1:14" x14ac:dyDescent="0.25">
      <c r="A154" s="11"/>
      <c r="B154" s="12"/>
      <c r="C154" s="12"/>
      <c r="D154" s="12"/>
      <c r="E154" s="12"/>
      <c r="F154" s="12"/>
      <c r="G154" s="9" t="s">
        <v>546</v>
      </c>
      <c r="H154" s="9" t="s">
        <v>24</v>
      </c>
      <c r="I154" s="9" t="s">
        <v>511</v>
      </c>
      <c r="J154" s="3" t="s">
        <v>2391</v>
      </c>
      <c r="K154" s="13" t="s">
        <v>547</v>
      </c>
      <c r="L154" s="14" t="s">
        <v>548</v>
      </c>
      <c r="M154" s="17">
        <f t="shared" si="7"/>
        <v>6.9305555555555509E-2</v>
      </c>
      <c r="N154">
        <f t="shared" si="8"/>
        <v>12</v>
      </c>
    </row>
    <row r="155" spans="1:14" x14ac:dyDescent="0.25">
      <c r="A155" s="11"/>
      <c r="B155" s="12"/>
      <c r="C155" s="9" t="s">
        <v>72</v>
      </c>
      <c r="D155" s="9" t="s">
        <v>73</v>
      </c>
      <c r="E155" s="9" t="s">
        <v>73</v>
      </c>
      <c r="F155" s="9" t="s">
        <v>15</v>
      </c>
      <c r="G155" s="10" t="s">
        <v>12</v>
      </c>
      <c r="H155" s="5"/>
      <c r="I155" s="5"/>
      <c r="J155" s="6"/>
      <c r="K155" s="7"/>
      <c r="L155" s="8"/>
    </row>
    <row r="156" spans="1:14" x14ac:dyDescent="0.25">
      <c r="A156" s="11"/>
      <c r="B156" s="12"/>
      <c r="C156" s="12"/>
      <c r="D156" s="12"/>
      <c r="E156" s="12"/>
      <c r="F156" s="12"/>
      <c r="G156" s="9" t="s">
        <v>132</v>
      </c>
      <c r="H156" s="9" t="s">
        <v>17</v>
      </c>
      <c r="I156" s="9" t="s">
        <v>18</v>
      </c>
      <c r="J156" s="3" t="s">
        <v>2391</v>
      </c>
      <c r="K156" s="13" t="s">
        <v>133</v>
      </c>
      <c r="L156" s="14" t="s">
        <v>134</v>
      </c>
      <c r="M156" s="17">
        <f t="shared" si="7"/>
        <v>1.7962962962962958E-2</v>
      </c>
      <c r="N156">
        <f t="shared" si="8"/>
        <v>13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135</v>
      </c>
      <c r="H157" s="9" t="s">
        <v>17</v>
      </c>
      <c r="I157" s="9" t="s">
        <v>18</v>
      </c>
      <c r="J157" s="3" t="s">
        <v>2391</v>
      </c>
      <c r="K157" s="13" t="s">
        <v>136</v>
      </c>
      <c r="L157" s="14" t="s">
        <v>137</v>
      </c>
      <c r="M157" s="17">
        <f t="shared" si="7"/>
        <v>2.0115740740740851E-2</v>
      </c>
      <c r="N157">
        <f t="shared" si="8"/>
        <v>19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549</v>
      </c>
      <c r="H158" s="9" t="s">
        <v>17</v>
      </c>
      <c r="I158" s="9" t="s">
        <v>511</v>
      </c>
      <c r="J158" s="3" t="s">
        <v>2391</v>
      </c>
      <c r="K158" s="13" t="s">
        <v>550</v>
      </c>
      <c r="L158" s="14" t="s">
        <v>551</v>
      </c>
      <c r="M158" s="17">
        <f t="shared" si="7"/>
        <v>3.239583333333329E-2</v>
      </c>
      <c r="N158">
        <f t="shared" si="8"/>
        <v>13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1091</v>
      </c>
      <c r="H159" s="9" t="s">
        <v>17</v>
      </c>
      <c r="I159" s="9" t="s">
        <v>1016</v>
      </c>
      <c r="J159" s="3" t="s">
        <v>2391</v>
      </c>
      <c r="K159" s="13" t="s">
        <v>1092</v>
      </c>
      <c r="L159" s="14" t="s">
        <v>1093</v>
      </c>
      <c r="M159" s="17">
        <f t="shared" si="7"/>
        <v>2.5902777777777775E-2</v>
      </c>
      <c r="N159">
        <f t="shared" si="8"/>
        <v>8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1094</v>
      </c>
      <c r="H160" s="9" t="s">
        <v>17</v>
      </c>
      <c r="I160" s="9" t="s">
        <v>1016</v>
      </c>
      <c r="J160" s="3" t="s">
        <v>2391</v>
      </c>
      <c r="K160" s="13" t="s">
        <v>1095</v>
      </c>
      <c r="L160" s="14" t="s">
        <v>1096</v>
      </c>
      <c r="M160" s="17">
        <f t="shared" si="7"/>
        <v>1.5787037037036988E-2</v>
      </c>
      <c r="N160">
        <f t="shared" si="8"/>
        <v>17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1477</v>
      </c>
      <c r="H161" s="9" t="s">
        <v>17</v>
      </c>
      <c r="I161" s="9" t="s">
        <v>1391</v>
      </c>
      <c r="J161" s="3" t="s">
        <v>2391</v>
      </c>
      <c r="K161" s="13" t="s">
        <v>1478</v>
      </c>
      <c r="L161" s="14" t="s">
        <v>1479</v>
      </c>
      <c r="M161" s="17">
        <f t="shared" si="7"/>
        <v>3.0000000000000027E-2</v>
      </c>
      <c r="N161">
        <f t="shared" si="8"/>
        <v>15</v>
      </c>
    </row>
    <row r="162" spans="1:14" x14ac:dyDescent="0.25">
      <c r="A162" s="11"/>
      <c r="B162" s="12"/>
      <c r="C162" s="9" t="s">
        <v>1480</v>
      </c>
      <c r="D162" s="9" t="s">
        <v>1481</v>
      </c>
      <c r="E162" s="9" t="s">
        <v>1481</v>
      </c>
      <c r="F162" s="9" t="s">
        <v>15</v>
      </c>
      <c r="G162" s="9" t="s">
        <v>1482</v>
      </c>
      <c r="H162" s="9" t="s">
        <v>17</v>
      </c>
      <c r="I162" s="9" t="s">
        <v>1391</v>
      </c>
      <c r="J162" s="3" t="s">
        <v>2391</v>
      </c>
      <c r="K162" s="13" t="s">
        <v>1483</v>
      </c>
      <c r="L162" s="14" t="s">
        <v>1484</v>
      </c>
      <c r="M162" s="17">
        <f t="shared" si="7"/>
        <v>3.0486111111111103E-2</v>
      </c>
      <c r="N162">
        <f t="shared" si="8"/>
        <v>6</v>
      </c>
    </row>
    <row r="163" spans="1:14" x14ac:dyDescent="0.25">
      <c r="A163" s="11"/>
      <c r="B163" s="12"/>
      <c r="C163" s="9" t="s">
        <v>80</v>
      </c>
      <c r="D163" s="9" t="s">
        <v>81</v>
      </c>
      <c r="E163" s="9" t="s">
        <v>81</v>
      </c>
      <c r="F163" s="9" t="s">
        <v>15</v>
      </c>
      <c r="G163" s="9" t="s">
        <v>552</v>
      </c>
      <c r="H163" s="9" t="s">
        <v>17</v>
      </c>
      <c r="I163" s="9" t="s">
        <v>511</v>
      </c>
      <c r="J163" s="3" t="s">
        <v>2391</v>
      </c>
      <c r="K163" s="13" t="s">
        <v>553</v>
      </c>
      <c r="L163" s="14" t="s">
        <v>554</v>
      </c>
      <c r="M163" s="17">
        <f t="shared" si="7"/>
        <v>5.2395833333333308E-2</v>
      </c>
      <c r="N163">
        <f t="shared" si="8"/>
        <v>12</v>
      </c>
    </row>
    <row r="164" spans="1:14" x14ac:dyDescent="0.25">
      <c r="A164" s="11"/>
      <c r="B164" s="12"/>
      <c r="C164" s="9" t="s">
        <v>85</v>
      </c>
      <c r="D164" s="9" t="s">
        <v>86</v>
      </c>
      <c r="E164" s="9" t="s">
        <v>86</v>
      </c>
      <c r="F164" s="9" t="s">
        <v>15</v>
      </c>
      <c r="G164" s="10" t="s">
        <v>12</v>
      </c>
      <c r="H164" s="5"/>
      <c r="I164" s="5"/>
      <c r="J164" s="6"/>
      <c r="K164" s="7"/>
      <c r="L164" s="8"/>
    </row>
    <row r="165" spans="1:14" x14ac:dyDescent="0.25">
      <c r="A165" s="11"/>
      <c r="B165" s="12"/>
      <c r="C165" s="12"/>
      <c r="D165" s="12"/>
      <c r="E165" s="12"/>
      <c r="F165" s="12"/>
      <c r="G165" s="9" t="s">
        <v>1097</v>
      </c>
      <c r="H165" s="9" t="s">
        <v>17</v>
      </c>
      <c r="I165" s="9" t="s">
        <v>1016</v>
      </c>
      <c r="J165" s="3" t="s">
        <v>2391</v>
      </c>
      <c r="K165" s="13" t="s">
        <v>1098</v>
      </c>
      <c r="L165" s="14" t="s">
        <v>1099</v>
      </c>
      <c r="M165" s="17">
        <f t="shared" si="7"/>
        <v>1.5497685185185128E-2</v>
      </c>
      <c r="N165">
        <f t="shared" si="8"/>
        <v>7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1100</v>
      </c>
      <c r="H166" s="9" t="s">
        <v>17</v>
      </c>
      <c r="I166" s="9" t="s">
        <v>1016</v>
      </c>
      <c r="J166" s="3" t="s">
        <v>2391</v>
      </c>
      <c r="K166" s="13" t="s">
        <v>1101</v>
      </c>
      <c r="L166" s="14" t="s">
        <v>1102</v>
      </c>
      <c r="M166" s="17">
        <f t="shared" si="7"/>
        <v>1.6122685185185226E-2</v>
      </c>
      <c r="N166">
        <f t="shared" si="8"/>
        <v>8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1103</v>
      </c>
      <c r="H167" s="9" t="s">
        <v>17</v>
      </c>
      <c r="I167" s="9" t="s">
        <v>1016</v>
      </c>
      <c r="J167" s="3" t="s">
        <v>2391</v>
      </c>
      <c r="K167" s="13" t="s">
        <v>1104</v>
      </c>
      <c r="L167" s="14" t="s">
        <v>1105</v>
      </c>
      <c r="M167" s="17">
        <f t="shared" si="7"/>
        <v>2.2337962962962976E-2</v>
      </c>
      <c r="N167">
        <f t="shared" si="8"/>
        <v>14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1942</v>
      </c>
      <c r="H168" s="9" t="s">
        <v>24</v>
      </c>
      <c r="I168" s="9" t="s">
        <v>1893</v>
      </c>
      <c r="J168" s="3" t="s">
        <v>2391</v>
      </c>
      <c r="K168" s="13" t="s">
        <v>1943</v>
      </c>
      <c r="L168" s="14" t="s">
        <v>1944</v>
      </c>
      <c r="M168" s="17">
        <f t="shared" si="7"/>
        <v>2.069444444444446E-2</v>
      </c>
      <c r="N168">
        <f t="shared" si="8"/>
        <v>6</v>
      </c>
    </row>
    <row r="169" spans="1:14" x14ac:dyDescent="0.25">
      <c r="A169" s="11"/>
      <c r="B169" s="12"/>
      <c r="C169" s="9" t="s">
        <v>555</v>
      </c>
      <c r="D169" s="9" t="s">
        <v>556</v>
      </c>
      <c r="E169" s="9" t="s">
        <v>556</v>
      </c>
      <c r="F169" s="9" t="s">
        <v>15</v>
      </c>
      <c r="G169" s="10" t="s">
        <v>12</v>
      </c>
      <c r="H169" s="5"/>
      <c r="I169" s="5"/>
      <c r="J169" s="6"/>
      <c r="K169" s="7"/>
      <c r="L169" s="8"/>
    </row>
    <row r="170" spans="1:14" x14ac:dyDescent="0.25">
      <c r="A170" s="11"/>
      <c r="B170" s="12"/>
      <c r="C170" s="12"/>
      <c r="D170" s="12"/>
      <c r="E170" s="12"/>
      <c r="F170" s="12"/>
      <c r="G170" s="9" t="s">
        <v>557</v>
      </c>
      <c r="H170" s="9" t="s">
        <v>17</v>
      </c>
      <c r="I170" s="9" t="s">
        <v>511</v>
      </c>
      <c r="J170" s="3" t="s">
        <v>2391</v>
      </c>
      <c r="K170" s="13" t="s">
        <v>558</v>
      </c>
      <c r="L170" s="14" t="s">
        <v>559</v>
      </c>
      <c r="M170" s="17">
        <f t="shared" si="7"/>
        <v>6.5196759259259274E-2</v>
      </c>
      <c r="N170">
        <f t="shared" si="8"/>
        <v>13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560</v>
      </c>
      <c r="H171" s="9" t="s">
        <v>17</v>
      </c>
      <c r="I171" s="9" t="s">
        <v>511</v>
      </c>
      <c r="J171" s="3" t="s">
        <v>2391</v>
      </c>
      <c r="K171" s="13" t="s">
        <v>561</v>
      </c>
      <c r="L171" s="14" t="s">
        <v>562</v>
      </c>
      <c r="M171" s="17">
        <f t="shared" si="7"/>
        <v>2.1516203703703551E-2</v>
      </c>
      <c r="N171">
        <f t="shared" si="8"/>
        <v>18</v>
      </c>
    </row>
    <row r="172" spans="1:14" x14ac:dyDescent="0.25">
      <c r="A172" s="11"/>
      <c r="B172" s="12"/>
      <c r="C172" s="9" t="s">
        <v>138</v>
      </c>
      <c r="D172" s="9" t="s">
        <v>139</v>
      </c>
      <c r="E172" s="9" t="s">
        <v>139</v>
      </c>
      <c r="F172" s="9" t="s">
        <v>15</v>
      </c>
      <c r="G172" s="10" t="s">
        <v>12</v>
      </c>
      <c r="H172" s="5"/>
      <c r="I172" s="5"/>
      <c r="J172" s="6"/>
      <c r="K172" s="7"/>
      <c r="L172" s="8"/>
    </row>
    <row r="173" spans="1:14" x14ac:dyDescent="0.25">
      <c r="A173" s="11"/>
      <c r="B173" s="12"/>
      <c r="C173" s="12"/>
      <c r="D173" s="12"/>
      <c r="E173" s="12"/>
      <c r="F173" s="12"/>
      <c r="G173" s="9" t="s">
        <v>140</v>
      </c>
      <c r="H173" s="9" t="s">
        <v>17</v>
      </c>
      <c r="I173" s="9" t="s">
        <v>18</v>
      </c>
      <c r="J173" s="3" t="s">
        <v>2391</v>
      </c>
      <c r="K173" s="13" t="s">
        <v>141</v>
      </c>
      <c r="L173" s="14" t="s">
        <v>142</v>
      </c>
      <c r="M173" s="17">
        <f t="shared" si="7"/>
        <v>2.1203703703703725E-2</v>
      </c>
      <c r="N173">
        <f t="shared" si="8"/>
        <v>13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1945</v>
      </c>
      <c r="H174" s="9" t="s">
        <v>17</v>
      </c>
      <c r="I174" s="9" t="s">
        <v>1893</v>
      </c>
      <c r="J174" s="3" t="s">
        <v>2391</v>
      </c>
      <c r="K174" s="13" t="s">
        <v>1946</v>
      </c>
      <c r="L174" s="14" t="s">
        <v>1947</v>
      </c>
      <c r="M174" s="17">
        <f t="shared" si="7"/>
        <v>2.0763888888888915E-2</v>
      </c>
      <c r="N174">
        <f t="shared" si="8"/>
        <v>6</v>
      </c>
    </row>
    <row r="175" spans="1:14" x14ac:dyDescent="0.25">
      <c r="A175" s="11"/>
      <c r="B175" s="12"/>
      <c r="C175" s="9" t="s">
        <v>563</v>
      </c>
      <c r="D175" s="9" t="s">
        <v>564</v>
      </c>
      <c r="E175" s="9" t="s">
        <v>564</v>
      </c>
      <c r="F175" s="9" t="s">
        <v>15</v>
      </c>
      <c r="G175" s="9" t="s">
        <v>565</v>
      </c>
      <c r="H175" s="9" t="s">
        <v>17</v>
      </c>
      <c r="I175" s="9" t="s">
        <v>511</v>
      </c>
      <c r="J175" s="3" t="s">
        <v>2391</v>
      </c>
      <c r="K175" s="13" t="s">
        <v>566</v>
      </c>
      <c r="L175" s="14" t="s">
        <v>567</v>
      </c>
      <c r="M175" s="17">
        <f t="shared" si="7"/>
        <v>2.6990740740740704E-2</v>
      </c>
      <c r="N175">
        <f t="shared" si="8"/>
        <v>21</v>
      </c>
    </row>
    <row r="176" spans="1:14" x14ac:dyDescent="0.25">
      <c r="A176" s="11"/>
      <c r="B176" s="12"/>
      <c r="C176" s="9" t="s">
        <v>143</v>
      </c>
      <c r="D176" s="9" t="s">
        <v>144</v>
      </c>
      <c r="E176" s="9" t="s">
        <v>144</v>
      </c>
      <c r="F176" s="9" t="s">
        <v>15</v>
      </c>
      <c r="G176" s="9" t="s">
        <v>145</v>
      </c>
      <c r="H176" s="9" t="s">
        <v>17</v>
      </c>
      <c r="I176" s="9" t="s">
        <v>18</v>
      </c>
      <c r="J176" s="3" t="s">
        <v>2391</v>
      </c>
      <c r="K176" s="13" t="s">
        <v>146</v>
      </c>
      <c r="L176" s="14" t="s">
        <v>147</v>
      </c>
      <c r="M176" s="17">
        <f t="shared" si="7"/>
        <v>2.3217592592592595E-2</v>
      </c>
      <c r="N176">
        <f t="shared" si="8"/>
        <v>8</v>
      </c>
    </row>
    <row r="177" spans="1:14" x14ac:dyDescent="0.25">
      <c r="A177" s="11"/>
      <c r="B177" s="12"/>
      <c r="C177" s="9" t="s">
        <v>636</v>
      </c>
      <c r="D177" s="9" t="s">
        <v>637</v>
      </c>
      <c r="E177" s="9" t="s">
        <v>637</v>
      </c>
      <c r="F177" s="9" t="s">
        <v>15</v>
      </c>
      <c r="G177" s="10" t="s">
        <v>12</v>
      </c>
      <c r="H177" s="5"/>
      <c r="I177" s="5"/>
      <c r="J177" s="6"/>
      <c r="K177" s="7"/>
      <c r="L177" s="8"/>
    </row>
    <row r="178" spans="1:14" x14ac:dyDescent="0.25">
      <c r="A178" s="11"/>
      <c r="B178" s="12"/>
      <c r="C178" s="12"/>
      <c r="D178" s="12"/>
      <c r="E178" s="12"/>
      <c r="F178" s="12"/>
      <c r="G178" s="9" t="s">
        <v>1106</v>
      </c>
      <c r="H178" s="9" t="s">
        <v>17</v>
      </c>
      <c r="I178" s="9" t="s">
        <v>1016</v>
      </c>
      <c r="J178" s="3" t="s">
        <v>2391</v>
      </c>
      <c r="K178" s="13" t="s">
        <v>1107</v>
      </c>
      <c r="L178" s="14" t="s">
        <v>1108</v>
      </c>
      <c r="M178" s="17">
        <f t="shared" si="7"/>
        <v>2.0081018518518512E-2</v>
      </c>
      <c r="N178">
        <f t="shared" si="8"/>
        <v>11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1948</v>
      </c>
      <c r="H179" s="9" t="s">
        <v>17</v>
      </c>
      <c r="I179" s="9" t="s">
        <v>1893</v>
      </c>
      <c r="J179" s="3" t="s">
        <v>2391</v>
      </c>
      <c r="K179" s="13" t="s">
        <v>1949</v>
      </c>
      <c r="L179" s="14" t="s">
        <v>1950</v>
      </c>
      <c r="M179" s="17">
        <f t="shared" si="7"/>
        <v>2.4942129629629717E-2</v>
      </c>
      <c r="N179">
        <f t="shared" si="8"/>
        <v>15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1951</v>
      </c>
      <c r="H180" s="9" t="s">
        <v>17</v>
      </c>
      <c r="I180" s="9" t="s">
        <v>1893</v>
      </c>
      <c r="J180" s="3" t="s">
        <v>2391</v>
      </c>
      <c r="K180" s="13" t="s">
        <v>1952</v>
      </c>
      <c r="L180" s="14" t="s">
        <v>1953</v>
      </c>
      <c r="M180" s="17">
        <f t="shared" si="7"/>
        <v>1.836805555555554E-2</v>
      </c>
      <c r="N180">
        <f t="shared" si="8"/>
        <v>16</v>
      </c>
    </row>
    <row r="181" spans="1:14" x14ac:dyDescent="0.25">
      <c r="A181" s="11"/>
      <c r="B181" s="12"/>
      <c r="C181" s="9" t="s">
        <v>568</v>
      </c>
      <c r="D181" s="9" t="s">
        <v>569</v>
      </c>
      <c r="E181" s="9" t="s">
        <v>569</v>
      </c>
      <c r="F181" s="9" t="s">
        <v>15</v>
      </c>
      <c r="G181" s="10" t="s">
        <v>12</v>
      </c>
      <c r="H181" s="5"/>
      <c r="I181" s="5"/>
      <c r="J181" s="6"/>
      <c r="K181" s="7"/>
      <c r="L181" s="8"/>
    </row>
    <row r="182" spans="1:14" x14ac:dyDescent="0.25">
      <c r="A182" s="11"/>
      <c r="B182" s="12"/>
      <c r="C182" s="12"/>
      <c r="D182" s="12"/>
      <c r="E182" s="12"/>
      <c r="F182" s="12"/>
      <c r="G182" s="9" t="s">
        <v>570</v>
      </c>
      <c r="H182" s="9" t="s">
        <v>17</v>
      </c>
      <c r="I182" s="9" t="s">
        <v>511</v>
      </c>
      <c r="J182" s="3" t="s">
        <v>2391</v>
      </c>
      <c r="K182" s="13" t="s">
        <v>571</v>
      </c>
      <c r="L182" s="14" t="s">
        <v>572</v>
      </c>
      <c r="M182" s="17">
        <f t="shared" si="7"/>
        <v>5.375000000000002E-2</v>
      </c>
      <c r="N182">
        <f t="shared" si="8"/>
        <v>8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1954</v>
      </c>
      <c r="H183" s="9" t="s">
        <v>17</v>
      </c>
      <c r="I183" s="9" t="s">
        <v>1893</v>
      </c>
      <c r="J183" s="3" t="s">
        <v>2391</v>
      </c>
      <c r="K183" s="13" t="s">
        <v>1955</v>
      </c>
      <c r="L183" s="14" t="s">
        <v>1956</v>
      </c>
      <c r="M183" s="17">
        <f t="shared" si="7"/>
        <v>3.021990740740732E-2</v>
      </c>
      <c r="N183">
        <f t="shared" si="8"/>
        <v>8</v>
      </c>
    </row>
    <row r="184" spans="1:14" x14ac:dyDescent="0.25">
      <c r="A184" s="3" t="s">
        <v>148</v>
      </c>
      <c r="B184" s="9" t="s">
        <v>149</v>
      </c>
      <c r="C184" s="10" t="s">
        <v>12</v>
      </c>
      <c r="D184" s="5"/>
      <c r="E184" s="5"/>
      <c r="F184" s="5"/>
      <c r="G184" s="5"/>
      <c r="H184" s="5"/>
      <c r="I184" s="5"/>
      <c r="J184" s="6"/>
      <c r="K184" s="7"/>
      <c r="L184" s="8"/>
    </row>
    <row r="185" spans="1:14" x14ac:dyDescent="0.25">
      <c r="A185" s="11"/>
      <c r="B185" s="12"/>
      <c r="C185" s="9" t="s">
        <v>150</v>
      </c>
      <c r="D185" s="9" t="s">
        <v>151</v>
      </c>
      <c r="E185" s="10" t="s">
        <v>12</v>
      </c>
      <c r="F185" s="5"/>
      <c r="G185" s="5"/>
      <c r="H185" s="5"/>
      <c r="I185" s="5"/>
      <c r="J185" s="6"/>
      <c r="K185" s="7"/>
      <c r="L185" s="8"/>
    </row>
    <row r="186" spans="1:14" x14ac:dyDescent="0.25">
      <c r="A186" s="11"/>
      <c r="B186" s="12"/>
      <c r="C186" s="12"/>
      <c r="D186" s="12"/>
      <c r="E186" s="9" t="s">
        <v>151</v>
      </c>
      <c r="F186" s="9" t="s">
        <v>15</v>
      </c>
      <c r="G186" s="10" t="s">
        <v>12</v>
      </c>
      <c r="H186" s="5"/>
      <c r="I186" s="5"/>
      <c r="J186" s="6"/>
      <c r="K186" s="7"/>
      <c r="L186" s="8"/>
    </row>
    <row r="187" spans="1:14" x14ac:dyDescent="0.25">
      <c r="A187" s="11"/>
      <c r="B187" s="12"/>
      <c r="C187" s="12"/>
      <c r="D187" s="12"/>
      <c r="E187" s="12"/>
      <c r="F187" s="12"/>
      <c r="G187" s="9" t="s">
        <v>152</v>
      </c>
      <c r="H187" s="9" t="s">
        <v>153</v>
      </c>
      <c r="I187" s="9" t="s">
        <v>18</v>
      </c>
      <c r="J187" s="3" t="s">
        <v>2391</v>
      </c>
      <c r="K187" s="13" t="s">
        <v>154</v>
      </c>
      <c r="L187" s="14" t="s">
        <v>155</v>
      </c>
      <c r="M187" s="17">
        <f t="shared" si="7"/>
        <v>1.3032407407407409E-2</v>
      </c>
      <c r="N187">
        <f t="shared" si="8"/>
        <v>8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156</v>
      </c>
      <c r="H188" s="9" t="s">
        <v>153</v>
      </c>
      <c r="I188" s="9" t="s">
        <v>18</v>
      </c>
      <c r="J188" s="3" t="s">
        <v>2391</v>
      </c>
      <c r="K188" s="13" t="s">
        <v>157</v>
      </c>
      <c r="L188" s="14" t="s">
        <v>158</v>
      </c>
      <c r="M188" s="17">
        <f t="shared" si="7"/>
        <v>4.8518518518518516E-2</v>
      </c>
      <c r="N188">
        <f t="shared" si="8"/>
        <v>11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573</v>
      </c>
      <c r="H189" s="9" t="s">
        <v>153</v>
      </c>
      <c r="I189" s="9" t="s">
        <v>511</v>
      </c>
      <c r="J189" s="3" t="s">
        <v>2391</v>
      </c>
      <c r="K189" s="13" t="s">
        <v>574</v>
      </c>
      <c r="L189" s="14" t="s">
        <v>575</v>
      </c>
      <c r="M189" s="17">
        <f t="shared" si="7"/>
        <v>2.0532407407407471E-2</v>
      </c>
      <c r="N189">
        <f t="shared" si="8"/>
        <v>6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576</v>
      </c>
      <c r="H190" s="9" t="s">
        <v>153</v>
      </c>
      <c r="I190" s="9" t="s">
        <v>511</v>
      </c>
      <c r="J190" s="3" t="s">
        <v>2391</v>
      </c>
      <c r="K190" s="13" t="s">
        <v>577</v>
      </c>
      <c r="L190" s="14" t="s">
        <v>578</v>
      </c>
      <c r="M190" s="17">
        <f t="shared" si="7"/>
        <v>3.4247685185185173E-2</v>
      </c>
      <c r="N190">
        <f t="shared" si="8"/>
        <v>7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579</v>
      </c>
      <c r="H191" s="9" t="s">
        <v>153</v>
      </c>
      <c r="I191" s="9" t="s">
        <v>511</v>
      </c>
      <c r="J191" s="3" t="s">
        <v>2391</v>
      </c>
      <c r="K191" s="13" t="s">
        <v>580</v>
      </c>
      <c r="L191" s="14" t="s">
        <v>581</v>
      </c>
      <c r="M191" s="17">
        <f t="shared" si="7"/>
        <v>4.5972222222222248E-2</v>
      </c>
      <c r="N191">
        <f t="shared" si="8"/>
        <v>9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582</v>
      </c>
      <c r="H192" s="9" t="s">
        <v>153</v>
      </c>
      <c r="I192" s="9" t="s">
        <v>511</v>
      </c>
      <c r="J192" s="3" t="s">
        <v>2391</v>
      </c>
      <c r="K192" s="13" t="s">
        <v>583</v>
      </c>
      <c r="L192" s="14" t="s">
        <v>584</v>
      </c>
      <c r="M192" s="17">
        <f t="shared" si="7"/>
        <v>5.4618055555555489E-2</v>
      </c>
      <c r="N192">
        <f t="shared" si="8"/>
        <v>11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585</v>
      </c>
      <c r="H193" s="9" t="s">
        <v>153</v>
      </c>
      <c r="I193" s="9" t="s">
        <v>511</v>
      </c>
      <c r="J193" s="3" t="s">
        <v>2391</v>
      </c>
      <c r="K193" s="13" t="s">
        <v>586</v>
      </c>
      <c r="L193" s="14" t="s">
        <v>587</v>
      </c>
      <c r="M193" s="17">
        <f t="shared" si="7"/>
        <v>5.9965277777777826E-2</v>
      </c>
      <c r="N193">
        <f t="shared" si="8"/>
        <v>13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1109</v>
      </c>
      <c r="H194" s="9" t="s">
        <v>153</v>
      </c>
      <c r="I194" s="9" t="s">
        <v>1016</v>
      </c>
      <c r="J194" s="3" t="s">
        <v>2391</v>
      </c>
      <c r="K194" s="13" t="s">
        <v>1110</v>
      </c>
      <c r="L194" s="14" t="s">
        <v>1111</v>
      </c>
      <c r="M194" s="17">
        <f t="shared" si="7"/>
        <v>1.3495370370370352E-2</v>
      </c>
      <c r="N194">
        <f t="shared" si="8"/>
        <v>4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1112</v>
      </c>
      <c r="H195" s="9" t="s">
        <v>153</v>
      </c>
      <c r="I195" s="9" t="s">
        <v>1016</v>
      </c>
      <c r="J195" s="3" t="s">
        <v>2391</v>
      </c>
      <c r="K195" s="13" t="s">
        <v>1113</v>
      </c>
      <c r="L195" s="14" t="s">
        <v>1114</v>
      </c>
      <c r="M195" s="17">
        <f t="shared" ref="M195:M258" si="9">L195-K195</f>
        <v>1.4953703703703747E-2</v>
      </c>
      <c r="N195">
        <f t="shared" ref="N195:N258" si="10">HOUR(K195)</f>
        <v>7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1115</v>
      </c>
      <c r="H196" s="9" t="s">
        <v>153</v>
      </c>
      <c r="I196" s="9" t="s">
        <v>1016</v>
      </c>
      <c r="J196" s="3" t="s">
        <v>2391</v>
      </c>
      <c r="K196" s="13" t="s">
        <v>1116</v>
      </c>
      <c r="L196" s="14" t="s">
        <v>1117</v>
      </c>
      <c r="M196" s="17">
        <f t="shared" si="9"/>
        <v>1.4155092592592511E-2</v>
      </c>
      <c r="N196">
        <f t="shared" si="10"/>
        <v>10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1118</v>
      </c>
      <c r="H197" s="9" t="s">
        <v>153</v>
      </c>
      <c r="I197" s="9" t="s">
        <v>1016</v>
      </c>
      <c r="J197" s="3" t="s">
        <v>2391</v>
      </c>
      <c r="K197" s="13" t="s">
        <v>1119</v>
      </c>
      <c r="L197" s="14" t="s">
        <v>1120</v>
      </c>
      <c r="M197" s="17">
        <f t="shared" si="9"/>
        <v>2.2326388888888882E-2</v>
      </c>
      <c r="N197">
        <f t="shared" si="10"/>
        <v>11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1121</v>
      </c>
      <c r="H198" s="9" t="s">
        <v>153</v>
      </c>
      <c r="I198" s="9" t="s">
        <v>1016</v>
      </c>
      <c r="J198" s="3" t="s">
        <v>2391</v>
      </c>
      <c r="K198" s="13" t="s">
        <v>1122</v>
      </c>
      <c r="L198" s="14" t="s">
        <v>1123</v>
      </c>
      <c r="M198" s="17">
        <f t="shared" si="9"/>
        <v>2.241898148148147E-2</v>
      </c>
      <c r="N198">
        <f t="shared" si="10"/>
        <v>17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1124</v>
      </c>
      <c r="H199" s="9" t="s">
        <v>153</v>
      </c>
      <c r="I199" s="9" t="s">
        <v>1016</v>
      </c>
      <c r="J199" s="3" t="s">
        <v>2391</v>
      </c>
      <c r="K199" s="13" t="s">
        <v>1125</v>
      </c>
      <c r="L199" s="14" t="s">
        <v>1126</v>
      </c>
      <c r="M199" s="17">
        <f t="shared" si="9"/>
        <v>1.8206018518518441E-2</v>
      </c>
      <c r="N199">
        <f t="shared" si="10"/>
        <v>20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1485</v>
      </c>
      <c r="H200" s="9" t="s">
        <v>153</v>
      </c>
      <c r="I200" s="9" t="s">
        <v>1391</v>
      </c>
      <c r="J200" s="3" t="s">
        <v>2391</v>
      </c>
      <c r="K200" s="13" t="s">
        <v>1486</v>
      </c>
      <c r="L200" s="14" t="s">
        <v>1487</v>
      </c>
      <c r="M200" s="17">
        <f t="shared" si="9"/>
        <v>1.2129629629629629E-2</v>
      </c>
      <c r="N200">
        <f t="shared" si="10"/>
        <v>1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1488</v>
      </c>
      <c r="H201" s="9" t="s">
        <v>153</v>
      </c>
      <c r="I201" s="9" t="s">
        <v>1391</v>
      </c>
      <c r="J201" s="3" t="s">
        <v>2391</v>
      </c>
      <c r="K201" s="13" t="s">
        <v>1489</v>
      </c>
      <c r="L201" s="14" t="s">
        <v>1490</v>
      </c>
      <c r="M201" s="17">
        <f t="shared" si="9"/>
        <v>1.5925925925925899E-2</v>
      </c>
      <c r="N201">
        <f t="shared" si="10"/>
        <v>6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1491</v>
      </c>
      <c r="H202" s="9" t="s">
        <v>153</v>
      </c>
      <c r="I202" s="9" t="s">
        <v>1391</v>
      </c>
      <c r="J202" s="3" t="s">
        <v>2391</v>
      </c>
      <c r="K202" s="13" t="s">
        <v>1492</v>
      </c>
      <c r="L202" s="14" t="s">
        <v>1493</v>
      </c>
      <c r="M202" s="17">
        <f t="shared" si="9"/>
        <v>4.643518518518519E-2</v>
      </c>
      <c r="N202">
        <f t="shared" si="10"/>
        <v>8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1494</v>
      </c>
      <c r="H203" s="9" t="s">
        <v>153</v>
      </c>
      <c r="I203" s="9" t="s">
        <v>1391</v>
      </c>
      <c r="J203" s="3" t="s">
        <v>2391</v>
      </c>
      <c r="K203" s="13" t="s">
        <v>1495</v>
      </c>
      <c r="L203" s="14" t="s">
        <v>1496</v>
      </c>
      <c r="M203" s="17">
        <f t="shared" si="9"/>
        <v>1.5925925925925899E-2</v>
      </c>
      <c r="N203">
        <f t="shared" si="10"/>
        <v>9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1497</v>
      </c>
      <c r="H204" s="9" t="s">
        <v>153</v>
      </c>
      <c r="I204" s="9" t="s">
        <v>1391</v>
      </c>
      <c r="J204" s="3" t="s">
        <v>2391</v>
      </c>
      <c r="K204" s="13" t="s">
        <v>1498</v>
      </c>
      <c r="L204" s="14" t="s">
        <v>1499</v>
      </c>
      <c r="M204" s="17">
        <f t="shared" si="9"/>
        <v>1.9907407407407374E-2</v>
      </c>
      <c r="N204">
        <f t="shared" si="10"/>
        <v>11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1500</v>
      </c>
      <c r="H205" s="9" t="s">
        <v>153</v>
      </c>
      <c r="I205" s="9" t="s">
        <v>1391</v>
      </c>
      <c r="J205" s="3" t="s">
        <v>2391</v>
      </c>
      <c r="K205" s="13" t="s">
        <v>1501</v>
      </c>
      <c r="L205" s="14" t="s">
        <v>1502</v>
      </c>
      <c r="M205" s="17">
        <f t="shared" si="9"/>
        <v>3.2141203703703769E-2</v>
      </c>
      <c r="N205">
        <f t="shared" si="10"/>
        <v>12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1503</v>
      </c>
      <c r="H206" s="9" t="s">
        <v>1064</v>
      </c>
      <c r="I206" s="9" t="s">
        <v>1391</v>
      </c>
      <c r="J206" s="3" t="s">
        <v>2391</v>
      </c>
      <c r="K206" s="13" t="s">
        <v>1504</v>
      </c>
      <c r="L206" s="14" t="s">
        <v>1505</v>
      </c>
      <c r="M206" s="17">
        <f t="shared" si="9"/>
        <v>1.9502314814814792E-2</v>
      </c>
      <c r="N206">
        <f t="shared" si="10"/>
        <v>12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1506</v>
      </c>
      <c r="H207" s="9" t="s">
        <v>1064</v>
      </c>
      <c r="I207" s="9" t="s">
        <v>1391</v>
      </c>
      <c r="J207" s="3" t="s">
        <v>2391</v>
      </c>
      <c r="K207" s="13" t="s">
        <v>1507</v>
      </c>
      <c r="L207" s="14" t="s">
        <v>1508</v>
      </c>
      <c r="M207" s="17">
        <f t="shared" si="9"/>
        <v>1.3391203703703725E-2</v>
      </c>
      <c r="N207">
        <f t="shared" si="10"/>
        <v>14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1509</v>
      </c>
      <c r="H208" s="9" t="s">
        <v>153</v>
      </c>
      <c r="I208" s="9" t="s">
        <v>1391</v>
      </c>
      <c r="J208" s="3" t="s">
        <v>2391</v>
      </c>
      <c r="K208" s="13" t="s">
        <v>1510</v>
      </c>
      <c r="L208" s="14" t="s">
        <v>1511</v>
      </c>
      <c r="M208" s="17">
        <f t="shared" si="9"/>
        <v>1.5833333333333366E-2</v>
      </c>
      <c r="N208">
        <f t="shared" si="10"/>
        <v>16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1512</v>
      </c>
      <c r="H209" s="9" t="s">
        <v>153</v>
      </c>
      <c r="I209" s="9" t="s">
        <v>1391</v>
      </c>
      <c r="J209" s="3" t="s">
        <v>2391</v>
      </c>
      <c r="K209" s="13" t="s">
        <v>1513</v>
      </c>
      <c r="L209" s="14" t="s">
        <v>1514</v>
      </c>
      <c r="M209" s="17">
        <f t="shared" si="9"/>
        <v>1.3159722222222059E-2</v>
      </c>
      <c r="N209">
        <f t="shared" si="10"/>
        <v>20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1515</v>
      </c>
      <c r="H210" s="9" t="s">
        <v>153</v>
      </c>
      <c r="I210" s="9" t="s">
        <v>1391</v>
      </c>
      <c r="J210" s="3" t="s">
        <v>2391</v>
      </c>
      <c r="K210" s="13" t="s">
        <v>1516</v>
      </c>
      <c r="L210" s="14" t="s">
        <v>1517</v>
      </c>
      <c r="M210" s="17">
        <f t="shared" si="9"/>
        <v>1.2534722222222183E-2</v>
      </c>
      <c r="N210">
        <f t="shared" si="10"/>
        <v>23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1957</v>
      </c>
      <c r="H211" s="9" t="s">
        <v>153</v>
      </c>
      <c r="I211" s="9" t="s">
        <v>1893</v>
      </c>
      <c r="J211" s="3" t="s">
        <v>2391</v>
      </c>
      <c r="K211" s="13" t="s">
        <v>1958</v>
      </c>
      <c r="L211" s="14" t="s">
        <v>1959</v>
      </c>
      <c r="M211" s="17">
        <f t="shared" si="9"/>
        <v>1.4027777777777806E-2</v>
      </c>
      <c r="N211">
        <f t="shared" si="10"/>
        <v>5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1960</v>
      </c>
      <c r="H212" s="9" t="s">
        <v>153</v>
      </c>
      <c r="I212" s="9" t="s">
        <v>1893</v>
      </c>
      <c r="J212" s="3" t="s">
        <v>2391</v>
      </c>
      <c r="K212" s="13" t="s">
        <v>1961</v>
      </c>
      <c r="L212" s="14" t="s">
        <v>1962</v>
      </c>
      <c r="M212" s="17">
        <f t="shared" si="9"/>
        <v>2.3194444444444462E-2</v>
      </c>
      <c r="N212">
        <f t="shared" si="10"/>
        <v>6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1963</v>
      </c>
      <c r="H213" s="9" t="s">
        <v>153</v>
      </c>
      <c r="I213" s="9" t="s">
        <v>1893</v>
      </c>
      <c r="J213" s="3" t="s">
        <v>2391</v>
      </c>
      <c r="K213" s="13" t="s">
        <v>1964</v>
      </c>
      <c r="L213" s="14" t="s">
        <v>1965</v>
      </c>
      <c r="M213" s="17">
        <f t="shared" si="9"/>
        <v>1.9537037037037019E-2</v>
      </c>
      <c r="N213">
        <f t="shared" si="10"/>
        <v>6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1966</v>
      </c>
      <c r="H214" s="9" t="s">
        <v>153</v>
      </c>
      <c r="I214" s="9" t="s">
        <v>1893</v>
      </c>
      <c r="J214" s="3" t="s">
        <v>2391</v>
      </c>
      <c r="K214" s="13" t="s">
        <v>1967</v>
      </c>
      <c r="L214" s="14" t="s">
        <v>1968</v>
      </c>
      <c r="M214" s="17">
        <f t="shared" si="9"/>
        <v>2.0868055555555542E-2</v>
      </c>
      <c r="N214">
        <f t="shared" si="10"/>
        <v>6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1969</v>
      </c>
      <c r="H215" s="9" t="s">
        <v>153</v>
      </c>
      <c r="I215" s="9" t="s">
        <v>1893</v>
      </c>
      <c r="J215" s="3" t="s">
        <v>2391</v>
      </c>
      <c r="K215" s="13" t="s">
        <v>1970</v>
      </c>
      <c r="L215" s="14" t="s">
        <v>1971</v>
      </c>
      <c r="M215" s="17">
        <f t="shared" si="9"/>
        <v>1.7534722222222188E-2</v>
      </c>
      <c r="N215">
        <f t="shared" si="10"/>
        <v>7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1972</v>
      </c>
      <c r="H216" s="9" t="s">
        <v>153</v>
      </c>
      <c r="I216" s="9" t="s">
        <v>1893</v>
      </c>
      <c r="J216" s="3" t="s">
        <v>2391</v>
      </c>
      <c r="K216" s="13" t="s">
        <v>1973</v>
      </c>
      <c r="L216" s="14" t="s">
        <v>1974</v>
      </c>
      <c r="M216" s="17">
        <f t="shared" si="9"/>
        <v>2.4756944444444484E-2</v>
      </c>
      <c r="N216">
        <f t="shared" si="10"/>
        <v>8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1975</v>
      </c>
      <c r="H217" s="9" t="s">
        <v>153</v>
      </c>
      <c r="I217" s="9" t="s">
        <v>1893</v>
      </c>
      <c r="J217" s="3" t="s">
        <v>2391</v>
      </c>
      <c r="K217" s="13" t="s">
        <v>1976</v>
      </c>
      <c r="L217" s="14" t="s">
        <v>1977</v>
      </c>
      <c r="M217" s="17">
        <f t="shared" si="9"/>
        <v>1.7847222222222237E-2</v>
      </c>
      <c r="N217">
        <f t="shared" si="10"/>
        <v>9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1978</v>
      </c>
      <c r="H218" s="9" t="s">
        <v>153</v>
      </c>
      <c r="I218" s="9" t="s">
        <v>1893</v>
      </c>
      <c r="J218" s="3" t="s">
        <v>2391</v>
      </c>
      <c r="K218" s="13" t="s">
        <v>1979</v>
      </c>
      <c r="L218" s="14" t="s">
        <v>1980</v>
      </c>
      <c r="M218" s="17">
        <f t="shared" si="9"/>
        <v>3.3402777777777837E-2</v>
      </c>
      <c r="N218">
        <f t="shared" si="10"/>
        <v>9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1981</v>
      </c>
      <c r="H219" s="9" t="s">
        <v>153</v>
      </c>
      <c r="I219" s="9" t="s">
        <v>1893</v>
      </c>
      <c r="J219" s="3" t="s">
        <v>2391</v>
      </c>
      <c r="K219" s="13" t="s">
        <v>1982</v>
      </c>
      <c r="L219" s="14" t="s">
        <v>1983</v>
      </c>
      <c r="M219" s="17">
        <f t="shared" si="9"/>
        <v>2.1030092592592586E-2</v>
      </c>
      <c r="N219">
        <f t="shared" si="10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1984</v>
      </c>
      <c r="H220" s="9" t="s">
        <v>153</v>
      </c>
      <c r="I220" s="9" t="s">
        <v>1893</v>
      </c>
      <c r="J220" s="3" t="s">
        <v>2391</v>
      </c>
      <c r="K220" s="13" t="s">
        <v>1985</v>
      </c>
      <c r="L220" s="14" t="s">
        <v>1986</v>
      </c>
      <c r="M220" s="17">
        <f t="shared" si="9"/>
        <v>1.635416666666667E-2</v>
      </c>
      <c r="N220">
        <f t="shared" si="10"/>
        <v>10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1987</v>
      </c>
      <c r="H221" s="9" t="s">
        <v>153</v>
      </c>
      <c r="I221" s="9" t="s">
        <v>1893</v>
      </c>
      <c r="J221" s="3" t="s">
        <v>2391</v>
      </c>
      <c r="K221" s="13" t="s">
        <v>1988</v>
      </c>
      <c r="L221" s="14" t="s">
        <v>1989</v>
      </c>
      <c r="M221" s="17">
        <f t="shared" si="9"/>
        <v>3.1886574074074137E-2</v>
      </c>
      <c r="N221">
        <f t="shared" si="10"/>
        <v>11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1990</v>
      </c>
      <c r="H222" s="9" t="s">
        <v>153</v>
      </c>
      <c r="I222" s="9" t="s">
        <v>1893</v>
      </c>
      <c r="J222" s="3" t="s">
        <v>2391</v>
      </c>
      <c r="K222" s="13" t="s">
        <v>1991</v>
      </c>
      <c r="L222" s="14" t="s">
        <v>1992</v>
      </c>
      <c r="M222" s="17">
        <f t="shared" si="9"/>
        <v>3.7002314814814752E-2</v>
      </c>
      <c r="N222">
        <f t="shared" si="10"/>
        <v>11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1993</v>
      </c>
      <c r="H223" s="9" t="s">
        <v>153</v>
      </c>
      <c r="I223" s="9" t="s">
        <v>1893</v>
      </c>
      <c r="J223" s="3" t="s">
        <v>2391</v>
      </c>
      <c r="K223" s="13" t="s">
        <v>1994</v>
      </c>
      <c r="L223" s="14" t="s">
        <v>1995</v>
      </c>
      <c r="M223" s="17">
        <f t="shared" si="9"/>
        <v>4.5138888888888895E-2</v>
      </c>
      <c r="N223">
        <f t="shared" si="10"/>
        <v>11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1996</v>
      </c>
      <c r="H224" s="9" t="s">
        <v>153</v>
      </c>
      <c r="I224" s="9" t="s">
        <v>1893</v>
      </c>
      <c r="J224" s="3" t="s">
        <v>2391</v>
      </c>
      <c r="K224" s="13" t="s">
        <v>1997</v>
      </c>
      <c r="L224" s="14" t="s">
        <v>1998</v>
      </c>
      <c r="M224" s="17">
        <f t="shared" si="9"/>
        <v>2.0324074074074105E-2</v>
      </c>
      <c r="N224">
        <f t="shared" si="10"/>
        <v>12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1999</v>
      </c>
      <c r="H225" s="9" t="s">
        <v>153</v>
      </c>
      <c r="I225" s="9" t="s">
        <v>1893</v>
      </c>
      <c r="J225" s="3" t="s">
        <v>2391</v>
      </c>
      <c r="K225" s="13" t="s">
        <v>2000</v>
      </c>
      <c r="L225" s="14" t="s">
        <v>2001</v>
      </c>
      <c r="M225" s="17">
        <f t="shared" si="9"/>
        <v>1.6458333333333464E-2</v>
      </c>
      <c r="N225">
        <f t="shared" si="10"/>
        <v>13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2002</v>
      </c>
      <c r="H226" s="9" t="s">
        <v>153</v>
      </c>
      <c r="I226" s="9" t="s">
        <v>1893</v>
      </c>
      <c r="J226" s="3" t="s">
        <v>2391</v>
      </c>
      <c r="K226" s="13" t="s">
        <v>2003</v>
      </c>
      <c r="L226" s="14" t="s">
        <v>2004</v>
      </c>
      <c r="M226" s="17">
        <f t="shared" si="9"/>
        <v>1.2893518518518499E-2</v>
      </c>
      <c r="N226">
        <f t="shared" si="10"/>
        <v>15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2005</v>
      </c>
      <c r="H227" s="9" t="s">
        <v>153</v>
      </c>
      <c r="I227" s="9" t="s">
        <v>1893</v>
      </c>
      <c r="J227" s="3" t="s">
        <v>2391</v>
      </c>
      <c r="K227" s="13" t="s">
        <v>2006</v>
      </c>
      <c r="L227" s="14" t="s">
        <v>2007</v>
      </c>
      <c r="M227" s="17">
        <f t="shared" si="9"/>
        <v>1.4155092592592622E-2</v>
      </c>
      <c r="N227">
        <f t="shared" si="10"/>
        <v>19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2269</v>
      </c>
      <c r="H228" s="9" t="s">
        <v>153</v>
      </c>
      <c r="I228" s="9" t="s">
        <v>2266</v>
      </c>
      <c r="J228" s="3" t="s">
        <v>2391</v>
      </c>
      <c r="K228" s="13" t="s">
        <v>2270</v>
      </c>
      <c r="L228" s="14" t="s">
        <v>2271</v>
      </c>
      <c r="M228" s="17">
        <f t="shared" si="9"/>
        <v>1.518518518518519E-2</v>
      </c>
      <c r="N228">
        <f t="shared" si="10"/>
        <v>6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2272</v>
      </c>
      <c r="H229" s="9" t="s">
        <v>153</v>
      </c>
      <c r="I229" s="9" t="s">
        <v>2266</v>
      </c>
      <c r="J229" s="3" t="s">
        <v>2391</v>
      </c>
      <c r="K229" s="13" t="s">
        <v>2273</v>
      </c>
      <c r="L229" s="14" t="s">
        <v>2274</v>
      </c>
      <c r="M229" s="17">
        <f t="shared" si="9"/>
        <v>1.6840277777777801E-2</v>
      </c>
      <c r="N229">
        <f t="shared" si="10"/>
        <v>6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2275</v>
      </c>
      <c r="H230" s="9" t="s">
        <v>153</v>
      </c>
      <c r="I230" s="9" t="s">
        <v>2266</v>
      </c>
      <c r="J230" s="3" t="s">
        <v>2391</v>
      </c>
      <c r="K230" s="13" t="s">
        <v>2276</v>
      </c>
      <c r="L230" s="14" t="s">
        <v>2277</v>
      </c>
      <c r="M230" s="17">
        <f t="shared" si="9"/>
        <v>1.8229166666666685E-2</v>
      </c>
      <c r="N230">
        <f t="shared" si="10"/>
        <v>6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2278</v>
      </c>
      <c r="H231" s="9" t="s">
        <v>153</v>
      </c>
      <c r="I231" s="9" t="s">
        <v>2266</v>
      </c>
      <c r="J231" s="3" t="s">
        <v>2391</v>
      </c>
      <c r="K231" s="13" t="s">
        <v>2279</v>
      </c>
      <c r="L231" s="14" t="s">
        <v>2280</v>
      </c>
      <c r="M231" s="17">
        <f t="shared" si="9"/>
        <v>2.4722222222222201E-2</v>
      </c>
      <c r="N231">
        <f t="shared" si="10"/>
        <v>6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2281</v>
      </c>
      <c r="H232" s="9" t="s">
        <v>153</v>
      </c>
      <c r="I232" s="9" t="s">
        <v>2266</v>
      </c>
      <c r="J232" s="3" t="s">
        <v>2391</v>
      </c>
      <c r="K232" s="13" t="s">
        <v>2282</v>
      </c>
      <c r="L232" s="14" t="s">
        <v>2283</v>
      </c>
      <c r="M232" s="17">
        <f t="shared" si="9"/>
        <v>1.6620370370370285E-2</v>
      </c>
      <c r="N232">
        <f t="shared" si="10"/>
        <v>9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2284</v>
      </c>
      <c r="H233" s="9" t="s">
        <v>153</v>
      </c>
      <c r="I233" s="9" t="s">
        <v>2266</v>
      </c>
      <c r="J233" s="3" t="s">
        <v>2391</v>
      </c>
      <c r="K233" s="13" t="s">
        <v>2285</v>
      </c>
      <c r="L233" s="14" t="s">
        <v>1985</v>
      </c>
      <c r="M233" s="17">
        <f t="shared" si="9"/>
        <v>1.771990740740742E-2</v>
      </c>
      <c r="N233">
        <f t="shared" si="10"/>
        <v>9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2286</v>
      </c>
      <c r="H234" s="9" t="s">
        <v>153</v>
      </c>
      <c r="I234" s="9" t="s">
        <v>2266</v>
      </c>
      <c r="J234" s="3" t="s">
        <v>2391</v>
      </c>
      <c r="K234" s="13" t="s">
        <v>2287</v>
      </c>
      <c r="L234" s="14" t="s">
        <v>2288</v>
      </c>
      <c r="M234" s="17">
        <f t="shared" si="9"/>
        <v>1.4872685185185197E-2</v>
      </c>
      <c r="N234">
        <f t="shared" si="10"/>
        <v>10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2289</v>
      </c>
      <c r="H235" s="9" t="s">
        <v>153</v>
      </c>
      <c r="I235" s="9" t="s">
        <v>2266</v>
      </c>
      <c r="J235" s="3" t="s">
        <v>2391</v>
      </c>
      <c r="K235" s="13" t="s">
        <v>2290</v>
      </c>
      <c r="L235" s="14" t="s">
        <v>1117</v>
      </c>
      <c r="M235" s="17">
        <f t="shared" si="9"/>
        <v>2.1412037037037035E-2</v>
      </c>
      <c r="N235">
        <f t="shared" si="10"/>
        <v>10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2291</v>
      </c>
      <c r="H236" s="9" t="s">
        <v>153</v>
      </c>
      <c r="I236" s="9" t="s">
        <v>2266</v>
      </c>
      <c r="J236" s="3" t="s">
        <v>2391</v>
      </c>
      <c r="K236" s="13" t="s">
        <v>1992</v>
      </c>
      <c r="L236" s="14" t="s">
        <v>2292</v>
      </c>
      <c r="M236" s="17">
        <f t="shared" si="9"/>
        <v>1.5324074074074101E-2</v>
      </c>
      <c r="N236">
        <f t="shared" si="10"/>
        <v>12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2293</v>
      </c>
      <c r="H237" s="9" t="s">
        <v>153</v>
      </c>
      <c r="I237" s="9" t="s">
        <v>2266</v>
      </c>
      <c r="J237" s="3" t="s">
        <v>2391</v>
      </c>
      <c r="K237" s="13" t="s">
        <v>2294</v>
      </c>
      <c r="L237" s="14" t="s">
        <v>2295</v>
      </c>
      <c r="M237" s="17">
        <f t="shared" si="9"/>
        <v>2.0636574074074043E-2</v>
      </c>
      <c r="N237">
        <f t="shared" si="10"/>
        <v>12</v>
      </c>
    </row>
    <row r="238" spans="1:14" x14ac:dyDescent="0.25">
      <c r="A238" s="11"/>
      <c r="B238" s="12"/>
      <c r="C238" s="12"/>
      <c r="D238" s="12"/>
      <c r="E238" s="9" t="s">
        <v>159</v>
      </c>
      <c r="F238" s="9" t="s">
        <v>15</v>
      </c>
      <c r="G238" s="10" t="s">
        <v>12</v>
      </c>
      <c r="H238" s="5"/>
      <c r="I238" s="5"/>
      <c r="J238" s="6"/>
      <c r="K238" s="7"/>
      <c r="L238" s="8"/>
    </row>
    <row r="239" spans="1:14" x14ac:dyDescent="0.25">
      <c r="A239" s="11"/>
      <c r="B239" s="12"/>
      <c r="C239" s="12"/>
      <c r="D239" s="12"/>
      <c r="E239" s="12"/>
      <c r="F239" s="12"/>
      <c r="G239" s="9" t="s">
        <v>160</v>
      </c>
      <c r="H239" s="9" t="s">
        <v>161</v>
      </c>
      <c r="I239" s="9" t="s">
        <v>18</v>
      </c>
      <c r="J239" s="3" t="s">
        <v>2391</v>
      </c>
      <c r="K239" s="13" t="s">
        <v>162</v>
      </c>
      <c r="L239" s="14" t="s">
        <v>163</v>
      </c>
      <c r="M239" s="17">
        <f t="shared" si="9"/>
        <v>1.8599537037037039E-2</v>
      </c>
      <c r="N239">
        <f t="shared" si="10"/>
        <v>9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588</v>
      </c>
      <c r="H240" s="9" t="s">
        <v>161</v>
      </c>
      <c r="I240" s="9" t="s">
        <v>511</v>
      </c>
      <c r="J240" s="3" t="s">
        <v>2391</v>
      </c>
      <c r="K240" s="13" t="s">
        <v>589</v>
      </c>
      <c r="L240" s="14" t="s">
        <v>590</v>
      </c>
      <c r="M240" s="17">
        <f t="shared" si="9"/>
        <v>1.5937499999999993E-2</v>
      </c>
      <c r="N240">
        <f t="shared" si="10"/>
        <v>2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591</v>
      </c>
      <c r="H241" s="9" t="s">
        <v>161</v>
      </c>
      <c r="I241" s="9" t="s">
        <v>511</v>
      </c>
      <c r="J241" s="3" t="s">
        <v>2391</v>
      </c>
      <c r="K241" s="13" t="s">
        <v>592</v>
      </c>
      <c r="L241" s="14" t="s">
        <v>593</v>
      </c>
      <c r="M241" s="17">
        <f t="shared" si="9"/>
        <v>1.7997685185185186E-2</v>
      </c>
      <c r="N241">
        <f t="shared" si="10"/>
        <v>4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594</v>
      </c>
      <c r="H242" s="9" t="s">
        <v>161</v>
      </c>
      <c r="I242" s="9" t="s">
        <v>511</v>
      </c>
      <c r="J242" s="3" t="s">
        <v>2391</v>
      </c>
      <c r="K242" s="13" t="s">
        <v>595</v>
      </c>
      <c r="L242" s="14" t="s">
        <v>596</v>
      </c>
      <c r="M242" s="17">
        <f t="shared" si="9"/>
        <v>1.7303240740740744E-2</v>
      </c>
      <c r="N242">
        <f t="shared" si="10"/>
        <v>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597</v>
      </c>
      <c r="H243" s="9" t="s">
        <v>161</v>
      </c>
      <c r="I243" s="9" t="s">
        <v>511</v>
      </c>
      <c r="J243" s="3" t="s">
        <v>2391</v>
      </c>
      <c r="K243" s="13" t="s">
        <v>598</v>
      </c>
      <c r="L243" s="14" t="s">
        <v>599</v>
      </c>
      <c r="M243" s="17">
        <f t="shared" si="9"/>
        <v>1.7268518518518516E-2</v>
      </c>
      <c r="N243">
        <f t="shared" si="10"/>
        <v>10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1127</v>
      </c>
      <c r="H244" s="9" t="s">
        <v>161</v>
      </c>
      <c r="I244" s="9" t="s">
        <v>1016</v>
      </c>
      <c r="J244" s="3" t="s">
        <v>2391</v>
      </c>
      <c r="K244" s="13" t="s">
        <v>1128</v>
      </c>
      <c r="L244" s="14" t="s">
        <v>1129</v>
      </c>
      <c r="M244" s="17">
        <f t="shared" si="9"/>
        <v>2.6886574074074073E-2</v>
      </c>
      <c r="N244">
        <f t="shared" si="10"/>
        <v>0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1130</v>
      </c>
      <c r="H245" s="9" t="s">
        <v>161</v>
      </c>
      <c r="I245" s="9" t="s">
        <v>1016</v>
      </c>
      <c r="J245" s="3" t="s">
        <v>2391</v>
      </c>
      <c r="K245" s="13" t="s">
        <v>1131</v>
      </c>
      <c r="L245" s="14" t="s">
        <v>1132</v>
      </c>
      <c r="M245" s="17">
        <f t="shared" si="9"/>
        <v>1.5810185185185177E-2</v>
      </c>
      <c r="N245">
        <f t="shared" si="10"/>
        <v>9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1518</v>
      </c>
      <c r="H246" s="9" t="s">
        <v>161</v>
      </c>
      <c r="I246" s="9" t="s">
        <v>1391</v>
      </c>
      <c r="J246" s="3" t="s">
        <v>2391</v>
      </c>
      <c r="K246" s="13" t="s">
        <v>1519</v>
      </c>
      <c r="L246" s="14" t="s">
        <v>1520</v>
      </c>
      <c r="M246" s="17">
        <f t="shared" si="9"/>
        <v>1.8587962962962959E-2</v>
      </c>
      <c r="N246">
        <f t="shared" si="10"/>
        <v>1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1521</v>
      </c>
      <c r="H247" s="9" t="s">
        <v>161</v>
      </c>
      <c r="I247" s="9" t="s">
        <v>1391</v>
      </c>
      <c r="J247" s="3" t="s">
        <v>2391</v>
      </c>
      <c r="K247" s="13" t="s">
        <v>1522</v>
      </c>
      <c r="L247" s="14" t="s">
        <v>1523</v>
      </c>
      <c r="M247" s="17">
        <f t="shared" si="9"/>
        <v>1.6504629629629619E-2</v>
      </c>
      <c r="N247">
        <f t="shared" si="10"/>
        <v>4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1524</v>
      </c>
      <c r="H248" s="9" t="s">
        <v>161</v>
      </c>
      <c r="I248" s="9" t="s">
        <v>1391</v>
      </c>
      <c r="J248" s="3" t="s">
        <v>2391</v>
      </c>
      <c r="K248" s="13" t="s">
        <v>1525</v>
      </c>
      <c r="L248" s="14" t="s">
        <v>1526</v>
      </c>
      <c r="M248" s="17">
        <f t="shared" si="9"/>
        <v>1.9687499999999969E-2</v>
      </c>
      <c r="N248">
        <f t="shared" si="10"/>
        <v>7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1527</v>
      </c>
      <c r="H249" s="9" t="s">
        <v>161</v>
      </c>
      <c r="I249" s="9" t="s">
        <v>1391</v>
      </c>
      <c r="J249" s="3" t="s">
        <v>2391</v>
      </c>
      <c r="K249" s="13" t="s">
        <v>1528</v>
      </c>
      <c r="L249" s="14" t="s">
        <v>1529</v>
      </c>
      <c r="M249" s="17">
        <f t="shared" si="9"/>
        <v>1.6921296296296295E-2</v>
      </c>
      <c r="N249">
        <f t="shared" si="10"/>
        <v>10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2008</v>
      </c>
      <c r="H250" s="9" t="s">
        <v>161</v>
      </c>
      <c r="I250" s="9" t="s">
        <v>1893</v>
      </c>
      <c r="J250" s="3" t="s">
        <v>2391</v>
      </c>
      <c r="K250" s="13" t="s">
        <v>2009</v>
      </c>
      <c r="L250" s="14" t="s">
        <v>2010</v>
      </c>
      <c r="M250" s="17">
        <f t="shared" si="9"/>
        <v>2.0324074074074078E-2</v>
      </c>
      <c r="N250">
        <f t="shared" si="10"/>
        <v>3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2011</v>
      </c>
      <c r="H251" s="9" t="s">
        <v>161</v>
      </c>
      <c r="I251" s="9" t="s">
        <v>1893</v>
      </c>
      <c r="J251" s="3" t="s">
        <v>2391</v>
      </c>
      <c r="K251" s="13" t="s">
        <v>2012</v>
      </c>
      <c r="L251" s="14" t="s">
        <v>2013</v>
      </c>
      <c r="M251" s="17">
        <f t="shared" si="9"/>
        <v>1.5312499999999951E-2</v>
      </c>
      <c r="N251">
        <f t="shared" si="10"/>
        <v>20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2296</v>
      </c>
      <c r="H252" s="9" t="s">
        <v>161</v>
      </c>
      <c r="I252" s="9" t="s">
        <v>2266</v>
      </c>
      <c r="J252" s="3" t="s">
        <v>2391</v>
      </c>
      <c r="K252" s="13" t="s">
        <v>2297</v>
      </c>
      <c r="L252" s="14" t="s">
        <v>2298</v>
      </c>
      <c r="M252" s="17">
        <f t="shared" si="9"/>
        <v>1.5995370370370368E-2</v>
      </c>
      <c r="N252">
        <f t="shared" si="10"/>
        <v>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2299</v>
      </c>
      <c r="H253" s="9" t="s">
        <v>161</v>
      </c>
      <c r="I253" s="9" t="s">
        <v>2266</v>
      </c>
      <c r="J253" s="3" t="s">
        <v>2391</v>
      </c>
      <c r="K253" s="13" t="s">
        <v>2300</v>
      </c>
      <c r="L253" s="14" t="s">
        <v>2301</v>
      </c>
      <c r="M253" s="17">
        <f t="shared" si="9"/>
        <v>1.6921296296296268E-2</v>
      </c>
      <c r="N253">
        <f t="shared" si="10"/>
        <v>5</v>
      </c>
    </row>
    <row r="254" spans="1:14" x14ac:dyDescent="0.25">
      <c r="A254" s="11"/>
      <c r="B254" s="12"/>
      <c r="C254" s="9" t="s">
        <v>164</v>
      </c>
      <c r="D254" s="9" t="s">
        <v>165</v>
      </c>
      <c r="E254" s="10" t="s">
        <v>12</v>
      </c>
      <c r="F254" s="5"/>
      <c r="G254" s="5"/>
      <c r="H254" s="5"/>
      <c r="I254" s="5"/>
      <c r="J254" s="6"/>
      <c r="K254" s="7"/>
      <c r="L254" s="8"/>
    </row>
    <row r="255" spans="1:14" x14ac:dyDescent="0.25">
      <c r="A255" s="11"/>
      <c r="B255" s="12"/>
      <c r="C255" s="12"/>
      <c r="D255" s="12"/>
      <c r="E255" s="9" t="s">
        <v>165</v>
      </c>
      <c r="F255" s="9" t="s">
        <v>15</v>
      </c>
      <c r="G255" s="10" t="s">
        <v>12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166</v>
      </c>
      <c r="H256" s="9" t="s">
        <v>153</v>
      </c>
      <c r="I256" s="9" t="s">
        <v>18</v>
      </c>
      <c r="J256" s="3" t="s">
        <v>2391</v>
      </c>
      <c r="K256" s="13" t="s">
        <v>167</v>
      </c>
      <c r="L256" s="14" t="s">
        <v>168</v>
      </c>
      <c r="M256" s="17">
        <f t="shared" si="9"/>
        <v>1.4606481481481526E-2</v>
      </c>
      <c r="N256">
        <f t="shared" si="10"/>
        <v>4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169</v>
      </c>
      <c r="H257" s="9" t="s">
        <v>153</v>
      </c>
      <c r="I257" s="9" t="s">
        <v>18</v>
      </c>
      <c r="J257" s="3" t="s">
        <v>2391</v>
      </c>
      <c r="K257" s="13" t="s">
        <v>170</v>
      </c>
      <c r="L257" s="14" t="s">
        <v>171</v>
      </c>
      <c r="M257" s="17">
        <f t="shared" si="9"/>
        <v>1.9004629629629621E-2</v>
      </c>
      <c r="N257">
        <f t="shared" si="10"/>
        <v>9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172</v>
      </c>
      <c r="H258" s="9" t="s">
        <v>153</v>
      </c>
      <c r="I258" s="9" t="s">
        <v>18</v>
      </c>
      <c r="J258" s="3" t="s">
        <v>2391</v>
      </c>
      <c r="K258" s="13" t="s">
        <v>173</v>
      </c>
      <c r="L258" s="14" t="s">
        <v>174</v>
      </c>
      <c r="M258" s="17">
        <f t="shared" si="9"/>
        <v>3.0115740740740804E-2</v>
      </c>
      <c r="N258">
        <f t="shared" si="10"/>
        <v>11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175</v>
      </c>
      <c r="H259" s="9" t="s">
        <v>153</v>
      </c>
      <c r="I259" s="9" t="s">
        <v>18</v>
      </c>
      <c r="J259" s="3" t="s">
        <v>2391</v>
      </c>
      <c r="K259" s="13" t="s">
        <v>176</v>
      </c>
      <c r="L259" s="14" t="s">
        <v>177</v>
      </c>
      <c r="M259" s="17">
        <f t="shared" ref="M259:M322" si="11">L259-K259</f>
        <v>1.5000000000000013E-2</v>
      </c>
      <c r="N259">
        <f t="shared" ref="N259:N322" si="12">HOUR(K259)</f>
        <v>14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600</v>
      </c>
      <c r="H260" s="9" t="s">
        <v>153</v>
      </c>
      <c r="I260" s="9" t="s">
        <v>511</v>
      </c>
      <c r="J260" s="3" t="s">
        <v>2391</v>
      </c>
      <c r="K260" s="13" t="s">
        <v>601</v>
      </c>
      <c r="L260" s="14" t="s">
        <v>602</v>
      </c>
      <c r="M260" s="17">
        <f t="shared" si="11"/>
        <v>1.3611111111111102E-2</v>
      </c>
      <c r="N260">
        <f t="shared" si="12"/>
        <v>4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1133</v>
      </c>
      <c r="H261" s="9" t="s">
        <v>153</v>
      </c>
      <c r="I261" s="9" t="s">
        <v>1016</v>
      </c>
      <c r="J261" s="3" t="s">
        <v>2391</v>
      </c>
      <c r="K261" s="13" t="s">
        <v>1134</v>
      </c>
      <c r="L261" s="14" t="s">
        <v>1135</v>
      </c>
      <c r="M261" s="17">
        <f t="shared" si="11"/>
        <v>1.5937500000000049E-2</v>
      </c>
      <c r="N261">
        <f t="shared" si="12"/>
        <v>14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1530</v>
      </c>
      <c r="H262" s="9" t="s">
        <v>153</v>
      </c>
      <c r="I262" s="9" t="s">
        <v>1391</v>
      </c>
      <c r="J262" s="3" t="s">
        <v>2391</v>
      </c>
      <c r="K262" s="13" t="s">
        <v>1531</v>
      </c>
      <c r="L262" s="14" t="s">
        <v>1532</v>
      </c>
      <c r="M262" s="17">
        <f t="shared" si="11"/>
        <v>1.2962962962962954E-2</v>
      </c>
      <c r="N262">
        <f t="shared" si="12"/>
        <v>4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1533</v>
      </c>
      <c r="H263" s="9" t="s">
        <v>153</v>
      </c>
      <c r="I263" s="9" t="s">
        <v>1391</v>
      </c>
      <c r="J263" s="3" t="s">
        <v>2391</v>
      </c>
      <c r="K263" s="13" t="s">
        <v>1534</v>
      </c>
      <c r="L263" s="14" t="s">
        <v>1535</v>
      </c>
      <c r="M263" s="17">
        <f t="shared" si="11"/>
        <v>1.6458333333333297E-2</v>
      </c>
      <c r="N263">
        <f t="shared" si="12"/>
        <v>9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1536</v>
      </c>
      <c r="H264" s="9" t="s">
        <v>153</v>
      </c>
      <c r="I264" s="9" t="s">
        <v>1391</v>
      </c>
      <c r="J264" s="3" t="s">
        <v>2391</v>
      </c>
      <c r="K264" s="13" t="s">
        <v>1537</v>
      </c>
      <c r="L264" s="14" t="s">
        <v>1538</v>
      </c>
      <c r="M264" s="17">
        <f t="shared" si="11"/>
        <v>2.9328703703703718E-2</v>
      </c>
      <c r="N264">
        <f t="shared" si="12"/>
        <v>11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1539</v>
      </c>
      <c r="H265" s="9" t="s">
        <v>153</v>
      </c>
      <c r="I265" s="9" t="s">
        <v>1391</v>
      </c>
      <c r="J265" s="3" t="s">
        <v>2391</v>
      </c>
      <c r="K265" s="13" t="s">
        <v>1540</v>
      </c>
      <c r="L265" s="14" t="s">
        <v>1541</v>
      </c>
      <c r="M265" s="17">
        <f t="shared" si="11"/>
        <v>2.156250000000004E-2</v>
      </c>
      <c r="N265">
        <f t="shared" si="12"/>
        <v>14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2014</v>
      </c>
      <c r="H266" s="9" t="s">
        <v>153</v>
      </c>
      <c r="I266" s="9" t="s">
        <v>1893</v>
      </c>
      <c r="J266" s="3" t="s">
        <v>2391</v>
      </c>
      <c r="K266" s="13" t="s">
        <v>2015</v>
      </c>
      <c r="L266" s="14" t="s">
        <v>2016</v>
      </c>
      <c r="M266" s="17">
        <f t="shared" si="11"/>
        <v>1.5960648148148154E-2</v>
      </c>
      <c r="N266">
        <f t="shared" si="12"/>
        <v>4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2017</v>
      </c>
      <c r="H267" s="9" t="s">
        <v>153</v>
      </c>
      <c r="I267" s="9" t="s">
        <v>1893</v>
      </c>
      <c r="J267" s="3" t="s">
        <v>2391</v>
      </c>
      <c r="K267" s="13" t="s">
        <v>2018</v>
      </c>
      <c r="L267" s="14" t="s">
        <v>2019</v>
      </c>
      <c r="M267" s="17">
        <f t="shared" si="11"/>
        <v>1.9907407407407429E-2</v>
      </c>
      <c r="N267">
        <f t="shared" si="12"/>
        <v>9</v>
      </c>
    </row>
    <row r="268" spans="1:14" x14ac:dyDescent="0.25">
      <c r="A268" s="11"/>
      <c r="B268" s="12"/>
      <c r="C268" s="12"/>
      <c r="D268" s="12"/>
      <c r="E268" s="9" t="s">
        <v>178</v>
      </c>
      <c r="F268" s="9" t="s">
        <v>15</v>
      </c>
      <c r="G268" s="10" t="s">
        <v>12</v>
      </c>
      <c r="H268" s="5"/>
      <c r="I268" s="5"/>
      <c r="J268" s="6"/>
      <c r="K268" s="7"/>
      <c r="L268" s="8"/>
    </row>
    <row r="269" spans="1:14" x14ac:dyDescent="0.25">
      <c r="A269" s="11"/>
      <c r="B269" s="12"/>
      <c r="C269" s="12"/>
      <c r="D269" s="12"/>
      <c r="E269" s="12"/>
      <c r="F269" s="12"/>
      <c r="G269" s="9" t="s">
        <v>179</v>
      </c>
      <c r="H269" s="9" t="s">
        <v>161</v>
      </c>
      <c r="I269" s="9" t="s">
        <v>18</v>
      </c>
      <c r="J269" s="3" t="s">
        <v>2391</v>
      </c>
      <c r="K269" s="13" t="s">
        <v>180</v>
      </c>
      <c r="L269" s="14" t="s">
        <v>181</v>
      </c>
      <c r="M269" s="17">
        <f t="shared" si="11"/>
        <v>1.5023148148148091E-2</v>
      </c>
      <c r="N269">
        <f t="shared" si="12"/>
        <v>15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1136</v>
      </c>
      <c r="H270" s="9" t="s">
        <v>161</v>
      </c>
      <c r="I270" s="9" t="s">
        <v>1016</v>
      </c>
      <c r="J270" s="3" t="s">
        <v>2391</v>
      </c>
      <c r="K270" s="13" t="s">
        <v>1137</v>
      </c>
      <c r="L270" s="14" t="s">
        <v>1138</v>
      </c>
      <c r="M270" s="17">
        <f t="shared" si="11"/>
        <v>1.6562500000000036E-2</v>
      </c>
      <c r="N270">
        <f t="shared" si="12"/>
        <v>6</v>
      </c>
    </row>
    <row r="271" spans="1:14" x14ac:dyDescent="0.25">
      <c r="A271" s="11"/>
      <c r="B271" s="12"/>
      <c r="C271" s="9" t="s">
        <v>182</v>
      </c>
      <c r="D271" s="9" t="s">
        <v>183</v>
      </c>
      <c r="E271" s="9" t="s">
        <v>183</v>
      </c>
      <c r="F271" s="9" t="s">
        <v>15</v>
      </c>
      <c r="G271" s="10" t="s">
        <v>12</v>
      </c>
      <c r="H271" s="5"/>
      <c r="I271" s="5"/>
      <c r="J271" s="6"/>
      <c r="K271" s="7"/>
      <c r="L271" s="8"/>
    </row>
    <row r="272" spans="1:14" x14ac:dyDescent="0.25">
      <c r="A272" s="11"/>
      <c r="B272" s="12"/>
      <c r="C272" s="12"/>
      <c r="D272" s="12"/>
      <c r="E272" s="12"/>
      <c r="F272" s="12"/>
      <c r="G272" s="9" t="s">
        <v>184</v>
      </c>
      <c r="H272" s="9" t="s">
        <v>153</v>
      </c>
      <c r="I272" s="9" t="s">
        <v>18</v>
      </c>
      <c r="J272" s="3" t="s">
        <v>2391</v>
      </c>
      <c r="K272" s="13" t="s">
        <v>185</v>
      </c>
      <c r="L272" s="14" t="s">
        <v>186</v>
      </c>
      <c r="M272" s="17">
        <f t="shared" si="11"/>
        <v>1.3900462962962934E-2</v>
      </c>
      <c r="N272">
        <f t="shared" si="12"/>
        <v>6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1139</v>
      </c>
      <c r="H273" s="9" t="s">
        <v>153</v>
      </c>
      <c r="I273" s="9" t="s">
        <v>1016</v>
      </c>
      <c r="J273" s="3" t="s">
        <v>2391</v>
      </c>
      <c r="K273" s="13" t="s">
        <v>1140</v>
      </c>
      <c r="L273" s="14" t="s">
        <v>1141</v>
      </c>
      <c r="M273" s="17">
        <f t="shared" si="11"/>
        <v>1.3310185185185189E-2</v>
      </c>
      <c r="N273">
        <f t="shared" si="12"/>
        <v>2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1542</v>
      </c>
      <c r="H274" s="9" t="s">
        <v>153</v>
      </c>
      <c r="I274" s="9" t="s">
        <v>1391</v>
      </c>
      <c r="J274" s="3" t="s">
        <v>2391</v>
      </c>
      <c r="K274" s="13" t="s">
        <v>1543</v>
      </c>
      <c r="L274" s="14" t="s">
        <v>1544</v>
      </c>
      <c r="M274" s="17">
        <f t="shared" si="11"/>
        <v>1.3275462962962975E-2</v>
      </c>
      <c r="N274">
        <f t="shared" si="12"/>
        <v>2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1545</v>
      </c>
      <c r="H275" s="9" t="s">
        <v>153</v>
      </c>
      <c r="I275" s="9" t="s">
        <v>1391</v>
      </c>
      <c r="J275" s="3" t="s">
        <v>2391</v>
      </c>
      <c r="K275" s="13" t="s">
        <v>1546</v>
      </c>
      <c r="L275" s="14" t="s">
        <v>1547</v>
      </c>
      <c r="M275" s="17">
        <f t="shared" si="11"/>
        <v>2.0335648148148144E-2</v>
      </c>
      <c r="N275">
        <f t="shared" si="12"/>
        <v>6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2020</v>
      </c>
      <c r="H276" s="9" t="s">
        <v>153</v>
      </c>
      <c r="I276" s="9" t="s">
        <v>1893</v>
      </c>
      <c r="J276" s="3" t="s">
        <v>2391</v>
      </c>
      <c r="K276" s="13" t="s">
        <v>2021</v>
      </c>
      <c r="L276" s="14" t="s">
        <v>2022</v>
      </c>
      <c r="M276" s="17">
        <f t="shared" si="11"/>
        <v>1.3576388888888846E-2</v>
      </c>
      <c r="N276">
        <f t="shared" si="12"/>
        <v>6</v>
      </c>
    </row>
    <row r="277" spans="1:14" x14ac:dyDescent="0.25">
      <c r="A277" s="11"/>
      <c r="B277" s="12"/>
      <c r="C277" s="9" t="s">
        <v>53</v>
      </c>
      <c r="D277" s="9" t="s">
        <v>54</v>
      </c>
      <c r="E277" s="9" t="s">
        <v>54</v>
      </c>
      <c r="F277" s="9" t="s">
        <v>15</v>
      </c>
      <c r="G277" s="10" t="s">
        <v>12</v>
      </c>
      <c r="H277" s="5"/>
      <c r="I277" s="5"/>
      <c r="J277" s="6"/>
      <c r="K277" s="7"/>
      <c r="L277" s="8"/>
    </row>
    <row r="278" spans="1:14" x14ac:dyDescent="0.25">
      <c r="A278" s="11"/>
      <c r="B278" s="12"/>
      <c r="C278" s="12"/>
      <c r="D278" s="12"/>
      <c r="E278" s="12"/>
      <c r="F278" s="12"/>
      <c r="G278" s="9" t="s">
        <v>187</v>
      </c>
      <c r="H278" s="9" t="s">
        <v>153</v>
      </c>
      <c r="I278" s="9" t="s">
        <v>18</v>
      </c>
      <c r="J278" s="3" t="s">
        <v>2391</v>
      </c>
      <c r="K278" s="13" t="s">
        <v>188</v>
      </c>
      <c r="L278" s="14" t="s">
        <v>189</v>
      </c>
      <c r="M278" s="17">
        <f t="shared" si="11"/>
        <v>3.1608796296296315E-2</v>
      </c>
      <c r="N278">
        <f t="shared" si="12"/>
        <v>10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603</v>
      </c>
      <c r="H279" s="9" t="s">
        <v>153</v>
      </c>
      <c r="I279" s="9" t="s">
        <v>511</v>
      </c>
      <c r="J279" s="3" t="s">
        <v>2391</v>
      </c>
      <c r="K279" s="13" t="s">
        <v>604</v>
      </c>
      <c r="L279" s="14" t="s">
        <v>605</v>
      </c>
      <c r="M279" s="17">
        <f t="shared" si="11"/>
        <v>2.5069444444444422E-2</v>
      </c>
      <c r="N279">
        <f t="shared" si="12"/>
        <v>7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1142</v>
      </c>
      <c r="H280" s="9" t="s">
        <v>153</v>
      </c>
      <c r="I280" s="9" t="s">
        <v>1016</v>
      </c>
      <c r="J280" s="3" t="s">
        <v>2391</v>
      </c>
      <c r="K280" s="13" t="s">
        <v>1143</v>
      </c>
      <c r="L280" s="14" t="s">
        <v>1144</v>
      </c>
      <c r="M280" s="17">
        <f t="shared" si="11"/>
        <v>2.0752314814814765E-2</v>
      </c>
      <c r="N280">
        <f t="shared" si="12"/>
        <v>13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1548</v>
      </c>
      <c r="H281" s="9" t="s">
        <v>153</v>
      </c>
      <c r="I281" s="9" t="s">
        <v>1391</v>
      </c>
      <c r="J281" s="3" t="s">
        <v>2391</v>
      </c>
      <c r="K281" s="13" t="s">
        <v>1549</v>
      </c>
      <c r="L281" s="14" t="s">
        <v>1550</v>
      </c>
      <c r="M281" s="17">
        <f t="shared" si="11"/>
        <v>5.0891203703703702E-2</v>
      </c>
      <c r="N281">
        <f t="shared" si="12"/>
        <v>9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2302</v>
      </c>
      <c r="H282" s="9" t="s">
        <v>1064</v>
      </c>
      <c r="I282" s="9" t="s">
        <v>2266</v>
      </c>
      <c r="J282" s="3" t="s">
        <v>2391</v>
      </c>
      <c r="K282" s="13" t="s">
        <v>2303</v>
      </c>
      <c r="L282" s="14" t="s">
        <v>2304</v>
      </c>
      <c r="M282" s="17">
        <f t="shared" si="11"/>
        <v>1.3541666666666674E-2</v>
      </c>
      <c r="N282">
        <f t="shared" si="12"/>
        <v>12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2344</v>
      </c>
      <c r="H283" s="9" t="s">
        <v>153</v>
      </c>
      <c r="I283" s="9" t="s">
        <v>2338</v>
      </c>
      <c r="J283" s="3" t="s">
        <v>2391</v>
      </c>
      <c r="K283" s="13" t="s">
        <v>2345</v>
      </c>
      <c r="L283" s="14" t="s">
        <v>2346</v>
      </c>
      <c r="M283" s="17">
        <f t="shared" si="11"/>
        <v>2.3692129629629577E-2</v>
      </c>
      <c r="N283">
        <f t="shared" si="12"/>
        <v>10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2347</v>
      </c>
      <c r="H284" s="9" t="s">
        <v>153</v>
      </c>
      <c r="I284" s="9" t="s">
        <v>2338</v>
      </c>
      <c r="J284" s="3" t="s">
        <v>2391</v>
      </c>
      <c r="K284" s="13" t="s">
        <v>2348</v>
      </c>
      <c r="L284" s="14" t="s">
        <v>2349</v>
      </c>
      <c r="M284" s="17">
        <f t="shared" si="11"/>
        <v>1.5208333333333379E-2</v>
      </c>
      <c r="N284">
        <f t="shared" si="12"/>
        <v>14</v>
      </c>
    </row>
    <row r="285" spans="1:14" x14ac:dyDescent="0.25">
      <c r="A285" s="11"/>
      <c r="B285" s="12"/>
      <c r="C285" s="9" t="s">
        <v>190</v>
      </c>
      <c r="D285" s="9" t="s">
        <v>191</v>
      </c>
      <c r="E285" s="10" t="s">
        <v>12</v>
      </c>
      <c r="F285" s="5"/>
      <c r="G285" s="5"/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9" t="s">
        <v>606</v>
      </c>
      <c r="F286" s="9" t="s">
        <v>15</v>
      </c>
      <c r="G286" s="10" t="s">
        <v>12</v>
      </c>
      <c r="H286" s="5"/>
      <c r="I286" s="5"/>
      <c r="J286" s="6"/>
      <c r="K286" s="7"/>
      <c r="L286" s="8"/>
    </row>
    <row r="287" spans="1:14" x14ac:dyDescent="0.25">
      <c r="A287" s="11"/>
      <c r="B287" s="12"/>
      <c r="C287" s="12"/>
      <c r="D287" s="12"/>
      <c r="E287" s="12"/>
      <c r="F287" s="12"/>
      <c r="G287" s="9" t="s">
        <v>607</v>
      </c>
      <c r="H287" s="9" t="s">
        <v>161</v>
      </c>
      <c r="I287" s="9" t="s">
        <v>511</v>
      </c>
      <c r="J287" s="3" t="s">
        <v>2391</v>
      </c>
      <c r="K287" s="13" t="s">
        <v>608</v>
      </c>
      <c r="L287" s="14" t="s">
        <v>609</v>
      </c>
      <c r="M287" s="17">
        <f t="shared" si="11"/>
        <v>2.4074074074074137E-2</v>
      </c>
      <c r="N287">
        <f t="shared" si="12"/>
        <v>20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1145</v>
      </c>
      <c r="H288" s="9" t="s">
        <v>161</v>
      </c>
      <c r="I288" s="9" t="s">
        <v>1016</v>
      </c>
      <c r="J288" s="3" t="s">
        <v>2391</v>
      </c>
      <c r="K288" s="13" t="s">
        <v>1146</v>
      </c>
      <c r="L288" s="14" t="s">
        <v>1147</v>
      </c>
      <c r="M288" s="17">
        <f t="shared" si="11"/>
        <v>3.0405092592592553E-2</v>
      </c>
      <c r="N288">
        <f t="shared" si="12"/>
        <v>8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2393</v>
      </c>
      <c r="H289" s="9" t="s">
        <v>161</v>
      </c>
      <c r="I289" s="9" t="s">
        <v>1391</v>
      </c>
      <c r="J289" s="3" t="s">
        <v>2391</v>
      </c>
      <c r="K289" s="13" t="s">
        <v>1593</v>
      </c>
      <c r="L289" s="14" t="s">
        <v>1594</v>
      </c>
      <c r="M289" s="17">
        <f t="shared" si="11"/>
        <v>3.5636574074074057E-2</v>
      </c>
      <c r="N289">
        <f t="shared" si="12"/>
        <v>8</v>
      </c>
    </row>
    <row r="290" spans="1:14" x14ac:dyDescent="0.25">
      <c r="A290" s="11"/>
      <c r="B290" s="12"/>
      <c r="C290" s="12"/>
      <c r="D290" s="12"/>
      <c r="E290" s="9" t="s">
        <v>191</v>
      </c>
      <c r="F290" s="9" t="s">
        <v>15</v>
      </c>
      <c r="G290" s="10" t="s">
        <v>12</v>
      </c>
      <c r="H290" s="5"/>
      <c r="I290" s="5"/>
      <c r="J290" s="6"/>
      <c r="K290" s="7"/>
      <c r="L290" s="8"/>
      <c r="M290" s="17">
        <f t="shared" si="11"/>
        <v>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192</v>
      </c>
      <c r="H291" s="9" t="s">
        <v>153</v>
      </c>
      <c r="I291" s="9" t="s">
        <v>18</v>
      </c>
      <c r="J291" s="3" t="s">
        <v>2391</v>
      </c>
      <c r="K291" s="13" t="s">
        <v>193</v>
      </c>
      <c r="L291" s="14" t="s">
        <v>194</v>
      </c>
      <c r="M291" s="17">
        <f t="shared" si="11"/>
        <v>4.9282407407407414E-2</v>
      </c>
      <c r="N291">
        <f t="shared" si="12"/>
        <v>11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1148</v>
      </c>
      <c r="H292" s="9" t="s">
        <v>153</v>
      </c>
      <c r="I292" s="9" t="s">
        <v>1016</v>
      </c>
      <c r="J292" s="3" t="s">
        <v>2391</v>
      </c>
      <c r="K292" s="13" t="s">
        <v>1149</v>
      </c>
      <c r="L292" s="14" t="s">
        <v>1150</v>
      </c>
      <c r="M292" s="17">
        <f t="shared" si="11"/>
        <v>1.8530092592592588E-2</v>
      </c>
      <c r="N292">
        <f t="shared" si="12"/>
        <v>0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2023</v>
      </c>
      <c r="H293" s="9" t="s">
        <v>153</v>
      </c>
      <c r="I293" s="9" t="s">
        <v>1893</v>
      </c>
      <c r="J293" s="3" t="s">
        <v>2391</v>
      </c>
      <c r="K293" s="13" t="s">
        <v>2024</v>
      </c>
      <c r="L293" s="14" t="s">
        <v>2025</v>
      </c>
      <c r="M293" s="17">
        <f t="shared" si="11"/>
        <v>1.2245370370370323E-2</v>
      </c>
      <c r="N293">
        <f t="shared" si="12"/>
        <v>13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2305</v>
      </c>
      <c r="H294" s="9" t="s">
        <v>153</v>
      </c>
      <c r="I294" s="9" t="s">
        <v>2266</v>
      </c>
      <c r="J294" s="3" t="s">
        <v>2391</v>
      </c>
      <c r="K294" s="13" t="s">
        <v>2306</v>
      </c>
      <c r="L294" s="14" t="s">
        <v>2307</v>
      </c>
      <c r="M294" s="17">
        <f t="shared" si="11"/>
        <v>1.2037037037037013E-2</v>
      </c>
      <c r="N294">
        <f t="shared" si="12"/>
        <v>6</v>
      </c>
    </row>
    <row r="295" spans="1:14" x14ac:dyDescent="0.25">
      <c r="A295" s="11"/>
      <c r="B295" s="12"/>
      <c r="C295" s="9" t="s">
        <v>63</v>
      </c>
      <c r="D295" s="9" t="s">
        <v>64</v>
      </c>
      <c r="E295" s="10" t="s">
        <v>12</v>
      </c>
      <c r="F295" s="5"/>
      <c r="G295" s="5"/>
      <c r="H295" s="5"/>
      <c r="I295" s="5"/>
      <c r="J295" s="6"/>
      <c r="K295" s="7"/>
      <c r="L295" s="8"/>
    </row>
    <row r="296" spans="1:14" x14ac:dyDescent="0.25">
      <c r="A296" s="11"/>
      <c r="B296" s="12"/>
      <c r="C296" s="12"/>
      <c r="D296" s="12"/>
      <c r="E296" s="9" t="s">
        <v>64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195</v>
      </c>
      <c r="H297" s="9" t="s">
        <v>153</v>
      </c>
      <c r="I297" s="9" t="s">
        <v>18</v>
      </c>
      <c r="J297" s="3" t="s">
        <v>2391</v>
      </c>
      <c r="K297" s="13" t="s">
        <v>196</v>
      </c>
      <c r="L297" s="14" t="s">
        <v>197</v>
      </c>
      <c r="M297" s="17">
        <f t="shared" si="11"/>
        <v>1.1168981481481488E-2</v>
      </c>
      <c r="N297">
        <f t="shared" si="12"/>
        <v>3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198</v>
      </c>
      <c r="H298" s="9" t="s">
        <v>153</v>
      </c>
      <c r="I298" s="9" t="s">
        <v>18</v>
      </c>
      <c r="J298" s="3" t="s">
        <v>2391</v>
      </c>
      <c r="K298" s="13" t="s">
        <v>199</v>
      </c>
      <c r="L298" s="14" t="s">
        <v>200</v>
      </c>
      <c r="M298" s="17">
        <f t="shared" si="11"/>
        <v>1.2256944444444445E-2</v>
      </c>
      <c r="N298">
        <f t="shared" si="12"/>
        <v>3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610</v>
      </c>
      <c r="H299" s="9" t="s">
        <v>153</v>
      </c>
      <c r="I299" s="9" t="s">
        <v>511</v>
      </c>
      <c r="J299" s="3" t="s">
        <v>2391</v>
      </c>
      <c r="K299" s="13" t="s">
        <v>611</v>
      </c>
      <c r="L299" s="14" t="s">
        <v>612</v>
      </c>
      <c r="M299" s="17">
        <f t="shared" si="11"/>
        <v>1.3229166666666667E-2</v>
      </c>
      <c r="N299">
        <f t="shared" si="12"/>
        <v>0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613</v>
      </c>
      <c r="H300" s="9" t="s">
        <v>153</v>
      </c>
      <c r="I300" s="9" t="s">
        <v>511</v>
      </c>
      <c r="J300" s="3" t="s">
        <v>2391</v>
      </c>
      <c r="K300" s="13" t="s">
        <v>614</v>
      </c>
      <c r="L300" s="14" t="s">
        <v>615</v>
      </c>
      <c r="M300" s="17">
        <f t="shared" si="11"/>
        <v>4.6157407407407369E-2</v>
      </c>
      <c r="N300">
        <f t="shared" si="12"/>
        <v>8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616</v>
      </c>
      <c r="H301" s="9" t="s">
        <v>153</v>
      </c>
      <c r="I301" s="9" t="s">
        <v>511</v>
      </c>
      <c r="J301" s="3" t="s">
        <v>2391</v>
      </c>
      <c r="K301" s="13" t="s">
        <v>617</v>
      </c>
      <c r="L301" s="14" t="s">
        <v>618</v>
      </c>
      <c r="M301" s="17">
        <f t="shared" si="11"/>
        <v>1.3530092592592524E-2</v>
      </c>
      <c r="N301">
        <f t="shared" si="12"/>
        <v>10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1151</v>
      </c>
      <c r="H302" s="9" t="s">
        <v>153</v>
      </c>
      <c r="I302" s="9" t="s">
        <v>1016</v>
      </c>
      <c r="J302" s="3" t="s">
        <v>2391</v>
      </c>
      <c r="K302" s="13" t="s">
        <v>1152</v>
      </c>
      <c r="L302" s="14" t="s">
        <v>1153</v>
      </c>
      <c r="M302" s="17">
        <f t="shared" si="11"/>
        <v>1.9953703703703696E-2</v>
      </c>
      <c r="N302">
        <f t="shared" si="12"/>
        <v>3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1154</v>
      </c>
      <c r="H303" s="9" t="s">
        <v>153</v>
      </c>
      <c r="I303" s="9" t="s">
        <v>1016</v>
      </c>
      <c r="J303" s="3" t="s">
        <v>2391</v>
      </c>
      <c r="K303" s="13" t="s">
        <v>1155</v>
      </c>
      <c r="L303" s="14" t="s">
        <v>1156</v>
      </c>
      <c r="M303" s="17">
        <f t="shared" si="11"/>
        <v>1.3541666666666674E-2</v>
      </c>
      <c r="N303">
        <f t="shared" si="12"/>
        <v>3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1551</v>
      </c>
      <c r="H304" s="9" t="s">
        <v>153</v>
      </c>
      <c r="I304" s="9" t="s">
        <v>1391</v>
      </c>
      <c r="J304" s="3" t="s">
        <v>2391</v>
      </c>
      <c r="K304" s="13" t="s">
        <v>1552</v>
      </c>
      <c r="L304" s="14" t="s">
        <v>1553</v>
      </c>
      <c r="M304" s="17">
        <f t="shared" si="11"/>
        <v>1.263888888888888E-2</v>
      </c>
      <c r="N304">
        <f t="shared" si="12"/>
        <v>2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1554</v>
      </c>
      <c r="H305" s="9" t="s">
        <v>153</v>
      </c>
      <c r="I305" s="9" t="s">
        <v>1391</v>
      </c>
      <c r="J305" s="3" t="s">
        <v>2391</v>
      </c>
      <c r="K305" s="13" t="s">
        <v>1555</v>
      </c>
      <c r="L305" s="14" t="s">
        <v>1556</v>
      </c>
      <c r="M305" s="17">
        <f t="shared" si="11"/>
        <v>1.1307870370370371E-2</v>
      </c>
      <c r="N305">
        <f t="shared" si="12"/>
        <v>3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1557</v>
      </c>
      <c r="H306" s="9" t="s">
        <v>153</v>
      </c>
      <c r="I306" s="9" t="s">
        <v>1391</v>
      </c>
      <c r="J306" s="3" t="s">
        <v>2391</v>
      </c>
      <c r="K306" s="13" t="s">
        <v>1558</v>
      </c>
      <c r="L306" s="14" t="s">
        <v>1559</v>
      </c>
      <c r="M306" s="17">
        <f t="shared" si="11"/>
        <v>1.8877314814814805E-2</v>
      </c>
      <c r="N306">
        <f t="shared" si="12"/>
        <v>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1560</v>
      </c>
      <c r="H307" s="9" t="s">
        <v>153</v>
      </c>
      <c r="I307" s="9" t="s">
        <v>1391</v>
      </c>
      <c r="J307" s="3" t="s">
        <v>2391</v>
      </c>
      <c r="K307" s="13" t="s">
        <v>1561</v>
      </c>
      <c r="L307" s="14" t="s">
        <v>1562</v>
      </c>
      <c r="M307" s="17">
        <f t="shared" si="11"/>
        <v>5.8553240740740753E-2</v>
      </c>
      <c r="N307">
        <f t="shared" si="12"/>
        <v>8</v>
      </c>
    </row>
    <row r="308" spans="1:14" x14ac:dyDescent="0.25">
      <c r="A308" s="11"/>
      <c r="B308" s="12"/>
      <c r="C308" s="12"/>
      <c r="D308" s="12"/>
      <c r="E308" s="9" t="s">
        <v>65</v>
      </c>
      <c r="F308" s="9" t="s">
        <v>15</v>
      </c>
      <c r="G308" s="10" t="s">
        <v>12</v>
      </c>
      <c r="H308" s="5"/>
      <c r="I308" s="5"/>
      <c r="J308" s="6"/>
      <c r="K308" s="7"/>
      <c r="L308" s="8"/>
    </row>
    <row r="309" spans="1:14" x14ac:dyDescent="0.25">
      <c r="A309" s="11"/>
      <c r="B309" s="12"/>
      <c r="C309" s="12"/>
      <c r="D309" s="12"/>
      <c r="E309" s="12"/>
      <c r="F309" s="12"/>
      <c r="G309" s="9" t="s">
        <v>201</v>
      </c>
      <c r="H309" s="9" t="s">
        <v>153</v>
      </c>
      <c r="I309" s="9" t="s">
        <v>18</v>
      </c>
      <c r="J309" s="3" t="s">
        <v>2391</v>
      </c>
      <c r="K309" s="13" t="s">
        <v>202</v>
      </c>
      <c r="L309" s="14" t="s">
        <v>203</v>
      </c>
      <c r="M309" s="17">
        <f t="shared" si="11"/>
        <v>1.9976851851851885E-2</v>
      </c>
      <c r="N309">
        <f t="shared" si="12"/>
        <v>5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204</v>
      </c>
      <c r="H310" s="9" t="s">
        <v>153</v>
      </c>
      <c r="I310" s="9" t="s">
        <v>18</v>
      </c>
      <c r="J310" s="3" t="s">
        <v>2391</v>
      </c>
      <c r="K310" s="13" t="s">
        <v>205</v>
      </c>
      <c r="L310" s="14" t="s">
        <v>206</v>
      </c>
      <c r="M310" s="17">
        <f t="shared" si="11"/>
        <v>4.5057870370370401E-2</v>
      </c>
      <c r="N310">
        <f t="shared" si="12"/>
        <v>10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207</v>
      </c>
      <c r="H311" s="9" t="s">
        <v>153</v>
      </c>
      <c r="I311" s="9" t="s">
        <v>18</v>
      </c>
      <c r="J311" s="3" t="s">
        <v>2391</v>
      </c>
      <c r="K311" s="13" t="s">
        <v>208</v>
      </c>
      <c r="L311" s="14" t="s">
        <v>209</v>
      </c>
      <c r="M311" s="17">
        <f t="shared" si="11"/>
        <v>2.7974537037037006E-2</v>
      </c>
      <c r="N311">
        <f t="shared" si="12"/>
        <v>17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619</v>
      </c>
      <c r="H312" s="9" t="s">
        <v>153</v>
      </c>
      <c r="I312" s="9" t="s">
        <v>511</v>
      </c>
      <c r="J312" s="3" t="s">
        <v>2391</v>
      </c>
      <c r="K312" s="13" t="s">
        <v>620</v>
      </c>
      <c r="L312" s="14" t="s">
        <v>621</v>
      </c>
      <c r="M312" s="17">
        <f t="shared" si="11"/>
        <v>5.5520833333333242E-2</v>
      </c>
      <c r="N312">
        <f t="shared" si="12"/>
        <v>12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622</v>
      </c>
      <c r="H313" s="9" t="s">
        <v>153</v>
      </c>
      <c r="I313" s="9" t="s">
        <v>511</v>
      </c>
      <c r="J313" s="3" t="s">
        <v>2391</v>
      </c>
      <c r="K313" s="13" t="s">
        <v>623</v>
      </c>
      <c r="L313" s="14" t="s">
        <v>624</v>
      </c>
      <c r="M313" s="17">
        <f t="shared" si="11"/>
        <v>5.8032407407407338E-2</v>
      </c>
      <c r="N313">
        <f t="shared" si="12"/>
        <v>13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625</v>
      </c>
      <c r="H314" s="9" t="s">
        <v>153</v>
      </c>
      <c r="I314" s="9" t="s">
        <v>511</v>
      </c>
      <c r="J314" s="3" t="s">
        <v>2391</v>
      </c>
      <c r="K314" s="13" t="s">
        <v>626</v>
      </c>
      <c r="L314" s="14" t="s">
        <v>627</v>
      </c>
      <c r="M314" s="17">
        <f t="shared" si="11"/>
        <v>2.5381944444444415E-2</v>
      </c>
      <c r="N314">
        <f t="shared" si="12"/>
        <v>17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628</v>
      </c>
      <c r="H315" s="9" t="s">
        <v>153</v>
      </c>
      <c r="I315" s="9" t="s">
        <v>511</v>
      </c>
      <c r="J315" s="3" t="s">
        <v>2391</v>
      </c>
      <c r="K315" s="13" t="s">
        <v>629</v>
      </c>
      <c r="L315" s="14" t="s">
        <v>630</v>
      </c>
      <c r="M315" s="17">
        <f t="shared" si="11"/>
        <v>1.3865740740740762E-2</v>
      </c>
      <c r="N315">
        <f t="shared" si="12"/>
        <v>21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1157</v>
      </c>
      <c r="H316" s="9" t="s">
        <v>153</v>
      </c>
      <c r="I316" s="9" t="s">
        <v>1016</v>
      </c>
      <c r="J316" s="3" t="s">
        <v>2391</v>
      </c>
      <c r="K316" s="13" t="s">
        <v>1158</v>
      </c>
      <c r="L316" s="14" t="s">
        <v>1159</v>
      </c>
      <c r="M316" s="17">
        <f t="shared" si="11"/>
        <v>1.8217592592592591E-2</v>
      </c>
      <c r="N316">
        <f t="shared" si="12"/>
        <v>5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1160</v>
      </c>
      <c r="H317" s="9" t="s">
        <v>153</v>
      </c>
      <c r="I317" s="9" t="s">
        <v>1016</v>
      </c>
      <c r="J317" s="3" t="s">
        <v>2391</v>
      </c>
      <c r="K317" s="13" t="s">
        <v>1161</v>
      </c>
      <c r="L317" s="14" t="s">
        <v>1162</v>
      </c>
      <c r="M317" s="17">
        <f t="shared" si="11"/>
        <v>1.6030092592592637E-2</v>
      </c>
      <c r="N317">
        <f t="shared" si="12"/>
        <v>9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1163</v>
      </c>
      <c r="H318" s="9" t="s">
        <v>153</v>
      </c>
      <c r="I318" s="9" t="s">
        <v>1016</v>
      </c>
      <c r="J318" s="3" t="s">
        <v>2391</v>
      </c>
      <c r="K318" s="13" t="s">
        <v>1164</v>
      </c>
      <c r="L318" s="14" t="s">
        <v>1165</v>
      </c>
      <c r="M318" s="17">
        <f t="shared" si="11"/>
        <v>1.2268518518518512E-2</v>
      </c>
      <c r="N318">
        <f t="shared" si="12"/>
        <v>20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1563</v>
      </c>
      <c r="H319" s="9" t="s">
        <v>153</v>
      </c>
      <c r="I319" s="9" t="s">
        <v>1391</v>
      </c>
      <c r="J319" s="3" t="s">
        <v>2391</v>
      </c>
      <c r="K319" s="13" t="s">
        <v>1564</v>
      </c>
      <c r="L319" s="14" t="s">
        <v>1565</v>
      </c>
      <c r="M319" s="17">
        <f t="shared" si="11"/>
        <v>1.2881944444444442E-2</v>
      </c>
      <c r="N319">
        <f t="shared" si="12"/>
        <v>0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1566</v>
      </c>
      <c r="H320" s="9" t="s">
        <v>153</v>
      </c>
      <c r="I320" s="9" t="s">
        <v>1391</v>
      </c>
      <c r="J320" s="3" t="s">
        <v>2391</v>
      </c>
      <c r="K320" s="13" t="s">
        <v>1567</v>
      </c>
      <c r="L320" s="14" t="s">
        <v>1568</v>
      </c>
      <c r="M320" s="17">
        <f t="shared" si="11"/>
        <v>2.159722222222224E-2</v>
      </c>
      <c r="N320">
        <f t="shared" si="12"/>
        <v>5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1569</v>
      </c>
      <c r="H321" s="9" t="s">
        <v>153</v>
      </c>
      <c r="I321" s="9" t="s">
        <v>1391</v>
      </c>
      <c r="J321" s="3" t="s">
        <v>2391</v>
      </c>
      <c r="K321" s="13" t="s">
        <v>1570</v>
      </c>
      <c r="L321" s="14" t="s">
        <v>1571</v>
      </c>
      <c r="M321" s="17">
        <f t="shared" si="11"/>
        <v>3.0405092592592609E-2</v>
      </c>
      <c r="N321">
        <f t="shared" si="12"/>
        <v>11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1572</v>
      </c>
      <c r="H322" s="9" t="s">
        <v>153</v>
      </c>
      <c r="I322" s="9" t="s">
        <v>1391</v>
      </c>
      <c r="J322" s="3" t="s">
        <v>2391</v>
      </c>
      <c r="K322" s="13" t="s">
        <v>1573</v>
      </c>
      <c r="L322" s="14" t="s">
        <v>1574</v>
      </c>
      <c r="M322" s="17">
        <f t="shared" si="11"/>
        <v>1.8240740740740669E-2</v>
      </c>
      <c r="N322">
        <f t="shared" si="12"/>
        <v>17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1575</v>
      </c>
      <c r="H323" s="9" t="s">
        <v>153</v>
      </c>
      <c r="I323" s="9" t="s">
        <v>1391</v>
      </c>
      <c r="J323" s="3" t="s">
        <v>2391</v>
      </c>
      <c r="K323" s="13" t="s">
        <v>1576</v>
      </c>
      <c r="L323" s="14" t="s">
        <v>1577</v>
      </c>
      <c r="M323" s="17">
        <f t="shared" ref="M323:M386" si="13">L323-K323</f>
        <v>1.2858796296296271E-2</v>
      </c>
      <c r="N323">
        <f t="shared" ref="N323:N386" si="14">HOUR(K323)</f>
        <v>20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2026</v>
      </c>
      <c r="H324" s="9" t="s">
        <v>153</v>
      </c>
      <c r="I324" s="9" t="s">
        <v>1893</v>
      </c>
      <c r="J324" s="3" t="s">
        <v>2391</v>
      </c>
      <c r="K324" s="13" t="s">
        <v>2027</v>
      </c>
      <c r="L324" s="14" t="s">
        <v>2028</v>
      </c>
      <c r="M324" s="17">
        <f t="shared" si="13"/>
        <v>2.0694444444444404E-2</v>
      </c>
      <c r="N324">
        <f t="shared" si="14"/>
        <v>5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2029</v>
      </c>
      <c r="H325" s="9" t="s">
        <v>153</v>
      </c>
      <c r="I325" s="9" t="s">
        <v>1893</v>
      </c>
      <c r="J325" s="3" t="s">
        <v>2391</v>
      </c>
      <c r="K325" s="13" t="s">
        <v>2030</v>
      </c>
      <c r="L325" s="14" t="s">
        <v>2031</v>
      </c>
      <c r="M325" s="17">
        <f t="shared" si="13"/>
        <v>1.8796296296296311E-2</v>
      </c>
      <c r="N325">
        <f t="shared" si="14"/>
        <v>12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2032</v>
      </c>
      <c r="H326" s="9" t="s">
        <v>153</v>
      </c>
      <c r="I326" s="9" t="s">
        <v>1893</v>
      </c>
      <c r="J326" s="3" t="s">
        <v>2391</v>
      </c>
      <c r="K326" s="13" t="s">
        <v>2033</v>
      </c>
      <c r="L326" s="14" t="s">
        <v>2034</v>
      </c>
      <c r="M326" s="17">
        <f t="shared" si="13"/>
        <v>1.3252314814814814E-2</v>
      </c>
      <c r="N326">
        <f t="shared" si="14"/>
        <v>17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2035</v>
      </c>
      <c r="H327" s="9" t="s">
        <v>153</v>
      </c>
      <c r="I327" s="9" t="s">
        <v>1893</v>
      </c>
      <c r="J327" s="3" t="s">
        <v>2391</v>
      </c>
      <c r="K327" s="13" t="s">
        <v>2036</v>
      </c>
      <c r="L327" s="14" t="s">
        <v>2037</v>
      </c>
      <c r="M327" s="17">
        <f t="shared" si="13"/>
        <v>1.6944444444444429E-2</v>
      </c>
      <c r="N327">
        <f t="shared" si="14"/>
        <v>20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2308</v>
      </c>
      <c r="H328" s="9" t="s">
        <v>153</v>
      </c>
      <c r="I328" s="9" t="s">
        <v>2266</v>
      </c>
      <c r="J328" s="3" t="s">
        <v>2391</v>
      </c>
      <c r="K328" s="13" t="s">
        <v>2309</v>
      </c>
      <c r="L328" s="14" t="s">
        <v>2310</v>
      </c>
      <c r="M328" s="17">
        <f t="shared" si="13"/>
        <v>1.4259259259259305E-2</v>
      </c>
      <c r="N328">
        <f t="shared" si="14"/>
        <v>17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2350</v>
      </c>
      <c r="H329" s="9" t="s">
        <v>153</v>
      </c>
      <c r="I329" s="9" t="s">
        <v>2338</v>
      </c>
      <c r="J329" s="3" t="s">
        <v>2391</v>
      </c>
      <c r="K329" s="13" t="s">
        <v>2351</v>
      </c>
      <c r="L329" s="14" t="s">
        <v>2352</v>
      </c>
      <c r="M329" s="17">
        <f t="shared" si="13"/>
        <v>1.2395833333333273E-2</v>
      </c>
      <c r="N329">
        <f t="shared" si="14"/>
        <v>17</v>
      </c>
    </row>
    <row r="330" spans="1:14" x14ac:dyDescent="0.25">
      <c r="A330" s="11"/>
      <c r="B330" s="12"/>
      <c r="C330" s="9" t="s">
        <v>72</v>
      </c>
      <c r="D330" s="9" t="s">
        <v>73</v>
      </c>
      <c r="E330" s="9" t="s">
        <v>73</v>
      </c>
      <c r="F330" s="9" t="s">
        <v>15</v>
      </c>
      <c r="G330" s="10" t="s">
        <v>12</v>
      </c>
      <c r="H330" s="5"/>
      <c r="I330" s="5"/>
      <c r="J330" s="6"/>
      <c r="K330" s="7"/>
      <c r="L330" s="8"/>
    </row>
    <row r="331" spans="1:14" x14ac:dyDescent="0.25">
      <c r="A331" s="11"/>
      <c r="B331" s="12"/>
      <c r="C331" s="12"/>
      <c r="D331" s="12"/>
      <c r="E331" s="12"/>
      <c r="F331" s="12"/>
      <c r="G331" s="9" t="s">
        <v>2038</v>
      </c>
      <c r="H331" s="9" t="s">
        <v>153</v>
      </c>
      <c r="I331" s="9" t="s">
        <v>1893</v>
      </c>
      <c r="J331" s="3" t="s">
        <v>2391</v>
      </c>
      <c r="K331" s="13" t="s">
        <v>2039</v>
      </c>
      <c r="L331" s="14" t="s">
        <v>2040</v>
      </c>
      <c r="M331" s="17">
        <f t="shared" si="13"/>
        <v>1.6006944444444393E-2</v>
      </c>
      <c r="N331">
        <f t="shared" si="14"/>
        <v>15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2041</v>
      </c>
      <c r="H332" s="9" t="s">
        <v>153</v>
      </c>
      <c r="I332" s="9" t="s">
        <v>1893</v>
      </c>
      <c r="J332" s="3" t="s">
        <v>2391</v>
      </c>
      <c r="K332" s="13" t="s">
        <v>2042</v>
      </c>
      <c r="L332" s="14" t="s">
        <v>2043</v>
      </c>
      <c r="M332" s="17">
        <f t="shared" si="13"/>
        <v>2.1238425925925841E-2</v>
      </c>
      <c r="N332">
        <f t="shared" si="14"/>
        <v>18</v>
      </c>
    </row>
    <row r="333" spans="1:14" x14ac:dyDescent="0.25">
      <c r="A333" s="11"/>
      <c r="B333" s="12"/>
      <c r="C333" s="9" t="s">
        <v>822</v>
      </c>
      <c r="D333" s="9" t="s">
        <v>823</v>
      </c>
      <c r="E333" s="9" t="s">
        <v>823</v>
      </c>
      <c r="F333" s="9" t="s">
        <v>15</v>
      </c>
      <c r="G333" s="9" t="s">
        <v>1166</v>
      </c>
      <c r="H333" s="9" t="s">
        <v>153</v>
      </c>
      <c r="I333" s="9" t="s">
        <v>1016</v>
      </c>
      <c r="J333" s="3" t="s">
        <v>2391</v>
      </c>
      <c r="K333" s="13" t="s">
        <v>1167</v>
      </c>
      <c r="L333" s="14" t="s">
        <v>1168</v>
      </c>
      <c r="M333" s="17">
        <f t="shared" si="13"/>
        <v>1.7523148148148149E-2</v>
      </c>
      <c r="N333">
        <f t="shared" si="14"/>
        <v>14</v>
      </c>
    </row>
    <row r="334" spans="1:14" x14ac:dyDescent="0.25">
      <c r="A334" s="11"/>
      <c r="B334" s="12"/>
      <c r="C334" s="9" t="s">
        <v>93</v>
      </c>
      <c r="D334" s="9" t="s">
        <v>94</v>
      </c>
      <c r="E334" s="9" t="s">
        <v>341</v>
      </c>
      <c r="F334" s="9" t="s">
        <v>15</v>
      </c>
      <c r="G334" s="9" t="s">
        <v>2311</v>
      </c>
      <c r="H334" s="9" t="s">
        <v>343</v>
      </c>
      <c r="I334" s="9" t="s">
        <v>2266</v>
      </c>
      <c r="J334" s="3" t="s">
        <v>2391</v>
      </c>
      <c r="K334" s="13" t="s">
        <v>2312</v>
      </c>
      <c r="L334" s="14" t="s">
        <v>2313</v>
      </c>
      <c r="M334" s="17">
        <f t="shared" si="13"/>
        <v>2.5891203703703791E-2</v>
      </c>
      <c r="N334">
        <f t="shared" si="14"/>
        <v>16</v>
      </c>
    </row>
    <row r="335" spans="1:14" x14ac:dyDescent="0.25">
      <c r="A335" s="11"/>
      <c r="B335" s="12"/>
      <c r="C335" s="9" t="s">
        <v>631</v>
      </c>
      <c r="D335" s="9" t="s">
        <v>632</v>
      </c>
      <c r="E335" s="9" t="s">
        <v>632</v>
      </c>
      <c r="F335" s="9" t="s">
        <v>15</v>
      </c>
      <c r="G335" s="9" t="s">
        <v>633</v>
      </c>
      <c r="H335" s="9" t="s">
        <v>153</v>
      </c>
      <c r="I335" s="9" t="s">
        <v>511</v>
      </c>
      <c r="J335" s="3" t="s">
        <v>2391</v>
      </c>
      <c r="K335" s="13" t="s">
        <v>634</v>
      </c>
      <c r="L335" s="14" t="s">
        <v>635</v>
      </c>
      <c r="M335" s="17">
        <f t="shared" si="13"/>
        <v>1.2141203703703751E-2</v>
      </c>
      <c r="N335">
        <f t="shared" si="14"/>
        <v>19</v>
      </c>
    </row>
    <row r="336" spans="1:14" x14ac:dyDescent="0.25">
      <c r="A336" s="11"/>
      <c r="B336" s="12"/>
      <c r="C336" s="9" t="s">
        <v>636</v>
      </c>
      <c r="D336" s="9" t="s">
        <v>637</v>
      </c>
      <c r="E336" s="9" t="s">
        <v>637</v>
      </c>
      <c r="F336" s="9" t="s">
        <v>15</v>
      </c>
      <c r="G336" s="9" t="s">
        <v>638</v>
      </c>
      <c r="H336" s="9" t="s">
        <v>153</v>
      </c>
      <c r="I336" s="9" t="s">
        <v>511</v>
      </c>
      <c r="J336" s="3" t="s">
        <v>2391</v>
      </c>
      <c r="K336" s="13" t="s">
        <v>639</v>
      </c>
      <c r="L336" s="14" t="s">
        <v>640</v>
      </c>
      <c r="M336" s="17">
        <f t="shared" si="13"/>
        <v>3.3576388888888808E-2</v>
      </c>
      <c r="N336">
        <f t="shared" si="14"/>
        <v>14</v>
      </c>
    </row>
    <row r="337" spans="1:14" x14ac:dyDescent="0.25">
      <c r="A337" s="11"/>
      <c r="B337" s="12"/>
      <c r="C337" s="9" t="s">
        <v>1578</v>
      </c>
      <c r="D337" s="9" t="s">
        <v>1579</v>
      </c>
      <c r="E337" s="9" t="s">
        <v>1579</v>
      </c>
      <c r="F337" s="9" t="s">
        <v>15</v>
      </c>
      <c r="G337" s="9" t="s">
        <v>1580</v>
      </c>
      <c r="H337" s="9" t="s">
        <v>153</v>
      </c>
      <c r="I337" s="9" t="s">
        <v>1391</v>
      </c>
      <c r="J337" s="3" t="s">
        <v>2391</v>
      </c>
      <c r="K337" s="13" t="s">
        <v>1581</v>
      </c>
      <c r="L337" s="14" t="s">
        <v>1582</v>
      </c>
      <c r="M337" s="17">
        <f t="shared" si="13"/>
        <v>2.8668981481481337E-2</v>
      </c>
      <c r="N337">
        <f t="shared" si="14"/>
        <v>14</v>
      </c>
    </row>
    <row r="338" spans="1:14" x14ac:dyDescent="0.25">
      <c r="A338" s="11"/>
      <c r="B338" s="12"/>
      <c r="C338" s="9" t="s">
        <v>367</v>
      </c>
      <c r="D338" s="9" t="s">
        <v>368</v>
      </c>
      <c r="E338" s="9" t="s">
        <v>368</v>
      </c>
      <c r="F338" s="9" t="s">
        <v>15</v>
      </c>
      <c r="G338" s="10" t="s">
        <v>12</v>
      </c>
      <c r="H338" s="5"/>
      <c r="I338" s="5"/>
      <c r="J338" s="6"/>
      <c r="K338" s="7"/>
      <c r="L338" s="8"/>
    </row>
    <row r="339" spans="1:14" x14ac:dyDescent="0.25">
      <c r="A339" s="11"/>
      <c r="B339" s="12"/>
      <c r="C339" s="12"/>
      <c r="D339" s="12"/>
      <c r="E339" s="12"/>
      <c r="F339" s="12"/>
      <c r="G339" s="9" t="s">
        <v>641</v>
      </c>
      <c r="H339" s="9" t="s">
        <v>153</v>
      </c>
      <c r="I339" s="9" t="s">
        <v>511</v>
      </c>
      <c r="J339" s="3" t="s">
        <v>2391</v>
      </c>
      <c r="K339" s="13" t="s">
        <v>642</v>
      </c>
      <c r="L339" s="14" t="s">
        <v>643</v>
      </c>
      <c r="M339" s="17">
        <f t="shared" si="13"/>
        <v>1.2256944444444362E-2</v>
      </c>
      <c r="N339">
        <f t="shared" si="14"/>
        <v>20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644</v>
      </c>
      <c r="H340" s="9" t="s">
        <v>153</v>
      </c>
      <c r="I340" s="9" t="s">
        <v>511</v>
      </c>
      <c r="J340" s="3" t="s">
        <v>2391</v>
      </c>
      <c r="K340" s="13" t="s">
        <v>645</v>
      </c>
      <c r="L340" s="14" t="s">
        <v>646</v>
      </c>
      <c r="M340" s="17">
        <f t="shared" si="13"/>
        <v>3.9247685185185177E-2</v>
      </c>
      <c r="N340">
        <f t="shared" si="14"/>
        <v>21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1583</v>
      </c>
      <c r="H341" s="9" t="s">
        <v>153</v>
      </c>
      <c r="I341" s="9" t="s">
        <v>1391</v>
      </c>
      <c r="J341" s="3" t="s">
        <v>2391</v>
      </c>
      <c r="K341" s="13" t="s">
        <v>1584</v>
      </c>
      <c r="L341" s="14" t="s">
        <v>1585</v>
      </c>
      <c r="M341" s="17">
        <f t="shared" si="13"/>
        <v>3.1192129629629695E-2</v>
      </c>
      <c r="N341">
        <f t="shared" si="14"/>
        <v>17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2044</v>
      </c>
      <c r="H342" s="9" t="s">
        <v>153</v>
      </c>
      <c r="I342" s="9" t="s">
        <v>1893</v>
      </c>
      <c r="J342" s="3" t="s">
        <v>2391</v>
      </c>
      <c r="K342" s="13" t="s">
        <v>2045</v>
      </c>
      <c r="L342" s="14" t="s">
        <v>2046</v>
      </c>
      <c r="M342" s="17">
        <f t="shared" si="13"/>
        <v>1.7615740740740737E-2</v>
      </c>
      <c r="N342">
        <f t="shared" si="14"/>
        <v>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2353</v>
      </c>
      <c r="H343" s="9" t="s">
        <v>153</v>
      </c>
      <c r="I343" s="9" t="s">
        <v>2338</v>
      </c>
      <c r="J343" s="3" t="s">
        <v>2391</v>
      </c>
      <c r="K343" s="13" t="s">
        <v>2354</v>
      </c>
      <c r="L343" s="14" t="s">
        <v>2355</v>
      </c>
      <c r="M343" s="17">
        <f t="shared" si="13"/>
        <v>1.7187500000000133E-2</v>
      </c>
      <c r="N343">
        <f t="shared" si="14"/>
        <v>21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2356</v>
      </c>
      <c r="H344" s="9" t="s">
        <v>153</v>
      </c>
      <c r="I344" s="9" t="s">
        <v>2338</v>
      </c>
      <c r="J344" s="3" t="s">
        <v>2391</v>
      </c>
      <c r="K344" s="13" t="s">
        <v>2357</v>
      </c>
      <c r="L344" s="14" t="s">
        <v>2358</v>
      </c>
      <c r="M344" s="17">
        <f t="shared" si="13"/>
        <v>1.1805555555555625E-2</v>
      </c>
      <c r="N344">
        <f t="shared" si="14"/>
        <v>22</v>
      </c>
    </row>
    <row r="345" spans="1:14" x14ac:dyDescent="0.25">
      <c r="A345" s="11"/>
      <c r="B345" s="12"/>
      <c r="C345" s="9" t="s">
        <v>210</v>
      </c>
      <c r="D345" s="9" t="s">
        <v>211</v>
      </c>
      <c r="E345" s="9" t="s">
        <v>211</v>
      </c>
      <c r="F345" s="9" t="s">
        <v>15</v>
      </c>
      <c r="G345" s="10" t="s">
        <v>12</v>
      </c>
      <c r="H345" s="5"/>
      <c r="I345" s="5"/>
      <c r="J345" s="6"/>
      <c r="K345" s="7"/>
      <c r="L345" s="8"/>
    </row>
    <row r="346" spans="1:14" x14ac:dyDescent="0.25">
      <c r="A346" s="11"/>
      <c r="B346" s="12"/>
      <c r="C346" s="12"/>
      <c r="D346" s="12"/>
      <c r="E346" s="12"/>
      <c r="F346" s="12"/>
      <c r="G346" s="9" t="s">
        <v>212</v>
      </c>
      <c r="H346" s="9" t="s">
        <v>153</v>
      </c>
      <c r="I346" s="9" t="s">
        <v>18</v>
      </c>
      <c r="J346" s="3" t="s">
        <v>2391</v>
      </c>
      <c r="K346" s="13" t="s">
        <v>213</v>
      </c>
      <c r="L346" s="14" t="s">
        <v>214</v>
      </c>
      <c r="M346" s="17">
        <f t="shared" si="13"/>
        <v>1.8148148148148135E-2</v>
      </c>
      <c r="N346">
        <f t="shared" si="14"/>
        <v>7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647</v>
      </c>
      <c r="H347" s="9" t="s">
        <v>153</v>
      </c>
      <c r="I347" s="9" t="s">
        <v>511</v>
      </c>
      <c r="J347" s="3" t="s">
        <v>2391</v>
      </c>
      <c r="K347" s="13" t="s">
        <v>648</v>
      </c>
      <c r="L347" s="14" t="s">
        <v>649</v>
      </c>
      <c r="M347" s="17">
        <f t="shared" si="13"/>
        <v>3.4618055555555582E-2</v>
      </c>
      <c r="N347">
        <f t="shared" si="14"/>
        <v>7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650</v>
      </c>
      <c r="H348" s="9" t="s">
        <v>153</v>
      </c>
      <c r="I348" s="9" t="s">
        <v>511</v>
      </c>
      <c r="J348" s="3" t="s">
        <v>2391</v>
      </c>
      <c r="K348" s="13" t="s">
        <v>651</v>
      </c>
      <c r="L348" s="14" t="s">
        <v>652</v>
      </c>
      <c r="M348" s="17">
        <f t="shared" si="13"/>
        <v>2.4340277777777752E-2</v>
      </c>
      <c r="N348">
        <f t="shared" si="14"/>
        <v>7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1169</v>
      </c>
      <c r="H349" s="9" t="s">
        <v>153</v>
      </c>
      <c r="I349" s="9" t="s">
        <v>1016</v>
      </c>
      <c r="J349" s="3" t="s">
        <v>2391</v>
      </c>
      <c r="K349" s="13" t="s">
        <v>1170</v>
      </c>
      <c r="L349" s="14" t="s">
        <v>1171</v>
      </c>
      <c r="M349" s="17">
        <f t="shared" si="13"/>
        <v>2.9907407407407383E-2</v>
      </c>
      <c r="N349">
        <f t="shared" si="14"/>
        <v>7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1586</v>
      </c>
      <c r="H350" s="9" t="s">
        <v>153</v>
      </c>
      <c r="I350" s="9" t="s">
        <v>1391</v>
      </c>
      <c r="J350" s="3" t="s">
        <v>2391</v>
      </c>
      <c r="K350" s="13" t="s">
        <v>1587</v>
      </c>
      <c r="L350" s="14" t="s">
        <v>1588</v>
      </c>
      <c r="M350" s="17">
        <f t="shared" si="13"/>
        <v>7.1446759259259252E-2</v>
      </c>
      <c r="N350">
        <f t="shared" si="14"/>
        <v>7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1589</v>
      </c>
      <c r="H351" s="9" t="s">
        <v>153</v>
      </c>
      <c r="I351" s="9" t="s">
        <v>1391</v>
      </c>
      <c r="J351" s="3" t="s">
        <v>2391</v>
      </c>
      <c r="K351" s="13" t="s">
        <v>1590</v>
      </c>
      <c r="L351" s="14" t="s">
        <v>1591</v>
      </c>
      <c r="M351" s="17">
        <f t="shared" si="13"/>
        <v>3.6909722222222163E-2</v>
      </c>
      <c r="N351">
        <f t="shared" si="14"/>
        <v>7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2047</v>
      </c>
      <c r="H352" s="9" t="s">
        <v>153</v>
      </c>
      <c r="I352" s="9" t="s">
        <v>1893</v>
      </c>
      <c r="J352" s="3" t="s">
        <v>2391</v>
      </c>
      <c r="K352" s="13" t="s">
        <v>2048</v>
      </c>
      <c r="L352" s="14" t="s">
        <v>2049</v>
      </c>
      <c r="M352" s="17">
        <f t="shared" si="13"/>
        <v>1.7673611111111154E-2</v>
      </c>
      <c r="N352">
        <f t="shared" si="14"/>
        <v>6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2050</v>
      </c>
      <c r="H353" s="9" t="s">
        <v>153</v>
      </c>
      <c r="I353" s="9" t="s">
        <v>1893</v>
      </c>
      <c r="J353" s="3" t="s">
        <v>2391</v>
      </c>
      <c r="K353" s="13" t="s">
        <v>2051</v>
      </c>
      <c r="L353" s="14" t="s">
        <v>2052</v>
      </c>
      <c r="M353" s="17">
        <f t="shared" si="13"/>
        <v>1.9108796296296304E-2</v>
      </c>
      <c r="N353">
        <f t="shared" si="14"/>
        <v>7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2053</v>
      </c>
      <c r="H354" s="9" t="s">
        <v>153</v>
      </c>
      <c r="I354" s="9" t="s">
        <v>1893</v>
      </c>
      <c r="J354" s="3" t="s">
        <v>2391</v>
      </c>
      <c r="K354" s="13" t="s">
        <v>2054</v>
      </c>
      <c r="L354" s="14" t="s">
        <v>2055</v>
      </c>
      <c r="M354" s="17">
        <f t="shared" si="13"/>
        <v>4.0555555555555511E-2</v>
      </c>
      <c r="N354">
        <f t="shared" si="14"/>
        <v>8</v>
      </c>
    </row>
    <row r="355" spans="1:14" x14ac:dyDescent="0.25">
      <c r="A355" s="11"/>
      <c r="B355" s="12"/>
      <c r="C355" s="9" t="s">
        <v>653</v>
      </c>
      <c r="D355" s="9" t="s">
        <v>654</v>
      </c>
      <c r="E355" s="9" t="s">
        <v>654</v>
      </c>
      <c r="F355" s="9" t="s">
        <v>15</v>
      </c>
      <c r="G355" s="9" t="s">
        <v>655</v>
      </c>
      <c r="H355" s="9" t="s">
        <v>153</v>
      </c>
      <c r="I355" s="9" t="s">
        <v>511</v>
      </c>
      <c r="J355" s="3" t="s">
        <v>2391</v>
      </c>
      <c r="K355" s="13" t="s">
        <v>656</v>
      </c>
      <c r="L355" s="14" t="s">
        <v>657</v>
      </c>
      <c r="M355" s="17">
        <f t="shared" si="13"/>
        <v>5.8020833333333355E-2</v>
      </c>
      <c r="N355">
        <f t="shared" si="14"/>
        <v>11</v>
      </c>
    </row>
    <row r="356" spans="1:14" x14ac:dyDescent="0.25">
      <c r="A356" s="11"/>
      <c r="B356" s="12"/>
      <c r="C356" s="9" t="s">
        <v>658</v>
      </c>
      <c r="D356" s="9" t="s">
        <v>659</v>
      </c>
      <c r="E356" s="9" t="s">
        <v>659</v>
      </c>
      <c r="F356" s="9" t="s">
        <v>15</v>
      </c>
      <c r="G356" s="10" t="s">
        <v>12</v>
      </c>
      <c r="H356" s="5"/>
      <c r="I356" s="5"/>
      <c r="J356" s="6"/>
      <c r="K356" s="7"/>
      <c r="L356" s="8"/>
    </row>
    <row r="357" spans="1:14" x14ac:dyDescent="0.25">
      <c r="A357" s="11"/>
      <c r="B357" s="12"/>
      <c r="C357" s="12"/>
      <c r="D357" s="12"/>
      <c r="E357" s="12"/>
      <c r="F357" s="12"/>
      <c r="G357" s="9" t="s">
        <v>660</v>
      </c>
      <c r="H357" s="9" t="s">
        <v>153</v>
      </c>
      <c r="I357" s="9" t="s">
        <v>511</v>
      </c>
      <c r="J357" s="3" t="s">
        <v>2391</v>
      </c>
      <c r="K357" s="13" t="s">
        <v>661</v>
      </c>
      <c r="L357" s="14" t="s">
        <v>662</v>
      </c>
      <c r="M357" s="17">
        <f t="shared" si="13"/>
        <v>2.3460648148148133E-2</v>
      </c>
      <c r="N357">
        <f t="shared" si="14"/>
        <v>6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1172</v>
      </c>
      <c r="H358" s="9" t="s">
        <v>153</v>
      </c>
      <c r="I358" s="9" t="s">
        <v>1016</v>
      </c>
      <c r="J358" s="3" t="s">
        <v>2391</v>
      </c>
      <c r="K358" s="13" t="s">
        <v>1173</v>
      </c>
      <c r="L358" s="14" t="s">
        <v>1174</v>
      </c>
      <c r="M358" s="17">
        <f t="shared" si="13"/>
        <v>1.9398148148148109E-2</v>
      </c>
      <c r="N358">
        <f t="shared" si="14"/>
        <v>7</v>
      </c>
    </row>
    <row r="359" spans="1:14" x14ac:dyDescent="0.25">
      <c r="A359" s="11"/>
      <c r="B359" s="12"/>
      <c r="C359" s="9" t="s">
        <v>215</v>
      </c>
      <c r="D359" s="9" t="s">
        <v>216</v>
      </c>
      <c r="E359" s="9" t="s">
        <v>216</v>
      </c>
      <c r="F359" s="9" t="s">
        <v>15</v>
      </c>
      <c r="G359" s="10" t="s">
        <v>12</v>
      </c>
      <c r="H359" s="5"/>
      <c r="I359" s="5"/>
      <c r="J359" s="6"/>
      <c r="K359" s="7"/>
      <c r="L359" s="8"/>
    </row>
    <row r="360" spans="1:14" x14ac:dyDescent="0.25">
      <c r="A360" s="11"/>
      <c r="B360" s="12"/>
      <c r="C360" s="12"/>
      <c r="D360" s="12"/>
      <c r="E360" s="12"/>
      <c r="F360" s="12"/>
      <c r="G360" s="9" t="s">
        <v>217</v>
      </c>
      <c r="H360" s="9" t="s">
        <v>161</v>
      </c>
      <c r="I360" s="9" t="s">
        <v>18</v>
      </c>
      <c r="J360" s="3" t="s">
        <v>2391</v>
      </c>
      <c r="K360" s="13" t="s">
        <v>218</v>
      </c>
      <c r="L360" s="14" t="s">
        <v>219</v>
      </c>
      <c r="M360" s="17">
        <f t="shared" si="13"/>
        <v>2.7233796296296298E-2</v>
      </c>
      <c r="N360">
        <f t="shared" si="14"/>
        <v>7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220</v>
      </c>
      <c r="H361" s="9" t="s">
        <v>161</v>
      </c>
      <c r="I361" s="9" t="s">
        <v>18</v>
      </c>
      <c r="J361" s="3" t="s">
        <v>2391</v>
      </c>
      <c r="K361" s="13" t="s">
        <v>221</v>
      </c>
      <c r="L361" s="14" t="s">
        <v>222</v>
      </c>
      <c r="M361" s="17">
        <f t="shared" si="13"/>
        <v>2.7824074074074057E-2</v>
      </c>
      <c r="N361">
        <f t="shared" si="14"/>
        <v>13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663</v>
      </c>
      <c r="H362" s="9" t="s">
        <v>161</v>
      </c>
      <c r="I362" s="9" t="s">
        <v>511</v>
      </c>
      <c r="J362" s="3" t="s">
        <v>2391</v>
      </c>
      <c r="K362" s="13" t="s">
        <v>664</v>
      </c>
      <c r="L362" s="14" t="s">
        <v>665</v>
      </c>
      <c r="M362" s="17">
        <f t="shared" si="13"/>
        <v>2.0937499999999998E-2</v>
      </c>
      <c r="N362">
        <f t="shared" si="14"/>
        <v>6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666</v>
      </c>
      <c r="H363" s="9" t="s">
        <v>161</v>
      </c>
      <c r="I363" s="9" t="s">
        <v>511</v>
      </c>
      <c r="J363" s="3" t="s">
        <v>2391</v>
      </c>
      <c r="K363" s="13" t="s">
        <v>667</v>
      </c>
      <c r="L363" s="14" t="s">
        <v>668</v>
      </c>
      <c r="M363" s="17">
        <f t="shared" si="13"/>
        <v>3.1956018518518536E-2</v>
      </c>
      <c r="N363">
        <f t="shared" si="14"/>
        <v>6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669</v>
      </c>
      <c r="H364" s="9" t="s">
        <v>161</v>
      </c>
      <c r="I364" s="9" t="s">
        <v>511</v>
      </c>
      <c r="J364" s="3" t="s">
        <v>2391</v>
      </c>
      <c r="K364" s="13" t="s">
        <v>670</v>
      </c>
      <c r="L364" s="14" t="s">
        <v>671</v>
      </c>
      <c r="M364" s="17">
        <f t="shared" si="13"/>
        <v>2.0624999999999949E-2</v>
      </c>
      <c r="N364">
        <f t="shared" si="14"/>
        <v>9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672</v>
      </c>
      <c r="H365" s="9" t="s">
        <v>161</v>
      </c>
      <c r="I365" s="9" t="s">
        <v>511</v>
      </c>
      <c r="J365" s="3" t="s">
        <v>2391</v>
      </c>
      <c r="K365" s="13" t="s">
        <v>673</v>
      </c>
      <c r="L365" s="14" t="s">
        <v>674</v>
      </c>
      <c r="M365" s="17">
        <f t="shared" si="13"/>
        <v>2.2372685185185315E-2</v>
      </c>
      <c r="N365">
        <f t="shared" si="14"/>
        <v>14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1175</v>
      </c>
      <c r="H366" s="9" t="s">
        <v>161</v>
      </c>
      <c r="I366" s="9" t="s">
        <v>1016</v>
      </c>
      <c r="J366" s="3" t="s">
        <v>2391</v>
      </c>
      <c r="K366" s="13" t="s">
        <v>1176</v>
      </c>
      <c r="L366" s="14" t="s">
        <v>1177</v>
      </c>
      <c r="M366" s="17">
        <f t="shared" si="13"/>
        <v>1.9594907407407436E-2</v>
      </c>
      <c r="N366">
        <f t="shared" si="14"/>
        <v>7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1178</v>
      </c>
      <c r="H367" s="9" t="s">
        <v>161</v>
      </c>
      <c r="I367" s="9" t="s">
        <v>1016</v>
      </c>
      <c r="J367" s="3" t="s">
        <v>2391</v>
      </c>
      <c r="K367" s="13" t="s">
        <v>1179</v>
      </c>
      <c r="L367" s="14" t="s">
        <v>1180</v>
      </c>
      <c r="M367" s="17">
        <f t="shared" si="13"/>
        <v>3.5659722222222245E-2</v>
      </c>
      <c r="N367">
        <f t="shared" si="14"/>
        <v>9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1181</v>
      </c>
      <c r="H368" s="9" t="s">
        <v>161</v>
      </c>
      <c r="I368" s="9" t="s">
        <v>1016</v>
      </c>
      <c r="J368" s="3" t="s">
        <v>2391</v>
      </c>
      <c r="K368" s="13" t="s">
        <v>1182</v>
      </c>
      <c r="L368" s="14" t="s">
        <v>1183</v>
      </c>
      <c r="M368" s="17">
        <f t="shared" si="13"/>
        <v>2.263888888888882E-2</v>
      </c>
      <c r="N368">
        <f t="shared" si="14"/>
        <v>11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1184</v>
      </c>
      <c r="H369" s="9" t="s">
        <v>161</v>
      </c>
      <c r="I369" s="9" t="s">
        <v>1016</v>
      </c>
      <c r="J369" s="3" t="s">
        <v>2391</v>
      </c>
      <c r="K369" s="13" t="s">
        <v>1185</v>
      </c>
      <c r="L369" s="14" t="s">
        <v>1186</v>
      </c>
      <c r="M369" s="17">
        <f t="shared" si="13"/>
        <v>2.6944444444444438E-2</v>
      </c>
      <c r="N369">
        <f t="shared" si="14"/>
        <v>15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1595</v>
      </c>
      <c r="H370" s="9" t="s">
        <v>153</v>
      </c>
      <c r="I370" s="9" t="s">
        <v>1391</v>
      </c>
      <c r="J370" s="3" t="s">
        <v>2391</v>
      </c>
      <c r="K370" s="13" t="s">
        <v>1596</v>
      </c>
      <c r="L370" s="14" t="s">
        <v>1597</v>
      </c>
      <c r="M370" s="17">
        <f t="shared" si="13"/>
        <v>1.917824074074076E-2</v>
      </c>
      <c r="N370">
        <f t="shared" si="14"/>
        <v>6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1598</v>
      </c>
      <c r="H371" s="9" t="s">
        <v>161</v>
      </c>
      <c r="I371" s="9" t="s">
        <v>1391</v>
      </c>
      <c r="J371" s="3" t="s">
        <v>2391</v>
      </c>
      <c r="K371" s="13" t="s">
        <v>1599</v>
      </c>
      <c r="L371" s="14" t="s">
        <v>1600</v>
      </c>
      <c r="M371" s="17">
        <f t="shared" si="13"/>
        <v>2.3749999999999993E-2</v>
      </c>
      <c r="N371">
        <f t="shared" si="14"/>
        <v>10</v>
      </c>
    </row>
    <row r="372" spans="1:14" x14ac:dyDescent="0.25">
      <c r="A372" s="3" t="s">
        <v>223</v>
      </c>
      <c r="B372" s="9" t="s">
        <v>224</v>
      </c>
      <c r="C372" s="10" t="s">
        <v>12</v>
      </c>
      <c r="D372" s="5"/>
      <c r="E372" s="5"/>
      <c r="F372" s="5"/>
      <c r="G372" s="5"/>
      <c r="H372" s="5"/>
      <c r="I372" s="5"/>
      <c r="J372" s="6"/>
      <c r="K372" s="7"/>
      <c r="L372" s="8"/>
    </row>
    <row r="373" spans="1:14" x14ac:dyDescent="0.25">
      <c r="A373" s="11"/>
      <c r="B373" s="12"/>
      <c r="C373" s="9" t="s">
        <v>225</v>
      </c>
      <c r="D373" s="9" t="s">
        <v>226</v>
      </c>
      <c r="E373" s="9" t="s">
        <v>226</v>
      </c>
      <c r="F373" s="9" t="s">
        <v>15</v>
      </c>
      <c r="G373" s="10" t="s">
        <v>12</v>
      </c>
      <c r="H373" s="5"/>
      <c r="I373" s="5"/>
      <c r="J373" s="6"/>
      <c r="K373" s="7"/>
      <c r="L373" s="8"/>
    </row>
    <row r="374" spans="1:14" x14ac:dyDescent="0.25">
      <c r="A374" s="11"/>
      <c r="B374" s="12"/>
      <c r="C374" s="12"/>
      <c r="D374" s="12"/>
      <c r="E374" s="12"/>
      <c r="F374" s="12"/>
      <c r="G374" s="9" t="s">
        <v>227</v>
      </c>
      <c r="H374" s="9" t="s">
        <v>153</v>
      </c>
      <c r="I374" s="9" t="s">
        <v>18</v>
      </c>
      <c r="J374" s="3" t="s">
        <v>2391</v>
      </c>
      <c r="K374" s="13" t="s">
        <v>228</v>
      </c>
      <c r="L374" s="14" t="s">
        <v>229</v>
      </c>
      <c r="M374" s="17">
        <f t="shared" si="13"/>
        <v>1.2488425925925917E-2</v>
      </c>
      <c r="N374">
        <f t="shared" si="14"/>
        <v>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230</v>
      </c>
      <c r="H375" s="9" t="s">
        <v>153</v>
      </c>
      <c r="I375" s="9" t="s">
        <v>18</v>
      </c>
      <c r="J375" s="3" t="s">
        <v>2391</v>
      </c>
      <c r="K375" s="13" t="s">
        <v>231</v>
      </c>
      <c r="L375" s="14" t="s">
        <v>232</v>
      </c>
      <c r="M375" s="17">
        <f t="shared" si="13"/>
        <v>1.7800925925925914E-2</v>
      </c>
      <c r="N375">
        <f t="shared" si="14"/>
        <v>5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233</v>
      </c>
      <c r="H376" s="9" t="s">
        <v>153</v>
      </c>
      <c r="I376" s="9" t="s">
        <v>18</v>
      </c>
      <c r="J376" s="3" t="s">
        <v>2391</v>
      </c>
      <c r="K376" s="13" t="s">
        <v>234</v>
      </c>
      <c r="L376" s="14" t="s">
        <v>235</v>
      </c>
      <c r="M376" s="17">
        <f t="shared" si="13"/>
        <v>1.7395833333333333E-2</v>
      </c>
      <c r="N376">
        <f t="shared" si="14"/>
        <v>8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236</v>
      </c>
      <c r="H377" s="9" t="s">
        <v>153</v>
      </c>
      <c r="I377" s="9" t="s">
        <v>18</v>
      </c>
      <c r="J377" s="3" t="s">
        <v>2391</v>
      </c>
      <c r="K377" s="13" t="s">
        <v>237</v>
      </c>
      <c r="L377" s="14" t="s">
        <v>238</v>
      </c>
      <c r="M377" s="17">
        <f t="shared" si="13"/>
        <v>2.2384259259259298E-2</v>
      </c>
      <c r="N377">
        <f t="shared" si="14"/>
        <v>10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239</v>
      </c>
      <c r="H378" s="9" t="s">
        <v>153</v>
      </c>
      <c r="I378" s="9" t="s">
        <v>18</v>
      </c>
      <c r="J378" s="3" t="s">
        <v>2391</v>
      </c>
      <c r="K378" s="13" t="s">
        <v>240</v>
      </c>
      <c r="L378" s="14" t="s">
        <v>241</v>
      </c>
      <c r="M378" s="17">
        <f t="shared" si="13"/>
        <v>2.2048611111111116E-2</v>
      </c>
      <c r="N378">
        <f t="shared" si="14"/>
        <v>10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242</v>
      </c>
      <c r="H379" s="9" t="s">
        <v>153</v>
      </c>
      <c r="I379" s="9" t="s">
        <v>18</v>
      </c>
      <c r="J379" s="3" t="s">
        <v>2391</v>
      </c>
      <c r="K379" s="13" t="s">
        <v>243</v>
      </c>
      <c r="L379" s="14" t="s">
        <v>244</v>
      </c>
      <c r="M379" s="17">
        <f t="shared" si="13"/>
        <v>1.8171296296296213E-2</v>
      </c>
      <c r="N379">
        <f t="shared" si="14"/>
        <v>16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675</v>
      </c>
      <c r="H380" s="9" t="s">
        <v>153</v>
      </c>
      <c r="I380" s="9" t="s">
        <v>511</v>
      </c>
      <c r="J380" s="3" t="s">
        <v>2391</v>
      </c>
      <c r="K380" s="13" t="s">
        <v>676</v>
      </c>
      <c r="L380" s="14" t="s">
        <v>677</v>
      </c>
      <c r="M380" s="17">
        <f t="shared" si="13"/>
        <v>1.1365740740740732E-2</v>
      </c>
      <c r="N380">
        <f t="shared" si="14"/>
        <v>1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678</v>
      </c>
      <c r="H381" s="9" t="s">
        <v>153</v>
      </c>
      <c r="I381" s="9" t="s">
        <v>511</v>
      </c>
      <c r="J381" s="3" t="s">
        <v>2391</v>
      </c>
      <c r="K381" s="13" t="s">
        <v>679</v>
      </c>
      <c r="L381" s="14" t="s">
        <v>680</v>
      </c>
      <c r="M381" s="17">
        <f t="shared" si="13"/>
        <v>2.4803240740740723E-2</v>
      </c>
      <c r="N381">
        <f t="shared" si="14"/>
        <v>5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681</v>
      </c>
      <c r="H382" s="9" t="s">
        <v>153</v>
      </c>
      <c r="I382" s="9" t="s">
        <v>511</v>
      </c>
      <c r="J382" s="3" t="s">
        <v>2391</v>
      </c>
      <c r="K382" s="13" t="s">
        <v>682</v>
      </c>
      <c r="L382" s="14" t="s">
        <v>683</v>
      </c>
      <c r="M382" s="17">
        <f t="shared" si="13"/>
        <v>1.4097222222222261E-2</v>
      </c>
      <c r="N382">
        <f t="shared" si="14"/>
        <v>5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684</v>
      </c>
      <c r="H383" s="9" t="s">
        <v>153</v>
      </c>
      <c r="I383" s="9" t="s">
        <v>511</v>
      </c>
      <c r="J383" s="3" t="s">
        <v>2391</v>
      </c>
      <c r="K383" s="13" t="s">
        <v>685</v>
      </c>
      <c r="L383" s="14" t="s">
        <v>686</v>
      </c>
      <c r="M383" s="17">
        <f t="shared" si="13"/>
        <v>4.3773148148148144E-2</v>
      </c>
      <c r="N383">
        <f t="shared" si="14"/>
        <v>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687</v>
      </c>
      <c r="H384" s="9" t="s">
        <v>153</v>
      </c>
      <c r="I384" s="9" t="s">
        <v>511</v>
      </c>
      <c r="J384" s="3" t="s">
        <v>2391</v>
      </c>
      <c r="K384" s="13" t="s">
        <v>688</v>
      </c>
      <c r="L384" s="14" t="s">
        <v>689</v>
      </c>
      <c r="M384" s="17">
        <f t="shared" si="13"/>
        <v>4.2326388888888899E-2</v>
      </c>
      <c r="N384">
        <f t="shared" si="14"/>
        <v>9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690</v>
      </c>
      <c r="H385" s="9" t="s">
        <v>153</v>
      </c>
      <c r="I385" s="9" t="s">
        <v>511</v>
      </c>
      <c r="J385" s="3" t="s">
        <v>2391</v>
      </c>
      <c r="K385" s="13" t="s">
        <v>691</v>
      </c>
      <c r="L385" s="14" t="s">
        <v>692</v>
      </c>
      <c r="M385" s="17">
        <f t="shared" si="13"/>
        <v>3.3229166666666754E-2</v>
      </c>
      <c r="N385">
        <f t="shared" si="14"/>
        <v>10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693</v>
      </c>
      <c r="H386" s="9" t="s">
        <v>153</v>
      </c>
      <c r="I386" s="9" t="s">
        <v>511</v>
      </c>
      <c r="J386" s="3" t="s">
        <v>2391</v>
      </c>
      <c r="K386" s="13" t="s">
        <v>694</v>
      </c>
      <c r="L386" s="14" t="s">
        <v>695</v>
      </c>
      <c r="M386" s="17">
        <f t="shared" si="13"/>
        <v>3.038194444444442E-2</v>
      </c>
      <c r="N386">
        <f t="shared" si="14"/>
        <v>11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696</v>
      </c>
      <c r="H387" s="9" t="s">
        <v>153</v>
      </c>
      <c r="I387" s="9" t="s">
        <v>511</v>
      </c>
      <c r="J387" s="3" t="s">
        <v>2391</v>
      </c>
      <c r="K387" s="13" t="s">
        <v>697</v>
      </c>
      <c r="L387" s="14" t="s">
        <v>698</v>
      </c>
      <c r="M387" s="17">
        <f t="shared" ref="M387:M450" si="15">L387-K387</f>
        <v>4.1782407407407351E-2</v>
      </c>
      <c r="N387">
        <f t="shared" ref="N387:N450" si="16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699</v>
      </c>
      <c r="H388" s="9" t="s">
        <v>153</v>
      </c>
      <c r="I388" s="9" t="s">
        <v>511</v>
      </c>
      <c r="J388" s="3" t="s">
        <v>2391</v>
      </c>
      <c r="K388" s="13" t="s">
        <v>700</v>
      </c>
      <c r="L388" s="14" t="s">
        <v>701</v>
      </c>
      <c r="M388" s="17">
        <f t="shared" si="15"/>
        <v>3.6446759259259331E-2</v>
      </c>
      <c r="N388">
        <f t="shared" si="16"/>
        <v>13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702</v>
      </c>
      <c r="H389" s="9" t="s">
        <v>153</v>
      </c>
      <c r="I389" s="9" t="s">
        <v>511</v>
      </c>
      <c r="J389" s="3" t="s">
        <v>2391</v>
      </c>
      <c r="K389" s="13" t="s">
        <v>703</v>
      </c>
      <c r="L389" s="14" t="s">
        <v>704</v>
      </c>
      <c r="M389" s="17">
        <f t="shared" si="15"/>
        <v>2.4328703703703658E-2</v>
      </c>
      <c r="N389">
        <f t="shared" si="16"/>
        <v>14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705</v>
      </c>
      <c r="H390" s="9" t="s">
        <v>153</v>
      </c>
      <c r="I390" s="9" t="s">
        <v>511</v>
      </c>
      <c r="J390" s="3" t="s">
        <v>2391</v>
      </c>
      <c r="K390" s="13" t="s">
        <v>706</v>
      </c>
      <c r="L390" s="14" t="s">
        <v>707</v>
      </c>
      <c r="M390" s="17">
        <f t="shared" si="15"/>
        <v>1.7268518518518627E-2</v>
      </c>
      <c r="N390">
        <f t="shared" si="16"/>
        <v>16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1187</v>
      </c>
      <c r="H391" s="9" t="s">
        <v>153</v>
      </c>
      <c r="I391" s="9" t="s">
        <v>1016</v>
      </c>
      <c r="J391" s="3" t="s">
        <v>2391</v>
      </c>
      <c r="K391" s="13" t="s">
        <v>1188</v>
      </c>
      <c r="L391" s="14" t="s">
        <v>1189</v>
      </c>
      <c r="M391" s="17">
        <f t="shared" si="15"/>
        <v>1.7094907407407406E-2</v>
      </c>
      <c r="N391">
        <f t="shared" si="16"/>
        <v>4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1190</v>
      </c>
      <c r="H392" s="9" t="s">
        <v>153</v>
      </c>
      <c r="I392" s="9" t="s">
        <v>1016</v>
      </c>
      <c r="J392" s="3" t="s">
        <v>2391</v>
      </c>
      <c r="K392" s="13" t="s">
        <v>1191</v>
      </c>
      <c r="L392" s="14" t="s">
        <v>1192</v>
      </c>
      <c r="M392" s="17">
        <f t="shared" si="15"/>
        <v>2.1736111111111123E-2</v>
      </c>
      <c r="N392">
        <f t="shared" si="16"/>
        <v>9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1193</v>
      </c>
      <c r="H393" s="9" t="s">
        <v>153</v>
      </c>
      <c r="I393" s="9" t="s">
        <v>1016</v>
      </c>
      <c r="J393" s="3" t="s">
        <v>2391</v>
      </c>
      <c r="K393" s="13" t="s">
        <v>1194</v>
      </c>
      <c r="L393" s="14" t="s">
        <v>1195</v>
      </c>
      <c r="M393" s="17">
        <f t="shared" si="15"/>
        <v>1.518518518518519E-2</v>
      </c>
      <c r="N393">
        <f t="shared" si="16"/>
        <v>11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1196</v>
      </c>
      <c r="H394" s="9" t="s">
        <v>153</v>
      </c>
      <c r="I394" s="9" t="s">
        <v>1016</v>
      </c>
      <c r="J394" s="3" t="s">
        <v>2391</v>
      </c>
      <c r="K394" s="13" t="s">
        <v>1197</v>
      </c>
      <c r="L394" s="14" t="s">
        <v>1198</v>
      </c>
      <c r="M394" s="17">
        <f t="shared" si="15"/>
        <v>2.2812500000000013E-2</v>
      </c>
      <c r="N394">
        <f t="shared" si="16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1199</v>
      </c>
      <c r="H395" s="9" t="s">
        <v>153</v>
      </c>
      <c r="I395" s="9" t="s">
        <v>1016</v>
      </c>
      <c r="J395" s="3" t="s">
        <v>2391</v>
      </c>
      <c r="K395" s="13" t="s">
        <v>1200</v>
      </c>
      <c r="L395" s="14" t="s">
        <v>1201</v>
      </c>
      <c r="M395" s="17">
        <f t="shared" si="15"/>
        <v>3.0590277777777786E-2</v>
      </c>
      <c r="N395">
        <f t="shared" si="16"/>
        <v>15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1202</v>
      </c>
      <c r="H396" s="9" t="s">
        <v>153</v>
      </c>
      <c r="I396" s="9" t="s">
        <v>1016</v>
      </c>
      <c r="J396" s="3" t="s">
        <v>2391</v>
      </c>
      <c r="K396" s="13" t="s">
        <v>1203</v>
      </c>
      <c r="L396" s="14" t="s">
        <v>1204</v>
      </c>
      <c r="M396" s="17">
        <f t="shared" si="15"/>
        <v>1.4618055555555509E-2</v>
      </c>
      <c r="N396">
        <f t="shared" si="16"/>
        <v>16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1601</v>
      </c>
      <c r="H397" s="9" t="s">
        <v>153</v>
      </c>
      <c r="I397" s="9" t="s">
        <v>1391</v>
      </c>
      <c r="J397" s="3" t="s">
        <v>2391</v>
      </c>
      <c r="K397" s="13" t="s">
        <v>1602</v>
      </c>
      <c r="L397" s="14" t="s">
        <v>1603</v>
      </c>
      <c r="M397" s="17">
        <f t="shared" si="15"/>
        <v>1.3726851851851851E-2</v>
      </c>
      <c r="N397">
        <f t="shared" si="16"/>
        <v>4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1604</v>
      </c>
      <c r="H398" s="9" t="s">
        <v>153</v>
      </c>
      <c r="I398" s="9" t="s">
        <v>1391</v>
      </c>
      <c r="J398" s="3" t="s">
        <v>2391</v>
      </c>
      <c r="K398" s="13" t="s">
        <v>1605</v>
      </c>
      <c r="L398" s="14" t="s">
        <v>1606</v>
      </c>
      <c r="M398" s="17">
        <f t="shared" si="15"/>
        <v>1.5856481481481499E-2</v>
      </c>
      <c r="N398">
        <f t="shared" si="16"/>
        <v>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1607</v>
      </c>
      <c r="H399" s="9" t="s">
        <v>153</v>
      </c>
      <c r="I399" s="9" t="s">
        <v>1391</v>
      </c>
      <c r="J399" s="3" t="s">
        <v>2391</v>
      </c>
      <c r="K399" s="13" t="s">
        <v>1608</v>
      </c>
      <c r="L399" s="14" t="s">
        <v>1609</v>
      </c>
      <c r="M399" s="17">
        <f t="shared" si="15"/>
        <v>2.568287037037037E-2</v>
      </c>
      <c r="N399">
        <f t="shared" si="16"/>
        <v>7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1610</v>
      </c>
      <c r="H400" s="9" t="s">
        <v>153</v>
      </c>
      <c r="I400" s="9" t="s">
        <v>1391</v>
      </c>
      <c r="J400" s="3" t="s">
        <v>2391</v>
      </c>
      <c r="K400" s="13" t="s">
        <v>1611</v>
      </c>
      <c r="L400" s="14" t="s">
        <v>1612</v>
      </c>
      <c r="M400" s="17">
        <f t="shared" si="15"/>
        <v>3.7812499999999971E-2</v>
      </c>
      <c r="N400">
        <f t="shared" si="16"/>
        <v>11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1613</v>
      </c>
      <c r="H401" s="9" t="s">
        <v>153</v>
      </c>
      <c r="I401" s="9" t="s">
        <v>1391</v>
      </c>
      <c r="J401" s="3" t="s">
        <v>2391</v>
      </c>
      <c r="K401" s="13" t="s">
        <v>1614</v>
      </c>
      <c r="L401" s="14" t="s">
        <v>1615</v>
      </c>
      <c r="M401" s="17">
        <f t="shared" si="15"/>
        <v>3.7719907407407383E-2</v>
      </c>
      <c r="N401">
        <f t="shared" si="16"/>
        <v>14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1616</v>
      </c>
      <c r="H402" s="9" t="s">
        <v>153</v>
      </c>
      <c r="I402" s="9" t="s">
        <v>1391</v>
      </c>
      <c r="J402" s="3" t="s">
        <v>2391</v>
      </c>
      <c r="K402" s="13" t="s">
        <v>1617</v>
      </c>
      <c r="L402" s="14" t="s">
        <v>1618</v>
      </c>
      <c r="M402" s="17">
        <f t="shared" si="15"/>
        <v>4.0659722222222139E-2</v>
      </c>
      <c r="N402">
        <f t="shared" si="16"/>
        <v>15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2056</v>
      </c>
      <c r="H403" s="9" t="s">
        <v>153</v>
      </c>
      <c r="I403" s="9" t="s">
        <v>1893</v>
      </c>
      <c r="J403" s="3" t="s">
        <v>2391</v>
      </c>
      <c r="K403" s="13" t="s">
        <v>2057</v>
      </c>
      <c r="L403" s="14" t="s">
        <v>2058</v>
      </c>
      <c r="M403" s="17">
        <f t="shared" si="15"/>
        <v>1.5439814814814795E-2</v>
      </c>
      <c r="N403">
        <f t="shared" si="16"/>
        <v>4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2059</v>
      </c>
      <c r="H404" s="9" t="s">
        <v>153</v>
      </c>
      <c r="I404" s="9" t="s">
        <v>1893</v>
      </c>
      <c r="J404" s="3" t="s">
        <v>2391</v>
      </c>
      <c r="K404" s="13" t="s">
        <v>2060</v>
      </c>
      <c r="L404" s="14" t="s">
        <v>2061</v>
      </c>
      <c r="M404" s="17">
        <f t="shared" si="15"/>
        <v>2.6400462962962973E-2</v>
      </c>
      <c r="N404">
        <f t="shared" si="16"/>
        <v>5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2062</v>
      </c>
      <c r="H405" s="9" t="s">
        <v>153</v>
      </c>
      <c r="I405" s="9" t="s">
        <v>1893</v>
      </c>
      <c r="J405" s="3" t="s">
        <v>2391</v>
      </c>
      <c r="K405" s="13" t="s">
        <v>2063</v>
      </c>
      <c r="L405" s="14" t="s">
        <v>2064</v>
      </c>
      <c r="M405" s="17">
        <f t="shared" si="15"/>
        <v>3.4236111111111134E-2</v>
      </c>
      <c r="N405">
        <f t="shared" si="16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2065</v>
      </c>
      <c r="H406" s="9" t="s">
        <v>153</v>
      </c>
      <c r="I406" s="9" t="s">
        <v>1893</v>
      </c>
      <c r="J406" s="3" t="s">
        <v>2391</v>
      </c>
      <c r="K406" s="13" t="s">
        <v>2066</v>
      </c>
      <c r="L406" s="14" t="s">
        <v>2067</v>
      </c>
      <c r="M406" s="17">
        <f t="shared" si="15"/>
        <v>1.3564814814814752E-2</v>
      </c>
      <c r="N406">
        <f t="shared" si="16"/>
        <v>14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2314</v>
      </c>
      <c r="H407" s="9" t="s">
        <v>153</v>
      </c>
      <c r="I407" s="9" t="s">
        <v>2266</v>
      </c>
      <c r="J407" s="3" t="s">
        <v>2391</v>
      </c>
      <c r="K407" s="13" t="s">
        <v>2315</v>
      </c>
      <c r="L407" s="14" t="s">
        <v>2316</v>
      </c>
      <c r="M407" s="17">
        <f t="shared" si="15"/>
        <v>1.4247685185185183E-2</v>
      </c>
      <c r="N407">
        <f t="shared" si="16"/>
        <v>5</v>
      </c>
    </row>
    <row r="408" spans="1:14" x14ac:dyDescent="0.25">
      <c r="A408" s="11"/>
      <c r="B408" s="12"/>
      <c r="C408" s="9" t="s">
        <v>150</v>
      </c>
      <c r="D408" s="9" t="s">
        <v>151</v>
      </c>
      <c r="E408" s="10" t="s">
        <v>12</v>
      </c>
      <c r="F408" s="5"/>
      <c r="G408" s="5"/>
      <c r="H408" s="5"/>
      <c r="I408" s="5"/>
      <c r="J408" s="6"/>
      <c r="K408" s="7"/>
      <c r="L408" s="8"/>
    </row>
    <row r="409" spans="1:14" x14ac:dyDescent="0.25">
      <c r="A409" s="11"/>
      <c r="B409" s="12"/>
      <c r="C409" s="12"/>
      <c r="D409" s="12"/>
      <c r="E409" s="9" t="s">
        <v>151</v>
      </c>
      <c r="F409" s="9" t="s">
        <v>15</v>
      </c>
      <c r="G409" s="10" t="s">
        <v>12</v>
      </c>
      <c r="H409" s="5"/>
      <c r="I409" s="5"/>
      <c r="J409" s="6"/>
      <c r="K409" s="7"/>
      <c r="L409" s="8"/>
    </row>
    <row r="410" spans="1:14" x14ac:dyDescent="0.25">
      <c r="A410" s="11"/>
      <c r="B410" s="12"/>
      <c r="C410" s="12"/>
      <c r="D410" s="12"/>
      <c r="E410" s="12"/>
      <c r="F410" s="12"/>
      <c r="G410" s="9" t="s">
        <v>245</v>
      </c>
      <c r="H410" s="9" t="s">
        <v>153</v>
      </c>
      <c r="I410" s="9" t="s">
        <v>18</v>
      </c>
      <c r="J410" s="3" t="s">
        <v>2391</v>
      </c>
      <c r="K410" s="13" t="s">
        <v>246</v>
      </c>
      <c r="L410" s="14" t="s">
        <v>247</v>
      </c>
      <c r="M410" s="17">
        <f t="shared" si="15"/>
        <v>1.5752314814814816E-2</v>
      </c>
      <c r="N410">
        <f t="shared" si="16"/>
        <v>0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248</v>
      </c>
      <c r="H411" s="9" t="s">
        <v>153</v>
      </c>
      <c r="I411" s="9" t="s">
        <v>18</v>
      </c>
      <c r="J411" s="3" t="s">
        <v>2391</v>
      </c>
      <c r="K411" s="13" t="s">
        <v>249</v>
      </c>
      <c r="L411" s="14" t="s">
        <v>250</v>
      </c>
      <c r="M411" s="17">
        <f t="shared" si="15"/>
        <v>1.3136574074074064E-2</v>
      </c>
      <c r="N411">
        <f t="shared" si="16"/>
        <v>5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251</v>
      </c>
      <c r="H412" s="9" t="s">
        <v>153</v>
      </c>
      <c r="I412" s="9" t="s">
        <v>18</v>
      </c>
      <c r="J412" s="3" t="s">
        <v>2391</v>
      </c>
      <c r="K412" s="13" t="s">
        <v>252</v>
      </c>
      <c r="L412" s="14" t="s">
        <v>253</v>
      </c>
      <c r="M412" s="17">
        <f t="shared" si="15"/>
        <v>1.295138888888886E-2</v>
      </c>
      <c r="N412">
        <f t="shared" si="16"/>
        <v>8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254</v>
      </c>
      <c r="H413" s="9" t="s">
        <v>153</v>
      </c>
      <c r="I413" s="9" t="s">
        <v>18</v>
      </c>
      <c r="J413" s="3" t="s">
        <v>2391</v>
      </c>
      <c r="K413" s="13" t="s">
        <v>255</v>
      </c>
      <c r="L413" s="14" t="s">
        <v>256</v>
      </c>
      <c r="M413" s="17">
        <f t="shared" si="15"/>
        <v>1.532407407407399E-2</v>
      </c>
      <c r="N413">
        <f t="shared" si="16"/>
        <v>10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257</v>
      </c>
      <c r="H414" s="9" t="s">
        <v>153</v>
      </c>
      <c r="I414" s="9" t="s">
        <v>18</v>
      </c>
      <c r="J414" s="3" t="s">
        <v>2391</v>
      </c>
      <c r="K414" s="13" t="s">
        <v>258</v>
      </c>
      <c r="L414" s="14" t="s">
        <v>259</v>
      </c>
      <c r="M414" s="17">
        <f t="shared" si="15"/>
        <v>1.5601851851851811E-2</v>
      </c>
      <c r="N414">
        <f t="shared" si="16"/>
        <v>14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260</v>
      </c>
      <c r="H415" s="9" t="s">
        <v>153</v>
      </c>
      <c r="I415" s="9" t="s">
        <v>18</v>
      </c>
      <c r="J415" s="3" t="s">
        <v>2391</v>
      </c>
      <c r="K415" s="13" t="s">
        <v>261</v>
      </c>
      <c r="L415" s="14" t="s">
        <v>262</v>
      </c>
      <c r="M415" s="17">
        <f t="shared" si="15"/>
        <v>1.5381944444444406E-2</v>
      </c>
      <c r="N415">
        <f t="shared" si="16"/>
        <v>16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263</v>
      </c>
      <c r="H416" s="9" t="s">
        <v>153</v>
      </c>
      <c r="I416" s="9" t="s">
        <v>18</v>
      </c>
      <c r="J416" s="3" t="s">
        <v>2391</v>
      </c>
      <c r="K416" s="13" t="s">
        <v>264</v>
      </c>
      <c r="L416" s="14" t="s">
        <v>265</v>
      </c>
      <c r="M416" s="17">
        <f t="shared" si="15"/>
        <v>1.4953703703703636E-2</v>
      </c>
      <c r="N416">
        <f t="shared" si="16"/>
        <v>19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708</v>
      </c>
      <c r="H417" s="9" t="s">
        <v>153</v>
      </c>
      <c r="I417" s="9" t="s">
        <v>511</v>
      </c>
      <c r="J417" s="3" t="s">
        <v>2391</v>
      </c>
      <c r="K417" s="13" t="s">
        <v>709</v>
      </c>
      <c r="L417" s="14" t="s">
        <v>710</v>
      </c>
      <c r="M417" s="17">
        <f t="shared" si="15"/>
        <v>1.4293981481481477E-2</v>
      </c>
      <c r="N417">
        <f t="shared" si="16"/>
        <v>6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711</v>
      </c>
      <c r="H418" s="9" t="s">
        <v>153</v>
      </c>
      <c r="I418" s="9" t="s">
        <v>511</v>
      </c>
      <c r="J418" s="3" t="s">
        <v>2391</v>
      </c>
      <c r="K418" s="13" t="s">
        <v>712</v>
      </c>
      <c r="L418" s="14" t="s">
        <v>713</v>
      </c>
      <c r="M418" s="17">
        <f t="shared" si="15"/>
        <v>1.5405092592592595E-2</v>
      </c>
      <c r="N418">
        <f t="shared" si="16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714</v>
      </c>
      <c r="H419" s="9" t="s">
        <v>153</v>
      </c>
      <c r="I419" s="9" t="s">
        <v>511</v>
      </c>
      <c r="J419" s="3" t="s">
        <v>2391</v>
      </c>
      <c r="K419" s="13" t="s">
        <v>715</v>
      </c>
      <c r="L419" s="14" t="s">
        <v>716</v>
      </c>
      <c r="M419" s="17">
        <f t="shared" si="15"/>
        <v>1.8483796296296318E-2</v>
      </c>
      <c r="N419">
        <f t="shared" si="16"/>
        <v>11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717</v>
      </c>
      <c r="H420" s="9" t="s">
        <v>153</v>
      </c>
      <c r="I420" s="9" t="s">
        <v>511</v>
      </c>
      <c r="J420" s="3" t="s">
        <v>2391</v>
      </c>
      <c r="K420" s="13" t="s">
        <v>718</v>
      </c>
      <c r="L420" s="14" t="s">
        <v>719</v>
      </c>
      <c r="M420" s="17">
        <f t="shared" si="15"/>
        <v>1.5370370370370479E-2</v>
      </c>
      <c r="N420">
        <f t="shared" si="16"/>
        <v>16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720</v>
      </c>
      <c r="H421" s="9" t="s">
        <v>153</v>
      </c>
      <c r="I421" s="9" t="s">
        <v>511</v>
      </c>
      <c r="J421" s="3" t="s">
        <v>2391</v>
      </c>
      <c r="K421" s="13" t="s">
        <v>721</v>
      </c>
      <c r="L421" s="14" t="s">
        <v>722</v>
      </c>
      <c r="M421" s="17">
        <f t="shared" si="15"/>
        <v>1.2662037037036944E-2</v>
      </c>
      <c r="N421">
        <f t="shared" si="16"/>
        <v>18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723</v>
      </c>
      <c r="H422" s="9" t="s">
        <v>153</v>
      </c>
      <c r="I422" s="9" t="s">
        <v>511</v>
      </c>
      <c r="J422" s="3" t="s">
        <v>2391</v>
      </c>
      <c r="K422" s="13" t="s">
        <v>724</v>
      </c>
      <c r="L422" s="14" t="s">
        <v>725</v>
      </c>
      <c r="M422" s="17">
        <f t="shared" si="15"/>
        <v>1.4374999999999916E-2</v>
      </c>
      <c r="N422">
        <f t="shared" si="16"/>
        <v>21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1205</v>
      </c>
      <c r="H423" s="9" t="s">
        <v>153</v>
      </c>
      <c r="I423" s="9" t="s">
        <v>1016</v>
      </c>
      <c r="J423" s="3" t="s">
        <v>2391</v>
      </c>
      <c r="K423" s="13" t="s">
        <v>1206</v>
      </c>
      <c r="L423" s="14" t="s">
        <v>1207</v>
      </c>
      <c r="M423" s="17">
        <f t="shared" si="15"/>
        <v>1.7523148148148093E-2</v>
      </c>
      <c r="N423">
        <f t="shared" si="16"/>
        <v>7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1208</v>
      </c>
      <c r="H424" s="9" t="s">
        <v>153</v>
      </c>
      <c r="I424" s="9" t="s">
        <v>1016</v>
      </c>
      <c r="J424" s="3" t="s">
        <v>2391</v>
      </c>
      <c r="K424" s="13" t="s">
        <v>1209</v>
      </c>
      <c r="L424" s="14" t="s">
        <v>1210</v>
      </c>
      <c r="M424" s="17">
        <f t="shared" si="15"/>
        <v>1.7037037037037017E-2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1211</v>
      </c>
      <c r="H425" s="9" t="s">
        <v>153</v>
      </c>
      <c r="I425" s="9" t="s">
        <v>1016</v>
      </c>
      <c r="J425" s="3" t="s">
        <v>2391</v>
      </c>
      <c r="K425" s="13" t="s">
        <v>1212</v>
      </c>
      <c r="L425" s="14" t="s">
        <v>1213</v>
      </c>
      <c r="M425" s="17">
        <f t="shared" si="15"/>
        <v>1.7812500000000009E-2</v>
      </c>
      <c r="N425">
        <f t="shared" si="16"/>
        <v>11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1214</v>
      </c>
      <c r="H426" s="9" t="s">
        <v>153</v>
      </c>
      <c r="I426" s="9" t="s">
        <v>1016</v>
      </c>
      <c r="J426" s="3" t="s">
        <v>2391</v>
      </c>
      <c r="K426" s="13" t="s">
        <v>1215</v>
      </c>
      <c r="L426" s="14" t="s">
        <v>1216</v>
      </c>
      <c r="M426" s="17">
        <f t="shared" si="15"/>
        <v>1.5555555555555656E-2</v>
      </c>
      <c r="N426">
        <f t="shared" si="16"/>
        <v>12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1217</v>
      </c>
      <c r="H427" s="9" t="s">
        <v>153</v>
      </c>
      <c r="I427" s="9" t="s">
        <v>1016</v>
      </c>
      <c r="J427" s="3" t="s">
        <v>2391</v>
      </c>
      <c r="K427" s="13" t="s">
        <v>1218</v>
      </c>
      <c r="L427" s="14" t="s">
        <v>1219</v>
      </c>
      <c r="M427" s="17">
        <f t="shared" si="15"/>
        <v>1.851851851851849E-2</v>
      </c>
      <c r="N427">
        <f t="shared" si="16"/>
        <v>14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1220</v>
      </c>
      <c r="H428" s="9" t="s">
        <v>153</v>
      </c>
      <c r="I428" s="9" t="s">
        <v>1016</v>
      </c>
      <c r="J428" s="3" t="s">
        <v>2391</v>
      </c>
      <c r="K428" s="13" t="s">
        <v>1221</v>
      </c>
      <c r="L428" s="14" t="s">
        <v>1222</v>
      </c>
      <c r="M428" s="17">
        <f t="shared" si="15"/>
        <v>1.3564814814814752E-2</v>
      </c>
      <c r="N428">
        <f t="shared" si="16"/>
        <v>15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1223</v>
      </c>
      <c r="H429" s="9" t="s">
        <v>153</v>
      </c>
      <c r="I429" s="9" t="s">
        <v>1016</v>
      </c>
      <c r="J429" s="3" t="s">
        <v>2391</v>
      </c>
      <c r="K429" s="13" t="s">
        <v>1224</v>
      </c>
      <c r="L429" s="14" t="s">
        <v>1225</v>
      </c>
      <c r="M429" s="17">
        <f t="shared" si="15"/>
        <v>1.402777777777775E-2</v>
      </c>
      <c r="N429">
        <f t="shared" si="16"/>
        <v>18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1226</v>
      </c>
      <c r="H430" s="9" t="s">
        <v>153</v>
      </c>
      <c r="I430" s="9" t="s">
        <v>1016</v>
      </c>
      <c r="J430" s="3" t="s">
        <v>2391</v>
      </c>
      <c r="K430" s="13" t="s">
        <v>1227</v>
      </c>
      <c r="L430" s="14" t="s">
        <v>1228</v>
      </c>
      <c r="M430" s="17">
        <f t="shared" si="15"/>
        <v>1.1747685185185208E-2</v>
      </c>
      <c r="N430">
        <f t="shared" si="16"/>
        <v>20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1619</v>
      </c>
      <c r="H431" s="9" t="s">
        <v>153</v>
      </c>
      <c r="I431" s="9" t="s">
        <v>1391</v>
      </c>
      <c r="J431" s="3" t="s">
        <v>2391</v>
      </c>
      <c r="K431" s="13" t="s">
        <v>1620</v>
      </c>
      <c r="L431" s="14" t="s">
        <v>1621</v>
      </c>
      <c r="M431" s="17">
        <f t="shared" si="15"/>
        <v>1.280092592592591E-2</v>
      </c>
      <c r="N431">
        <f t="shared" si="16"/>
        <v>6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1622</v>
      </c>
      <c r="H432" s="9" t="s">
        <v>153</v>
      </c>
      <c r="I432" s="9" t="s">
        <v>1391</v>
      </c>
      <c r="J432" s="3" t="s">
        <v>2391</v>
      </c>
      <c r="K432" s="13" t="s">
        <v>1623</v>
      </c>
      <c r="L432" s="14" t="s">
        <v>1624</v>
      </c>
      <c r="M432" s="17">
        <f t="shared" si="15"/>
        <v>3.052083333333333E-2</v>
      </c>
      <c r="N432">
        <f t="shared" si="16"/>
        <v>7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1625</v>
      </c>
      <c r="H433" s="9" t="s">
        <v>153</v>
      </c>
      <c r="I433" s="9" t="s">
        <v>1391</v>
      </c>
      <c r="J433" s="3" t="s">
        <v>2391</v>
      </c>
      <c r="K433" s="13" t="s">
        <v>1626</v>
      </c>
      <c r="L433" s="14" t="s">
        <v>1627</v>
      </c>
      <c r="M433" s="17">
        <f t="shared" si="15"/>
        <v>1.3946759259259256E-2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1628</v>
      </c>
      <c r="H434" s="9" t="s">
        <v>153</v>
      </c>
      <c r="I434" s="9" t="s">
        <v>1391</v>
      </c>
      <c r="J434" s="3" t="s">
        <v>2391</v>
      </c>
      <c r="K434" s="13" t="s">
        <v>1629</v>
      </c>
      <c r="L434" s="14" t="s">
        <v>1630</v>
      </c>
      <c r="M434" s="17">
        <f t="shared" si="15"/>
        <v>1.6041666666666676E-2</v>
      </c>
      <c r="N434">
        <f t="shared" si="16"/>
        <v>11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1631</v>
      </c>
      <c r="H435" s="9" t="s">
        <v>153</v>
      </c>
      <c r="I435" s="9" t="s">
        <v>1391</v>
      </c>
      <c r="J435" s="3" t="s">
        <v>2391</v>
      </c>
      <c r="K435" s="13" t="s">
        <v>1632</v>
      </c>
      <c r="L435" s="14" t="s">
        <v>1633</v>
      </c>
      <c r="M435" s="17">
        <f t="shared" si="15"/>
        <v>1.5509259259259278E-2</v>
      </c>
      <c r="N435">
        <f t="shared" si="16"/>
        <v>15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1634</v>
      </c>
      <c r="H436" s="9" t="s">
        <v>153</v>
      </c>
      <c r="I436" s="9" t="s">
        <v>1391</v>
      </c>
      <c r="J436" s="3" t="s">
        <v>2391</v>
      </c>
      <c r="K436" s="13" t="s">
        <v>1635</v>
      </c>
      <c r="L436" s="14" t="s">
        <v>1636</v>
      </c>
      <c r="M436" s="17">
        <f t="shared" si="15"/>
        <v>1.3935185185185217E-2</v>
      </c>
      <c r="N436">
        <f t="shared" si="16"/>
        <v>17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1637</v>
      </c>
      <c r="H437" s="9" t="s">
        <v>153</v>
      </c>
      <c r="I437" s="9" t="s">
        <v>1391</v>
      </c>
      <c r="J437" s="3" t="s">
        <v>2391</v>
      </c>
      <c r="K437" s="13" t="s">
        <v>1638</v>
      </c>
      <c r="L437" s="14" t="s">
        <v>1639</v>
      </c>
      <c r="M437" s="17">
        <f t="shared" si="15"/>
        <v>1.3530092592592746E-2</v>
      </c>
      <c r="N437">
        <f t="shared" si="16"/>
        <v>20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2068</v>
      </c>
      <c r="H438" s="9" t="s">
        <v>153</v>
      </c>
      <c r="I438" s="9" t="s">
        <v>1893</v>
      </c>
      <c r="J438" s="3" t="s">
        <v>2391</v>
      </c>
      <c r="K438" s="13" t="s">
        <v>2069</v>
      </c>
      <c r="L438" s="14" t="s">
        <v>2070</v>
      </c>
      <c r="M438" s="17">
        <f t="shared" si="15"/>
        <v>1.3854166666666667E-2</v>
      </c>
      <c r="N438">
        <f t="shared" si="16"/>
        <v>6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2071</v>
      </c>
      <c r="H439" s="9" t="s">
        <v>153</v>
      </c>
      <c r="I439" s="9" t="s">
        <v>1893</v>
      </c>
      <c r="J439" s="3" t="s">
        <v>2391</v>
      </c>
      <c r="K439" s="13" t="s">
        <v>2072</v>
      </c>
      <c r="L439" s="14" t="s">
        <v>2073</v>
      </c>
      <c r="M439" s="17">
        <f t="shared" si="15"/>
        <v>2.4849537037037017E-2</v>
      </c>
      <c r="N439">
        <f t="shared" si="16"/>
        <v>8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2074</v>
      </c>
      <c r="H440" s="9" t="s">
        <v>153</v>
      </c>
      <c r="I440" s="9" t="s">
        <v>1893</v>
      </c>
      <c r="J440" s="3" t="s">
        <v>2391</v>
      </c>
      <c r="K440" s="13" t="s">
        <v>2075</v>
      </c>
      <c r="L440" s="14" t="s">
        <v>2076</v>
      </c>
      <c r="M440" s="17">
        <f t="shared" si="15"/>
        <v>1.8263888888888857E-2</v>
      </c>
      <c r="N440">
        <f t="shared" si="16"/>
        <v>9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2077</v>
      </c>
      <c r="H441" s="9" t="s">
        <v>153</v>
      </c>
      <c r="I441" s="9" t="s">
        <v>1893</v>
      </c>
      <c r="J441" s="3" t="s">
        <v>2391</v>
      </c>
      <c r="K441" s="13" t="s">
        <v>2078</v>
      </c>
      <c r="L441" s="14" t="s">
        <v>2079</v>
      </c>
      <c r="M441" s="17">
        <f t="shared" si="15"/>
        <v>1.5358796296296273E-2</v>
      </c>
      <c r="N441">
        <f t="shared" si="16"/>
        <v>11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2359</v>
      </c>
      <c r="H442" s="9" t="s">
        <v>153</v>
      </c>
      <c r="I442" s="9" t="s">
        <v>2338</v>
      </c>
      <c r="J442" s="3" t="s">
        <v>2391</v>
      </c>
      <c r="K442" s="13" t="s">
        <v>2360</v>
      </c>
      <c r="L442" s="14" t="s">
        <v>2361</v>
      </c>
      <c r="M442" s="17">
        <f t="shared" si="15"/>
        <v>1.2094907407407429E-2</v>
      </c>
      <c r="N442">
        <f t="shared" si="16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2362</v>
      </c>
      <c r="H443" s="9" t="s">
        <v>153</v>
      </c>
      <c r="I443" s="9" t="s">
        <v>2338</v>
      </c>
      <c r="J443" s="3" t="s">
        <v>2391</v>
      </c>
      <c r="K443" s="13" t="s">
        <v>2363</v>
      </c>
      <c r="L443" s="14" t="s">
        <v>2364</v>
      </c>
      <c r="M443" s="17">
        <f t="shared" si="15"/>
        <v>1.3321759259259269E-2</v>
      </c>
      <c r="N443">
        <f t="shared" si="16"/>
        <v>14</v>
      </c>
    </row>
    <row r="444" spans="1:14" x14ac:dyDescent="0.25">
      <c r="A444" s="11"/>
      <c r="B444" s="12"/>
      <c r="C444" s="12"/>
      <c r="D444" s="12"/>
      <c r="E444" s="9" t="s">
        <v>159</v>
      </c>
      <c r="F444" s="9" t="s">
        <v>15</v>
      </c>
      <c r="G444" s="9" t="s">
        <v>2365</v>
      </c>
      <c r="H444" s="9" t="s">
        <v>153</v>
      </c>
      <c r="I444" s="9" t="s">
        <v>2338</v>
      </c>
      <c r="J444" s="3" t="s">
        <v>2391</v>
      </c>
      <c r="K444" s="13" t="s">
        <v>2366</v>
      </c>
      <c r="L444" s="14" t="s">
        <v>2367</v>
      </c>
      <c r="M444" s="17">
        <f t="shared" si="15"/>
        <v>1.0462962962962952E-2</v>
      </c>
      <c r="N444">
        <f t="shared" si="16"/>
        <v>11</v>
      </c>
    </row>
    <row r="445" spans="1:14" x14ac:dyDescent="0.25">
      <c r="A445" s="11"/>
      <c r="B445" s="12"/>
      <c r="C445" s="9" t="s">
        <v>164</v>
      </c>
      <c r="D445" s="9" t="s">
        <v>165</v>
      </c>
      <c r="E445" s="9" t="s">
        <v>165</v>
      </c>
      <c r="F445" s="9" t="s">
        <v>15</v>
      </c>
      <c r="G445" s="10" t="s">
        <v>12</v>
      </c>
      <c r="H445" s="5"/>
      <c r="I445" s="5"/>
      <c r="J445" s="6"/>
      <c r="K445" s="7"/>
      <c r="L445" s="8"/>
    </row>
    <row r="446" spans="1:14" x14ac:dyDescent="0.25">
      <c r="A446" s="11"/>
      <c r="B446" s="12"/>
      <c r="C446" s="12"/>
      <c r="D446" s="12"/>
      <c r="E446" s="12"/>
      <c r="F446" s="12"/>
      <c r="G446" s="9" t="s">
        <v>266</v>
      </c>
      <c r="H446" s="9" t="s">
        <v>153</v>
      </c>
      <c r="I446" s="9" t="s">
        <v>18</v>
      </c>
      <c r="J446" s="3" t="s">
        <v>2391</v>
      </c>
      <c r="K446" s="13" t="s">
        <v>267</v>
      </c>
      <c r="L446" s="14" t="s">
        <v>268</v>
      </c>
      <c r="M446" s="17">
        <f t="shared" si="15"/>
        <v>1.1759259259259247E-2</v>
      </c>
      <c r="N446">
        <f t="shared" si="16"/>
        <v>4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269</v>
      </c>
      <c r="H447" s="9" t="s">
        <v>153</v>
      </c>
      <c r="I447" s="9" t="s">
        <v>18</v>
      </c>
      <c r="J447" s="3" t="s">
        <v>2391</v>
      </c>
      <c r="K447" s="13" t="s">
        <v>270</v>
      </c>
      <c r="L447" s="14" t="s">
        <v>271</v>
      </c>
      <c r="M447" s="17">
        <f t="shared" si="15"/>
        <v>1.7083333333333339E-2</v>
      </c>
      <c r="N447">
        <f t="shared" si="16"/>
        <v>5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272</v>
      </c>
      <c r="H448" s="9" t="s">
        <v>153</v>
      </c>
      <c r="I448" s="9" t="s">
        <v>18</v>
      </c>
      <c r="J448" s="3" t="s">
        <v>2391</v>
      </c>
      <c r="K448" s="13" t="s">
        <v>273</v>
      </c>
      <c r="L448" s="14" t="s">
        <v>274</v>
      </c>
      <c r="M448" s="17">
        <f t="shared" si="15"/>
        <v>2.1701388888888895E-2</v>
      </c>
      <c r="N448">
        <f t="shared" si="16"/>
        <v>7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275</v>
      </c>
      <c r="H449" s="9" t="s">
        <v>153</v>
      </c>
      <c r="I449" s="9" t="s">
        <v>18</v>
      </c>
      <c r="J449" s="3" t="s">
        <v>2391</v>
      </c>
      <c r="K449" s="13" t="s">
        <v>276</v>
      </c>
      <c r="L449" s="14" t="s">
        <v>277</v>
      </c>
      <c r="M449" s="17">
        <f t="shared" si="15"/>
        <v>1.1724537037037019E-2</v>
      </c>
      <c r="N449">
        <f t="shared" si="16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278</v>
      </c>
      <c r="H450" s="9" t="s">
        <v>153</v>
      </c>
      <c r="I450" s="9" t="s">
        <v>18</v>
      </c>
      <c r="J450" s="3" t="s">
        <v>2391</v>
      </c>
      <c r="K450" s="13" t="s">
        <v>279</v>
      </c>
      <c r="L450" s="14" t="s">
        <v>280</v>
      </c>
      <c r="M450" s="17">
        <f t="shared" si="15"/>
        <v>2.3391203703703733E-2</v>
      </c>
      <c r="N450">
        <f t="shared" si="16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281</v>
      </c>
      <c r="H451" s="9" t="s">
        <v>153</v>
      </c>
      <c r="I451" s="9" t="s">
        <v>18</v>
      </c>
      <c r="J451" s="3" t="s">
        <v>2391</v>
      </c>
      <c r="K451" s="13" t="s">
        <v>282</v>
      </c>
      <c r="L451" s="14" t="s">
        <v>283</v>
      </c>
      <c r="M451" s="17">
        <f t="shared" ref="M451:M514" si="17">L451-K451</f>
        <v>1.9629629629629664E-2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284</v>
      </c>
      <c r="H452" s="9" t="s">
        <v>153</v>
      </c>
      <c r="I452" s="9" t="s">
        <v>18</v>
      </c>
      <c r="J452" s="3" t="s">
        <v>2391</v>
      </c>
      <c r="K452" s="13" t="s">
        <v>285</v>
      </c>
      <c r="L452" s="14" t="s">
        <v>286</v>
      </c>
      <c r="M452" s="17">
        <f t="shared" si="17"/>
        <v>2.2395833333333337E-2</v>
      </c>
      <c r="N452">
        <f t="shared" si="18"/>
        <v>11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287</v>
      </c>
      <c r="H453" s="9" t="s">
        <v>153</v>
      </c>
      <c r="I453" s="9" t="s">
        <v>18</v>
      </c>
      <c r="J453" s="3" t="s">
        <v>2391</v>
      </c>
      <c r="K453" s="13" t="s">
        <v>288</v>
      </c>
      <c r="L453" s="14" t="s">
        <v>289</v>
      </c>
      <c r="M453" s="17">
        <f t="shared" si="17"/>
        <v>3.3020833333333277E-2</v>
      </c>
      <c r="N453">
        <f t="shared" si="18"/>
        <v>12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726</v>
      </c>
      <c r="H454" s="9" t="s">
        <v>153</v>
      </c>
      <c r="I454" s="9" t="s">
        <v>511</v>
      </c>
      <c r="J454" s="3" t="s">
        <v>2391</v>
      </c>
      <c r="K454" s="13" t="s">
        <v>727</v>
      </c>
      <c r="L454" s="14" t="s">
        <v>728</v>
      </c>
      <c r="M454" s="17">
        <f t="shared" si="17"/>
        <v>1.215277777777779E-2</v>
      </c>
      <c r="N454">
        <f t="shared" si="18"/>
        <v>4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729</v>
      </c>
      <c r="H455" s="9" t="s">
        <v>153</v>
      </c>
      <c r="I455" s="9" t="s">
        <v>511</v>
      </c>
      <c r="J455" s="3" t="s">
        <v>2391</v>
      </c>
      <c r="K455" s="13" t="s">
        <v>730</v>
      </c>
      <c r="L455" s="14" t="s">
        <v>731</v>
      </c>
      <c r="M455" s="17">
        <f t="shared" si="17"/>
        <v>1.739583333333336E-2</v>
      </c>
      <c r="N455">
        <f t="shared" si="18"/>
        <v>4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732</v>
      </c>
      <c r="H456" s="9" t="s">
        <v>153</v>
      </c>
      <c r="I456" s="9" t="s">
        <v>511</v>
      </c>
      <c r="J456" s="3" t="s">
        <v>2391</v>
      </c>
      <c r="K456" s="13" t="s">
        <v>733</v>
      </c>
      <c r="L456" s="14" t="s">
        <v>734</v>
      </c>
      <c r="M456" s="17">
        <f t="shared" si="17"/>
        <v>2.1365740740740768E-2</v>
      </c>
      <c r="N456">
        <f t="shared" si="18"/>
        <v>6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735</v>
      </c>
      <c r="H457" s="9" t="s">
        <v>153</v>
      </c>
      <c r="I457" s="9" t="s">
        <v>511</v>
      </c>
      <c r="J457" s="3" t="s">
        <v>2391</v>
      </c>
      <c r="K457" s="13" t="s">
        <v>736</v>
      </c>
      <c r="L457" s="14" t="s">
        <v>737</v>
      </c>
      <c r="M457" s="17">
        <f t="shared" si="17"/>
        <v>1.3935185185185217E-2</v>
      </c>
      <c r="N457">
        <f t="shared" si="18"/>
        <v>7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738</v>
      </c>
      <c r="H458" s="9" t="s">
        <v>153</v>
      </c>
      <c r="I458" s="9" t="s">
        <v>511</v>
      </c>
      <c r="J458" s="3" t="s">
        <v>2391</v>
      </c>
      <c r="K458" s="13" t="s">
        <v>739</v>
      </c>
      <c r="L458" s="14" t="s">
        <v>740</v>
      </c>
      <c r="M458" s="17">
        <f t="shared" si="17"/>
        <v>1.4340277777777799E-2</v>
      </c>
      <c r="N458">
        <f t="shared" si="18"/>
        <v>7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741</v>
      </c>
      <c r="H459" s="9" t="s">
        <v>153</v>
      </c>
      <c r="I459" s="9" t="s">
        <v>511</v>
      </c>
      <c r="J459" s="3" t="s">
        <v>2391</v>
      </c>
      <c r="K459" s="13" t="s">
        <v>742</v>
      </c>
      <c r="L459" s="14" t="s">
        <v>743</v>
      </c>
      <c r="M459" s="17">
        <f t="shared" si="17"/>
        <v>4.4583333333333364E-2</v>
      </c>
      <c r="N459">
        <f t="shared" si="18"/>
        <v>8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1229</v>
      </c>
      <c r="H460" s="9" t="s">
        <v>153</v>
      </c>
      <c r="I460" s="9" t="s">
        <v>1016</v>
      </c>
      <c r="J460" s="3" t="s">
        <v>2391</v>
      </c>
      <c r="K460" s="13" t="s">
        <v>1230</v>
      </c>
      <c r="L460" s="14" t="s">
        <v>1231</v>
      </c>
      <c r="M460" s="17">
        <f t="shared" si="17"/>
        <v>1.3773148148148118E-2</v>
      </c>
      <c r="N460">
        <f t="shared" si="18"/>
        <v>7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1232</v>
      </c>
      <c r="H461" s="9" t="s">
        <v>153</v>
      </c>
      <c r="I461" s="9" t="s">
        <v>1016</v>
      </c>
      <c r="J461" s="3" t="s">
        <v>2391</v>
      </c>
      <c r="K461" s="13" t="s">
        <v>1233</v>
      </c>
      <c r="L461" s="14" t="s">
        <v>1234</v>
      </c>
      <c r="M461" s="17">
        <f t="shared" si="17"/>
        <v>1.7083333333333228E-2</v>
      </c>
      <c r="N461">
        <f t="shared" si="18"/>
        <v>9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1235</v>
      </c>
      <c r="H462" s="9" t="s">
        <v>153</v>
      </c>
      <c r="I462" s="9" t="s">
        <v>1016</v>
      </c>
      <c r="J462" s="3" t="s">
        <v>2391</v>
      </c>
      <c r="K462" s="13" t="s">
        <v>1236</v>
      </c>
      <c r="L462" s="14" t="s">
        <v>1237</v>
      </c>
      <c r="M462" s="17">
        <f t="shared" si="17"/>
        <v>1.86574074074074E-2</v>
      </c>
      <c r="N462">
        <f t="shared" si="18"/>
        <v>9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1238</v>
      </c>
      <c r="H463" s="9" t="s">
        <v>153</v>
      </c>
      <c r="I463" s="9" t="s">
        <v>1016</v>
      </c>
      <c r="J463" s="3" t="s">
        <v>2391</v>
      </c>
      <c r="K463" s="13" t="s">
        <v>1239</v>
      </c>
      <c r="L463" s="14" t="s">
        <v>1240</v>
      </c>
      <c r="M463" s="17">
        <f t="shared" si="17"/>
        <v>1.7118055555555567E-2</v>
      </c>
      <c r="N463">
        <f t="shared" si="18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1241</v>
      </c>
      <c r="H464" s="9" t="s">
        <v>153</v>
      </c>
      <c r="I464" s="9" t="s">
        <v>1016</v>
      </c>
      <c r="J464" s="3" t="s">
        <v>2391</v>
      </c>
      <c r="K464" s="13" t="s">
        <v>1242</v>
      </c>
      <c r="L464" s="14" t="s">
        <v>1243</v>
      </c>
      <c r="M464" s="17">
        <f t="shared" si="17"/>
        <v>1.6192129629629681E-2</v>
      </c>
      <c r="N464">
        <f t="shared" si="18"/>
        <v>14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1640</v>
      </c>
      <c r="H465" s="9" t="s">
        <v>153</v>
      </c>
      <c r="I465" s="9" t="s">
        <v>1391</v>
      </c>
      <c r="J465" s="3" t="s">
        <v>2391</v>
      </c>
      <c r="K465" s="13" t="s">
        <v>1641</v>
      </c>
      <c r="L465" s="14" t="s">
        <v>1642</v>
      </c>
      <c r="M465" s="17">
        <f t="shared" si="17"/>
        <v>1.1331018518518504E-2</v>
      </c>
      <c r="N465">
        <f t="shared" si="18"/>
        <v>4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1643</v>
      </c>
      <c r="H466" s="9" t="s">
        <v>153</v>
      </c>
      <c r="I466" s="9" t="s">
        <v>1391</v>
      </c>
      <c r="J466" s="3" t="s">
        <v>2391</v>
      </c>
      <c r="K466" s="13" t="s">
        <v>1644</v>
      </c>
      <c r="L466" s="14" t="s">
        <v>1645</v>
      </c>
      <c r="M466" s="17">
        <f t="shared" si="17"/>
        <v>1.6435185185185164E-2</v>
      </c>
      <c r="N466">
        <f t="shared" si="18"/>
        <v>4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1646</v>
      </c>
      <c r="H467" s="9" t="s">
        <v>153</v>
      </c>
      <c r="I467" s="9" t="s">
        <v>1391</v>
      </c>
      <c r="J467" s="3" t="s">
        <v>2391</v>
      </c>
      <c r="K467" s="13" t="s">
        <v>1647</v>
      </c>
      <c r="L467" s="14" t="s">
        <v>1648</v>
      </c>
      <c r="M467" s="17">
        <f t="shared" si="17"/>
        <v>1.9618055555555569E-2</v>
      </c>
      <c r="N467">
        <f t="shared" si="18"/>
        <v>6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1649</v>
      </c>
      <c r="H468" s="9" t="s">
        <v>153</v>
      </c>
      <c r="I468" s="9" t="s">
        <v>1391</v>
      </c>
      <c r="J468" s="3" t="s">
        <v>2391</v>
      </c>
      <c r="K468" s="13" t="s">
        <v>1650</v>
      </c>
      <c r="L468" s="14" t="s">
        <v>1651</v>
      </c>
      <c r="M468" s="17">
        <f t="shared" si="17"/>
        <v>3.1273148148148133E-2</v>
      </c>
      <c r="N468">
        <f t="shared" si="18"/>
        <v>7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1652</v>
      </c>
      <c r="H469" s="9" t="s">
        <v>153</v>
      </c>
      <c r="I469" s="9" t="s">
        <v>1391</v>
      </c>
      <c r="J469" s="3" t="s">
        <v>2391</v>
      </c>
      <c r="K469" s="13" t="s">
        <v>1653</v>
      </c>
      <c r="L469" s="14" t="s">
        <v>1654</v>
      </c>
      <c r="M469" s="17">
        <f t="shared" si="17"/>
        <v>3.2291666666666607E-2</v>
      </c>
      <c r="N469">
        <f t="shared" si="18"/>
        <v>9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1655</v>
      </c>
      <c r="H470" s="9" t="s">
        <v>153</v>
      </c>
      <c r="I470" s="9" t="s">
        <v>1391</v>
      </c>
      <c r="J470" s="3" t="s">
        <v>2391</v>
      </c>
      <c r="K470" s="13" t="s">
        <v>1656</v>
      </c>
      <c r="L470" s="14" t="s">
        <v>1324</v>
      </c>
      <c r="M470" s="17">
        <f t="shared" si="17"/>
        <v>3.429398148148155E-2</v>
      </c>
      <c r="N470">
        <f t="shared" si="18"/>
        <v>13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1657</v>
      </c>
      <c r="H471" s="9" t="s">
        <v>153</v>
      </c>
      <c r="I471" s="9" t="s">
        <v>1391</v>
      </c>
      <c r="J471" s="3" t="s">
        <v>2391</v>
      </c>
      <c r="K471" s="13" t="s">
        <v>1658</v>
      </c>
      <c r="L471" s="14" t="s">
        <v>1659</v>
      </c>
      <c r="M471" s="17">
        <f t="shared" si="17"/>
        <v>5.1307870370370434E-2</v>
      </c>
      <c r="N471">
        <f t="shared" si="18"/>
        <v>14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2080</v>
      </c>
      <c r="H472" s="9" t="s">
        <v>153</v>
      </c>
      <c r="I472" s="9" t="s">
        <v>1893</v>
      </c>
      <c r="J472" s="3" t="s">
        <v>2391</v>
      </c>
      <c r="K472" s="13" t="s">
        <v>2081</v>
      </c>
      <c r="L472" s="14" t="s">
        <v>2082</v>
      </c>
      <c r="M472" s="17">
        <f t="shared" si="17"/>
        <v>2.322916666666669E-2</v>
      </c>
      <c r="N472">
        <f t="shared" si="18"/>
        <v>4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2083</v>
      </c>
      <c r="H473" s="9" t="s">
        <v>153</v>
      </c>
      <c r="I473" s="9" t="s">
        <v>1893</v>
      </c>
      <c r="J473" s="3" t="s">
        <v>2391</v>
      </c>
      <c r="K473" s="13" t="s">
        <v>2084</v>
      </c>
      <c r="L473" s="14" t="s">
        <v>2085</v>
      </c>
      <c r="M473" s="17">
        <f t="shared" si="17"/>
        <v>2.8356481481481455E-2</v>
      </c>
      <c r="N473">
        <f t="shared" si="18"/>
        <v>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2086</v>
      </c>
      <c r="H474" s="9" t="s">
        <v>153</v>
      </c>
      <c r="I474" s="9" t="s">
        <v>1893</v>
      </c>
      <c r="J474" s="3" t="s">
        <v>2391</v>
      </c>
      <c r="K474" s="13" t="s">
        <v>2087</v>
      </c>
      <c r="L474" s="14" t="s">
        <v>2088</v>
      </c>
      <c r="M474" s="17">
        <f t="shared" si="17"/>
        <v>3.2557870370370362E-2</v>
      </c>
      <c r="N474">
        <f t="shared" si="18"/>
        <v>4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2089</v>
      </c>
      <c r="H475" s="9" t="s">
        <v>153</v>
      </c>
      <c r="I475" s="9" t="s">
        <v>1893</v>
      </c>
      <c r="J475" s="3" t="s">
        <v>2391</v>
      </c>
      <c r="K475" s="13" t="s">
        <v>2090</v>
      </c>
      <c r="L475" s="14" t="s">
        <v>2091</v>
      </c>
      <c r="M475" s="17">
        <f t="shared" si="17"/>
        <v>3.8101851851851831E-2</v>
      </c>
      <c r="N475">
        <f t="shared" si="18"/>
        <v>4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2092</v>
      </c>
      <c r="H476" s="9" t="s">
        <v>153</v>
      </c>
      <c r="I476" s="9" t="s">
        <v>1893</v>
      </c>
      <c r="J476" s="3" t="s">
        <v>2391</v>
      </c>
      <c r="K476" s="13" t="s">
        <v>2093</v>
      </c>
      <c r="L476" s="14" t="s">
        <v>2094</v>
      </c>
      <c r="M476" s="17">
        <f t="shared" si="17"/>
        <v>2.7627314814814785E-2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2095</v>
      </c>
      <c r="H477" s="9" t="s">
        <v>153</v>
      </c>
      <c r="I477" s="9" t="s">
        <v>1893</v>
      </c>
      <c r="J477" s="3" t="s">
        <v>2391</v>
      </c>
      <c r="K477" s="13" t="s">
        <v>2096</v>
      </c>
      <c r="L477" s="14" t="s">
        <v>2097</v>
      </c>
      <c r="M477" s="17">
        <f t="shared" si="17"/>
        <v>2.228009259259256E-2</v>
      </c>
      <c r="N477">
        <f t="shared" si="18"/>
        <v>6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2098</v>
      </c>
      <c r="H478" s="9" t="s">
        <v>153</v>
      </c>
      <c r="I478" s="9" t="s">
        <v>1893</v>
      </c>
      <c r="J478" s="3" t="s">
        <v>2391</v>
      </c>
      <c r="K478" s="13" t="s">
        <v>2099</v>
      </c>
      <c r="L478" s="14" t="s">
        <v>2100</v>
      </c>
      <c r="M478" s="17">
        <f t="shared" si="17"/>
        <v>1.800925925925928E-2</v>
      </c>
      <c r="N478">
        <f t="shared" si="18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2101</v>
      </c>
      <c r="H479" s="9" t="s">
        <v>153</v>
      </c>
      <c r="I479" s="9" t="s">
        <v>1893</v>
      </c>
      <c r="J479" s="3" t="s">
        <v>2391</v>
      </c>
      <c r="K479" s="13" t="s">
        <v>2102</v>
      </c>
      <c r="L479" s="14" t="s">
        <v>2103</v>
      </c>
      <c r="M479" s="17">
        <f t="shared" si="17"/>
        <v>1.6516203703703713E-2</v>
      </c>
      <c r="N479">
        <f t="shared" si="18"/>
        <v>7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2104</v>
      </c>
      <c r="H480" s="9" t="s">
        <v>153</v>
      </c>
      <c r="I480" s="9" t="s">
        <v>1893</v>
      </c>
      <c r="J480" s="3" t="s">
        <v>2391</v>
      </c>
      <c r="K480" s="13" t="s">
        <v>2105</v>
      </c>
      <c r="L480" s="14" t="s">
        <v>2106</v>
      </c>
      <c r="M480" s="17">
        <f t="shared" si="17"/>
        <v>2.1817129629629672E-2</v>
      </c>
      <c r="N480">
        <f t="shared" si="18"/>
        <v>7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2107</v>
      </c>
      <c r="H481" s="9" t="s">
        <v>153</v>
      </c>
      <c r="I481" s="9" t="s">
        <v>1893</v>
      </c>
      <c r="J481" s="3" t="s">
        <v>2391</v>
      </c>
      <c r="K481" s="13" t="s">
        <v>2108</v>
      </c>
      <c r="L481" s="14" t="s">
        <v>2109</v>
      </c>
      <c r="M481" s="17">
        <f t="shared" si="17"/>
        <v>2.9456018518518534E-2</v>
      </c>
      <c r="N481">
        <f t="shared" si="18"/>
        <v>9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2110</v>
      </c>
      <c r="H482" s="9" t="s">
        <v>153</v>
      </c>
      <c r="I482" s="9" t="s">
        <v>1893</v>
      </c>
      <c r="J482" s="3" t="s">
        <v>2391</v>
      </c>
      <c r="K482" s="13" t="s">
        <v>2111</v>
      </c>
      <c r="L482" s="14" t="s">
        <v>2112</v>
      </c>
      <c r="M482" s="17">
        <f t="shared" si="17"/>
        <v>3.3981481481481446E-2</v>
      </c>
      <c r="N482">
        <f t="shared" si="18"/>
        <v>9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2113</v>
      </c>
      <c r="H483" s="9" t="s">
        <v>153</v>
      </c>
      <c r="I483" s="9" t="s">
        <v>1893</v>
      </c>
      <c r="J483" s="3" t="s">
        <v>2391</v>
      </c>
      <c r="K483" s="13" t="s">
        <v>2114</v>
      </c>
      <c r="L483" s="14" t="s">
        <v>2115</v>
      </c>
      <c r="M483" s="17">
        <f t="shared" si="17"/>
        <v>3.6134259259259283E-2</v>
      </c>
      <c r="N483">
        <f t="shared" si="18"/>
        <v>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2116</v>
      </c>
      <c r="H484" s="9" t="s">
        <v>153</v>
      </c>
      <c r="I484" s="9" t="s">
        <v>1893</v>
      </c>
      <c r="J484" s="3" t="s">
        <v>2391</v>
      </c>
      <c r="K484" s="13" t="s">
        <v>2117</v>
      </c>
      <c r="L484" s="14" t="s">
        <v>2118</v>
      </c>
      <c r="M484" s="17">
        <f t="shared" si="17"/>
        <v>5.0902777777777797E-2</v>
      </c>
      <c r="N484">
        <f t="shared" si="18"/>
        <v>9</v>
      </c>
    </row>
    <row r="485" spans="1:14" x14ac:dyDescent="0.25">
      <c r="A485" s="11"/>
      <c r="B485" s="12"/>
      <c r="C485" s="9" t="s">
        <v>1660</v>
      </c>
      <c r="D485" s="9" t="s">
        <v>1661</v>
      </c>
      <c r="E485" s="9" t="s">
        <v>1661</v>
      </c>
      <c r="F485" s="9" t="s">
        <v>15</v>
      </c>
      <c r="G485" s="10" t="s">
        <v>12</v>
      </c>
      <c r="H485" s="5"/>
      <c r="I485" s="5"/>
      <c r="J485" s="6"/>
      <c r="K485" s="7"/>
      <c r="L485" s="8"/>
    </row>
    <row r="486" spans="1:14" x14ac:dyDescent="0.25">
      <c r="A486" s="11"/>
      <c r="B486" s="12"/>
      <c r="C486" s="12"/>
      <c r="D486" s="12"/>
      <c r="E486" s="12"/>
      <c r="F486" s="12"/>
      <c r="G486" s="9" t="s">
        <v>1662</v>
      </c>
      <c r="H486" s="9" t="s">
        <v>153</v>
      </c>
      <c r="I486" s="9" t="s">
        <v>1391</v>
      </c>
      <c r="J486" s="3" t="s">
        <v>2391</v>
      </c>
      <c r="K486" s="13" t="s">
        <v>1663</v>
      </c>
      <c r="L486" s="14" t="s">
        <v>1664</v>
      </c>
      <c r="M486" s="17">
        <f t="shared" si="17"/>
        <v>1.8912037037037033E-2</v>
      </c>
      <c r="N486">
        <f t="shared" si="18"/>
        <v>6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1665</v>
      </c>
      <c r="H487" s="9" t="s">
        <v>153</v>
      </c>
      <c r="I487" s="9" t="s">
        <v>1391</v>
      </c>
      <c r="J487" s="3" t="s">
        <v>2391</v>
      </c>
      <c r="K487" s="13" t="s">
        <v>1666</v>
      </c>
      <c r="L487" s="14" t="s">
        <v>1667</v>
      </c>
      <c r="M487" s="17">
        <f t="shared" si="17"/>
        <v>3.0694444444444469E-2</v>
      </c>
      <c r="N487">
        <f t="shared" si="18"/>
        <v>6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1668</v>
      </c>
      <c r="H488" s="9" t="s">
        <v>153</v>
      </c>
      <c r="I488" s="9" t="s">
        <v>1391</v>
      </c>
      <c r="J488" s="3" t="s">
        <v>2391</v>
      </c>
      <c r="K488" s="13" t="s">
        <v>1669</v>
      </c>
      <c r="L488" s="14" t="s">
        <v>1670</v>
      </c>
      <c r="M488" s="17">
        <f t="shared" si="17"/>
        <v>2.1620370370370345E-2</v>
      </c>
      <c r="N488">
        <f t="shared" si="18"/>
        <v>12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1671</v>
      </c>
      <c r="H489" s="9" t="s">
        <v>153</v>
      </c>
      <c r="I489" s="9" t="s">
        <v>1391</v>
      </c>
      <c r="J489" s="3" t="s">
        <v>2391</v>
      </c>
      <c r="K489" s="13" t="s">
        <v>1672</v>
      </c>
      <c r="L489" s="14" t="s">
        <v>1673</v>
      </c>
      <c r="M489" s="17">
        <f t="shared" si="17"/>
        <v>2.3865740740740771E-2</v>
      </c>
      <c r="N489">
        <f t="shared" si="18"/>
        <v>13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2119</v>
      </c>
      <c r="H490" s="9" t="s">
        <v>153</v>
      </c>
      <c r="I490" s="9" t="s">
        <v>1893</v>
      </c>
      <c r="J490" s="3" t="s">
        <v>2391</v>
      </c>
      <c r="K490" s="13" t="s">
        <v>2120</v>
      </c>
      <c r="L490" s="14" t="s">
        <v>2121</v>
      </c>
      <c r="M490" s="17">
        <f t="shared" si="17"/>
        <v>4.2650462962962932E-2</v>
      </c>
      <c r="N490">
        <f t="shared" si="18"/>
        <v>10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2317</v>
      </c>
      <c r="H491" s="9" t="s">
        <v>153</v>
      </c>
      <c r="I491" s="9" t="s">
        <v>2266</v>
      </c>
      <c r="J491" s="3" t="s">
        <v>2391</v>
      </c>
      <c r="K491" s="13" t="s">
        <v>2318</v>
      </c>
      <c r="L491" s="14" t="s">
        <v>2319</v>
      </c>
      <c r="M491" s="17">
        <f t="shared" si="17"/>
        <v>1.7824074074074048E-2</v>
      </c>
      <c r="N491">
        <f t="shared" si="18"/>
        <v>9</v>
      </c>
    </row>
    <row r="492" spans="1:14" x14ac:dyDescent="0.25">
      <c r="A492" s="11"/>
      <c r="B492" s="12"/>
      <c r="C492" s="9" t="s">
        <v>290</v>
      </c>
      <c r="D492" s="9" t="s">
        <v>291</v>
      </c>
      <c r="E492" s="10" t="s">
        <v>12</v>
      </c>
      <c r="F492" s="5"/>
      <c r="G492" s="5"/>
      <c r="H492" s="5"/>
      <c r="I492" s="5"/>
      <c r="J492" s="6"/>
      <c r="K492" s="7"/>
      <c r="L492" s="8"/>
    </row>
    <row r="493" spans="1:14" x14ac:dyDescent="0.25">
      <c r="A493" s="11"/>
      <c r="B493" s="12"/>
      <c r="C493" s="12"/>
      <c r="D493" s="12"/>
      <c r="E493" s="9" t="s">
        <v>292</v>
      </c>
      <c r="F493" s="9" t="s">
        <v>15</v>
      </c>
      <c r="G493" s="10" t="s">
        <v>12</v>
      </c>
      <c r="H493" s="5"/>
      <c r="I493" s="5"/>
      <c r="J493" s="6"/>
      <c r="K493" s="7"/>
      <c r="L493" s="8"/>
    </row>
    <row r="494" spans="1:14" x14ac:dyDescent="0.25">
      <c r="A494" s="11"/>
      <c r="B494" s="12"/>
      <c r="C494" s="12"/>
      <c r="D494" s="12"/>
      <c r="E494" s="12"/>
      <c r="F494" s="12"/>
      <c r="G494" s="9" t="s">
        <v>293</v>
      </c>
      <c r="H494" s="9" t="s">
        <v>153</v>
      </c>
      <c r="I494" s="9" t="s">
        <v>18</v>
      </c>
      <c r="J494" s="3" t="s">
        <v>2391</v>
      </c>
      <c r="K494" s="13" t="s">
        <v>294</v>
      </c>
      <c r="L494" s="14" t="s">
        <v>295</v>
      </c>
      <c r="M494" s="17">
        <f t="shared" si="17"/>
        <v>1.5092592592592602E-2</v>
      </c>
      <c r="N494">
        <f t="shared" si="18"/>
        <v>7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296</v>
      </c>
      <c r="H495" s="9" t="s">
        <v>153</v>
      </c>
      <c r="I495" s="9" t="s">
        <v>18</v>
      </c>
      <c r="J495" s="3" t="s">
        <v>2391</v>
      </c>
      <c r="K495" s="13" t="s">
        <v>297</v>
      </c>
      <c r="L495" s="14" t="s">
        <v>298</v>
      </c>
      <c r="M495" s="17">
        <f t="shared" si="17"/>
        <v>1.4398148148148104E-2</v>
      </c>
      <c r="N495">
        <f t="shared" si="18"/>
        <v>8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744</v>
      </c>
      <c r="H496" s="9" t="s">
        <v>153</v>
      </c>
      <c r="I496" s="9" t="s">
        <v>511</v>
      </c>
      <c r="J496" s="3" t="s">
        <v>2391</v>
      </c>
      <c r="K496" s="13" t="s">
        <v>745</v>
      </c>
      <c r="L496" s="14" t="s">
        <v>746</v>
      </c>
      <c r="M496" s="17">
        <f t="shared" si="17"/>
        <v>1.5462962962962956E-2</v>
      </c>
      <c r="N496">
        <f t="shared" si="18"/>
        <v>6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747</v>
      </c>
      <c r="H497" s="9" t="s">
        <v>153</v>
      </c>
      <c r="I497" s="9" t="s">
        <v>511</v>
      </c>
      <c r="J497" s="3" t="s">
        <v>2391</v>
      </c>
      <c r="K497" s="13" t="s">
        <v>748</v>
      </c>
      <c r="L497" s="14" t="s">
        <v>749</v>
      </c>
      <c r="M497" s="17">
        <f t="shared" si="17"/>
        <v>1.6168981481481493E-2</v>
      </c>
      <c r="N497">
        <f t="shared" si="18"/>
        <v>6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750</v>
      </c>
      <c r="H498" s="9" t="s">
        <v>153</v>
      </c>
      <c r="I498" s="9" t="s">
        <v>511</v>
      </c>
      <c r="J498" s="3" t="s">
        <v>2391</v>
      </c>
      <c r="K498" s="13" t="s">
        <v>751</v>
      </c>
      <c r="L498" s="14" t="s">
        <v>752</v>
      </c>
      <c r="M498" s="17">
        <f t="shared" si="17"/>
        <v>1.9791666666666707E-2</v>
      </c>
      <c r="N498">
        <f t="shared" si="18"/>
        <v>6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753</v>
      </c>
      <c r="H499" s="9" t="s">
        <v>153</v>
      </c>
      <c r="I499" s="9" t="s">
        <v>511</v>
      </c>
      <c r="J499" s="3" t="s">
        <v>2391</v>
      </c>
      <c r="K499" s="13" t="s">
        <v>754</v>
      </c>
      <c r="L499" s="14" t="s">
        <v>755</v>
      </c>
      <c r="M499" s="17">
        <f t="shared" si="17"/>
        <v>1.9293981481481481E-2</v>
      </c>
      <c r="N499">
        <f t="shared" si="18"/>
        <v>6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756</v>
      </c>
      <c r="H500" s="9" t="s">
        <v>153</v>
      </c>
      <c r="I500" s="9" t="s">
        <v>511</v>
      </c>
      <c r="J500" s="3" t="s">
        <v>2391</v>
      </c>
      <c r="K500" s="13" t="s">
        <v>757</v>
      </c>
      <c r="L500" s="14" t="s">
        <v>758</v>
      </c>
      <c r="M500" s="17">
        <f t="shared" si="17"/>
        <v>1.8067129629629641E-2</v>
      </c>
      <c r="N500">
        <f t="shared" si="18"/>
        <v>6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759</v>
      </c>
      <c r="H501" s="9" t="s">
        <v>153</v>
      </c>
      <c r="I501" s="9" t="s">
        <v>511</v>
      </c>
      <c r="J501" s="3" t="s">
        <v>2391</v>
      </c>
      <c r="K501" s="13" t="s">
        <v>760</v>
      </c>
      <c r="L501" s="14" t="s">
        <v>761</v>
      </c>
      <c r="M501" s="17">
        <f t="shared" si="17"/>
        <v>2.200231481481485E-2</v>
      </c>
      <c r="N501">
        <f t="shared" si="18"/>
        <v>6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1244</v>
      </c>
      <c r="H502" s="9" t="s">
        <v>153</v>
      </c>
      <c r="I502" s="9" t="s">
        <v>1016</v>
      </c>
      <c r="J502" s="3" t="s">
        <v>2391</v>
      </c>
      <c r="K502" s="13" t="s">
        <v>1245</v>
      </c>
      <c r="L502" s="14" t="s">
        <v>1246</v>
      </c>
      <c r="M502" s="17">
        <f t="shared" si="17"/>
        <v>2.5462962962962965E-2</v>
      </c>
      <c r="N502">
        <f t="shared" si="18"/>
        <v>6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1247</v>
      </c>
      <c r="H503" s="9" t="s">
        <v>153</v>
      </c>
      <c r="I503" s="9" t="s">
        <v>1016</v>
      </c>
      <c r="J503" s="3" t="s">
        <v>2391</v>
      </c>
      <c r="K503" s="13" t="s">
        <v>1248</v>
      </c>
      <c r="L503" s="14" t="s">
        <v>1249</v>
      </c>
      <c r="M503" s="17">
        <f t="shared" si="17"/>
        <v>2.5694444444444464E-2</v>
      </c>
      <c r="N503">
        <f t="shared" si="18"/>
        <v>9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1674</v>
      </c>
      <c r="H504" s="9" t="s">
        <v>153</v>
      </c>
      <c r="I504" s="9" t="s">
        <v>1391</v>
      </c>
      <c r="J504" s="3" t="s">
        <v>2391</v>
      </c>
      <c r="K504" s="13" t="s">
        <v>1675</v>
      </c>
      <c r="L504" s="14" t="s">
        <v>1676</v>
      </c>
      <c r="M504" s="17">
        <f t="shared" si="17"/>
        <v>2.4108796296296309E-2</v>
      </c>
      <c r="N504">
        <f t="shared" si="18"/>
        <v>6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1677</v>
      </c>
      <c r="H505" s="9" t="s">
        <v>153</v>
      </c>
      <c r="I505" s="9" t="s">
        <v>1391</v>
      </c>
      <c r="J505" s="3" t="s">
        <v>2391</v>
      </c>
      <c r="K505" s="13" t="s">
        <v>1678</v>
      </c>
      <c r="L505" s="14" t="s">
        <v>1679</v>
      </c>
      <c r="M505" s="17">
        <f t="shared" si="17"/>
        <v>3.1076388888888917E-2</v>
      </c>
      <c r="N505">
        <f t="shared" si="18"/>
        <v>6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1680</v>
      </c>
      <c r="H506" s="9" t="s">
        <v>153</v>
      </c>
      <c r="I506" s="9" t="s">
        <v>1391</v>
      </c>
      <c r="J506" s="3" t="s">
        <v>2391</v>
      </c>
      <c r="K506" s="13" t="s">
        <v>1681</v>
      </c>
      <c r="L506" s="14" t="s">
        <v>1682</v>
      </c>
      <c r="M506" s="17">
        <f t="shared" si="17"/>
        <v>2.9548611111111123E-2</v>
      </c>
      <c r="N506">
        <f t="shared" si="18"/>
        <v>6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1683</v>
      </c>
      <c r="H507" s="9" t="s">
        <v>153</v>
      </c>
      <c r="I507" s="9" t="s">
        <v>1391</v>
      </c>
      <c r="J507" s="3" t="s">
        <v>2391</v>
      </c>
      <c r="K507" s="13" t="s">
        <v>1684</v>
      </c>
      <c r="L507" s="14" t="s">
        <v>1685</v>
      </c>
      <c r="M507" s="17">
        <f t="shared" si="17"/>
        <v>3.023148148148147E-2</v>
      </c>
      <c r="N507">
        <f t="shared" si="18"/>
        <v>7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1686</v>
      </c>
      <c r="H508" s="9" t="s">
        <v>153</v>
      </c>
      <c r="I508" s="9" t="s">
        <v>1391</v>
      </c>
      <c r="J508" s="3" t="s">
        <v>2391</v>
      </c>
      <c r="K508" s="13" t="s">
        <v>1687</v>
      </c>
      <c r="L508" s="14" t="s">
        <v>1688</v>
      </c>
      <c r="M508" s="17">
        <f t="shared" si="17"/>
        <v>2.748842592592593E-2</v>
      </c>
      <c r="N508">
        <f t="shared" si="18"/>
        <v>7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1689</v>
      </c>
      <c r="H509" s="9" t="s">
        <v>153</v>
      </c>
      <c r="I509" s="9" t="s">
        <v>1391</v>
      </c>
      <c r="J509" s="3" t="s">
        <v>2391</v>
      </c>
      <c r="K509" s="13" t="s">
        <v>1690</v>
      </c>
      <c r="L509" s="14" t="s">
        <v>1691</v>
      </c>
      <c r="M509" s="17">
        <f t="shared" si="17"/>
        <v>4.7766203703703713E-2</v>
      </c>
      <c r="N509">
        <f t="shared" si="18"/>
        <v>11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1692</v>
      </c>
      <c r="H510" s="9" t="s">
        <v>153</v>
      </c>
      <c r="I510" s="9" t="s">
        <v>1391</v>
      </c>
      <c r="J510" s="3" t="s">
        <v>2391</v>
      </c>
      <c r="K510" s="13" t="s">
        <v>1693</v>
      </c>
      <c r="L510" s="14" t="s">
        <v>1694</v>
      </c>
      <c r="M510" s="17">
        <f t="shared" si="17"/>
        <v>4.5509259259259305E-2</v>
      </c>
      <c r="N510">
        <f t="shared" si="18"/>
        <v>11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2122</v>
      </c>
      <c r="H511" s="9" t="s">
        <v>153</v>
      </c>
      <c r="I511" s="9" t="s">
        <v>1893</v>
      </c>
      <c r="J511" s="3" t="s">
        <v>2391</v>
      </c>
      <c r="K511" s="13" t="s">
        <v>2123</v>
      </c>
      <c r="L511" s="14" t="s">
        <v>2124</v>
      </c>
      <c r="M511" s="17">
        <f t="shared" si="17"/>
        <v>2.7349537037037019E-2</v>
      </c>
      <c r="N511">
        <f t="shared" si="18"/>
        <v>7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2125</v>
      </c>
      <c r="H512" s="9" t="s">
        <v>153</v>
      </c>
      <c r="I512" s="9" t="s">
        <v>1893</v>
      </c>
      <c r="J512" s="3" t="s">
        <v>2391</v>
      </c>
      <c r="K512" s="13" t="s">
        <v>2126</v>
      </c>
      <c r="L512" s="14" t="s">
        <v>2127</v>
      </c>
      <c r="M512" s="17">
        <f t="shared" si="17"/>
        <v>4.1493055555555602E-2</v>
      </c>
      <c r="N512">
        <f t="shared" si="18"/>
        <v>10</v>
      </c>
    </row>
    <row r="513" spans="1:14" x14ac:dyDescent="0.25">
      <c r="A513" s="11"/>
      <c r="B513" s="12"/>
      <c r="C513" s="12"/>
      <c r="D513" s="12"/>
      <c r="E513" s="9" t="s">
        <v>299</v>
      </c>
      <c r="F513" s="9" t="s">
        <v>15</v>
      </c>
      <c r="G513" s="10" t="s">
        <v>12</v>
      </c>
      <c r="H513" s="5"/>
      <c r="I513" s="5"/>
      <c r="J513" s="6"/>
      <c r="K513" s="7"/>
      <c r="L513" s="8"/>
    </row>
    <row r="514" spans="1:14" x14ac:dyDescent="0.25">
      <c r="A514" s="11"/>
      <c r="B514" s="12"/>
      <c r="C514" s="12"/>
      <c r="D514" s="12"/>
      <c r="E514" s="12"/>
      <c r="F514" s="12"/>
      <c r="G514" s="9" t="s">
        <v>300</v>
      </c>
      <c r="H514" s="9" t="s">
        <v>153</v>
      </c>
      <c r="I514" s="9" t="s">
        <v>18</v>
      </c>
      <c r="J514" s="3" t="s">
        <v>2391</v>
      </c>
      <c r="K514" s="13" t="s">
        <v>301</v>
      </c>
      <c r="L514" s="14" t="s">
        <v>302</v>
      </c>
      <c r="M514" s="17">
        <f t="shared" si="17"/>
        <v>1.9074074074074132E-2</v>
      </c>
      <c r="N514">
        <f t="shared" si="18"/>
        <v>9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303</v>
      </c>
      <c r="H515" s="9" t="s">
        <v>153</v>
      </c>
      <c r="I515" s="9" t="s">
        <v>18</v>
      </c>
      <c r="J515" s="3" t="s">
        <v>2391</v>
      </c>
      <c r="K515" s="13" t="s">
        <v>304</v>
      </c>
      <c r="L515" s="14" t="s">
        <v>305</v>
      </c>
      <c r="M515" s="17">
        <f t="shared" ref="M515:M578" si="19">L515-K515</f>
        <v>2.0057870370370379E-2</v>
      </c>
      <c r="N515">
        <f t="shared" ref="N515:N578" si="20">HOUR(K515)</f>
        <v>10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306</v>
      </c>
      <c r="H516" s="9" t="s">
        <v>153</v>
      </c>
      <c r="I516" s="9" t="s">
        <v>18</v>
      </c>
      <c r="J516" s="3" t="s">
        <v>2391</v>
      </c>
      <c r="K516" s="13" t="s">
        <v>307</v>
      </c>
      <c r="L516" s="14" t="s">
        <v>308</v>
      </c>
      <c r="M516" s="17">
        <f t="shared" si="19"/>
        <v>2.7071759259259254E-2</v>
      </c>
      <c r="N516">
        <f t="shared" si="20"/>
        <v>11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309</v>
      </c>
      <c r="H517" s="9" t="s">
        <v>153</v>
      </c>
      <c r="I517" s="9" t="s">
        <v>18</v>
      </c>
      <c r="J517" s="3" t="s">
        <v>2391</v>
      </c>
      <c r="K517" s="13" t="s">
        <v>310</v>
      </c>
      <c r="L517" s="14" t="s">
        <v>311</v>
      </c>
      <c r="M517" s="17">
        <f t="shared" si="19"/>
        <v>1.3657407407407396E-2</v>
      </c>
      <c r="N517">
        <f t="shared" si="20"/>
        <v>13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312</v>
      </c>
      <c r="H518" s="9" t="s">
        <v>153</v>
      </c>
      <c r="I518" s="9" t="s">
        <v>18</v>
      </c>
      <c r="J518" s="3" t="s">
        <v>2391</v>
      </c>
      <c r="K518" s="13" t="s">
        <v>313</v>
      </c>
      <c r="L518" s="14" t="s">
        <v>314</v>
      </c>
      <c r="M518" s="17">
        <f t="shared" si="19"/>
        <v>1.3784722222222268E-2</v>
      </c>
      <c r="N518">
        <f t="shared" si="20"/>
        <v>13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315</v>
      </c>
      <c r="H519" s="9" t="s">
        <v>153</v>
      </c>
      <c r="I519" s="9" t="s">
        <v>18</v>
      </c>
      <c r="J519" s="3" t="s">
        <v>2391</v>
      </c>
      <c r="K519" s="13" t="s">
        <v>316</v>
      </c>
      <c r="L519" s="14" t="s">
        <v>317</v>
      </c>
      <c r="M519" s="17">
        <f t="shared" si="19"/>
        <v>3.5659722222222245E-2</v>
      </c>
      <c r="N519">
        <f t="shared" si="20"/>
        <v>14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762</v>
      </c>
      <c r="H520" s="9" t="s">
        <v>153</v>
      </c>
      <c r="I520" s="9" t="s">
        <v>511</v>
      </c>
      <c r="J520" s="3" t="s">
        <v>2391</v>
      </c>
      <c r="K520" s="13" t="s">
        <v>763</v>
      </c>
      <c r="L520" s="14" t="s">
        <v>764</v>
      </c>
      <c r="M520" s="17">
        <f t="shared" si="19"/>
        <v>3.9537037037036982E-2</v>
      </c>
      <c r="N520">
        <f t="shared" si="20"/>
        <v>10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765</v>
      </c>
      <c r="H521" s="9" t="s">
        <v>153</v>
      </c>
      <c r="I521" s="9" t="s">
        <v>511</v>
      </c>
      <c r="J521" s="3" t="s">
        <v>2391</v>
      </c>
      <c r="K521" s="13" t="s">
        <v>766</v>
      </c>
      <c r="L521" s="14" t="s">
        <v>767</v>
      </c>
      <c r="M521" s="17">
        <f t="shared" si="19"/>
        <v>3.3750000000000058E-2</v>
      </c>
      <c r="N521">
        <f t="shared" si="20"/>
        <v>13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768</v>
      </c>
      <c r="H522" s="9" t="s">
        <v>153</v>
      </c>
      <c r="I522" s="9" t="s">
        <v>511</v>
      </c>
      <c r="J522" s="3" t="s">
        <v>2391</v>
      </c>
      <c r="K522" s="13" t="s">
        <v>769</v>
      </c>
      <c r="L522" s="14" t="s">
        <v>770</v>
      </c>
      <c r="M522" s="17">
        <f t="shared" si="19"/>
        <v>3.863425925925934E-2</v>
      </c>
      <c r="N522">
        <f t="shared" si="20"/>
        <v>13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771</v>
      </c>
      <c r="H523" s="9" t="s">
        <v>153</v>
      </c>
      <c r="I523" s="9" t="s">
        <v>511</v>
      </c>
      <c r="J523" s="3" t="s">
        <v>2391</v>
      </c>
      <c r="K523" s="13" t="s">
        <v>772</v>
      </c>
      <c r="L523" s="14" t="s">
        <v>773</v>
      </c>
      <c r="M523" s="17">
        <f t="shared" si="19"/>
        <v>2.0196759259259234E-2</v>
      </c>
      <c r="N523">
        <f t="shared" si="20"/>
        <v>15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774</v>
      </c>
      <c r="H524" s="9" t="s">
        <v>153</v>
      </c>
      <c r="I524" s="9" t="s">
        <v>511</v>
      </c>
      <c r="J524" s="3" t="s">
        <v>2391</v>
      </c>
      <c r="K524" s="13" t="s">
        <v>775</v>
      </c>
      <c r="L524" s="14" t="s">
        <v>776</v>
      </c>
      <c r="M524" s="17">
        <f t="shared" si="19"/>
        <v>1.5972222222222276E-2</v>
      </c>
      <c r="N524">
        <f t="shared" si="20"/>
        <v>15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1250</v>
      </c>
      <c r="H525" s="9" t="s">
        <v>153</v>
      </c>
      <c r="I525" s="9" t="s">
        <v>1016</v>
      </c>
      <c r="J525" s="3" t="s">
        <v>2391</v>
      </c>
      <c r="K525" s="13" t="s">
        <v>1251</v>
      </c>
      <c r="L525" s="14" t="s">
        <v>1252</v>
      </c>
      <c r="M525" s="17">
        <f t="shared" si="19"/>
        <v>1.9039351851851904E-2</v>
      </c>
      <c r="N525">
        <f t="shared" si="20"/>
        <v>11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1253</v>
      </c>
      <c r="H526" s="9" t="s">
        <v>153</v>
      </c>
      <c r="I526" s="9" t="s">
        <v>1016</v>
      </c>
      <c r="J526" s="3" t="s">
        <v>2391</v>
      </c>
      <c r="K526" s="13" t="s">
        <v>1254</v>
      </c>
      <c r="L526" s="14" t="s">
        <v>1255</v>
      </c>
      <c r="M526" s="17">
        <f t="shared" si="19"/>
        <v>1.459490740740732E-2</v>
      </c>
      <c r="N526">
        <f t="shared" si="20"/>
        <v>12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1256</v>
      </c>
      <c r="H527" s="9" t="s">
        <v>153</v>
      </c>
      <c r="I527" s="9" t="s">
        <v>1016</v>
      </c>
      <c r="J527" s="3" t="s">
        <v>2391</v>
      </c>
      <c r="K527" s="13" t="s">
        <v>1257</v>
      </c>
      <c r="L527" s="14" t="s">
        <v>1258</v>
      </c>
      <c r="M527" s="17">
        <f t="shared" si="19"/>
        <v>2.0196759259259234E-2</v>
      </c>
      <c r="N527">
        <f t="shared" si="20"/>
        <v>13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1259</v>
      </c>
      <c r="H528" s="9" t="s">
        <v>153</v>
      </c>
      <c r="I528" s="9" t="s">
        <v>1016</v>
      </c>
      <c r="J528" s="3" t="s">
        <v>2391</v>
      </c>
      <c r="K528" s="13" t="s">
        <v>1260</v>
      </c>
      <c r="L528" s="14" t="s">
        <v>1261</v>
      </c>
      <c r="M528" s="17">
        <f t="shared" si="19"/>
        <v>1.6921296296296351E-2</v>
      </c>
      <c r="N528">
        <f t="shared" si="20"/>
        <v>14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1262</v>
      </c>
      <c r="H529" s="9" t="s">
        <v>153</v>
      </c>
      <c r="I529" s="9" t="s">
        <v>1016</v>
      </c>
      <c r="J529" s="3" t="s">
        <v>2391</v>
      </c>
      <c r="K529" s="13" t="s">
        <v>1263</v>
      </c>
      <c r="L529" s="14" t="s">
        <v>1264</v>
      </c>
      <c r="M529" s="17">
        <f t="shared" si="19"/>
        <v>4.3275462962962918E-2</v>
      </c>
      <c r="N529">
        <f t="shared" si="20"/>
        <v>14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1695</v>
      </c>
      <c r="H530" s="9" t="s">
        <v>153</v>
      </c>
      <c r="I530" s="9" t="s">
        <v>1391</v>
      </c>
      <c r="J530" s="3" t="s">
        <v>2391</v>
      </c>
      <c r="K530" s="13" t="s">
        <v>1696</v>
      </c>
      <c r="L530" s="14" t="s">
        <v>1697</v>
      </c>
      <c r="M530" s="17">
        <f t="shared" si="19"/>
        <v>2.7986111111111156E-2</v>
      </c>
      <c r="N530">
        <f t="shared" si="20"/>
        <v>10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1698</v>
      </c>
      <c r="H531" s="9" t="s">
        <v>153</v>
      </c>
      <c r="I531" s="9" t="s">
        <v>1391</v>
      </c>
      <c r="J531" s="3" t="s">
        <v>2391</v>
      </c>
      <c r="K531" s="13" t="s">
        <v>1699</v>
      </c>
      <c r="L531" s="14" t="s">
        <v>1700</v>
      </c>
      <c r="M531" s="17">
        <f t="shared" si="19"/>
        <v>3.4849537037037026E-2</v>
      </c>
      <c r="N531">
        <f t="shared" si="20"/>
        <v>10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1701</v>
      </c>
      <c r="H532" s="9" t="s">
        <v>153</v>
      </c>
      <c r="I532" s="9" t="s">
        <v>1391</v>
      </c>
      <c r="J532" s="3" t="s">
        <v>2391</v>
      </c>
      <c r="K532" s="13" t="s">
        <v>1702</v>
      </c>
      <c r="L532" s="14" t="s">
        <v>1703</v>
      </c>
      <c r="M532" s="17">
        <f t="shared" si="19"/>
        <v>3.4027777777777768E-2</v>
      </c>
      <c r="N532">
        <f t="shared" si="20"/>
        <v>10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1704</v>
      </c>
      <c r="H533" s="9" t="s">
        <v>153</v>
      </c>
      <c r="I533" s="9" t="s">
        <v>1391</v>
      </c>
      <c r="J533" s="3" t="s">
        <v>2391</v>
      </c>
      <c r="K533" s="13" t="s">
        <v>1705</v>
      </c>
      <c r="L533" s="14" t="s">
        <v>1706</v>
      </c>
      <c r="M533" s="17">
        <f t="shared" si="19"/>
        <v>3.2280092592592624E-2</v>
      </c>
      <c r="N533">
        <f t="shared" si="20"/>
        <v>11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1707</v>
      </c>
      <c r="H534" s="9" t="s">
        <v>153</v>
      </c>
      <c r="I534" s="9" t="s">
        <v>1391</v>
      </c>
      <c r="J534" s="3" t="s">
        <v>2391</v>
      </c>
      <c r="K534" s="13" t="s">
        <v>1708</v>
      </c>
      <c r="L534" s="14" t="s">
        <v>1709</v>
      </c>
      <c r="M534" s="17">
        <f t="shared" si="19"/>
        <v>4.7893518518518585E-2</v>
      </c>
      <c r="N534">
        <f t="shared" si="20"/>
        <v>11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1710</v>
      </c>
      <c r="H535" s="9" t="s">
        <v>153</v>
      </c>
      <c r="I535" s="9" t="s">
        <v>1391</v>
      </c>
      <c r="J535" s="3" t="s">
        <v>2391</v>
      </c>
      <c r="K535" s="13" t="s">
        <v>1711</v>
      </c>
      <c r="L535" s="14" t="s">
        <v>1712</v>
      </c>
      <c r="M535" s="17">
        <f t="shared" si="19"/>
        <v>2.1296296296296369E-2</v>
      </c>
      <c r="N535">
        <f t="shared" si="20"/>
        <v>13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1713</v>
      </c>
      <c r="H536" s="9" t="s">
        <v>153</v>
      </c>
      <c r="I536" s="9" t="s">
        <v>1391</v>
      </c>
      <c r="J536" s="3" t="s">
        <v>2391</v>
      </c>
      <c r="K536" s="13" t="s">
        <v>1714</v>
      </c>
      <c r="L536" s="14" t="s">
        <v>1715</v>
      </c>
      <c r="M536" s="17">
        <f t="shared" si="19"/>
        <v>2.4259259259259203E-2</v>
      </c>
      <c r="N536">
        <f t="shared" si="20"/>
        <v>13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1716</v>
      </c>
      <c r="H537" s="9" t="s">
        <v>153</v>
      </c>
      <c r="I537" s="9" t="s">
        <v>1391</v>
      </c>
      <c r="J537" s="3" t="s">
        <v>2391</v>
      </c>
      <c r="K537" s="13" t="s">
        <v>1717</v>
      </c>
      <c r="L537" s="14" t="s">
        <v>1718</v>
      </c>
      <c r="M537" s="17">
        <f t="shared" si="19"/>
        <v>2.4756944444444429E-2</v>
      </c>
      <c r="N537">
        <f t="shared" si="20"/>
        <v>13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1719</v>
      </c>
      <c r="H538" s="9" t="s">
        <v>153</v>
      </c>
      <c r="I538" s="9" t="s">
        <v>1391</v>
      </c>
      <c r="J538" s="3" t="s">
        <v>2391</v>
      </c>
      <c r="K538" s="13" t="s">
        <v>1399</v>
      </c>
      <c r="L538" s="14" t="s">
        <v>1720</v>
      </c>
      <c r="M538" s="17">
        <f t="shared" si="19"/>
        <v>4.6840277777777772E-2</v>
      </c>
      <c r="N538">
        <f t="shared" si="20"/>
        <v>14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1721</v>
      </c>
      <c r="H539" s="9" t="s">
        <v>153</v>
      </c>
      <c r="I539" s="9" t="s">
        <v>1391</v>
      </c>
      <c r="J539" s="3" t="s">
        <v>2391</v>
      </c>
      <c r="K539" s="13" t="s">
        <v>1722</v>
      </c>
      <c r="L539" s="14" t="s">
        <v>1723</v>
      </c>
      <c r="M539" s="17">
        <f t="shared" si="19"/>
        <v>5.4907407407407516E-2</v>
      </c>
      <c r="N539">
        <f t="shared" si="20"/>
        <v>15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1724</v>
      </c>
      <c r="H540" s="9" t="s">
        <v>153</v>
      </c>
      <c r="I540" s="9" t="s">
        <v>1391</v>
      </c>
      <c r="J540" s="3" t="s">
        <v>2391</v>
      </c>
      <c r="K540" s="13" t="s">
        <v>1725</v>
      </c>
      <c r="L540" s="14" t="s">
        <v>1726</v>
      </c>
      <c r="M540" s="17">
        <f t="shared" si="19"/>
        <v>4.978009259259264E-2</v>
      </c>
      <c r="N540">
        <f t="shared" si="20"/>
        <v>15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2128</v>
      </c>
      <c r="H541" s="9" t="s">
        <v>153</v>
      </c>
      <c r="I541" s="9" t="s">
        <v>1893</v>
      </c>
      <c r="J541" s="3" t="s">
        <v>2391</v>
      </c>
      <c r="K541" s="13" t="s">
        <v>2129</v>
      </c>
      <c r="L541" s="14" t="s">
        <v>2130</v>
      </c>
      <c r="M541" s="17">
        <f t="shared" si="19"/>
        <v>5.6631944444444471E-2</v>
      </c>
      <c r="N541">
        <f t="shared" si="20"/>
        <v>9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2131</v>
      </c>
      <c r="H542" s="9" t="s">
        <v>153</v>
      </c>
      <c r="I542" s="9" t="s">
        <v>1893</v>
      </c>
      <c r="J542" s="3" t="s">
        <v>2391</v>
      </c>
      <c r="K542" s="13" t="s">
        <v>2132</v>
      </c>
      <c r="L542" s="14" t="s">
        <v>2133</v>
      </c>
      <c r="M542" s="17">
        <f t="shared" si="19"/>
        <v>4.1932870370370412E-2</v>
      </c>
      <c r="N542">
        <f t="shared" si="20"/>
        <v>10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2134</v>
      </c>
      <c r="H543" s="9" t="s">
        <v>153</v>
      </c>
      <c r="I543" s="9" t="s">
        <v>1893</v>
      </c>
      <c r="J543" s="3" t="s">
        <v>2391</v>
      </c>
      <c r="K543" s="13" t="s">
        <v>2135</v>
      </c>
      <c r="L543" s="14" t="s">
        <v>2136</v>
      </c>
      <c r="M543" s="17">
        <f t="shared" si="19"/>
        <v>3.2094907407407391E-2</v>
      </c>
      <c r="N543">
        <f t="shared" si="20"/>
        <v>10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2137</v>
      </c>
      <c r="H544" s="9" t="s">
        <v>153</v>
      </c>
      <c r="I544" s="9" t="s">
        <v>1893</v>
      </c>
      <c r="J544" s="3" t="s">
        <v>2391</v>
      </c>
      <c r="K544" s="13" t="s">
        <v>2138</v>
      </c>
      <c r="L544" s="14" t="s">
        <v>2139</v>
      </c>
      <c r="M544" s="17">
        <f t="shared" si="19"/>
        <v>3.5601851851851829E-2</v>
      </c>
      <c r="N544">
        <f t="shared" si="20"/>
        <v>10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2140</v>
      </c>
      <c r="H545" s="9" t="s">
        <v>153</v>
      </c>
      <c r="I545" s="9" t="s">
        <v>1893</v>
      </c>
      <c r="J545" s="3" t="s">
        <v>2391</v>
      </c>
      <c r="K545" s="13" t="s">
        <v>2141</v>
      </c>
      <c r="L545" s="14" t="s">
        <v>2142</v>
      </c>
      <c r="M545" s="17">
        <f t="shared" si="19"/>
        <v>2.7870370370370379E-2</v>
      </c>
      <c r="N545">
        <f t="shared" si="20"/>
        <v>11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2143</v>
      </c>
      <c r="H546" s="9" t="s">
        <v>153</v>
      </c>
      <c r="I546" s="9" t="s">
        <v>1893</v>
      </c>
      <c r="J546" s="3" t="s">
        <v>2391</v>
      </c>
      <c r="K546" s="13" t="s">
        <v>2144</v>
      </c>
      <c r="L546" s="14" t="s">
        <v>2145</v>
      </c>
      <c r="M546" s="17">
        <f t="shared" si="19"/>
        <v>2.9097222222222219E-2</v>
      </c>
      <c r="N546">
        <f t="shared" si="20"/>
        <v>11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2146</v>
      </c>
      <c r="H547" s="9" t="s">
        <v>153</v>
      </c>
      <c r="I547" s="9" t="s">
        <v>1893</v>
      </c>
      <c r="J547" s="3" t="s">
        <v>2391</v>
      </c>
      <c r="K547" s="13" t="s">
        <v>2147</v>
      </c>
      <c r="L547" s="14" t="s">
        <v>2148</v>
      </c>
      <c r="M547" s="17">
        <f t="shared" si="19"/>
        <v>1.7893518518518503E-2</v>
      </c>
      <c r="N547">
        <f t="shared" si="20"/>
        <v>13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2149</v>
      </c>
      <c r="H548" s="9" t="s">
        <v>153</v>
      </c>
      <c r="I548" s="9" t="s">
        <v>1893</v>
      </c>
      <c r="J548" s="3" t="s">
        <v>2391</v>
      </c>
      <c r="K548" s="13" t="s">
        <v>2150</v>
      </c>
      <c r="L548" s="14" t="s">
        <v>2151</v>
      </c>
      <c r="M548" s="17">
        <f t="shared" si="19"/>
        <v>1.4675925925925926E-2</v>
      </c>
      <c r="N548">
        <f t="shared" si="20"/>
        <v>13</v>
      </c>
    </row>
    <row r="549" spans="1:14" x14ac:dyDescent="0.25">
      <c r="A549" s="11"/>
      <c r="B549" s="12"/>
      <c r="C549" s="9" t="s">
        <v>182</v>
      </c>
      <c r="D549" s="9" t="s">
        <v>183</v>
      </c>
      <c r="E549" s="9" t="s">
        <v>183</v>
      </c>
      <c r="F549" s="9" t="s">
        <v>15</v>
      </c>
      <c r="G549" s="9" t="s">
        <v>1265</v>
      </c>
      <c r="H549" s="9" t="s">
        <v>153</v>
      </c>
      <c r="I549" s="9" t="s">
        <v>1016</v>
      </c>
      <c r="J549" s="3" t="s">
        <v>2391</v>
      </c>
      <c r="K549" s="13" t="s">
        <v>1266</v>
      </c>
      <c r="L549" s="14" t="s">
        <v>1267</v>
      </c>
      <c r="M549" s="17">
        <f t="shared" si="19"/>
        <v>1.6875000000000029E-2</v>
      </c>
      <c r="N549">
        <f t="shared" si="20"/>
        <v>5</v>
      </c>
    </row>
    <row r="550" spans="1:14" x14ac:dyDescent="0.25">
      <c r="A550" s="11"/>
      <c r="B550" s="12"/>
      <c r="C550" s="9" t="s">
        <v>53</v>
      </c>
      <c r="D550" s="9" t="s">
        <v>54</v>
      </c>
      <c r="E550" s="9" t="s">
        <v>54</v>
      </c>
      <c r="F550" s="9" t="s">
        <v>15</v>
      </c>
      <c r="G550" s="9" t="s">
        <v>777</v>
      </c>
      <c r="H550" s="9" t="s">
        <v>153</v>
      </c>
      <c r="I550" s="9" t="s">
        <v>511</v>
      </c>
      <c r="J550" s="3" t="s">
        <v>2391</v>
      </c>
      <c r="K550" s="13" t="s">
        <v>778</v>
      </c>
      <c r="L550" s="14" t="s">
        <v>779</v>
      </c>
      <c r="M550" s="17">
        <f t="shared" si="19"/>
        <v>3.5682870370370434E-2</v>
      </c>
      <c r="N550">
        <f t="shared" si="20"/>
        <v>12</v>
      </c>
    </row>
    <row r="551" spans="1:14" x14ac:dyDescent="0.25">
      <c r="A551" s="11"/>
      <c r="B551" s="12"/>
      <c r="C551" s="9" t="s">
        <v>190</v>
      </c>
      <c r="D551" s="9" t="s">
        <v>191</v>
      </c>
      <c r="E551" s="9" t="s">
        <v>191</v>
      </c>
      <c r="F551" s="9" t="s">
        <v>15</v>
      </c>
      <c r="G551" s="10" t="s">
        <v>12</v>
      </c>
      <c r="H551" s="5"/>
      <c r="I551" s="5"/>
      <c r="J551" s="6"/>
      <c r="K551" s="7"/>
      <c r="L551" s="8"/>
    </row>
    <row r="552" spans="1:14" x14ac:dyDescent="0.25">
      <c r="A552" s="11"/>
      <c r="B552" s="12"/>
      <c r="C552" s="12"/>
      <c r="D552" s="12"/>
      <c r="E552" s="12"/>
      <c r="F552" s="12"/>
      <c r="G552" s="9" t="s">
        <v>318</v>
      </c>
      <c r="H552" s="9" t="s">
        <v>153</v>
      </c>
      <c r="I552" s="9" t="s">
        <v>18</v>
      </c>
      <c r="J552" s="3" t="s">
        <v>2391</v>
      </c>
      <c r="K552" s="13" t="s">
        <v>319</v>
      </c>
      <c r="L552" s="14" t="s">
        <v>320</v>
      </c>
      <c r="M552" s="17">
        <f t="shared" si="19"/>
        <v>1.8414351851851807E-2</v>
      </c>
      <c r="N552">
        <f t="shared" si="20"/>
        <v>15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780</v>
      </c>
      <c r="H553" s="9" t="s">
        <v>153</v>
      </c>
      <c r="I553" s="9" t="s">
        <v>511</v>
      </c>
      <c r="J553" s="3" t="s">
        <v>2391</v>
      </c>
      <c r="K553" s="13" t="s">
        <v>781</v>
      </c>
      <c r="L553" s="14" t="s">
        <v>782</v>
      </c>
      <c r="M553" s="17">
        <f t="shared" si="19"/>
        <v>3.9259259259259272E-2</v>
      </c>
      <c r="N553">
        <f t="shared" si="20"/>
        <v>8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783</v>
      </c>
      <c r="H554" s="9" t="s">
        <v>153</v>
      </c>
      <c r="I554" s="9" t="s">
        <v>511</v>
      </c>
      <c r="J554" s="3" t="s">
        <v>2391</v>
      </c>
      <c r="K554" s="13" t="s">
        <v>784</v>
      </c>
      <c r="L554" s="14" t="s">
        <v>785</v>
      </c>
      <c r="M554" s="17">
        <f t="shared" si="19"/>
        <v>3.0798611111111096E-2</v>
      </c>
      <c r="N554">
        <f t="shared" si="20"/>
        <v>11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786</v>
      </c>
      <c r="H555" s="9" t="s">
        <v>153</v>
      </c>
      <c r="I555" s="9" t="s">
        <v>511</v>
      </c>
      <c r="J555" s="3" t="s">
        <v>2391</v>
      </c>
      <c r="K555" s="13" t="s">
        <v>787</v>
      </c>
      <c r="L555" s="14" t="s">
        <v>788</v>
      </c>
      <c r="M555" s="17">
        <f t="shared" si="19"/>
        <v>3.9467592592592582E-2</v>
      </c>
      <c r="N555">
        <f t="shared" si="20"/>
        <v>13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789</v>
      </c>
      <c r="H556" s="9" t="s">
        <v>153</v>
      </c>
      <c r="I556" s="9" t="s">
        <v>511</v>
      </c>
      <c r="J556" s="3" t="s">
        <v>2391</v>
      </c>
      <c r="K556" s="13" t="s">
        <v>790</v>
      </c>
      <c r="L556" s="14" t="s">
        <v>791</v>
      </c>
      <c r="M556" s="17">
        <f t="shared" si="19"/>
        <v>1.2905092592592649E-2</v>
      </c>
      <c r="N556">
        <f t="shared" si="20"/>
        <v>15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1268</v>
      </c>
      <c r="H557" s="9" t="s">
        <v>153</v>
      </c>
      <c r="I557" s="9" t="s">
        <v>1016</v>
      </c>
      <c r="J557" s="3" t="s">
        <v>2391</v>
      </c>
      <c r="K557" s="13" t="s">
        <v>1269</v>
      </c>
      <c r="L557" s="14" t="s">
        <v>1270</v>
      </c>
      <c r="M557" s="17">
        <f t="shared" si="19"/>
        <v>1.6458333333333325E-2</v>
      </c>
      <c r="N557">
        <f t="shared" si="20"/>
        <v>4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1271</v>
      </c>
      <c r="H558" s="9" t="s">
        <v>153</v>
      </c>
      <c r="I558" s="9" t="s">
        <v>1016</v>
      </c>
      <c r="J558" s="3" t="s">
        <v>2391</v>
      </c>
      <c r="K558" s="13" t="s">
        <v>1272</v>
      </c>
      <c r="L558" s="14" t="s">
        <v>1273</v>
      </c>
      <c r="M558" s="17">
        <f t="shared" si="19"/>
        <v>2.7685185185185202E-2</v>
      </c>
      <c r="N558">
        <f t="shared" si="20"/>
        <v>6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1274</v>
      </c>
      <c r="H559" s="9" t="s">
        <v>153</v>
      </c>
      <c r="I559" s="9" t="s">
        <v>1016</v>
      </c>
      <c r="J559" s="3" t="s">
        <v>2391</v>
      </c>
      <c r="K559" s="13" t="s">
        <v>1275</v>
      </c>
      <c r="L559" s="14" t="s">
        <v>1276</v>
      </c>
      <c r="M559" s="17">
        <f t="shared" si="19"/>
        <v>1.5138888888888868E-2</v>
      </c>
      <c r="N559">
        <f t="shared" si="20"/>
        <v>10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1277</v>
      </c>
      <c r="H560" s="9" t="s">
        <v>153</v>
      </c>
      <c r="I560" s="9" t="s">
        <v>1016</v>
      </c>
      <c r="J560" s="3" t="s">
        <v>2391</v>
      </c>
      <c r="K560" s="13" t="s">
        <v>1278</v>
      </c>
      <c r="L560" s="14" t="s">
        <v>1279</v>
      </c>
      <c r="M560" s="17">
        <f t="shared" si="19"/>
        <v>2.4826388888888884E-2</v>
      </c>
      <c r="N560">
        <f t="shared" si="20"/>
        <v>14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1727</v>
      </c>
      <c r="H561" s="9" t="s">
        <v>153</v>
      </c>
      <c r="I561" s="9" t="s">
        <v>1391</v>
      </c>
      <c r="J561" s="3" t="s">
        <v>2391</v>
      </c>
      <c r="K561" s="13" t="s">
        <v>1728</v>
      </c>
      <c r="L561" s="14" t="s">
        <v>1729</v>
      </c>
      <c r="M561" s="17">
        <f t="shared" si="19"/>
        <v>2.3657407407407405E-2</v>
      </c>
      <c r="N561">
        <f t="shared" si="20"/>
        <v>7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2152</v>
      </c>
      <c r="H562" s="9" t="s">
        <v>153</v>
      </c>
      <c r="I562" s="9" t="s">
        <v>1893</v>
      </c>
      <c r="J562" s="3" t="s">
        <v>2391</v>
      </c>
      <c r="K562" s="13" t="s">
        <v>2153</v>
      </c>
      <c r="L562" s="14" t="s">
        <v>2154</v>
      </c>
      <c r="M562" s="17">
        <f t="shared" si="19"/>
        <v>4.7106481481481499E-2</v>
      </c>
      <c r="N562">
        <f t="shared" si="20"/>
        <v>9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2155</v>
      </c>
      <c r="H563" s="9" t="s">
        <v>153</v>
      </c>
      <c r="I563" s="9" t="s">
        <v>1893</v>
      </c>
      <c r="J563" s="3" t="s">
        <v>2391</v>
      </c>
      <c r="K563" s="13" t="s">
        <v>2156</v>
      </c>
      <c r="L563" s="14" t="s">
        <v>2157</v>
      </c>
      <c r="M563" s="17">
        <f t="shared" si="19"/>
        <v>2.3171296296296218E-2</v>
      </c>
      <c r="N563">
        <f t="shared" si="20"/>
        <v>19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2158</v>
      </c>
      <c r="H564" s="9" t="s">
        <v>153</v>
      </c>
      <c r="I564" s="9" t="s">
        <v>1893</v>
      </c>
      <c r="J564" s="3" t="s">
        <v>2391</v>
      </c>
      <c r="K564" s="13" t="s">
        <v>2159</v>
      </c>
      <c r="L564" s="14" t="s">
        <v>2160</v>
      </c>
      <c r="M564" s="17">
        <f t="shared" si="19"/>
        <v>2.1875000000000089E-2</v>
      </c>
      <c r="N564">
        <f t="shared" si="20"/>
        <v>19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2368</v>
      </c>
      <c r="H565" s="9" t="s">
        <v>153</v>
      </c>
      <c r="I565" s="9" t="s">
        <v>2338</v>
      </c>
      <c r="J565" s="3" t="s">
        <v>2391</v>
      </c>
      <c r="K565" s="13" t="s">
        <v>2369</v>
      </c>
      <c r="L565" s="14" t="s">
        <v>2370</v>
      </c>
      <c r="M565" s="17">
        <f t="shared" si="19"/>
        <v>1.3854166666666667E-2</v>
      </c>
      <c r="N565">
        <f t="shared" si="20"/>
        <v>6</v>
      </c>
    </row>
    <row r="566" spans="1:14" x14ac:dyDescent="0.25">
      <c r="A566" s="11"/>
      <c r="B566" s="12"/>
      <c r="C566" s="9" t="s">
        <v>63</v>
      </c>
      <c r="D566" s="9" t="s">
        <v>64</v>
      </c>
      <c r="E566" s="10" t="s">
        <v>12</v>
      </c>
      <c r="F566" s="5"/>
      <c r="G566" s="5"/>
      <c r="H566" s="5"/>
      <c r="I566" s="5"/>
      <c r="J566" s="6"/>
      <c r="K566" s="7"/>
      <c r="L566" s="8"/>
    </row>
    <row r="567" spans="1:14" x14ac:dyDescent="0.25">
      <c r="A567" s="11"/>
      <c r="B567" s="12"/>
      <c r="C567" s="12"/>
      <c r="D567" s="12"/>
      <c r="E567" s="9" t="s">
        <v>64</v>
      </c>
      <c r="F567" s="9" t="s">
        <v>15</v>
      </c>
      <c r="G567" s="10" t="s">
        <v>12</v>
      </c>
      <c r="H567" s="5"/>
      <c r="I567" s="5"/>
      <c r="J567" s="6"/>
      <c r="K567" s="7"/>
      <c r="L567" s="8"/>
    </row>
    <row r="568" spans="1:14" x14ac:dyDescent="0.25">
      <c r="A568" s="11"/>
      <c r="B568" s="12"/>
      <c r="C568" s="12"/>
      <c r="D568" s="12"/>
      <c r="E568" s="12"/>
      <c r="F568" s="12"/>
      <c r="G568" s="9" t="s">
        <v>321</v>
      </c>
      <c r="H568" s="9" t="s">
        <v>153</v>
      </c>
      <c r="I568" s="9" t="s">
        <v>18</v>
      </c>
      <c r="J568" s="3" t="s">
        <v>2391</v>
      </c>
      <c r="K568" s="13" t="s">
        <v>322</v>
      </c>
      <c r="L568" s="14" t="s">
        <v>323</v>
      </c>
      <c r="M568" s="17">
        <f t="shared" si="19"/>
        <v>1.399305555555555E-2</v>
      </c>
      <c r="N568">
        <f t="shared" si="20"/>
        <v>3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324</v>
      </c>
      <c r="H569" s="9" t="s">
        <v>153</v>
      </c>
      <c r="I569" s="9" t="s">
        <v>18</v>
      </c>
      <c r="J569" s="3" t="s">
        <v>2391</v>
      </c>
      <c r="K569" s="13" t="s">
        <v>325</v>
      </c>
      <c r="L569" s="14" t="s">
        <v>326</v>
      </c>
      <c r="M569" s="17">
        <f t="shared" si="19"/>
        <v>1.5891203703703727E-2</v>
      </c>
      <c r="N569">
        <f t="shared" si="20"/>
        <v>4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792</v>
      </c>
      <c r="H570" s="9" t="s">
        <v>153</v>
      </c>
      <c r="I570" s="9" t="s">
        <v>511</v>
      </c>
      <c r="J570" s="3" t="s">
        <v>2391</v>
      </c>
      <c r="K570" s="13" t="s">
        <v>793</v>
      </c>
      <c r="L570" s="14" t="s">
        <v>794</v>
      </c>
      <c r="M570" s="17">
        <f t="shared" si="19"/>
        <v>1.2314814814814806E-2</v>
      </c>
      <c r="N570">
        <f t="shared" si="20"/>
        <v>4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795</v>
      </c>
      <c r="H571" s="9" t="s">
        <v>153</v>
      </c>
      <c r="I571" s="9" t="s">
        <v>511</v>
      </c>
      <c r="J571" s="3" t="s">
        <v>2391</v>
      </c>
      <c r="K571" s="13" t="s">
        <v>796</v>
      </c>
      <c r="L571" s="14" t="s">
        <v>797</v>
      </c>
      <c r="M571" s="17">
        <f t="shared" si="19"/>
        <v>2.299768518518519E-2</v>
      </c>
      <c r="N571">
        <f t="shared" si="20"/>
        <v>5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798</v>
      </c>
      <c r="H572" s="9" t="s">
        <v>153</v>
      </c>
      <c r="I572" s="9" t="s">
        <v>511</v>
      </c>
      <c r="J572" s="3" t="s">
        <v>2391</v>
      </c>
      <c r="K572" s="13" t="s">
        <v>799</v>
      </c>
      <c r="L572" s="14" t="s">
        <v>800</v>
      </c>
      <c r="M572" s="17">
        <f t="shared" si="19"/>
        <v>1.0902777777777706E-2</v>
      </c>
      <c r="N572">
        <f t="shared" si="20"/>
        <v>20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1280</v>
      </c>
      <c r="H573" s="9" t="s">
        <v>153</v>
      </c>
      <c r="I573" s="9" t="s">
        <v>1016</v>
      </c>
      <c r="J573" s="3" t="s">
        <v>2391</v>
      </c>
      <c r="K573" s="13" t="s">
        <v>1281</v>
      </c>
      <c r="L573" s="14" t="s">
        <v>1282</v>
      </c>
      <c r="M573" s="17">
        <f t="shared" si="19"/>
        <v>1.0243055555555554E-2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1283</v>
      </c>
      <c r="H574" s="9" t="s">
        <v>153</v>
      </c>
      <c r="I574" s="9" t="s">
        <v>1016</v>
      </c>
      <c r="J574" s="3" t="s">
        <v>2391</v>
      </c>
      <c r="K574" s="13" t="s">
        <v>1284</v>
      </c>
      <c r="L574" s="14" t="s">
        <v>1285</v>
      </c>
      <c r="M574" s="17">
        <f t="shared" si="19"/>
        <v>3.8148148148148153E-2</v>
      </c>
      <c r="N574">
        <f t="shared" si="20"/>
        <v>6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1286</v>
      </c>
      <c r="H575" s="9" t="s">
        <v>153</v>
      </c>
      <c r="I575" s="9" t="s">
        <v>1016</v>
      </c>
      <c r="J575" s="3" t="s">
        <v>2391</v>
      </c>
      <c r="K575" s="13" t="s">
        <v>1287</v>
      </c>
      <c r="L575" s="14" t="s">
        <v>1288</v>
      </c>
      <c r="M575" s="17">
        <f t="shared" si="19"/>
        <v>1.3831018518518423E-2</v>
      </c>
      <c r="N575">
        <f t="shared" si="20"/>
        <v>12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1730</v>
      </c>
      <c r="H576" s="9" t="s">
        <v>153</v>
      </c>
      <c r="I576" s="9" t="s">
        <v>1391</v>
      </c>
      <c r="J576" s="3" t="s">
        <v>2391</v>
      </c>
      <c r="K576" s="13" t="s">
        <v>1731</v>
      </c>
      <c r="L576" s="14" t="s">
        <v>1732</v>
      </c>
      <c r="M576" s="17">
        <f t="shared" si="19"/>
        <v>2.9386574074074134E-2</v>
      </c>
      <c r="N576">
        <f t="shared" si="20"/>
        <v>9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1733</v>
      </c>
      <c r="H577" s="9" t="s">
        <v>153</v>
      </c>
      <c r="I577" s="9" t="s">
        <v>1391</v>
      </c>
      <c r="J577" s="3" t="s">
        <v>2391</v>
      </c>
      <c r="K577" s="13" t="s">
        <v>1734</v>
      </c>
      <c r="L577" s="14" t="s">
        <v>1735</v>
      </c>
      <c r="M577" s="17">
        <f t="shared" si="19"/>
        <v>1.1192129629629566E-2</v>
      </c>
      <c r="N577">
        <f t="shared" si="20"/>
        <v>22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2161</v>
      </c>
      <c r="H578" s="9" t="s">
        <v>153</v>
      </c>
      <c r="I578" s="9" t="s">
        <v>1893</v>
      </c>
      <c r="J578" s="3" t="s">
        <v>2391</v>
      </c>
      <c r="K578" s="13" t="s">
        <v>2162</v>
      </c>
      <c r="L578" s="14" t="s">
        <v>2163</v>
      </c>
      <c r="M578" s="17">
        <f t="shared" si="19"/>
        <v>1.7013888888888884E-2</v>
      </c>
      <c r="N578">
        <f t="shared" si="20"/>
        <v>4</v>
      </c>
    </row>
    <row r="579" spans="1:14" x14ac:dyDescent="0.25">
      <c r="A579" s="11"/>
      <c r="B579" s="12"/>
      <c r="C579" s="12"/>
      <c r="D579" s="12"/>
      <c r="E579" s="9" t="s">
        <v>65</v>
      </c>
      <c r="F579" s="9" t="s">
        <v>15</v>
      </c>
      <c r="G579" s="10" t="s">
        <v>12</v>
      </c>
      <c r="H579" s="5"/>
      <c r="I579" s="5"/>
      <c r="J579" s="6"/>
      <c r="K579" s="7"/>
      <c r="L579" s="8"/>
    </row>
    <row r="580" spans="1:14" x14ac:dyDescent="0.25">
      <c r="A580" s="11"/>
      <c r="B580" s="12"/>
      <c r="C580" s="12"/>
      <c r="D580" s="12"/>
      <c r="E580" s="12"/>
      <c r="F580" s="12"/>
      <c r="G580" s="9" t="s">
        <v>327</v>
      </c>
      <c r="H580" s="9" t="s">
        <v>153</v>
      </c>
      <c r="I580" s="9" t="s">
        <v>18</v>
      </c>
      <c r="J580" s="3" t="s">
        <v>2391</v>
      </c>
      <c r="K580" s="13" t="s">
        <v>328</v>
      </c>
      <c r="L580" s="14" t="s">
        <v>329</v>
      </c>
      <c r="M580" s="17">
        <f t="shared" ref="M580:M642" si="21">L580-K580</f>
        <v>2.7627314814814785E-2</v>
      </c>
      <c r="N580">
        <f t="shared" ref="N580:N642" si="22">HOUR(K580)</f>
        <v>9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330</v>
      </c>
      <c r="H581" s="9" t="s">
        <v>153</v>
      </c>
      <c r="I581" s="9" t="s">
        <v>18</v>
      </c>
      <c r="J581" s="3" t="s">
        <v>2391</v>
      </c>
      <c r="K581" s="13" t="s">
        <v>331</v>
      </c>
      <c r="L581" s="14" t="s">
        <v>332</v>
      </c>
      <c r="M581" s="17">
        <f t="shared" si="21"/>
        <v>1.9745370370370274E-2</v>
      </c>
      <c r="N581">
        <f t="shared" si="22"/>
        <v>14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333</v>
      </c>
      <c r="H582" s="9" t="s">
        <v>153</v>
      </c>
      <c r="I582" s="9" t="s">
        <v>18</v>
      </c>
      <c r="J582" s="3" t="s">
        <v>2391</v>
      </c>
      <c r="K582" s="13" t="s">
        <v>334</v>
      </c>
      <c r="L582" s="14" t="s">
        <v>335</v>
      </c>
      <c r="M582" s="17">
        <f t="shared" si="21"/>
        <v>3.2106481481481541E-2</v>
      </c>
      <c r="N582">
        <f t="shared" si="22"/>
        <v>14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801</v>
      </c>
      <c r="H583" s="9" t="s">
        <v>153</v>
      </c>
      <c r="I583" s="9" t="s">
        <v>511</v>
      </c>
      <c r="J583" s="3" t="s">
        <v>2391</v>
      </c>
      <c r="K583" s="13" t="s">
        <v>802</v>
      </c>
      <c r="L583" s="14" t="s">
        <v>803</v>
      </c>
      <c r="M583" s="17">
        <f t="shared" si="21"/>
        <v>1.1678240740740746E-2</v>
      </c>
      <c r="N583">
        <f t="shared" si="22"/>
        <v>1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804</v>
      </c>
      <c r="H584" s="9" t="s">
        <v>153</v>
      </c>
      <c r="I584" s="9" t="s">
        <v>511</v>
      </c>
      <c r="J584" s="3" t="s">
        <v>2391</v>
      </c>
      <c r="K584" s="13" t="s">
        <v>805</v>
      </c>
      <c r="L584" s="14" t="s">
        <v>806</v>
      </c>
      <c r="M584" s="17">
        <f t="shared" si="21"/>
        <v>1.8472222222222223E-2</v>
      </c>
      <c r="N584">
        <f t="shared" si="22"/>
        <v>5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807</v>
      </c>
      <c r="H585" s="9" t="s">
        <v>153</v>
      </c>
      <c r="I585" s="9" t="s">
        <v>511</v>
      </c>
      <c r="J585" s="3" t="s">
        <v>2391</v>
      </c>
      <c r="K585" s="13" t="s">
        <v>808</v>
      </c>
      <c r="L585" s="14" t="s">
        <v>809</v>
      </c>
      <c r="M585" s="17">
        <f t="shared" si="21"/>
        <v>2.0486111111111094E-2</v>
      </c>
      <c r="N585">
        <f t="shared" si="22"/>
        <v>6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810</v>
      </c>
      <c r="H586" s="9" t="s">
        <v>153</v>
      </c>
      <c r="I586" s="9" t="s">
        <v>511</v>
      </c>
      <c r="J586" s="3" t="s">
        <v>2391</v>
      </c>
      <c r="K586" s="13" t="s">
        <v>811</v>
      </c>
      <c r="L586" s="14" t="s">
        <v>812</v>
      </c>
      <c r="M586" s="17">
        <f t="shared" si="21"/>
        <v>4.6388888888888924E-2</v>
      </c>
      <c r="N586">
        <f t="shared" si="22"/>
        <v>8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813</v>
      </c>
      <c r="H587" s="9" t="s">
        <v>153</v>
      </c>
      <c r="I587" s="9" t="s">
        <v>511</v>
      </c>
      <c r="J587" s="3" t="s">
        <v>2391</v>
      </c>
      <c r="K587" s="13" t="s">
        <v>814</v>
      </c>
      <c r="L587" s="14" t="s">
        <v>815</v>
      </c>
      <c r="M587" s="17">
        <f t="shared" si="21"/>
        <v>4.5613425925925932E-2</v>
      </c>
      <c r="N587">
        <f t="shared" si="22"/>
        <v>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1289</v>
      </c>
      <c r="H588" s="9" t="s">
        <v>153</v>
      </c>
      <c r="I588" s="9" t="s">
        <v>1016</v>
      </c>
      <c r="J588" s="3" t="s">
        <v>2391</v>
      </c>
      <c r="K588" s="13" t="s">
        <v>1290</v>
      </c>
      <c r="L588" s="14" t="s">
        <v>1291</v>
      </c>
      <c r="M588" s="17">
        <f t="shared" si="21"/>
        <v>1.3425925925925924E-2</v>
      </c>
      <c r="N588">
        <f t="shared" si="22"/>
        <v>1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1292</v>
      </c>
      <c r="H589" s="9" t="s">
        <v>153</v>
      </c>
      <c r="I589" s="9" t="s">
        <v>1016</v>
      </c>
      <c r="J589" s="3" t="s">
        <v>2391</v>
      </c>
      <c r="K589" s="13" t="s">
        <v>1293</v>
      </c>
      <c r="L589" s="14" t="s">
        <v>1294</v>
      </c>
      <c r="M589" s="17">
        <f t="shared" si="21"/>
        <v>2.4930555555555511E-2</v>
      </c>
      <c r="N589">
        <f t="shared" si="22"/>
        <v>7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1295</v>
      </c>
      <c r="H590" s="9" t="s">
        <v>153</v>
      </c>
      <c r="I590" s="9" t="s">
        <v>1016</v>
      </c>
      <c r="J590" s="3" t="s">
        <v>2391</v>
      </c>
      <c r="K590" s="13" t="s">
        <v>1296</v>
      </c>
      <c r="L590" s="14" t="s">
        <v>1297</v>
      </c>
      <c r="M590" s="17">
        <f t="shared" si="21"/>
        <v>2.9074074074074086E-2</v>
      </c>
      <c r="N590">
        <f t="shared" si="22"/>
        <v>8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1298</v>
      </c>
      <c r="H591" s="9" t="s">
        <v>153</v>
      </c>
      <c r="I591" s="9" t="s">
        <v>1016</v>
      </c>
      <c r="J591" s="3" t="s">
        <v>2391</v>
      </c>
      <c r="K591" s="13" t="s">
        <v>1299</v>
      </c>
      <c r="L591" s="14" t="s">
        <v>1300</v>
      </c>
      <c r="M591" s="17">
        <f t="shared" si="21"/>
        <v>2.0428240740740788E-2</v>
      </c>
      <c r="N591">
        <f t="shared" si="22"/>
        <v>12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1301</v>
      </c>
      <c r="H592" s="9" t="s">
        <v>153</v>
      </c>
      <c r="I592" s="9" t="s">
        <v>1016</v>
      </c>
      <c r="J592" s="3" t="s">
        <v>2391</v>
      </c>
      <c r="K592" s="13" t="s">
        <v>1302</v>
      </c>
      <c r="L592" s="14" t="s">
        <v>1303</v>
      </c>
      <c r="M592" s="17">
        <f t="shared" si="21"/>
        <v>1.1342592592592626E-2</v>
      </c>
      <c r="N592">
        <f t="shared" si="22"/>
        <v>17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1736</v>
      </c>
      <c r="H593" s="9" t="s">
        <v>153</v>
      </c>
      <c r="I593" s="9" t="s">
        <v>1391</v>
      </c>
      <c r="J593" s="3" t="s">
        <v>2391</v>
      </c>
      <c r="K593" s="13" t="s">
        <v>1737</v>
      </c>
      <c r="L593" s="14" t="s">
        <v>1738</v>
      </c>
      <c r="M593" s="17">
        <f t="shared" si="21"/>
        <v>1.3414351851851858E-2</v>
      </c>
      <c r="N593">
        <f t="shared" si="22"/>
        <v>4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1739</v>
      </c>
      <c r="H594" s="9" t="s">
        <v>153</v>
      </c>
      <c r="I594" s="9" t="s">
        <v>1391</v>
      </c>
      <c r="J594" s="3" t="s">
        <v>2391</v>
      </c>
      <c r="K594" s="13" t="s">
        <v>1740</v>
      </c>
      <c r="L594" s="14" t="s">
        <v>1741</v>
      </c>
      <c r="M594" s="17">
        <f t="shared" si="21"/>
        <v>1.3553240740740768E-2</v>
      </c>
      <c r="N594">
        <f t="shared" si="22"/>
        <v>9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1742</v>
      </c>
      <c r="H595" s="9" t="s">
        <v>153</v>
      </c>
      <c r="I595" s="9" t="s">
        <v>1391</v>
      </c>
      <c r="J595" s="3" t="s">
        <v>2391</v>
      </c>
      <c r="K595" s="13" t="s">
        <v>1743</v>
      </c>
      <c r="L595" s="14" t="s">
        <v>1744</v>
      </c>
      <c r="M595" s="17">
        <f t="shared" si="21"/>
        <v>3.2094907407407391E-2</v>
      </c>
      <c r="N595">
        <f t="shared" si="22"/>
        <v>10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1745</v>
      </c>
      <c r="H596" s="9" t="s">
        <v>153</v>
      </c>
      <c r="I596" s="9" t="s">
        <v>1391</v>
      </c>
      <c r="J596" s="3" t="s">
        <v>2391</v>
      </c>
      <c r="K596" s="13" t="s">
        <v>1746</v>
      </c>
      <c r="L596" s="14" t="s">
        <v>1747</v>
      </c>
      <c r="M596" s="17">
        <f t="shared" si="21"/>
        <v>5.063657407407407E-2</v>
      </c>
      <c r="N596">
        <f t="shared" si="22"/>
        <v>15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2164</v>
      </c>
      <c r="H597" s="9" t="s">
        <v>153</v>
      </c>
      <c r="I597" s="9" t="s">
        <v>1893</v>
      </c>
      <c r="J597" s="3" t="s">
        <v>2391</v>
      </c>
      <c r="K597" s="13" t="s">
        <v>2165</v>
      </c>
      <c r="L597" s="14" t="s">
        <v>2166</v>
      </c>
      <c r="M597" s="17">
        <f t="shared" si="21"/>
        <v>1.2870370370370376E-2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2167</v>
      </c>
      <c r="H598" s="9" t="s">
        <v>153</v>
      </c>
      <c r="I598" s="9" t="s">
        <v>1893</v>
      </c>
      <c r="J598" s="3" t="s">
        <v>2391</v>
      </c>
      <c r="K598" s="13" t="s">
        <v>2168</v>
      </c>
      <c r="L598" s="14" t="s">
        <v>2169</v>
      </c>
      <c r="M598" s="17">
        <f t="shared" si="21"/>
        <v>4.3043981481481475E-2</v>
      </c>
      <c r="N598">
        <f t="shared" si="22"/>
        <v>4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2170</v>
      </c>
      <c r="H599" s="9" t="s">
        <v>153</v>
      </c>
      <c r="I599" s="9" t="s">
        <v>1893</v>
      </c>
      <c r="J599" s="3" t="s">
        <v>2391</v>
      </c>
      <c r="K599" s="13" t="s">
        <v>2171</v>
      </c>
      <c r="L599" s="14" t="s">
        <v>2172</v>
      </c>
      <c r="M599" s="17">
        <f t="shared" si="21"/>
        <v>1.989583333333339E-2</v>
      </c>
      <c r="N599">
        <f t="shared" si="22"/>
        <v>9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2320</v>
      </c>
      <c r="H600" s="9" t="s">
        <v>153</v>
      </c>
      <c r="I600" s="9" t="s">
        <v>2266</v>
      </c>
      <c r="J600" s="3" t="s">
        <v>2391</v>
      </c>
      <c r="K600" s="13" t="s">
        <v>2321</v>
      </c>
      <c r="L600" s="14" t="s">
        <v>2322</v>
      </c>
      <c r="M600" s="17">
        <f t="shared" si="21"/>
        <v>1.4675925925925926E-2</v>
      </c>
      <c r="N600">
        <f t="shared" si="22"/>
        <v>6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2323</v>
      </c>
      <c r="H601" s="9" t="s">
        <v>153</v>
      </c>
      <c r="I601" s="9" t="s">
        <v>2266</v>
      </c>
      <c r="J601" s="3" t="s">
        <v>2391</v>
      </c>
      <c r="K601" s="13" t="s">
        <v>2324</v>
      </c>
      <c r="L601" s="14" t="s">
        <v>2325</v>
      </c>
      <c r="M601" s="17">
        <f t="shared" si="21"/>
        <v>1.185185185185178E-2</v>
      </c>
      <c r="N601">
        <f t="shared" si="22"/>
        <v>20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2371</v>
      </c>
      <c r="H602" s="9" t="s">
        <v>153</v>
      </c>
      <c r="I602" s="9" t="s">
        <v>2338</v>
      </c>
      <c r="J602" s="3" t="s">
        <v>2391</v>
      </c>
      <c r="K602" s="13" t="s">
        <v>2372</v>
      </c>
      <c r="L602" s="14" t="s">
        <v>2373</v>
      </c>
      <c r="M602" s="17">
        <f t="shared" si="21"/>
        <v>1.2210648148148096E-2</v>
      </c>
      <c r="N602">
        <f t="shared" si="22"/>
        <v>20</v>
      </c>
    </row>
    <row r="603" spans="1:14" x14ac:dyDescent="0.25">
      <c r="A603" s="11"/>
      <c r="B603" s="12"/>
      <c r="C603" s="9" t="s">
        <v>336</v>
      </c>
      <c r="D603" s="9" t="s">
        <v>337</v>
      </c>
      <c r="E603" s="9" t="s">
        <v>337</v>
      </c>
      <c r="F603" s="9" t="s">
        <v>15</v>
      </c>
      <c r="G603" s="10" t="s">
        <v>12</v>
      </c>
      <c r="H603" s="5"/>
      <c r="I603" s="5"/>
      <c r="J603" s="6"/>
      <c r="K603" s="7"/>
      <c r="L603" s="8"/>
    </row>
    <row r="604" spans="1:14" x14ac:dyDescent="0.25">
      <c r="A604" s="11"/>
      <c r="B604" s="12"/>
      <c r="C604" s="12"/>
      <c r="D604" s="12"/>
      <c r="E604" s="12"/>
      <c r="F604" s="12"/>
      <c r="G604" s="9" t="s">
        <v>338</v>
      </c>
      <c r="H604" s="9" t="s">
        <v>153</v>
      </c>
      <c r="I604" s="9" t="s">
        <v>18</v>
      </c>
      <c r="J604" s="3" t="s">
        <v>2391</v>
      </c>
      <c r="K604" s="13" t="s">
        <v>339</v>
      </c>
      <c r="L604" s="14" t="s">
        <v>340</v>
      </c>
      <c r="M604" s="17">
        <f t="shared" si="21"/>
        <v>1.4074074074074072E-2</v>
      </c>
      <c r="N604">
        <f t="shared" si="22"/>
        <v>5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816</v>
      </c>
      <c r="H605" s="9" t="s">
        <v>153</v>
      </c>
      <c r="I605" s="9" t="s">
        <v>511</v>
      </c>
      <c r="J605" s="3" t="s">
        <v>2391</v>
      </c>
      <c r="K605" s="13" t="s">
        <v>817</v>
      </c>
      <c r="L605" s="14" t="s">
        <v>818</v>
      </c>
      <c r="M605" s="17">
        <f t="shared" si="21"/>
        <v>2.0266203703703689E-2</v>
      </c>
      <c r="N605">
        <f t="shared" si="22"/>
        <v>3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819</v>
      </c>
      <c r="H606" s="9" t="s">
        <v>153</v>
      </c>
      <c r="I606" s="9" t="s">
        <v>511</v>
      </c>
      <c r="J606" s="3" t="s">
        <v>2391</v>
      </c>
      <c r="K606" s="13" t="s">
        <v>820</v>
      </c>
      <c r="L606" s="14" t="s">
        <v>821</v>
      </c>
      <c r="M606" s="17">
        <f t="shared" si="21"/>
        <v>1.4270833333333344E-2</v>
      </c>
      <c r="N606">
        <f t="shared" si="22"/>
        <v>6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1304</v>
      </c>
      <c r="H607" s="9" t="s">
        <v>153</v>
      </c>
      <c r="I607" s="9" t="s">
        <v>1016</v>
      </c>
      <c r="J607" s="3" t="s">
        <v>2391</v>
      </c>
      <c r="K607" s="13" t="s">
        <v>1305</v>
      </c>
      <c r="L607" s="14" t="s">
        <v>1306</v>
      </c>
      <c r="M607" s="17">
        <f t="shared" si="21"/>
        <v>2.0416666666666659E-2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1307</v>
      </c>
      <c r="H608" s="9" t="s">
        <v>153</v>
      </c>
      <c r="I608" s="9" t="s">
        <v>1016</v>
      </c>
      <c r="J608" s="3" t="s">
        <v>2391</v>
      </c>
      <c r="K608" s="13" t="s">
        <v>1308</v>
      </c>
      <c r="L608" s="14" t="s">
        <v>1309</v>
      </c>
      <c r="M608" s="17">
        <f t="shared" si="21"/>
        <v>1.4618055555555509E-2</v>
      </c>
      <c r="N608">
        <f t="shared" si="22"/>
        <v>6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1748</v>
      </c>
      <c r="H609" s="9" t="s">
        <v>153</v>
      </c>
      <c r="I609" s="9" t="s">
        <v>1391</v>
      </c>
      <c r="J609" s="3" t="s">
        <v>2391</v>
      </c>
      <c r="K609" s="13" t="s">
        <v>1749</v>
      </c>
      <c r="L609" s="14" t="s">
        <v>1750</v>
      </c>
      <c r="M609" s="17">
        <f t="shared" si="21"/>
        <v>1.541666666666669E-2</v>
      </c>
      <c r="N609">
        <f t="shared" si="22"/>
        <v>5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1751</v>
      </c>
      <c r="H610" s="9" t="s">
        <v>153</v>
      </c>
      <c r="I610" s="9" t="s">
        <v>1391</v>
      </c>
      <c r="J610" s="3" t="s">
        <v>2391</v>
      </c>
      <c r="K610" s="13" t="s">
        <v>1752</v>
      </c>
      <c r="L610" s="14" t="s">
        <v>1753</v>
      </c>
      <c r="M610" s="17">
        <f t="shared" si="21"/>
        <v>2.82175925925926E-2</v>
      </c>
      <c r="N610">
        <f t="shared" si="22"/>
        <v>6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1754</v>
      </c>
      <c r="H611" s="9" t="s">
        <v>153</v>
      </c>
      <c r="I611" s="9" t="s">
        <v>1391</v>
      </c>
      <c r="J611" s="3" t="s">
        <v>2391</v>
      </c>
      <c r="K611" s="13" t="s">
        <v>1755</v>
      </c>
      <c r="L611" s="14" t="s">
        <v>1756</v>
      </c>
      <c r="M611" s="17">
        <f t="shared" si="21"/>
        <v>1.7349537037037011E-2</v>
      </c>
      <c r="N611">
        <f t="shared" si="22"/>
        <v>9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1757</v>
      </c>
      <c r="H612" s="9" t="s">
        <v>153</v>
      </c>
      <c r="I612" s="9" t="s">
        <v>1391</v>
      </c>
      <c r="J612" s="3" t="s">
        <v>2391</v>
      </c>
      <c r="K612" s="13" t="s">
        <v>1758</v>
      </c>
      <c r="L612" s="14" t="s">
        <v>1759</v>
      </c>
      <c r="M612" s="17">
        <f t="shared" si="21"/>
        <v>4.7685185185185164E-2</v>
      </c>
      <c r="N612">
        <f t="shared" si="22"/>
        <v>14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1760</v>
      </c>
      <c r="H613" s="9" t="s">
        <v>153</v>
      </c>
      <c r="I613" s="9" t="s">
        <v>1391</v>
      </c>
      <c r="J613" s="3" t="s">
        <v>2391</v>
      </c>
      <c r="K613" s="13" t="s">
        <v>1761</v>
      </c>
      <c r="L613" s="14" t="s">
        <v>1762</v>
      </c>
      <c r="M613" s="17">
        <f t="shared" si="21"/>
        <v>1.8148148148148135E-2</v>
      </c>
      <c r="N613">
        <f t="shared" si="22"/>
        <v>19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1763</v>
      </c>
      <c r="H614" s="9" t="s">
        <v>153</v>
      </c>
      <c r="I614" s="9" t="s">
        <v>1391</v>
      </c>
      <c r="J614" s="3" t="s">
        <v>2391</v>
      </c>
      <c r="K614" s="13" t="s">
        <v>1764</v>
      </c>
      <c r="L614" s="14" t="s">
        <v>1765</v>
      </c>
      <c r="M614" s="17">
        <f t="shared" si="21"/>
        <v>1.5266203703703685E-2</v>
      </c>
      <c r="N614">
        <f t="shared" si="22"/>
        <v>23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2173</v>
      </c>
      <c r="H615" s="9" t="s">
        <v>153</v>
      </c>
      <c r="I615" s="9" t="s">
        <v>1893</v>
      </c>
      <c r="J615" s="3" t="s">
        <v>2391</v>
      </c>
      <c r="K615" s="13" t="s">
        <v>2174</v>
      </c>
      <c r="L615" s="14" t="s">
        <v>2175</v>
      </c>
      <c r="M615" s="17">
        <f t="shared" si="21"/>
        <v>1.5625E-2</v>
      </c>
      <c r="N615">
        <f t="shared" si="22"/>
        <v>3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2176</v>
      </c>
      <c r="H616" s="9" t="s">
        <v>153</v>
      </c>
      <c r="I616" s="9" t="s">
        <v>1893</v>
      </c>
      <c r="J616" s="3" t="s">
        <v>2391</v>
      </c>
      <c r="K616" s="13" t="s">
        <v>2177</v>
      </c>
      <c r="L616" s="14" t="s">
        <v>2178</v>
      </c>
      <c r="M616" s="17">
        <f t="shared" si="21"/>
        <v>1.700231481481479E-2</v>
      </c>
      <c r="N616">
        <f t="shared" si="22"/>
        <v>6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2179</v>
      </c>
      <c r="H617" s="9" t="s">
        <v>153</v>
      </c>
      <c r="I617" s="9" t="s">
        <v>1893</v>
      </c>
      <c r="J617" s="3" t="s">
        <v>2391</v>
      </c>
      <c r="K617" s="13" t="s">
        <v>2180</v>
      </c>
      <c r="L617" s="14" t="s">
        <v>2181</v>
      </c>
      <c r="M617" s="17">
        <f t="shared" si="21"/>
        <v>4.1226851851851876E-2</v>
      </c>
      <c r="N617">
        <f t="shared" si="22"/>
        <v>9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2326</v>
      </c>
      <c r="H618" s="9" t="s">
        <v>153</v>
      </c>
      <c r="I618" s="9" t="s">
        <v>2266</v>
      </c>
      <c r="J618" s="3" t="s">
        <v>2391</v>
      </c>
      <c r="K618" s="13" t="s">
        <v>2327</v>
      </c>
      <c r="L618" s="14" t="s">
        <v>2328</v>
      </c>
      <c r="M618" s="17">
        <f t="shared" si="21"/>
        <v>1.6145833333333345E-2</v>
      </c>
      <c r="N618">
        <f t="shared" si="22"/>
        <v>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2329</v>
      </c>
      <c r="H619" s="9" t="s">
        <v>153</v>
      </c>
      <c r="I619" s="9" t="s">
        <v>2266</v>
      </c>
      <c r="J619" s="3" t="s">
        <v>2391</v>
      </c>
      <c r="K619" s="13" t="s">
        <v>2330</v>
      </c>
      <c r="L619" s="14" t="s">
        <v>2331</v>
      </c>
      <c r="M619" s="17">
        <f t="shared" si="21"/>
        <v>1.4490740740740748E-2</v>
      </c>
      <c r="N619">
        <f t="shared" si="22"/>
        <v>6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2332</v>
      </c>
      <c r="H620" s="9" t="s">
        <v>153</v>
      </c>
      <c r="I620" s="9" t="s">
        <v>2266</v>
      </c>
      <c r="J620" s="3" t="s">
        <v>2391</v>
      </c>
      <c r="K620" s="13" t="s">
        <v>2333</v>
      </c>
      <c r="L620" s="14" t="s">
        <v>2389</v>
      </c>
      <c r="M620" s="17">
        <f t="shared" si="21"/>
        <v>1.6932870370370279E-2</v>
      </c>
      <c r="N620">
        <f t="shared" si="22"/>
        <v>23</v>
      </c>
    </row>
    <row r="621" spans="1:14" x14ac:dyDescent="0.25">
      <c r="A621" s="11"/>
      <c r="B621" s="12"/>
      <c r="C621" s="9" t="s">
        <v>72</v>
      </c>
      <c r="D621" s="9" t="s">
        <v>73</v>
      </c>
      <c r="E621" s="9" t="s">
        <v>73</v>
      </c>
      <c r="F621" s="9" t="s">
        <v>15</v>
      </c>
      <c r="G621" s="10" t="s">
        <v>12</v>
      </c>
      <c r="H621" s="5"/>
      <c r="I621" s="5"/>
      <c r="J621" s="6"/>
      <c r="K621" s="7"/>
      <c r="L621" s="8"/>
    </row>
    <row r="622" spans="1:14" x14ac:dyDescent="0.25">
      <c r="A622" s="11"/>
      <c r="B622" s="12"/>
      <c r="C622" s="12"/>
      <c r="D622" s="12"/>
      <c r="E622" s="12"/>
      <c r="F622" s="12"/>
      <c r="G622" s="9" t="s">
        <v>2182</v>
      </c>
      <c r="H622" s="9" t="s">
        <v>153</v>
      </c>
      <c r="I622" s="9" t="s">
        <v>1893</v>
      </c>
      <c r="J622" s="3" t="s">
        <v>2391</v>
      </c>
      <c r="K622" s="13" t="s">
        <v>2183</v>
      </c>
      <c r="L622" s="14" t="s">
        <v>2184</v>
      </c>
      <c r="M622" s="17">
        <f t="shared" si="21"/>
        <v>5.222222222222217E-2</v>
      </c>
      <c r="N622">
        <f t="shared" si="22"/>
        <v>9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2185</v>
      </c>
      <c r="H623" s="9" t="s">
        <v>153</v>
      </c>
      <c r="I623" s="9" t="s">
        <v>1893</v>
      </c>
      <c r="J623" s="3" t="s">
        <v>2391</v>
      </c>
      <c r="K623" s="13" t="s">
        <v>2186</v>
      </c>
      <c r="L623" s="14" t="s">
        <v>2187</v>
      </c>
      <c r="M623" s="17">
        <f t="shared" si="21"/>
        <v>2.2164351851851838E-2</v>
      </c>
      <c r="N623">
        <f t="shared" si="22"/>
        <v>14</v>
      </c>
    </row>
    <row r="624" spans="1:14" x14ac:dyDescent="0.25">
      <c r="A624" s="11"/>
      <c r="B624" s="12"/>
      <c r="C624" s="9" t="s">
        <v>822</v>
      </c>
      <c r="D624" s="9" t="s">
        <v>823</v>
      </c>
      <c r="E624" s="9" t="s">
        <v>823</v>
      </c>
      <c r="F624" s="9" t="s">
        <v>15</v>
      </c>
      <c r="G624" s="10" t="s">
        <v>12</v>
      </c>
      <c r="H624" s="5"/>
      <c r="I624" s="5"/>
      <c r="J624" s="6"/>
      <c r="K624" s="7"/>
      <c r="L624" s="8"/>
    </row>
    <row r="625" spans="1:14" x14ac:dyDescent="0.25">
      <c r="A625" s="11"/>
      <c r="B625" s="12"/>
      <c r="C625" s="12"/>
      <c r="D625" s="12"/>
      <c r="E625" s="12"/>
      <c r="F625" s="12"/>
      <c r="G625" s="9" t="s">
        <v>824</v>
      </c>
      <c r="H625" s="9" t="s">
        <v>153</v>
      </c>
      <c r="I625" s="9" t="s">
        <v>511</v>
      </c>
      <c r="J625" s="3" t="s">
        <v>2391</v>
      </c>
      <c r="K625" s="13" t="s">
        <v>825</v>
      </c>
      <c r="L625" s="14" t="s">
        <v>826</v>
      </c>
      <c r="M625" s="17">
        <f t="shared" si="21"/>
        <v>1.4467592592592615E-2</v>
      </c>
      <c r="N625">
        <f t="shared" si="22"/>
        <v>3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827</v>
      </c>
      <c r="H626" s="9" t="s">
        <v>153</v>
      </c>
      <c r="I626" s="9" t="s">
        <v>511</v>
      </c>
      <c r="J626" s="3" t="s">
        <v>2391</v>
      </c>
      <c r="K626" s="13" t="s">
        <v>828</v>
      </c>
      <c r="L626" s="14" t="s">
        <v>829</v>
      </c>
      <c r="M626" s="17">
        <f t="shared" si="21"/>
        <v>1.3368055555555536E-2</v>
      </c>
      <c r="N626">
        <f t="shared" si="22"/>
        <v>6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1310</v>
      </c>
      <c r="H627" s="9" t="s">
        <v>153</v>
      </c>
      <c r="I627" s="9" t="s">
        <v>1016</v>
      </c>
      <c r="J627" s="3" t="s">
        <v>2391</v>
      </c>
      <c r="K627" s="13" t="s">
        <v>1311</v>
      </c>
      <c r="L627" s="14" t="s">
        <v>1312</v>
      </c>
      <c r="M627" s="17">
        <f t="shared" si="21"/>
        <v>1.2627314814814827E-2</v>
      </c>
      <c r="N627">
        <f t="shared" si="22"/>
        <v>3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1313</v>
      </c>
      <c r="H628" s="9" t="s">
        <v>153</v>
      </c>
      <c r="I628" s="9" t="s">
        <v>1016</v>
      </c>
      <c r="J628" s="3" t="s">
        <v>2391</v>
      </c>
      <c r="K628" s="13" t="s">
        <v>1314</v>
      </c>
      <c r="L628" s="14" t="s">
        <v>1315</v>
      </c>
      <c r="M628" s="17">
        <f t="shared" si="21"/>
        <v>2.0428240740740788E-2</v>
      </c>
      <c r="N628">
        <f t="shared" si="22"/>
        <v>6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1766</v>
      </c>
      <c r="H629" s="9" t="s">
        <v>153</v>
      </c>
      <c r="I629" s="9" t="s">
        <v>1391</v>
      </c>
      <c r="J629" s="3" t="s">
        <v>2391</v>
      </c>
      <c r="K629" s="13" t="s">
        <v>1767</v>
      </c>
      <c r="L629" s="14" t="s">
        <v>1768</v>
      </c>
      <c r="M629" s="17">
        <f t="shared" si="21"/>
        <v>1.3483796296296285E-2</v>
      </c>
      <c r="N629">
        <f t="shared" si="22"/>
        <v>5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2374</v>
      </c>
      <c r="H630" s="9" t="s">
        <v>153</v>
      </c>
      <c r="I630" s="9" t="s">
        <v>2338</v>
      </c>
      <c r="J630" s="3" t="s">
        <v>2391</v>
      </c>
      <c r="K630" s="13" t="s">
        <v>2375</v>
      </c>
      <c r="L630" s="14" t="s">
        <v>2376</v>
      </c>
      <c r="M630" s="17">
        <f t="shared" si="21"/>
        <v>1.2800925925925966E-2</v>
      </c>
      <c r="N630">
        <f t="shared" si="22"/>
        <v>14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2377</v>
      </c>
      <c r="H631" s="9" t="s">
        <v>153</v>
      </c>
      <c r="I631" s="9" t="s">
        <v>2338</v>
      </c>
      <c r="J631" s="3" t="s">
        <v>2391</v>
      </c>
      <c r="K631" s="13" t="s">
        <v>2378</v>
      </c>
      <c r="L631" s="14" t="s">
        <v>2379</v>
      </c>
      <c r="M631" s="17">
        <f t="shared" si="21"/>
        <v>1.5162037037036891E-2</v>
      </c>
      <c r="N631">
        <f t="shared" si="22"/>
        <v>17</v>
      </c>
    </row>
    <row r="632" spans="1:14" x14ac:dyDescent="0.25">
      <c r="A632" s="11"/>
      <c r="B632" s="12"/>
      <c r="C632" s="9" t="s">
        <v>93</v>
      </c>
      <c r="D632" s="9" t="s">
        <v>94</v>
      </c>
      <c r="E632" s="10" t="s">
        <v>12</v>
      </c>
      <c r="F632" s="5"/>
      <c r="G632" s="5"/>
      <c r="H632" s="5"/>
      <c r="I632" s="5"/>
      <c r="J632" s="6"/>
      <c r="K632" s="7"/>
      <c r="L632" s="8"/>
    </row>
    <row r="633" spans="1:14" x14ac:dyDescent="0.25">
      <c r="A633" s="11"/>
      <c r="B633" s="12"/>
      <c r="C633" s="12"/>
      <c r="D633" s="12"/>
      <c r="E633" s="9" t="s">
        <v>341</v>
      </c>
      <c r="F633" s="9" t="s">
        <v>15</v>
      </c>
      <c r="G633" s="10" t="s">
        <v>12</v>
      </c>
      <c r="H633" s="5"/>
      <c r="I633" s="5"/>
      <c r="J633" s="6"/>
      <c r="K633" s="7"/>
      <c r="L633" s="8"/>
    </row>
    <row r="634" spans="1:14" x14ac:dyDescent="0.25">
      <c r="A634" s="11"/>
      <c r="B634" s="12"/>
      <c r="C634" s="12"/>
      <c r="D634" s="12"/>
      <c r="E634" s="12"/>
      <c r="F634" s="12"/>
      <c r="G634" s="9" t="s">
        <v>342</v>
      </c>
      <c r="H634" s="9" t="s">
        <v>343</v>
      </c>
      <c r="I634" s="9" t="s">
        <v>18</v>
      </c>
      <c r="J634" s="3" t="s">
        <v>2391</v>
      </c>
      <c r="K634" s="13" t="s">
        <v>344</v>
      </c>
      <c r="L634" s="14" t="s">
        <v>345</v>
      </c>
      <c r="M634" s="17">
        <f t="shared" si="21"/>
        <v>1.4953703703703691E-2</v>
      </c>
      <c r="N634">
        <f t="shared" si="22"/>
        <v>7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346</v>
      </c>
      <c r="H635" s="9" t="s">
        <v>343</v>
      </c>
      <c r="I635" s="9" t="s">
        <v>18</v>
      </c>
      <c r="J635" s="3" t="s">
        <v>2391</v>
      </c>
      <c r="K635" s="13" t="s">
        <v>347</v>
      </c>
      <c r="L635" s="14" t="s">
        <v>348</v>
      </c>
      <c r="M635" s="17">
        <f t="shared" si="21"/>
        <v>2.1585648148148173E-2</v>
      </c>
      <c r="N635">
        <f t="shared" si="22"/>
        <v>8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349</v>
      </c>
      <c r="H636" s="9" t="s">
        <v>343</v>
      </c>
      <c r="I636" s="9" t="s">
        <v>18</v>
      </c>
      <c r="J636" s="3" t="s">
        <v>2391</v>
      </c>
      <c r="K636" s="13" t="s">
        <v>350</v>
      </c>
      <c r="L636" s="14" t="s">
        <v>351</v>
      </c>
      <c r="M636" s="17">
        <f t="shared" si="21"/>
        <v>2.7326388888888886E-2</v>
      </c>
      <c r="N636">
        <f t="shared" si="22"/>
        <v>10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352</v>
      </c>
      <c r="H637" s="9" t="s">
        <v>343</v>
      </c>
      <c r="I637" s="9" t="s">
        <v>18</v>
      </c>
      <c r="J637" s="3" t="s">
        <v>2391</v>
      </c>
      <c r="K637" s="13" t="s">
        <v>353</v>
      </c>
      <c r="L637" s="14" t="s">
        <v>354</v>
      </c>
      <c r="M637" s="17">
        <f t="shared" si="21"/>
        <v>2.7638888888888935E-2</v>
      </c>
      <c r="N637">
        <f t="shared" si="22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355</v>
      </c>
      <c r="H638" s="9" t="s">
        <v>343</v>
      </c>
      <c r="I638" s="9" t="s">
        <v>18</v>
      </c>
      <c r="J638" s="3" t="s">
        <v>2391</v>
      </c>
      <c r="K638" s="13" t="s">
        <v>356</v>
      </c>
      <c r="L638" s="14" t="s">
        <v>357</v>
      </c>
      <c r="M638" s="17">
        <f t="shared" si="21"/>
        <v>1.9583333333333397E-2</v>
      </c>
      <c r="N638">
        <f t="shared" si="22"/>
        <v>11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358</v>
      </c>
      <c r="H639" s="9" t="s">
        <v>343</v>
      </c>
      <c r="I639" s="9" t="s">
        <v>18</v>
      </c>
      <c r="J639" s="3" t="s">
        <v>2391</v>
      </c>
      <c r="K639" s="13" t="s">
        <v>359</v>
      </c>
      <c r="L639" s="14" t="s">
        <v>360</v>
      </c>
      <c r="M639" s="17">
        <f t="shared" si="21"/>
        <v>1.4004629629629672E-2</v>
      </c>
      <c r="N639">
        <f t="shared" si="22"/>
        <v>13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361</v>
      </c>
      <c r="H640" s="9" t="s">
        <v>343</v>
      </c>
      <c r="I640" s="9" t="s">
        <v>18</v>
      </c>
      <c r="J640" s="3" t="s">
        <v>2391</v>
      </c>
      <c r="K640" s="13" t="s">
        <v>362</v>
      </c>
      <c r="L640" s="14" t="s">
        <v>363</v>
      </c>
      <c r="M640" s="17">
        <f t="shared" si="21"/>
        <v>1.854166666666679E-2</v>
      </c>
      <c r="N640">
        <f t="shared" si="22"/>
        <v>15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364</v>
      </c>
      <c r="H641" s="9" t="s">
        <v>153</v>
      </c>
      <c r="I641" s="9" t="s">
        <v>18</v>
      </c>
      <c r="J641" s="3" t="s">
        <v>2391</v>
      </c>
      <c r="K641" s="13" t="s">
        <v>365</v>
      </c>
      <c r="L641" s="14" t="s">
        <v>366</v>
      </c>
      <c r="M641" s="17">
        <f t="shared" si="21"/>
        <v>1.318287037037047E-2</v>
      </c>
      <c r="N641">
        <f t="shared" si="22"/>
        <v>16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830</v>
      </c>
      <c r="H642" s="9" t="s">
        <v>343</v>
      </c>
      <c r="I642" s="9" t="s">
        <v>511</v>
      </c>
      <c r="J642" s="3" t="s">
        <v>2391</v>
      </c>
      <c r="K642" s="13" t="s">
        <v>831</v>
      </c>
      <c r="L642" s="14" t="s">
        <v>832</v>
      </c>
      <c r="M642" s="17">
        <f t="shared" si="21"/>
        <v>3.1446759259259272E-2</v>
      </c>
      <c r="N642">
        <f t="shared" si="22"/>
        <v>8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833</v>
      </c>
      <c r="H643" s="9" t="s">
        <v>343</v>
      </c>
      <c r="I643" s="9" t="s">
        <v>511</v>
      </c>
      <c r="J643" s="3" t="s">
        <v>2391</v>
      </c>
      <c r="K643" s="13" t="s">
        <v>834</v>
      </c>
      <c r="L643" s="14" t="s">
        <v>835</v>
      </c>
      <c r="M643" s="17">
        <f t="shared" ref="M643:M706" si="23">L643-K643</f>
        <v>3.3888888888888913E-2</v>
      </c>
      <c r="N643">
        <f t="shared" ref="N643:N706" si="24">HOUR(K643)</f>
        <v>11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836</v>
      </c>
      <c r="H644" s="9" t="s">
        <v>153</v>
      </c>
      <c r="I644" s="9" t="s">
        <v>511</v>
      </c>
      <c r="J644" s="3" t="s">
        <v>2391</v>
      </c>
      <c r="K644" s="13" t="s">
        <v>837</v>
      </c>
      <c r="L644" s="14" t="s">
        <v>838</v>
      </c>
      <c r="M644" s="17">
        <f t="shared" si="23"/>
        <v>2.8877314814814925E-2</v>
      </c>
      <c r="N644">
        <f t="shared" si="24"/>
        <v>13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839</v>
      </c>
      <c r="H645" s="9" t="s">
        <v>153</v>
      </c>
      <c r="I645" s="9" t="s">
        <v>511</v>
      </c>
      <c r="J645" s="3" t="s">
        <v>2391</v>
      </c>
      <c r="K645" s="13" t="s">
        <v>840</v>
      </c>
      <c r="L645" s="14" t="s">
        <v>841</v>
      </c>
      <c r="M645" s="17">
        <f t="shared" si="23"/>
        <v>1.54861111111112E-2</v>
      </c>
      <c r="N645">
        <f t="shared" si="24"/>
        <v>14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842</v>
      </c>
      <c r="H646" s="9" t="s">
        <v>343</v>
      </c>
      <c r="I646" s="9" t="s">
        <v>511</v>
      </c>
      <c r="J646" s="3" t="s">
        <v>2391</v>
      </c>
      <c r="K646" s="13" t="s">
        <v>843</v>
      </c>
      <c r="L646" s="14" t="s">
        <v>844</v>
      </c>
      <c r="M646" s="17">
        <f t="shared" si="23"/>
        <v>2.9409722222222268E-2</v>
      </c>
      <c r="N646">
        <f t="shared" si="24"/>
        <v>16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1316</v>
      </c>
      <c r="H647" s="9" t="s">
        <v>343</v>
      </c>
      <c r="I647" s="9" t="s">
        <v>1016</v>
      </c>
      <c r="J647" s="3" t="s">
        <v>2391</v>
      </c>
      <c r="K647" s="13" t="s">
        <v>1317</v>
      </c>
      <c r="L647" s="14" t="s">
        <v>1318</v>
      </c>
      <c r="M647" s="17">
        <f t="shared" si="23"/>
        <v>3.6215277777777777E-2</v>
      </c>
      <c r="N647">
        <f t="shared" si="24"/>
        <v>8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1319</v>
      </c>
      <c r="H648" s="9" t="s">
        <v>343</v>
      </c>
      <c r="I648" s="9" t="s">
        <v>1016</v>
      </c>
      <c r="J648" s="3" t="s">
        <v>2391</v>
      </c>
      <c r="K648" s="13" t="s">
        <v>1320</v>
      </c>
      <c r="L648" s="14" t="s">
        <v>1321</v>
      </c>
      <c r="M648" s="17">
        <f t="shared" si="23"/>
        <v>2.1608796296296195E-2</v>
      </c>
      <c r="N648">
        <f t="shared" si="24"/>
        <v>10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1322</v>
      </c>
      <c r="H649" s="9" t="s">
        <v>343</v>
      </c>
      <c r="I649" s="9" t="s">
        <v>1016</v>
      </c>
      <c r="J649" s="3" t="s">
        <v>2391</v>
      </c>
      <c r="K649" s="13" t="s">
        <v>1323</v>
      </c>
      <c r="L649" s="14" t="s">
        <v>1324</v>
      </c>
      <c r="M649" s="17">
        <f t="shared" si="23"/>
        <v>1.9456018518518525E-2</v>
      </c>
      <c r="N649">
        <f t="shared" si="24"/>
        <v>14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1325</v>
      </c>
      <c r="H650" s="9" t="s">
        <v>153</v>
      </c>
      <c r="I650" s="9" t="s">
        <v>1016</v>
      </c>
      <c r="J650" s="3" t="s">
        <v>2391</v>
      </c>
      <c r="K650" s="13" t="s">
        <v>1326</v>
      </c>
      <c r="L650" s="14" t="s">
        <v>1327</v>
      </c>
      <c r="M650" s="17">
        <f t="shared" si="23"/>
        <v>2.4664351851851785E-2</v>
      </c>
      <c r="N650">
        <f t="shared" si="24"/>
        <v>15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1328</v>
      </c>
      <c r="H651" s="9" t="s">
        <v>343</v>
      </c>
      <c r="I651" s="9" t="s">
        <v>1016</v>
      </c>
      <c r="J651" s="3" t="s">
        <v>2391</v>
      </c>
      <c r="K651" s="13" t="s">
        <v>1329</v>
      </c>
      <c r="L651" s="14" t="s">
        <v>1330</v>
      </c>
      <c r="M651" s="17">
        <f t="shared" si="23"/>
        <v>1.2523148148148255E-2</v>
      </c>
      <c r="N651">
        <f t="shared" si="24"/>
        <v>20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1769</v>
      </c>
      <c r="H652" s="9" t="s">
        <v>343</v>
      </c>
      <c r="I652" s="9" t="s">
        <v>1391</v>
      </c>
      <c r="J652" s="3" t="s">
        <v>2391</v>
      </c>
      <c r="K652" s="13" t="s">
        <v>1770</v>
      </c>
      <c r="L652" s="14" t="s">
        <v>1771</v>
      </c>
      <c r="M652" s="17">
        <f t="shared" si="23"/>
        <v>1.2951388888888889E-2</v>
      </c>
      <c r="N652">
        <f t="shared" si="24"/>
        <v>0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1772</v>
      </c>
      <c r="H653" s="9" t="s">
        <v>343</v>
      </c>
      <c r="I653" s="9" t="s">
        <v>1391</v>
      </c>
      <c r="J653" s="3" t="s">
        <v>2391</v>
      </c>
      <c r="K653" s="13" t="s">
        <v>1773</v>
      </c>
      <c r="L653" s="14" t="s">
        <v>1774</v>
      </c>
      <c r="M653" s="17">
        <f t="shared" si="23"/>
        <v>1.4456018518518521E-2</v>
      </c>
      <c r="N653">
        <f t="shared" si="24"/>
        <v>8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1775</v>
      </c>
      <c r="H654" s="9" t="s">
        <v>343</v>
      </c>
      <c r="I654" s="9" t="s">
        <v>1391</v>
      </c>
      <c r="J654" s="3" t="s">
        <v>2391</v>
      </c>
      <c r="K654" s="13" t="s">
        <v>1776</v>
      </c>
      <c r="L654" s="14" t="s">
        <v>1777</v>
      </c>
      <c r="M654" s="17">
        <f t="shared" si="23"/>
        <v>3.834490740740748E-2</v>
      </c>
      <c r="N654">
        <f t="shared" si="24"/>
        <v>10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1778</v>
      </c>
      <c r="H655" s="9" t="s">
        <v>343</v>
      </c>
      <c r="I655" s="9" t="s">
        <v>1391</v>
      </c>
      <c r="J655" s="3" t="s">
        <v>2391</v>
      </c>
      <c r="K655" s="13" t="s">
        <v>1779</v>
      </c>
      <c r="L655" s="14" t="s">
        <v>1780</v>
      </c>
      <c r="M655" s="17">
        <f t="shared" si="23"/>
        <v>2.4143518518518536E-2</v>
      </c>
      <c r="N655">
        <f t="shared" si="24"/>
        <v>11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1781</v>
      </c>
      <c r="H656" s="9" t="s">
        <v>153</v>
      </c>
      <c r="I656" s="9" t="s">
        <v>1391</v>
      </c>
      <c r="J656" s="3" t="s">
        <v>2391</v>
      </c>
      <c r="K656" s="13" t="s">
        <v>1782</v>
      </c>
      <c r="L656" s="14" t="s">
        <v>1783</v>
      </c>
      <c r="M656" s="17">
        <f t="shared" si="23"/>
        <v>4.1898148148148073E-2</v>
      </c>
      <c r="N656">
        <f t="shared" si="24"/>
        <v>13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1784</v>
      </c>
      <c r="H657" s="9" t="s">
        <v>343</v>
      </c>
      <c r="I657" s="9" t="s">
        <v>1391</v>
      </c>
      <c r="J657" s="3" t="s">
        <v>2391</v>
      </c>
      <c r="K657" s="13" t="s">
        <v>1785</v>
      </c>
      <c r="L657" s="14" t="s">
        <v>1786</v>
      </c>
      <c r="M657" s="17">
        <f t="shared" si="23"/>
        <v>5.1296296296296284E-2</v>
      </c>
      <c r="N657">
        <f t="shared" si="24"/>
        <v>14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1787</v>
      </c>
      <c r="H658" s="9" t="s">
        <v>343</v>
      </c>
      <c r="I658" s="9" t="s">
        <v>1391</v>
      </c>
      <c r="J658" s="3" t="s">
        <v>2391</v>
      </c>
      <c r="K658" s="13" t="s">
        <v>1788</v>
      </c>
      <c r="L658" s="14" t="s">
        <v>1789</v>
      </c>
      <c r="M658" s="17">
        <f t="shared" si="23"/>
        <v>2.9201388888888791E-2</v>
      </c>
      <c r="N658">
        <f t="shared" si="24"/>
        <v>16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1790</v>
      </c>
      <c r="H659" s="9" t="s">
        <v>343</v>
      </c>
      <c r="I659" s="9" t="s">
        <v>1391</v>
      </c>
      <c r="J659" s="3" t="s">
        <v>2391</v>
      </c>
      <c r="K659" s="13" t="s">
        <v>1791</v>
      </c>
      <c r="L659" s="14" t="s">
        <v>1792</v>
      </c>
      <c r="M659" s="17">
        <f t="shared" si="23"/>
        <v>4.7835648148148113E-2</v>
      </c>
      <c r="N659">
        <f t="shared" si="24"/>
        <v>16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1793</v>
      </c>
      <c r="H660" s="9" t="s">
        <v>343</v>
      </c>
      <c r="I660" s="9" t="s">
        <v>1391</v>
      </c>
      <c r="J660" s="3" t="s">
        <v>2391</v>
      </c>
      <c r="K660" s="13" t="s">
        <v>1794</v>
      </c>
      <c r="L660" s="14" t="s">
        <v>1795</v>
      </c>
      <c r="M660" s="17">
        <f t="shared" si="23"/>
        <v>1.7326388888888822E-2</v>
      </c>
      <c r="N660">
        <f t="shared" si="24"/>
        <v>20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2188</v>
      </c>
      <c r="H661" s="9" t="s">
        <v>343</v>
      </c>
      <c r="I661" s="9" t="s">
        <v>1893</v>
      </c>
      <c r="J661" s="3" t="s">
        <v>2391</v>
      </c>
      <c r="K661" s="13" t="s">
        <v>2189</v>
      </c>
      <c r="L661" s="14" t="s">
        <v>2190</v>
      </c>
      <c r="M661" s="17">
        <f t="shared" si="23"/>
        <v>3.7083333333333329E-2</v>
      </c>
      <c r="N661">
        <f t="shared" si="24"/>
        <v>4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2191</v>
      </c>
      <c r="H662" s="9" t="s">
        <v>343</v>
      </c>
      <c r="I662" s="9" t="s">
        <v>1893</v>
      </c>
      <c r="J662" s="3" t="s">
        <v>2391</v>
      </c>
      <c r="K662" s="13" t="s">
        <v>2192</v>
      </c>
      <c r="L662" s="14" t="s">
        <v>2193</v>
      </c>
      <c r="M662" s="17">
        <f t="shared" si="23"/>
        <v>3.8900462962962901E-2</v>
      </c>
      <c r="N662">
        <f t="shared" si="24"/>
        <v>10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2194</v>
      </c>
      <c r="H663" s="9" t="s">
        <v>343</v>
      </c>
      <c r="I663" s="9" t="s">
        <v>1893</v>
      </c>
      <c r="J663" s="3" t="s">
        <v>2391</v>
      </c>
      <c r="K663" s="13" t="s">
        <v>2195</v>
      </c>
      <c r="L663" s="14" t="s">
        <v>2196</v>
      </c>
      <c r="M663" s="17">
        <f t="shared" si="23"/>
        <v>2.7002314814814743E-2</v>
      </c>
      <c r="N663">
        <f t="shared" si="24"/>
        <v>11</v>
      </c>
    </row>
    <row r="664" spans="1:14" x14ac:dyDescent="0.25">
      <c r="A664" s="11"/>
      <c r="B664" s="12"/>
      <c r="C664" s="12"/>
      <c r="D664" s="12"/>
      <c r="E664" s="9" t="s">
        <v>94</v>
      </c>
      <c r="F664" s="9" t="s">
        <v>15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845</v>
      </c>
      <c r="H665" s="9" t="s">
        <v>153</v>
      </c>
      <c r="I665" s="9" t="s">
        <v>511</v>
      </c>
      <c r="J665" s="3" t="s">
        <v>2391</v>
      </c>
      <c r="K665" s="13" t="s">
        <v>846</v>
      </c>
      <c r="L665" s="14" t="s">
        <v>847</v>
      </c>
      <c r="M665" s="17">
        <f t="shared" si="23"/>
        <v>3.8680555555555607E-2</v>
      </c>
      <c r="N665">
        <f t="shared" si="24"/>
        <v>12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848</v>
      </c>
      <c r="H666" s="9" t="s">
        <v>153</v>
      </c>
      <c r="I666" s="9" t="s">
        <v>511</v>
      </c>
      <c r="J666" s="3" t="s">
        <v>2391</v>
      </c>
      <c r="K666" s="13" t="s">
        <v>849</v>
      </c>
      <c r="L666" s="14" t="s">
        <v>850</v>
      </c>
      <c r="M666" s="17">
        <f t="shared" si="23"/>
        <v>2.1712962962962989E-2</v>
      </c>
      <c r="N666">
        <f t="shared" si="24"/>
        <v>16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851</v>
      </c>
      <c r="H667" s="9" t="s">
        <v>343</v>
      </c>
      <c r="I667" s="9" t="s">
        <v>511</v>
      </c>
      <c r="J667" s="3" t="s">
        <v>2391</v>
      </c>
      <c r="K667" s="13" t="s">
        <v>852</v>
      </c>
      <c r="L667" s="14" t="s">
        <v>853</v>
      </c>
      <c r="M667" s="17">
        <f t="shared" si="23"/>
        <v>1.6782407407407329E-2</v>
      </c>
      <c r="N667">
        <f t="shared" si="24"/>
        <v>16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1331</v>
      </c>
      <c r="H668" s="9" t="s">
        <v>343</v>
      </c>
      <c r="I668" s="9" t="s">
        <v>1016</v>
      </c>
      <c r="J668" s="3" t="s">
        <v>2391</v>
      </c>
      <c r="K668" s="13" t="s">
        <v>1332</v>
      </c>
      <c r="L668" s="14" t="s">
        <v>1333</v>
      </c>
      <c r="M668" s="17">
        <f t="shared" si="23"/>
        <v>2.0925925925925903E-2</v>
      </c>
      <c r="N668">
        <f t="shared" si="24"/>
        <v>10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1334</v>
      </c>
      <c r="H669" s="9" t="s">
        <v>343</v>
      </c>
      <c r="I669" s="9" t="s">
        <v>1016</v>
      </c>
      <c r="J669" s="3" t="s">
        <v>2391</v>
      </c>
      <c r="K669" s="13" t="s">
        <v>1335</v>
      </c>
      <c r="L669" s="14" t="s">
        <v>1336</v>
      </c>
      <c r="M669" s="17">
        <f t="shared" si="23"/>
        <v>2.2673611111111103E-2</v>
      </c>
      <c r="N669">
        <f t="shared" si="24"/>
        <v>14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1337</v>
      </c>
      <c r="H670" s="9" t="s">
        <v>343</v>
      </c>
      <c r="I670" s="9" t="s">
        <v>1016</v>
      </c>
      <c r="J670" s="3" t="s">
        <v>2391</v>
      </c>
      <c r="K670" s="13" t="s">
        <v>1338</v>
      </c>
      <c r="L670" s="14" t="s">
        <v>1339</v>
      </c>
      <c r="M670" s="17">
        <f t="shared" si="23"/>
        <v>3.1273148148148189E-2</v>
      </c>
      <c r="N670">
        <f t="shared" si="24"/>
        <v>14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1340</v>
      </c>
      <c r="H671" s="9" t="s">
        <v>343</v>
      </c>
      <c r="I671" s="9" t="s">
        <v>1016</v>
      </c>
      <c r="J671" s="3" t="s">
        <v>2391</v>
      </c>
      <c r="K671" s="13" t="s">
        <v>1341</v>
      </c>
      <c r="L671" s="14" t="s">
        <v>1342</v>
      </c>
      <c r="M671" s="17">
        <f t="shared" si="23"/>
        <v>1.5694444444444566E-2</v>
      </c>
      <c r="N671">
        <f t="shared" si="24"/>
        <v>18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1796</v>
      </c>
      <c r="H672" s="9" t="s">
        <v>343</v>
      </c>
      <c r="I672" s="9" t="s">
        <v>1391</v>
      </c>
      <c r="J672" s="3" t="s">
        <v>2391</v>
      </c>
      <c r="K672" s="13" t="s">
        <v>1797</v>
      </c>
      <c r="L672" s="14" t="s">
        <v>1798</v>
      </c>
      <c r="M672" s="17">
        <f t="shared" si="23"/>
        <v>2.358796296296306E-2</v>
      </c>
      <c r="N672">
        <f t="shared" si="24"/>
        <v>8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1799</v>
      </c>
      <c r="H673" s="9" t="s">
        <v>343</v>
      </c>
      <c r="I673" s="9" t="s">
        <v>1391</v>
      </c>
      <c r="J673" s="3" t="s">
        <v>2391</v>
      </c>
      <c r="K673" s="13" t="s">
        <v>1800</v>
      </c>
      <c r="L673" s="14" t="s">
        <v>1801</v>
      </c>
      <c r="M673" s="17">
        <f t="shared" si="23"/>
        <v>2.6747685185185222E-2</v>
      </c>
      <c r="N673">
        <f t="shared" si="24"/>
        <v>12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1802</v>
      </c>
      <c r="H674" s="9" t="s">
        <v>153</v>
      </c>
      <c r="I674" s="9" t="s">
        <v>1391</v>
      </c>
      <c r="J674" s="3" t="s">
        <v>2391</v>
      </c>
      <c r="K674" s="13" t="s">
        <v>1803</v>
      </c>
      <c r="L674" s="14" t="s">
        <v>1804</v>
      </c>
      <c r="M674" s="17">
        <f t="shared" si="23"/>
        <v>5.3472222222222254E-2</v>
      </c>
      <c r="N674">
        <f t="shared" si="24"/>
        <v>15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1805</v>
      </c>
      <c r="H675" s="9" t="s">
        <v>343</v>
      </c>
      <c r="I675" s="9" t="s">
        <v>1391</v>
      </c>
      <c r="J675" s="3" t="s">
        <v>2391</v>
      </c>
      <c r="K675" s="13" t="s">
        <v>1806</v>
      </c>
      <c r="L675" s="14" t="s">
        <v>1807</v>
      </c>
      <c r="M675" s="17">
        <f t="shared" si="23"/>
        <v>3.6388888888889026E-2</v>
      </c>
      <c r="N675">
        <f t="shared" si="24"/>
        <v>16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1808</v>
      </c>
      <c r="H676" s="9" t="s">
        <v>343</v>
      </c>
      <c r="I676" s="9" t="s">
        <v>1391</v>
      </c>
      <c r="J676" s="3" t="s">
        <v>2391</v>
      </c>
      <c r="K676" s="13" t="s">
        <v>1809</v>
      </c>
      <c r="L676" s="14" t="s">
        <v>1810</v>
      </c>
      <c r="M676" s="17">
        <f t="shared" si="23"/>
        <v>1.2696759259259283E-2</v>
      </c>
      <c r="N676">
        <f t="shared" si="24"/>
        <v>19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2197</v>
      </c>
      <c r="H677" s="9" t="s">
        <v>343</v>
      </c>
      <c r="I677" s="9" t="s">
        <v>1893</v>
      </c>
      <c r="J677" s="3" t="s">
        <v>2391</v>
      </c>
      <c r="K677" s="13" t="s">
        <v>2198</v>
      </c>
      <c r="L677" s="14" t="s">
        <v>2199</v>
      </c>
      <c r="M677" s="17">
        <f t="shared" si="23"/>
        <v>3.1967592592592631E-2</v>
      </c>
      <c r="N677">
        <f t="shared" si="24"/>
        <v>9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2380</v>
      </c>
      <c r="H678" s="9" t="s">
        <v>343</v>
      </c>
      <c r="I678" s="9" t="s">
        <v>2338</v>
      </c>
      <c r="J678" s="3" t="s">
        <v>2391</v>
      </c>
      <c r="K678" s="13" t="s">
        <v>2381</v>
      </c>
      <c r="L678" s="14" t="s">
        <v>2382</v>
      </c>
      <c r="M678" s="17">
        <f t="shared" si="23"/>
        <v>1.71412037037037E-2</v>
      </c>
      <c r="N678">
        <f t="shared" si="24"/>
        <v>9</v>
      </c>
    </row>
    <row r="679" spans="1:14" x14ac:dyDescent="0.25">
      <c r="A679" s="11"/>
      <c r="B679" s="12"/>
      <c r="C679" s="9" t="s">
        <v>1811</v>
      </c>
      <c r="D679" s="9" t="s">
        <v>1812</v>
      </c>
      <c r="E679" s="9" t="s">
        <v>1812</v>
      </c>
      <c r="F679" s="9" t="s">
        <v>15</v>
      </c>
      <c r="G679" s="9" t="s">
        <v>1813</v>
      </c>
      <c r="H679" s="9" t="s">
        <v>153</v>
      </c>
      <c r="I679" s="9" t="s">
        <v>1391</v>
      </c>
      <c r="J679" s="3" t="s">
        <v>2391</v>
      </c>
      <c r="K679" s="13" t="s">
        <v>1814</v>
      </c>
      <c r="L679" s="14" t="s">
        <v>1815</v>
      </c>
      <c r="M679" s="17">
        <f t="shared" si="23"/>
        <v>3.0648148148148091E-2</v>
      </c>
      <c r="N679">
        <f t="shared" si="24"/>
        <v>13</v>
      </c>
    </row>
    <row r="680" spans="1:14" x14ac:dyDescent="0.25">
      <c r="A680" s="11"/>
      <c r="B680" s="12"/>
      <c r="C680" s="9" t="s">
        <v>138</v>
      </c>
      <c r="D680" s="9" t="s">
        <v>139</v>
      </c>
      <c r="E680" s="9" t="s">
        <v>139</v>
      </c>
      <c r="F680" s="9" t="s">
        <v>15</v>
      </c>
      <c r="G680" s="9" t="s">
        <v>2200</v>
      </c>
      <c r="H680" s="9" t="s">
        <v>153</v>
      </c>
      <c r="I680" s="9" t="s">
        <v>1893</v>
      </c>
      <c r="J680" s="3" t="s">
        <v>2391</v>
      </c>
      <c r="K680" s="13" t="s">
        <v>2201</v>
      </c>
      <c r="L680" s="14" t="s">
        <v>2202</v>
      </c>
      <c r="M680" s="17">
        <f t="shared" si="23"/>
        <v>3.7673611111111061E-2</v>
      </c>
      <c r="N680">
        <f t="shared" si="24"/>
        <v>11</v>
      </c>
    </row>
    <row r="681" spans="1:14" x14ac:dyDescent="0.25">
      <c r="A681" s="11"/>
      <c r="B681" s="12"/>
      <c r="C681" s="9" t="s">
        <v>854</v>
      </c>
      <c r="D681" s="9" t="s">
        <v>855</v>
      </c>
      <c r="E681" s="9" t="s">
        <v>855</v>
      </c>
      <c r="F681" s="9" t="s">
        <v>15</v>
      </c>
      <c r="G681" s="9" t="s">
        <v>856</v>
      </c>
      <c r="H681" s="9" t="s">
        <v>153</v>
      </c>
      <c r="I681" s="9" t="s">
        <v>511</v>
      </c>
      <c r="J681" s="3" t="s">
        <v>2391</v>
      </c>
      <c r="K681" s="13" t="s">
        <v>857</v>
      </c>
      <c r="L681" s="14" t="s">
        <v>858</v>
      </c>
      <c r="M681" s="17">
        <f t="shared" si="23"/>
        <v>5.3194444444444489E-2</v>
      </c>
      <c r="N681">
        <f t="shared" si="24"/>
        <v>11</v>
      </c>
    </row>
    <row r="682" spans="1:14" x14ac:dyDescent="0.25">
      <c r="A682" s="11"/>
      <c r="B682" s="12"/>
      <c r="C682" s="9" t="s">
        <v>367</v>
      </c>
      <c r="D682" s="9" t="s">
        <v>368</v>
      </c>
      <c r="E682" s="9" t="s">
        <v>368</v>
      </c>
      <c r="F682" s="9" t="s">
        <v>15</v>
      </c>
      <c r="G682" s="10" t="s">
        <v>12</v>
      </c>
      <c r="H682" s="5"/>
      <c r="I682" s="5"/>
      <c r="J682" s="6"/>
      <c r="K682" s="7"/>
      <c r="L682" s="8"/>
    </row>
    <row r="683" spans="1:14" x14ac:dyDescent="0.25">
      <c r="A683" s="11"/>
      <c r="B683" s="12"/>
      <c r="C683" s="12"/>
      <c r="D683" s="12"/>
      <c r="E683" s="12"/>
      <c r="F683" s="12"/>
      <c r="G683" s="9" t="s">
        <v>369</v>
      </c>
      <c r="H683" s="9" t="s">
        <v>153</v>
      </c>
      <c r="I683" s="9" t="s">
        <v>18</v>
      </c>
      <c r="J683" s="3" t="s">
        <v>2391</v>
      </c>
      <c r="K683" s="13" t="s">
        <v>370</v>
      </c>
      <c r="L683" s="14" t="s">
        <v>371</v>
      </c>
      <c r="M683" s="17">
        <f t="shared" si="23"/>
        <v>3.371527777777783E-2</v>
      </c>
      <c r="N683">
        <f t="shared" si="24"/>
        <v>22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859</v>
      </c>
      <c r="H684" s="9" t="s">
        <v>153</v>
      </c>
      <c r="I684" s="9" t="s">
        <v>511</v>
      </c>
      <c r="J684" s="3" t="s">
        <v>2391</v>
      </c>
      <c r="K684" s="13" t="s">
        <v>860</v>
      </c>
      <c r="L684" s="14" t="s">
        <v>861</v>
      </c>
      <c r="M684" s="17">
        <f t="shared" si="23"/>
        <v>2.2650462962962914E-2</v>
      </c>
      <c r="N684">
        <f t="shared" si="24"/>
        <v>10</v>
      </c>
    </row>
    <row r="685" spans="1:14" x14ac:dyDescent="0.25">
      <c r="A685" s="11"/>
      <c r="B685" s="12"/>
      <c r="C685" s="9" t="s">
        <v>1343</v>
      </c>
      <c r="D685" s="9" t="s">
        <v>1344</v>
      </c>
      <c r="E685" s="9" t="s">
        <v>1344</v>
      </c>
      <c r="F685" s="9" t="s">
        <v>15</v>
      </c>
      <c r="G685" s="10" t="s">
        <v>12</v>
      </c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12"/>
      <c r="F686" s="12"/>
      <c r="G686" s="9" t="s">
        <v>1345</v>
      </c>
      <c r="H686" s="9" t="s">
        <v>153</v>
      </c>
      <c r="I686" s="9" t="s">
        <v>1016</v>
      </c>
      <c r="J686" s="3" t="s">
        <v>2391</v>
      </c>
      <c r="K686" s="13" t="s">
        <v>1346</v>
      </c>
      <c r="L686" s="14" t="s">
        <v>1347</v>
      </c>
      <c r="M686" s="17">
        <f t="shared" si="23"/>
        <v>2.5798611111111092E-2</v>
      </c>
      <c r="N686">
        <f t="shared" si="24"/>
        <v>8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1348</v>
      </c>
      <c r="H687" s="9" t="s">
        <v>153</v>
      </c>
      <c r="I687" s="9" t="s">
        <v>1016</v>
      </c>
      <c r="J687" s="3" t="s">
        <v>2391</v>
      </c>
      <c r="K687" s="13" t="s">
        <v>1349</v>
      </c>
      <c r="L687" s="14" t="s">
        <v>1350</v>
      </c>
      <c r="M687" s="17">
        <f t="shared" si="23"/>
        <v>1.5833333333333366E-2</v>
      </c>
      <c r="N687">
        <f t="shared" si="24"/>
        <v>11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1816</v>
      </c>
      <c r="H688" s="9" t="s">
        <v>153</v>
      </c>
      <c r="I688" s="9" t="s">
        <v>1391</v>
      </c>
      <c r="J688" s="3" t="s">
        <v>2391</v>
      </c>
      <c r="K688" s="13" t="s">
        <v>1817</v>
      </c>
      <c r="L688" s="14" t="s">
        <v>1818</v>
      </c>
      <c r="M688" s="17">
        <f t="shared" si="23"/>
        <v>4.1886574074074145E-2</v>
      </c>
      <c r="N688">
        <f t="shared" si="24"/>
        <v>13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2203</v>
      </c>
      <c r="H689" s="9" t="s">
        <v>153</v>
      </c>
      <c r="I689" s="9" t="s">
        <v>1893</v>
      </c>
      <c r="J689" s="3" t="s">
        <v>2391</v>
      </c>
      <c r="K689" s="13" t="s">
        <v>2204</v>
      </c>
      <c r="L689" s="14" t="s">
        <v>2205</v>
      </c>
      <c r="M689" s="17">
        <f t="shared" si="23"/>
        <v>1.4247685185185266E-2</v>
      </c>
      <c r="N689">
        <f t="shared" si="24"/>
        <v>8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2206</v>
      </c>
      <c r="H690" s="9" t="s">
        <v>153</v>
      </c>
      <c r="I690" s="9" t="s">
        <v>1893</v>
      </c>
      <c r="J690" s="3" t="s">
        <v>2391</v>
      </c>
      <c r="K690" s="13" t="s">
        <v>2207</v>
      </c>
      <c r="L690" s="14" t="s">
        <v>2208</v>
      </c>
      <c r="M690" s="17">
        <f t="shared" si="23"/>
        <v>4.3877314814814827E-2</v>
      </c>
      <c r="N690">
        <f t="shared" si="24"/>
        <v>10</v>
      </c>
    </row>
    <row r="691" spans="1:14" x14ac:dyDescent="0.25">
      <c r="A691" s="11"/>
      <c r="B691" s="12"/>
      <c r="C691" s="9" t="s">
        <v>210</v>
      </c>
      <c r="D691" s="9" t="s">
        <v>211</v>
      </c>
      <c r="E691" s="9" t="s">
        <v>211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372</v>
      </c>
      <c r="H692" s="9" t="s">
        <v>153</v>
      </c>
      <c r="I692" s="9" t="s">
        <v>18</v>
      </c>
      <c r="J692" s="3" t="s">
        <v>2391</v>
      </c>
      <c r="K692" s="13" t="s">
        <v>373</v>
      </c>
      <c r="L692" s="14" t="s">
        <v>374</v>
      </c>
      <c r="M692" s="17">
        <f t="shared" si="23"/>
        <v>2.4907407407407434E-2</v>
      </c>
      <c r="N692">
        <f t="shared" si="24"/>
        <v>8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375</v>
      </c>
      <c r="H693" s="9" t="s">
        <v>153</v>
      </c>
      <c r="I693" s="9" t="s">
        <v>18</v>
      </c>
      <c r="J693" s="3" t="s">
        <v>2391</v>
      </c>
      <c r="K693" s="13" t="s">
        <v>376</v>
      </c>
      <c r="L693" s="14" t="s">
        <v>377</v>
      </c>
      <c r="M693" s="17">
        <f t="shared" si="23"/>
        <v>2.1400462962962996E-2</v>
      </c>
      <c r="N693">
        <f t="shared" si="24"/>
        <v>9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862</v>
      </c>
      <c r="H694" s="9" t="s">
        <v>153</v>
      </c>
      <c r="I694" s="9" t="s">
        <v>511</v>
      </c>
      <c r="J694" s="3" t="s">
        <v>2391</v>
      </c>
      <c r="K694" s="13" t="s">
        <v>863</v>
      </c>
      <c r="L694" s="14" t="s">
        <v>864</v>
      </c>
      <c r="M694" s="17">
        <f t="shared" si="23"/>
        <v>1.5937500000000021E-2</v>
      </c>
      <c r="N694">
        <f t="shared" si="24"/>
        <v>3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865</v>
      </c>
      <c r="H695" s="9" t="s">
        <v>153</v>
      </c>
      <c r="I695" s="9" t="s">
        <v>511</v>
      </c>
      <c r="J695" s="3" t="s">
        <v>2391</v>
      </c>
      <c r="K695" s="13" t="s">
        <v>866</v>
      </c>
      <c r="L695" s="14" t="s">
        <v>867</v>
      </c>
      <c r="M695" s="17">
        <f t="shared" si="23"/>
        <v>2.3310185185185184E-2</v>
      </c>
      <c r="N695">
        <f t="shared" si="24"/>
        <v>3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868</v>
      </c>
      <c r="H696" s="9" t="s">
        <v>153</v>
      </c>
      <c r="I696" s="9" t="s">
        <v>511</v>
      </c>
      <c r="J696" s="3" t="s">
        <v>2391</v>
      </c>
      <c r="K696" s="13" t="s">
        <v>869</v>
      </c>
      <c r="L696" s="14" t="s">
        <v>870</v>
      </c>
      <c r="M696" s="17">
        <f t="shared" si="23"/>
        <v>1.9803240740740746E-2</v>
      </c>
      <c r="N696">
        <f t="shared" si="24"/>
        <v>7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871</v>
      </c>
      <c r="H697" s="9" t="s">
        <v>153</v>
      </c>
      <c r="I697" s="9" t="s">
        <v>511</v>
      </c>
      <c r="J697" s="3" t="s">
        <v>2391</v>
      </c>
      <c r="K697" s="13" t="s">
        <v>872</v>
      </c>
      <c r="L697" s="14" t="s">
        <v>873</v>
      </c>
      <c r="M697" s="17">
        <f t="shared" si="23"/>
        <v>2.6828703703703716E-2</v>
      </c>
      <c r="N697">
        <f t="shared" si="24"/>
        <v>7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1351</v>
      </c>
      <c r="H698" s="9" t="s">
        <v>153</v>
      </c>
      <c r="I698" s="9" t="s">
        <v>1016</v>
      </c>
      <c r="J698" s="3" t="s">
        <v>2391</v>
      </c>
      <c r="K698" s="13" t="s">
        <v>1352</v>
      </c>
      <c r="L698" s="14" t="s">
        <v>1353</v>
      </c>
      <c r="M698" s="17">
        <f t="shared" si="23"/>
        <v>1.7581018518518537E-2</v>
      </c>
      <c r="N698">
        <f t="shared" si="24"/>
        <v>3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1354</v>
      </c>
      <c r="H699" s="9" t="s">
        <v>153</v>
      </c>
      <c r="I699" s="9" t="s">
        <v>1016</v>
      </c>
      <c r="J699" s="3" t="s">
        <v>2391</v>
      </c>
      <c r="K699" s="13" t="s">
        <v>1355</v>
      </c>
      <c r="L699" s="14" t="s">
        <v>1356</v>
      </c>
      <c r="M699" s="17">
        <f t="shared" si="23"/>
        <v>1.3067129629629637E-2</v>
      </c>
      <c r="N699">
        <f t="shared" si="24"/>
        <v>4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1357</v>
      </c>
      <c r="H700" s="9" t="s">
        <v>153</v>
      </c>
      <c r="I700" s="9" t="s">
        <v>1016</v>
      </c>
      <c r="J700" s="3" t="s">
        <v>2391</v>
      </c>
      <c r="K700" s="13" t="s">
        <v>1358</v>
      </c>
      <c r="L700" s="14" t="s">
        <v>1359</v>
      </c>
      <c r="M700" s="17">
        <f t="shared" si="23"/>
        <v>2.6250000000000051E-2</v>
      </c>
      <c r="N700">
        <f t="shared" si="24"/>
        <v>8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1819</v>
      </c>
      <c r="H701" s="9" t="s">
        <v>153</v>
      </c>
      <c r="I701" s="9" t="s">
        <v>1391</v>
      </c>
      <c r="J701" s="3" t="s">
        <v>2391</v>
      </c>
      <c r="K701" s="13" t="s">
        <v>1820</v>
      </c>
      <c r="L701" s="14" t="s">
        <v>1821</v>
      </c>
      <c r="M701" s="17">
        <f t="shared" si="23"/>
        <v>1.8425925925925984E-2</v>
      </c>
      <c r="N701">
        <f t="shared" si="24"/>
        <v>5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1822</v>
      </c>
      <c r="H702" s="9" t="s">
        <v>153</v>
      </c>
      <c r="I702" s="9" t="s">
        <v>1391</v>
      </c>
      <c r="J702" s="3" t="s">
        <v>2391</v>
      </c>
      <c r="K702" s="13" t="s">
        <v>1823</v>
      </c>
      <c r="L702" s="14" t="s">
        <v>1824</v>
      </c>
      <c r="M702" s="17">
        <f t="shared" si="23"/>
        <v>1.4745370370370381E-2</v>
      </c>
      <c r="N702">
        <f t="shared" si="24"/>
        <v>9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1825</v>
      </c>
      <c r="H703" s="9" t="s">
        <v>153</v>
      </c>
      <c r="I703" s="9" t="s">
        <v>1391</v>
      </c>
      <c r="J703" s="3" t="s">
        <v>2391</v>
      </c>
      <c r="K703" s="13" t="s">
        <v>1826</v>
      </c>
      <c r="L703" s="14" t="s">
        <v>1827</v>
      </c>
      <c r="M703" s="17">
        <f t="shared" si="23"/>
        <v>1.3587962962963163E-2</v>
      </c>
      <c r="N703">
        <f t="shared" si="24"/>
        <v>21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2209</v>
      </c>
      <c r="H704" s="9" t="s">
        <v>153</v>
      </c>
      <c r="I704" s="9" t="s">
        <v>1893</v>
      </c>
      <c r="J704" s="3" t="s">
        <v>2391</v>
      </c>
      <c r="K704" s="13" t="s">
        <v>2210</v>
      </c>
      <c r="L704" s="14" t="s">
        <v>2211</v>
      </c>
      <c r="M704" s="17">
        <f t="shared" si="23"/>
        <v>1.3761574074074051E-2</v>
      </c>
      <c r="N704">
        <f t="shared" si="24"/>
        <v>3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2212</v>
      </c>
      <c r="H705" s="9" t="s">
        <v>153</v>
      </c>
      <c r="I705" s="9" t="s">
        <v>1893</v>
      </c>
      <c r="J705" s="3" t="s">
        <v>2391</v>
      </c>
      <c r="K705" s="13" t="s">
        <v>2213</v>
      </c>
      <c r="L705" s="14" t="s">
        <v>2214</v>
      </c>
      <c r="M705" s="17">
        <f t="shared" si="23"/>
        <v>2.0011574074074057E-2</v>
      </c>
      <c r="N705">
        <f t="shared" si="24"/>
        <v>4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2215</v>
      </c>
      <c r="H706" s="9" t="s">
        <v>153</v>
      </c>
      <c r="I706" s="9" t="s">
        <v>1893</v>
      </c>
      <c r="J706" s="3" t="s">
        <v>2391</v>
      </c>
      <c r="K706" s="13" t="s">
        <v>2216</v>
      </c>
      <c r="L706" s="14" t="s">
        <v>2217</v>
      </c>
      <c r="M706" s="17">
        <f t="shared" si="23"/>
        <v>1.9016203703703716E-2</v>
      </c>
      <c r="N706">
        <f t="shared" si="24"/>
        <v>7</v>
      </c>
    </row>
    <row r="707" spans="1:14" x14ac:dyDescent="0.25">
      <c r="A707" s="3" t="s">
        <v>378</v>
      </c>
      <c r="B707" s="9" t="s">
        <v>379</v>
      </c>
      <c r="C707" s="10" t="s">
        <v>12</v>
      </c>
      <c r="D707" s="5"/>
      <c r="E707" s="5"/>
      <c r="F707" s="5"/>
      <c r="G707" s="5"/>
      <c r="H707" s="5"/>
      <c r="I707" s="5"/>
      <c r="J707" s="6"/>
      <c r="K707" s="7"/>
      <c r="L707" s="8"/>
    </row>
    <row r="708" spans="1:14" x14ac:dyDescent="0.25">
      <c r="A708" s="11"/>
      <c r="B708" s="12"/>
      <c r="C708" s="9" t="s">
        <v>919</v>
      </c>
      <c r="D708" s="9" t="s">
        <v>920</v>
      </c>
      <c r="E708" s="9" t="s">
        <v>920</v>
      </c>
      <c r="F708" s="9" t="s">
        <v>382</v>
      </c>
      <c r="G708" s="9" t="s">
        <v>921</v>
      </c>
      <c r="H708" s="9" t="s">
        <v>153</v>
      </c>
      <c r="I708" s="9" t="s">
        <v>511</v>
      </c>
      <c r="J708" s="3" t="s">
        <v>2391</v>
      </c>
      <c r="K708" s="13" t="s">
        <v>922</v>
      </c>
      <c r="L708" s="14" t="s">
        <v>923</v>
      </c>
      <c r="M708" s="17">
        <f t="shared" ref="M708:M770" si="25">L708-K708</f>
        <v>4.0312500000000029E-2</v>
      </c>
      <c r="N708">
        <f t="shared" ref="N708:N770" si="26">HOUR(K708)</f>
        <v>10</v>
      </c>
    </row>
    <row r="709" spans="1:14" x14ac:dyDescent="0.25">
      <c r="A709" s="11"/>
      <c r="B709" s="12"/>
      <c r="C709" s="9" t="s">
        <v>2218</v>
      </c>
      <c r="D709" s="9" t="s">
        <v>2219</v>
      </c>
      <c r="E709" s="9" t="s">
        <v>2219</v>
      </c>
      <c r="F709" s="9" t="s">
        <v>382</v>
      </c>
      <c r="G709" s="9" t="s">
        <v>2220</v>
      </c>
      <c r="H709" s="9" t="s">
        <v>153</v>
      </c>
      <c r="I709" s="9" t="s">
        <v>1893</v>
      </c>
      <c r="J709" s="3" t="s">
        <v>2391</v>
      </c>
      <c r="K709" s="13" t="s">
        <v>2221</v>
      </c>
      <c r="L709" s="14" t="s">
        <v>2222</v>
      </c>
      <c r="M709" s="17">
        <f t="shared" si="25"/>
        <v>1.7743055555555554E-2</v>
      </c>
      <c r="N709">
        <f t="shared" si="26"/>
        <v>6</v>
      </c>
    </row>
    <row r="710" spans="1:14" x14ac:dyDescent="0.25">
      <c r="A710" s="11"/>
      <c r="B710" s="12"/>
      <c r="C710" s="9" t="s">
        <v>924</v>
      </c>
      <c r="D710" s="9" t="s">
        <v>925</v>
      </c>
      <c r="E710" s="9" t="s">
        <v>925</v>
      </c>
      <c r="F710" s="9" t="s">
        <v>382</v>
      </c>
      <c r="G710" s="10" t="s">
        <v>12</v>
      </c>
      <c r="H710" s="5"/>
      <c r="I710" s="5"/>
      <c r="J710" s="6"/>
      <c r="K710" s="7"/>
      <c r="L710" s="8"/>
    </row>
    <row r="711" spans="1:14" x14ac:dyDescent="0.25">
      <c r="A711" s="11"/>
      <c r="B711" s="12"/>
      <c r="C711" s="12"/>
      <c r="D711" s="12"/>
      <c r="E711" s="12"/>
      <c r="F711" s="12"/>
      <c r="G711" s="9" t="s">
        <v>926</v>
      </c>
      <c r="H711" s="9" t="s">
        <v>153</v>
      </c>
      <c r="I711" s="9" t="s">
        <v>511</v>
      </c>
      <c r="J711" s="3" t="s">
        <v>2391</v>
      </c>
      <c r="K711" s="13" t="s">
        <v>927</v>
      </c>
      <c r="L711" s="14" t="s">
        <v>928</v>
      </c>
      <c r="M711" s="17">
        <f t="shared" si="25"/>
        <v>5.302083333333335E-2</v>
      </c>
      <c r="N711">
        <f t="shared" si="26"/>
        <v>11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1360</v>
      </c>
      <c r="H712" s="9" t="s">
        <v>153</v>
      </c>
      <c r="I712" s="9" t="s">
        <v>1016</v>
      </c>
      <c r="J712" s="3" t="s">
        <v>2391</v>
      </c>
      <c r="K712" s="13" t="s">
        <v>1361</v>
      </c>
      <c r="L712" s="14" t="s">
        <v>1362</v>
      </c>
      <c r="M712" s="17">
        <f t="shared" si="25"/>
        <v>2.0486111111111149E-2</v>
      </c>
      <c r="N712">
        <f t="shared" si="26"/>
        <v>11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1828</v>
      </c>
      <c r="H713" s="9" t="s">
        <v>153</v>
      </c>
      <c r="I713" s="9" t="s">
        <v>1391</v>
      </c>
      <c r="J713" s="3" t="s">
        <v>2391</v>
      </c>
      <c r="K713" s="13" t="s">
        <v>1829</v>
      </c>
      <c r="L713" s="14" t="s">
        <v>2392</v>
      </c>
      <c r="M713" s="17">
        <f t="shared" si="25"/>
        <v>3.8159722222222248E-2</v>
      </c>
      <c r="N713">
        <f t="shared" si="26"/>
        <v>11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2383</v>
      </c>
      <c r="H714" s="9" t="s">
        <v>153</v>
      </c>
      <c r="I714" s="9" t="s">
        <v>2338</v>
      </c>
      <c r="J714" s="3" t="s">
        <v>2391</v>
      </c>
      <c r="K714" s="13" t="s">
        <v>2384</v>
      </c>
      <c r="L714" s="14" t="s">
        <v>2385</v>
      </c>
      <c r="M714" s="17">
        <f t="shared" si="25"/>
        <v>2.278935185185188E-2</v>
      </c>
      <c r="N714">
        <f t="shared" si="26"/>
        <v>10</v>
      </c>
    </row>
    <row r="715" spans="1:14" x14ac:dyDescent="0.25">
      <c r="A715" s="11"/>
      <c r="B715" s="12"/>
      <c r="C715" s="9" t="s">
        <v>380</v>
      </c>
      <c r="D715" s="9" t="s">
        <v>381</v>
      </c>
      <c r="E715" s="9" t="s">
        <v>381</v>
      </c>
      <c r="F715" s="9" t="s">
        <v>382</v>
      </c>
      <c r="G715" s="9" t="s">
        <v>383</v>
      </c>
      <c r="H715" s="9" t="s">
        <v>153</v>
      </c>
      <c r="I715" s="9" t="s">
        <v>18</v>
      </c>
      <c r="J715" s="3" t="s">
        <v>2391</v>
      </c>
      <c r="K715" s="13" t="s">
        <v>384</v>
      </c>
      <c r="L715" s="14" t="s">
        <v>385</v>
      </c>
      <c r="M715" s="17">
        <f t="shared" si="25"/>
        <v>4.7048611111111138E-2</v>
      </c>
      <c r="N715">
        <f t="shared" si="26"/>
        <v>14</v>
      </c>
    </row>
    <row r="716" spans="1:14" x14ac:dyDescent="0.25">
      <c r="A716" s="3" t="s">
        <v>386</v>
      </c>
      <c r="B716" s="9" t="s">
        <v>387</v>
      </c>
      <c r="C716" s="10" t="s">
        <v>12</v>
      </c>
      <c r="D716" s="5"/>
      <c r="E716" s="5"/>
      <c r="F716" s="5"/>
      <c r="G716" s="5"/>
      <c r="H716" s="5"/>
      <c r="I716" s="5"/>
      <c r="J716" s="6"/>
      <c r="K716" s="7"/>
      <c r="L716" s="8"/>
    </row>
    <row r="717" spans="1:14" x14ac:dyDescent="0.25">
      <c r="A717" s="11"/>
      <c r="B717" s="12"/>
      <c r="C717" s="9" t="s">
        <v>63</v>
      </c>
      <c r="D717" s="9" t="s">
        <v>64</v>
      </c>
      <c r="E717" s="9" t="s">
        <v>929</v>
      </c>
      <c r="F717" s="9" t="s">
        <v>15</v>
      </c>
      <c r="G717" s="10" t="s">
        <v>12</v>
      </c>
      <c r="H717" s="5"/>
      <c r="I717" s="5"/>
      <c r="J717" s="6"/>
      <c r="K717" s="7"/>
      <c r="L717" s="8"/>
    </row>
    <row r="718" spans="1:14" x14ac:dyDescent="0.25">
      <c r="A718" s="11"/>
      <c r="B718" s="12"/>
      <c r="C718" s="12"/>
      <c r="D718" s="12"/>
      <c r="E718" s="12"/>
      <c r="F718" s="12"/>
      <c r="G718" s="9" t="s">
        <v>930</v>
      </c>
      <c r="H718" s="9" t="s">
        <v>153</v>
      </c>
      <c r="I718" s="9" t="s">
        <v>511</v>
      </c>
      <c r="J718" s="3" t="s">
        <v>2391</v>
      </c>
      <c r="K718" s="13" t="s">
        <v>931</v>
      </c>
      <c r="L718" s="14" t="s">
        <v>932</v>
      </c>
      <c r="M718" s="17">
        <f t="shared" si="25"/>
        <v>1.5520833333333345E-2</v>
      </c>
      <c r="N718">
        <f t="shared" si="26"/>
        <v>4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933</v>
      </c>
      <c r="H719" s="9" t="s">
        <v>153</v>
      </c>
      <c r="I719" s="9" t="s">
        <v>511</v>
      </c>
      <c r="J719" s="3" t="s">
        <v>2391</v>
      </c>
      <c r="K719" s="13" t="s">
        <v>934</v>
      </c>
      <c r="L719" s="14" t="s">
        <v>935</v>
      </c>
      <c r="M719" s="17">
        <f t="shared" si="25"/>
        <v>4.1331018518518503E-2</v>
      </c>
      <c r="N719">
        <f t="shared" si="26"/>
        <v>8</v>
      </c>
    </row>
    <row r="720" spans="1:14" x14ac:dyDescent="0.25">
      <c r="A720" s="11"/>
      <c r="B720" s="12"/>
      <c r="C720" s="12"/>
      <c r="D720" s="12"/>
      <c r="E720" s="12"/>
      <c r="F720" s="12"/>
      <c r="G720" s="9" t="s">
        <v>1363</v>
      </c>
      <c r="H720" s="9" t="s">
        <v>153</v>
      </c>
      <c r="I720" s="9" t="s">
        <v>1016</v>
      </c>
      <c r="J720" s="3" t="s">
        <v>2391</v>
      </c>
      <c r="K720" s="13" t="s">
        <v>1364</v>
      </c>
      <c r="L720" s="14" t="s">
        <v>1365</v>
      </c>
      <c r="M720" s="17">
        <f t="shared" si="25"/>
        <v>1.4236111111111116E-2</v>
      </c>
      <c r="N720">
        <f t="shared" si="26"/>
        <v>4</v>
      </c>
    </row>
    <row r="721" spans="1:14" x14ac:dyDescent="0.25">
      <c r="A721" s="11"/>
      <c r="B721" s="12"/>
      <c r="C721" s="9" t="s">
        <v>388</v>
      </c>
      <c r="D721" s="9" t="s">
        <v>389</v>
      </c>
      <c r="E721" s="10" t="s">
        <v>12</v>
      </c>
      <c r="F721" s="5"/>
      <c r="G721" s="5"/>
      <c r="H721" s="5"/>
      <c r="I721" s="5"/>
      <c r="J721" s="6"/>
      <c r="K721" s="7"/>
      <c r="L721" s="8"/>
    </row>
    <row r="722" spans="1:14" x14ac:dyDescent="0.25">
      <c r="A722" s="11"/>
      <c r="B722" s="12"/>
      <c r="C722" s="12"/>
      <c r="D722" s="12"/>
      <c r="E722" s="9" t="s">
        <v>2223</v>
      </c>
      <c r="F722" s="9" t="s">
        <v>15</v>
      </c>
      <c r="G722" s="10" t="s">
        <v>12</v>
      </c>
      <c r="H722" s="5"/>
      <c r="I722" s="5"/>
      <c r="J722" s="6"/>
      <c r="K722" s="7"/>
      <c r="L722" s="8"/>
    </row>
    <row r="723" spans="1:14" x14ac:dyDescent="0.25">
      <c r="A723" s="11"/>
      <c r="B723" s="12"/>
      <c r="C723" s="12"/>
      <c r="D723" s="12"/>
      <c r="E723" s="12"/>
      <c r="F723" s="12"/>
      <c r="G723" s="9" t="s">
        <v>2224</v>
      </c>
      <c r="H723" s="9" t="s">
        <v>153</v>
      </c>
      <c r="I723" s="9" t="s">
        <v>1893</v>
      </c>
      <c r="J723" s="3" t="s">
        <v>2391</v>
      </c>
      <c r="K723" s="13" t="s">
        <v>2225</v>
      </c>
      <c r="L723" s="14" t="s">
        <v>2226</v>
      </c>
      <c r="M723" s="17">
        <f t="shared" si="25"/>
        <v>2.0092592592592551E-2</v>
      </c>
      <c r="N723">
        <f t="shared" si="26"/>
        <v>8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2386</v>
      </c>
      <c r="H724" s="9" t="s">
        <v>153</v>
      </c>
      <c r="I724" s="9" t="s">
        <v>2338</v>
      </c>
      <c r="J724" s="3" t="s">
        <v>2391</v>
      </c>
      <c r="K724" s="13" t="s">
        <v>2387</v>
      </c>
      <c r="L724" s="14" t="s">
        <v>2388</v>
      </c>
      <c r="M724" s="17">
        <f t="shared" si="25"/>
        <v>1.6828703703703707E-2</v>
      </c>
      <c r="N724">
        <f t="shared" si="26"/>
        <v>17</v>
      </c>
    </row>
    <row r="725" spans="1:14" x14ac:dyDescent="0.25">
      <c r="A725" s="11"/>
      <c r="B725" s="12"/>
      <c r="C725" s="12"/>
      <c r="D725" s="12"/>
      <c r="E725" s="9" t="s">
        <v>390</v>
      </c>
      <c r="F725" s="9" t="s">
        <v>15</v>
      </c>
      <c r="G725" s="10" t="s">
        <v>12</v>
      </c>
      <c r="H725" s="5"/>
      <c r="I725" s="5"/>
      <c r="J725" s="6"/>
      <c r="K725" s="7"/>
      <c r="L725" s="8"/>
    </row>
    <row r="726" spans="1:14" x14ac:dyDescent="0.25">
      <c r="A726" s="11"/>
      <c r="B726" s="12"/>
      <c r="C726" s="12"/>
      <c r="D726" s="12"/>
      <c r="E726" s="12"/>
      <c r="F726" s="12"/>
      <c r="G726" s="9" t="s">
        <v>391</v>
      </c>
      <c r="H726" s="9" t="s">
        <v>153</v>
      </c>
      <c r="I726" s="9" t="s">
        <v>18</v>
      </c>
      <c r="J726" s="3" t="s">
        <v>2391</v>
      </c>
      <c r="K726" s="13" t="s">
        <v>392</v>
      </c>
      <c r="L726" s="14" t="s">
        <v>393</v>
      </c>
      <c r="M726" s="17">
        <f t="shared" si="25"/>
        <v>1.6087962962962887E-2</v>
      </c>
      <c r="N726">
        <f t="shared" si="26"/>
        <v>16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936</v>
      </c>
      <c r="H727" s="9" t="s">
        <v>153</v>
      </c>
      <c r="I727" s="9" t="s">
        <v>511</v>
      </c>
      <c r="J727" s="3" t="s">
        <v>2391</v>
      </c>
      <c r="K727" s="13" t="s">
        <v>937</v>
      </c>
      <c r="L727" s="14" t="s">
        <v>938</v>
      </c>
      <c r="M727" s="17">
        <f t="shared" si="25"/>
        <v>3.6689814814814814E-2</v>
      </c>
      <c r="N727">
        <f t="shared" si="26"/>
        <v>12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2227</v>
      </c>
      <c r="H728" s="9" t="s">
        <v>153</v>
      </c>
      <c r="I728" s="9" t="s">
        <v>1893</v>
      </c>
      <c r="J728" s="3" t="s">
        <v>2391</v>
      </c>
      <c r="K728" s="13" t="s">
        <v>2228</v>
      </c>
      <c r="L728" s="14" t="s">
        <v>2229</v>
      </c>
      <c r="M728" s="17">
        <f t="shared" si="25"/>
        <v>1.4664351851851831E-2</v>
      </c>
      <c r="N728">
        <f t="shared" si="26"/>
        <v>9</v>
      </c>
    </row>
    <row r="729" spans="1:14" x14ac:dyDescent="0.25">
      <c r="A729" s="11"/>
      <c r="B729" s="12"/>
      <c r="C729" s="12"/>
      <c r="D729" s="12"/>
      <c r="E729" s="9" t="s">
        <v>939</v>
      </c>
      <c r="F729" s="9" t="s">
        <v>15</v>
      </c>
      <c r="G729" s="10" t="s">
        <v>12</v>
      </c>
      <c r="H729" s="5"/>
      <c r="I729" s="5"/>
      <c r="J729" s="6"/>
      <c r="K729" s="7"/>
      <c r="L729" s="8"/>
    </row>
    <row r="730" spans="1:14" x14ac:dyDescent="0.25">
      <c r="A730" s="11"/>
      <c r="B730" s="12"/>
      <c r="C730" s="12"/>
      <c r="D730" s="12"/>
      <c r="E730" s="12"/>
      <c r="F730" s="12"/>
      <c r="G730" s="9" t="s">
        <v>940</v>
      </c>
      <c r="H730" s="9" t="s">
        <v>153</v>
      </c>
      <c r="I730" s="9" t="s">
        <v>511</v>
      </c>
      <c r="J730" s="3" t="s">
        <v>2391</v>
      </c>
      <c r="K730" s="13" t="s">
        <v>941</v>
      </c>
      <c r="L730" s="14" t="s">
        <v>942</v>
      </c>
      <c r="M730" s="17">
        <f t="shared" si="25"/>
        <v>3.5486111111111107E-2</v>
      </c>
      <c r="N730">
        <f t="shared" si="26"/>
        <v>8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2334</v>
      </c>
      <c r="H731" s="9" t="s">
        <v>153</v>
      </c>
      <c r="I731" s="9" t="s">
        <v>2266</v>
      </c>
      <c r="J731" s="3" t="s">
        <v>2391</v>
      </c>
      <c r="K731" s="13" t="s">
        <v>2335</v>
      </c>
      <c r="L731" s="14" t="s">
        <v>2336</v>
      </c>
      <c r="M731" s="17">
        <f t="shared" si="25"/>
        <v>1.6180555555555587E-2</v>
      </c>
      <c r="N731">
        <f t="shared" si="26"/>
        <v>11</v>
      </c>
    </row>
    <row r="732" spans="1:14" x14ac:dyDescent="0.25">
      <c r="A732" s="11"/>
      <c r="B732" s="12"/>
      <c r="C732" s="9" t="s">
        <v>394</v>
      </c>
      <c r="D732" s="9" t="s">
        <v>395</v>
      </c>
      <c r="E732" s="9" t="s">
        <v>395</v>
      </c>
      <c r="F732" s="9" t="s">
        <v>15</v>
      </c>
      <c r="G732" s="10" t="s">
        <v>12</v>
      </c>
      <c r="H732" s="5"/>
      <c r="I732" s="5"/>
      <c r="J732" s="6"/>
      <c r="K732" s="7"/>
      <c r="L732" s="8"/>
    </row>
    <row r="733" spans="1:14" x14ac:dyDescent="0.25">
      <c r="A733" s="11"/>
      <c r="B733" s="12"/>
      <c r="C733" s="12"/>
      <c r="D733" s="12"/>
      <c r="E733" s="12"/>
      <c r="F733" s="12"/>
      <c r="G733" s="9" t="s">
        <v>396</v>
      </c>
      <c r="H733" s="9" t="s">
        <v>153</v>
      </c>
      <c r="I733" s="9" t="s">
        <v>18</v>
      </c>
      <c r="J733" s="3" t="s">
        <v>2391</v>
      </c>
      <c r="K733" s="13" t="s">
        <v>397</v>
      </c>
      <c r="L733" s="14" t="s">
        <v>398</v>
      </c>
      <c r="M733" s="17">
        <f t="shared" si="25"/>
        <v>1.4826388888888875E-2</v>
      </c>
      <c r="N733">
        <f t="shared" si="26"/>
        <v>3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399</v>
      </c>
      <c r="H734" s="9" t="s">
        <v>153</v>
      </c>
      <c r="I734" s="9" t="s">
        <v>18</v>
      </c>
      <c r="J734" s="3" t="s">
        <v>2391</v>
      </c>
      <c r="K734" s="13" t="s">
        <v>400</v>
      </c>
      <c r="L734" s="14" t="s">
        <v>401</v>
      </c>
      <c r="M734" s="17">
        <f t="shared" si="25"/>
        <v>1.591435185185186E-2</v>
      </c>
      <c r="N734">
        <f t="shared" si="26"/>
        <v>8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402</v>
      </c>
      <c r="H735" s="9" t="s">
        <v>153</v>
      </c>
      <c r="I735" s="9" t="s">
        <v>18</v>
      </c>
      <c r="J735" s="3" t="s">
        <v>2391</v>
      </c>
      <c r="K735" s="13" t="s">
        <v>403</v>
      </c>
      <c r="L735" s="14" t="s">
        <v>404</v>
      </c>
      <c r="M735" s="17">
        <f t="shared" si="25"/>
        <v>3.7685185185185155E-2</v>
      </c>
      <c r="N735">
        <f t="shared" si="26"/>
        <v>14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943</v>
      </c>
      <c r="H736" s="9" t="s">
        <v>153</v>
      </c>
      <c r="I736" s="9" t="s">
        <v>511</v>
      </c>
      <c r="J736" s="3" t="s">
        <v>2391</v>
      </c>
      <c r="K736" s="13" t="s">
        <v>944</v>
      </c>
      <c r="L736" s="14" t="s">
        <v>945</v>
      </c>
      <c r="M736" s="17">
        <f t="shared" si="25"/>
        <v>1.5358796296296273E-2</v>
      </c>
      <c r="N736">
        <f t="shared" si="26"/>
        <v>3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946</v>
      </c>
      <c r="H737" s="9" t="s">
        <v>153</v>
      </c>
      <c r="I737" s="9" t="s">
        <v>511</v>
      </c>
      <c r="J737" s="3" t="s">
        <v>2391</v>
      </c>
      <c r="K737" s="13" t="s">
        <v>947</v>
      </c>
      <c r="L737" s="14" t="s">
        <v>948</v>
      </c>
      <c r="M737" s="17">
        <f t="shared" si="25"/>
        <v>2.5057870370370383E-2</v>
      </c>
      <c r="N737">
        <f t="shared" si="26"/>
        <v>7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949</v>
      </c>
      <c r="H738" s="9" t="s">
        <v>153</v>
      </c>
      <c r="I738" s="9" t="s">
        <v>511</v>
      </c>
      <c r="J738" s="3" t="s">
        <v>2391</v>
      </c>
      <c r="K738" s="13" t="s">
        <v>950</v>
      </c>
      <c r="L738" s="14" t="s">
        <v>951</v>
      </c>
      <c r="M738" s="17">
        <f t="shared" si="25"/>
        <v>2.6365740740740773E-2</v>
      </c>
      <c r="N738">
        <f t="shared" si="26"/>
        <v>10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952</v>
      </c>
      <c r="H739" s="9" t="s">
        <v>153</v>
      </c>
      <c r="I739" s="9" t="s">
        <v>511</v>
      </c>
      <c r="J739" s="3" t="s">
        <v>2391</v>
      </c>
      <c r="K739" s="13" t="s">
        <v>953</v>
      </c>
      <c r="L739" s="14" t="s">
        <v>954</v>
      </c>
      <c r="M739" s="17">
        <f t="shared" si="25"/>
        <v>4.2488425925925943E-2</v>
      </c>
      <c r="N739">
        <f t="shared" si="26"/>
        <v>10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955</v>
      </c>
      <c r="H740" s="9" t="s">
        <v>153</v>
      </c>
      <c r="I740" s="9" t="s">
        <v>511</v>
      </c>
      <c r="J740" s="3" t="s">
        <v>2391</v>
      </c>
      <c r="K740" s="13" t="s">
        <v>956</v>
      </c>
      <c r="L740" s="14" t="s">
        <v>957</v>
      </c>
      <c r="M740" s="17">
        <f t="shared" si="25"/>
        <v>3.674768518518523E-2</v>
      </c>
      <c r="N740">
        <f t="shared" si="26"/>
        <v>12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1366</v>
      </c>
      <c r="H741" s="9" t="s">
        <v>153</v>
      </c>
      <c r="I741" s="9" t="s">
        <v>1016</v>
      </c>
      <c r="J741" s="3" t="s">
        <v>2391</v>
      </c>
      <c r="K741" s="13" t="s">
        <v>1367</v>
      </c>
      <c r="L741" s="14" t="s">
        <v>1368</v>
      </c>
      <c r="M741" s="17">
        <f t="shared" si="25"/>
        <v>1.6157407407407398E-2</v>
      </c>
      <c r="N741">
        <f t="shared" si="26"/>
        <v>3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1369</v>
      </c>
      <c r="H742" s="9" t="s">
        <v>153</v>
      </c>
      <c r="I742" s="9" t="s">
        <v>1016</v>
      </c>
      <c r="J742" s="3" t="s">
        <v>2391</v>
      </c>
      <c r="K742" s="13" t="s">
        <v>1370</v>
      </c>
      <c r="L742" s="14" t="s">
        <v>1371</v>
      </c>
      <c r="M742" s="17">
        <f t="shared" si="25"/>
        <v>1.5972222222222221E-2</v>
      </c>
      <c r="N742">
        <f t="shared" si="26"/>
        <v>7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1830</v>
      </c>
      <c r="H743" s="9" t="s">
        <v>153</v>
      </c>
      <c r="I743" s="9" t="s">
        <v>1391</v>
      </c>
      <c r="J743" s="3" t="s">
        <v>2391</v>
      </c>
      <c r="K743" s="13" t="s">
        <v>1831</v>
      </c>
      <c r="L743" s="14" t="s">
        <v>1832</v>
      </c>
      <c r="M743" s="17">
        <f t="shared" si="25"/>
        <v>2.2384259259259243E-2</v>
      </c>
      <c r="N743">
        <f t="shared" si="26"/>
        <v>6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2230</v>
      </c>
      <c r="H744" s="9" t="s">
        <v>153</v>
      </c>
      <c r="I744" s="9" t="s">
        <v>1893</v>
      </c>
      <c r="J744" s="3" t="s">
        <v>2391</v>
      </c>
      <c r="K744" s="13" t="s">
        <v>2231</v>
      </c>
      <c r="L744" s="14" t="s">
        <v>2232</v>
      </c>
      <c r="M744" s="17">
        <f t="shared" si="25"/>
        <v>1.457175925925927E-2</v>
      </c>
      <c r="N744">
        <f t="shared" si="26"/>
        <v>3</v>
      </c>
    </row>
    <row r="745" spans="1:14" x14ac:dyDescent="0.25">
      <c r="A745" s="11"/>
      <c r="B745" s="12"/>
      <c r="C745" s="9" t="s">
        <v>405</v>
      </c>
      <c r="D745" s="9" t="s">
        <v>406</v>
      </c>
      <c r="E745" s="9" t="s">
        <v>407</v>
      </c>
      <c r="F745" s="9" t="s">
        <v>15</v>
      </c>
      <c r="G745" s="10" t="s">
        <v>12</v>
      </c>
      <c r="H745" s="5"/>
      <c r="I745" s="5"/>
      <c r="J745" s="6"/>
      <c r="K745" s="7"/>
      <c r="L745" s="8"/>
    </row>
    <row r="746" spans="1:14" x14ac:dyDescent="0.25">
      <c r="A746" s="11"/>
      <c r="B746" s="12"/>
      <c r="C746" s="12"/>
      <c r="D746" s="12"/>
      <c r="E746" s="12"/>
      <c r="F746" s="12"/>
      <c r="G746" s="9" t="s">
        <v>408</v>
      </c>
      <c r="H746" s="9" t="s">
        <v>153</v>
      </c>
      <c r="I746" s="9" t="s">
        <v>18</v>
      </c>
      <c r="J746" s="3" t="s">
        <v>2391</v>
      </c>
      <c r="K746" s="13" t="s">
        <v>409</v>
      </c>
      <c r="L746" s="14" t="s">
        <v>410</v>
      </c>
      <c r="M746" s="17">
        <f t="shared" si="25"/>
        <v>3.1967592592592575E-2</v>
      </c>
      <c r="N746">
        <f t="shared" si="26"/>
        <v>9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411</v>
      </c>
      <c r="H747" s="9" t="s">
        <v>153</v>
      </c>
      <c r="I747" s="9" t="s">
        <v>18</v>
      </c>
      <c r="J747" s="3" t="s">
        <v>2391</v>
      </c>
      <c r="K747" s="13" t="s">
        <v>412</v>
      </c>
      <c r="L747" s="14" t="s">
        <v>413</v>
      </c>
      <c r="M747" s="17">
        <f t="shared" si="25"/>
        <v>2.1585648148148173E-2</v>
      </c>
      <c r="N747">
        <f t="shared" si="26"/>
        <v>11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414</v>
      </c>
      <c r="H748" s="9" t="s">
        <v>153</v>
      </c>
      <c r="I748" s="9" t="s">
        <v>18</v>
      </c>
      <c r="J748" s="3" t="s">
        <v>2391</v>
      </c>
      <c r="K748" s="13" t="s">
        <v>415</v>
      </c>
      <c r="L748" s="14" t="s">
        <v>416</v>
      </c>
      <c r="M748" s="17">
        <f t="shared" si="25"/>
        <v>1.4282407407407383E-2</v>
      </c>
      <c r="N748">
        <f t="shared" si="26"/>
        <v>15</v>
      </c>
    </row>
    <row r="749" spans="1:14" x14ac:dyDescent="0.25">
      <c r="A749" s="11"/>
      <c r="B749" s="12"/>
      <c r="C749" s="9" t="s">
        <v>958</v>
      </c>
      <c r="D749" s="9" t="s">
        <v>959</v>
      </c>
      <c r="E749" s="9" t="s">
        <v>960</v>
      </c>
      <c r="F749" s="9" t="s">
        <v>15</v>
      </c>
      <c r="G749" s="10" t="s">
        <v>12</v>
      </c>
      <c r="H749" s="5"/>
      <c r="I749" s="5"/>
      <c r="J749" s="6"/>
      <c r="K749" s="7"/>
      <c r="L749" s="8"/>
    </row>
    <row r="750" spans="1:14" x14ac:dyDescent="0.25">
      <c r="A750" s="11"/>
      <c r="B750" s="12"/>
      <c r="C750" s="12"/>
      <c r="D750" s="12"/>
      <c r="E750" s="12"/>
      <c r="F750" s="12"/>
      <c r="G750" s="9" t="s">
        <v>961</v>
      </c>
      <c r="H750" s="9" t="s">
        <v>153</v>
      </c>
      <c r="I750" s="9" t="s">
        <v>511</v>
      </c>
      <c r="J750" s="3" t="s">
        <v>2391</v>
      </c>
      <c r="K750" s="13" t="s">
        <v>962</v>
      </c>
      <c r="L750" s="14" t="s">
        <v>963</v>
      </c>
      <c r="M750" s="17">
        <f t="shared" si="25"/>
        <v>3.1493055555555538E-2</v>
      </c>
      <c r="N750">
        <f t="shared" si="26"/>
        <v>8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1372</v>
      </c>
      <c r="H751" s="9" t="s">
        <v>153</v>
      </c>
      <c r="I751" s="9" t="s">
        <v>1016</v>
      </c>
      <c r="J751" s="3" t="s">
        <v>2391</v>
      </c>
      <c r="K751" s="13" t="s">
        <v>1373</v>
      </c>
      <c r="L751" s="14" t="s">
        <v>1374</v>
      </c>
      <c r="M751" s="17">
        <f t="shared" si="25"/>
        <v>1.8113425925926019E-2</v>
      </c>
      <c r="N751">
        <f t="shared" si="26"/>
        <v>8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1833</v>
      </c>
      <c r="H752" s="9" t="s">
        <v>153</v>
      </c>
      <c r="I752" s="9" t="s">
        <v>1391</v>
      </c>
      <c r="J752" s="3" t="s">
        <v>2391</v>
      </c>
      <c r="K752" s="13" t="s">
        <v>1834</v>
      </c>
      <c r="L752" s="14" t="s">
        <v>1835</v>
      </c>
      <c r="M752" s="17">
        <f t="shared" si="25"/>
        <v>2.8333333333333321E-2</v>
      </c>
      <c r="N752">
        <f t="shared" si="26"/>
        <v>8</v>
      </c>
    </row>
    <row r="753" spans="1:14" x14ac:dyDescent="0.25">
      <c r="A753" s="11"/>
      <c r="B753" s="12"/>
      <c r="C753" s="9" t="s">
        <v>417</v>
      </c>
      <c r="D753" s="9" t="s">
        <v>418</v>
      </c>
      <c r="E753" s="9" t="s">
        <v>419</v>
      </c>
      <c r="F753" s="9" t="s">
        <v>15</v>
      </c>
      <c r="G753" s="9" t="s">
        <v>420</v>
      </c>
      <c r="H753" s="9" t="s">
        <v>17</v>
      </c>
      <c r="I753" s="9" t="s">
        <v>18</v>
      </c>
      <c r="J753" s="3" t="s">
        <v>2391</v>
      </c>
      <c r="K753" s="13" t="s">
        <v>421</v>
      </c>
      <c r="L753" s="14" t="s">
        <v>422</v>
      </c>
      <c r="M753" s="17">
        <f t="shared" si="25"/>
        <v>2.8159722222222294E-2</v>
      </c>
      <c r="N753">
        <f t="shared" si="26"/>
        <v>15</v>
      </c>
    </row>
    <row r="754" spans="1:14" x14ac:dyDescent="0.25">
      <c r="A754" s="11"/>
      <c r="B754" s="12"/>
      <c r="C754" s="9" t="s">
        <v>423</v>
      </c>
      <c r="D754" s="9" t="s">
        <v>424</v>
      </c>
      <c r="E754" s="9" t="s">
        <v>425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426</v>
      </c>
      <c r="H755" s="9" t="s">
        <v>153</v>
      </c>
      <c r="I755" s="9" t="s">
        <v>18</v>
      </c>
      <c r="J755" s="3" t="s">
        <v>2391</v>
      </c>
      <c r="K755" s="13" t="s">
        <v>427</v>
      </c>
      <c r="L755" s="14" t="s">
        <v>428</v>
      </c>
      <c r="M755" s="17">
        <f t="shared" si="25"/>
        <v>2.7534722222222197E-2</v>
      </c>
      <c r="N755">
        <f t="shared" si="26"/>
        <v>8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429</v>
      </c>
      <c r="H756" s="9" t="s">
        <v>153</v>
      </c>
      <c r="I756" s="9" t="s">
        <v>18</v>
      </c>
      <c r="J756" s="3" t="s">
        <v>2391</v>
      </c>
      <c r="K756" s="13" t="s">
        <v>430</v>
      </c>
      <c r="L756" s="14" t="s">
        <v>431</v>
      </c>
      <c r="M756" s="17">
        <f t="shared" si="25"/>
        <v>2.6932870370370399E-2</v>
      </c>
      <c r="N756">
        <f t="shared" si="26"/>
        <v>9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432</v>
      </c>
      <c r="H757" s="9" t="s">
        <v>153</v>
      </c>
      <c r="I757" s="9" t="s">
        <v>18</v>
      </c>
      <c r="J757" s="3" t="s">
        <v>2391</v>
      </c>
      <c r="K757" s="13" t="s">
        <v>433</v>
      </c>
      <c r="L757" s="14" t="s">
        <v>434</v>
      </c>
      <c r="M757" s="17">
        <f t="shared" si="25"/>
        <v>3.4317129629629683E-2</v>
      </c>
      <c r="N757">
        <f t="shared" si="26"/>
        <v>11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435</v>
      </c>
      <c r="H758" s="9" t="s">
        <v>153</v>
      </c>
      <c r="I758" s="9" t="s">
        <v>18</v>
      </c>
      <c r="J758" s="3" t="s">
        <v>2391</v>
      </c>
      <c r="K758" s="13" t="s">
        <v>436</v>
      </c>
      <c r="L758" s="14" t="s">
        <v>437</v>
      </c>
      <c r="M758" s="17">
        <f t="shared" si="25"/>
        <v>2.7708333333333446E-2</v>
      </c>
      <c r="N758">
        <f t="shared" si="26"/>
        <v>14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964</v>
      </c>
      <c r="H759" s="9" t="s">
        <v>153</v>
      </c>
      <c r="I759" s="9" t="s">
        <v>511</v>
      </c>
      <c r="J759" s="3" t="s">
        <v>2391</v>
      </c>
      <c r="K759" s="13" t="s">
        <v>965</v>
      </c>
      <c r="L759" s="14" t="s">
        <v>966</v>
      </c>
      <c r="M759" s="17">
        <f t="shared" si="25"/>
        <v>4.7581018518518481E-2</v>
      </c>
      <c r="N759">
        <f t="shared" si="26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967</v>
      </c>
      <c r="H760" s="9" t="s">
        <v>153</v>
      </c>
      <c r="I760" s="9" t="s">
        <v>511</v>
      </c>
      <c r="J760" s="3" t="s">
        <v>2391</v>
      </c>
      <c r="K760" s="13" t="s">
        <v>968</v>
      </c>
      <c r="L760" s="14" t="s">
        <v>969</v>
      </c>
      <c r="M760" s="17">
        <f t="shared" si="25"/>
        <v>3.2187500000000036E-2</v>
      </c>
      <c r="N760">
        <f t="shared" si="26"/>
        <v>10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970</v>
      </c>
      <c r="H761" s="9" t="s">
        <v>153</v>
      </c>
      <c r="I761" s="9" t="s">
        <v>511</v>
      </c>
      <c r="J761" s="3" t="s">
        <v>2391</v>
      </c>
      <c r="K761" s="13" t="s">
        <v>971</v>
      </c>
      <c r="L761" s="14" t="s">
        <v>972</v>
      </c>
      <c r="M761" s="17">
        <f t="shared" si="25"/>
        <v>2.0937500000000053E-2</v>
      </c>
      <c r="N761">
        <f t="shared" si="26"/>
        <v>12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973</v>
      </c>
      <c r="H762" s="9" t="s">
        <v>153</v>
      </c>
      <c r="I762" s="9" t="s">
        <v>511</v>
      </c>
      <c r="J762" s="3" t="s">
        <v>2391</v>
      </c>
      <c r="K762" s="13" t="s">
        <v>974</v>
      </c>
      <c r="L762" s="14" t="s">
        <v>975</v>
      </c>
      <c r="M762" s="17">
        <f t="shared" si="25"/>
        <v>3.6388888888888804E-2</v>
      </c>
      <c r="N762">
        <f t="shared" si="26"/>
        <v>13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976</v>
      </c>
      <c r="H763" s="9" t="s">
        <v>153</v>
      </c>
      <c r="I763" s="9" t="s">
        <v>511</v>
      </c>
      <c r="J763" s="3" t="s">
        <v>2391</v>
      </c>
      <c r="K763" s="13" t="s">
        <v>977</v>
      </c>
      <c r="L763" s="14" t="s">
        <v>978</v>
      </c>
      <c r="M763" s="17">
        <f t="shared" si="25"/>
        <v>2.0613425925925966E-2</v>
      </c>
      <c r="N763">
        <f t="shared" si="26"/>
        <v>14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979</v>
      </c>
      <c r="H764" s="9" t="s">
        <v>153</v>
      </c>
      <c r="I764" s="9" t="s">
        <v>511</v>
      </c>
      <c r="J764" s="3" t="s">
        <v>2391</v>
      </c>
      <c r="K764" s="13" t="s">
        <v>980</v>
      </c>
      <c r="L764" s="14" t="s">
        <v>981</v>
      </c>
      <c r="M764" s="17">
        <f t="shared" si="25"/>
        <v>2.733796296296287E-2</v>
      </c>
      <c r="N764">
        <f t="shared" si="26"/>
        <v>16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1375</v>
      </c>
      <c r="H765" s="9" t="s">
        <v>153</v>
      </c>
      <c r="I765" s="9" t="s">
        <v>1016</v>
      </c>
      <c r="J765" s="3" t="s">
        <v>2391</v>
      </c>
      <c r="K765" s="13" t="s">
        <v>1376</v>
      </c>
      <c r="L765" s="14" t="s">
        <v>1377</v>
      </c>
      <c r="M765" s="17">
        <f t="shared" si="25"/>
        <v>3.1307870370370305E-2</v>
      </c>
      <c r="N765">
        <f t="shared" si="26"/>
        <v>6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1836</v>
      </c>
      <c r="H766" s="9" t="s">
        <v>153</v>
      </c>
      <c r="I766" s="9" t="s">
        <v>1391</v>
      </c>
      <c r="J766" s="3" t="s">
        <v>2391</v>
      </c>
      <c r="K766" s="13" t="s">
        <v>875</v>
      </c>
      <c r="L766" s="14" t="s">
        <v>1837</v>
      </c>
      <c r="M766" s="17">
        <f t="shared" si="25"/>
        <v>2.5787037037037053E-2</v>
      </c>
      <c r="N766">
        <f t="shared" si="26"/>
        <v>9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1838</v>
      </c>
      <c r="H767" s="9" t="s">
        <v>153</v>
      </c>
      <c r="I767" s="9" t="s">
        <v>1391</v>
      </c>
      <c r="J767" s="3" t="s">
        <v>2391</v>
      </c>
      <c r="K767" s="13" t="s">
        <v>1839</v>
      </c>
      <c r="L767" s="14" t="s">
        <v>1840</v>
      </c>
      <c r="M767" s="17">
        <f t="shared" si="25"/>
        <v>1.8854166666666727E-2</v>
      </c>
      <c r="N767">
        <f t="shared" si="26"/>
        <v>13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1841</v>
      </c>
      <c r="H768" s="9" t="s">
        <v>153</v>
      </c>
      <c r="I768" s="9" t="s">
        <v>1391</v>
      </c>
      <c r="J768" s="3" t="s">
        <v>2391</v>
      </c>
      <c r="K768" s="13" t="s">
        <v>1842</v>
      </c>
      <c r="L768" s="14" t="s">
        <v>1843</v>
      </c>
      <c r="M768" s="17">
        <f t="shared" si="25"/>
        <v>4.2997685185185208E-2</v>
      </c>
      <c r="N768">
        <f t="shared" si="26"/>
        <v>14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1844</v>
      </c>
      <c r="H769" s="9" t="s">
        <v>153</v>
      </c>
      <c r="I769" s="9" t="s">
        <v>1391</v>
      </c>
      <c r="J769" s="3" t="s">
        <v>2391</v>
      </c>
      <c r="K769" s="13" t="s">
        <v>1845</v>
      </c>
      <c r="L769" s="14" t="s">
        <v>1846</v>
      </c>
      <c r="M769" s="17">
        <f t="shared" si="25"/>
        <v>3.1400462962962949E-2</v>
      </c>
      <c r="N769">
        <f t="shared" si="26"/>
        <v>16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2233</v>
      </c>
      <c r="H770" s="9" t="s">
        <v>153</v>
      </c>
      <c r="I770" s="9" t="s">
        <v>1893</v>
      </c>
      <c r="J770" s="3" t="s">
        <v>2391</v>
      </c>
      <c r="K770" s="13" t="s">
        <v>2234</v>
      </c>
      <c r="L770" s="14" t="s">
        <v>2235</v>
      </c>
      <c r="M770" s="17">
        <f t="shared" si="25"/>
        <v>5.4525462962962956E-2</v>
      </c>
      <c r="N770">
        <f t="shared" si="26"/>
        <v>10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2236</v>
      </c>
      <c r="H771" s="9" t="s">
        <v>153</v>
      </c>
      <c r="I771" s="9" t="s">
        <v>1893</v>
      </c>
      <c r="J771" s="3" t="s">
        <v>2391</v>
      </c>
      <c r="K771" s="13" t="s">
        <v>2237</v>
      </c>
      <c r="L771" s="14" t="s">
        <v>2238</v>
      </c>
      <c r="M771" s="17">
        <f t="shared" ref="M771:M830" si="27">L771-K771</f>
        <v>4.7569444444444497E-2</v>
      </c>
      <c r="N771">
        <f t="shared" ref="N771:N830" si="28">HOUR(K771)</f>
        <v>10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2239</v>
      </c>
      <c r="H772" s="9" t="s">
        <v>153</v>
      </c>
      <c r="I772" s="9" t="s">
        <v>1893</v>
      </c>
      <c r="J772" s="3" t="s">
        <v>2391</v>
      </c>
      <c r="K772" s="13" t="s">
        <v>2240</v>
      </c>
      <c r="L772" s="14" t="s">
        <v>2241</v>
      </c>
      <c r="M772" s="17">
        <f t="shared" si="27"/>
        <v>3.3148148148148149E-2</v>
      </c>
      <c r="N772">
        <f t="shared" si="28"/>
        <v>12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2242</v>
      </c>
      <c r="H773" s="9" t="s">
        <v>153</v>
      </c>
      <c r="I773" s="9" t="s">
        <v>1893</v>
      </c>
      <c r="J773" s="3" t="s">
        <v>2391</v>
      </c>
      <c r="K773" s="13" t="s">
        <v>2243</v>
      </c>
      <c r="L773" s="14" t="s">
        <v>2244</v>
      </c>
      <c r="M773" s="17">
        <f t="shared" si="27"/>
        <v>2.9930555555555571E-2</v>
      </c>
      <c r="N773">
        <f t="shared" si="28"/>
        <v>14</v>
      </c>
    </row>
    <row r="774" spans="1:14" x14ac:dyDescent="0.25">
      <c r="A774" s="3" t="s">
        <v>438</v>
      </c>
      <c r="B774" s="9" t="s">
        <v>439</v>
      </c>
      <c r="C774" s="10" t="s">
        <v>12</v>
      </c>
      <c r="D774" s="5"/>
      <c r="E774" s="5"/>
      <c r="F774" s="5"/>
      <c r="G774" s="5"/>
      <c r="H774" s="5"/>
      <c r="I774" s="5"/>
      <c r="J774" s="6"/>
      <c r="K774" s="7"/>
      <c r="L774" s="8"/>
    </row>
    <row r="775" spans="1:14" x14ac:dyDescent="0.25">
      <c r="A775" s="11"/>
      <c r="B775" s="12"/>
      <c r="C775" s="9" t="s">
        <v>388</v>
      </c>
      <c r="D775" s="9" t="s">
        <v>389</v>
      </c>
      <c r="E775" s="9" t="s">
        <v>390</v>
      </c>
      <c r="F775" s="9" t="s">
        <v>15</v>
      </c>
      <c r="G775" s="9" t="s">
        <v>440</v>
      </c>
      <c r="H775" s="9" t="s">
        <v>153</v>
      </c>
      <c r="I775" s="9" t="s">
        <v>18</v>
      </c>
      <c r="J775" s="3" t="s">
        <v>2391</v>
      </c>
      <c r="K775" s="13" t="s">
        <v>441</v>
      </c>
      <c r="L775" s="14" t="s">
        <v>442</v>
      </c>
      <c r="M775" s="17">
        <f t="shared" si="27"/>
        <v>2.2893518518518563E-2</v>
      </c>
      <c r="N775">
        <f t="shared" si="28"/>
        <v>11</v>
      </c>
    </row>
    <row r="776" spans="1:14" x14ac:dyDescent="0.25">
      <c r="A776" s="11"/>
      <c r="B776" s="12"/>
      <c r="C776" s="9" t="s">
        <v>443</v>
      </c>
      <c r="D776" s="9" t="s">
        <v>444</v>
      </c>
      <c r="E776" s="9" t="s">
        <v>445</v>
      </c>
      <c r="F776" s="9" t="s">
        <v>15</v>
      </c>
      <c r="G776" s="10" t="s">
        <v>12</v>
      </c>
      <c r="H776" s="5"/>
      <c r="I776" s="5"/>
      <c r="J776" s="6"/>
      <c r="K776" s="7"/>
      <c r="L776" s="8"/>
    </row>
    <row r="777" spans="1:14" x14ac:dyDescent="0.25">
      <c r="A777" s="11"/>
      <c r="B777" s="12"/>
      <c r="C777" s="12"/>
      <c r="D777" s="12"/>
      <c r="E777" s="12"/>
      <c r="F777" s="12"/>
      <c r="G777" s="9" t="s">
        <v>446</v>
      </c>
      <c r="H777" s="9" t="s">
        <v>17</v>
      </c>
      <c r="I777" s="9" t="s">
        <v>18</v>
      </c>
      <c r="J777" s="3" t="s">
        <v>2391</v>
      </c>
      <c r="K777" s="13" t="s">
        <v>447</v>
      </c>
      <c r="L777" s="14" t="s">
        <v>448</v>
      </c>
      <c r="M777" s="17">
        <f t="shared" si="27"/>
        <v>1.5162037037037057E-2</v>
      </c>
      <c r="N777">
        <f t="shared" si="28"/>
        <v>6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982</v>
      </c>
      <c r="H778" s="9" t="s">
        <v>17</v>
      </c>
      <c r="I778" s="9" t="s">
        <v>511</v>
      </c>
      <c r="J778" s="3" t="s">
        <v>2391</v>
      </c>
      <c r="K778" s="13" t="s">
        <v>983</v>
      </c>
      <c r="L778" s="14" t="s">
        <v>984</v>
      </c>
      <c r="M778" s="17">
        <f t="shared" si="27"/>
        <v>1.5324074074074101E-2</v>
      </c>
      <c r="N778">
        <f t="shared" si="28"/>
        <v>5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985</v>
      </c>
      <c r="H779" s="9" t="s">
        <v>17</v>
      </c>
      <c r="I779" s="9" t="s">
        <v>511</v>
      </c>
      <c r="J779" s="3" t="s">
        <v>2391</v>
      </c>
      <c r="K779" s="13" t="s">
        <v>986</v>
      </c>
      <c r="L779" s="14" t="s">
        <v>987</v>
      </c>
      <c r="M779" s="17">
        <f t="shared" si="27"/>
        <v>5.4004629629629708E-2</v>
      </c>
      <c r="N779">
        <f t="shared" si="28"/>
        <v>13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1378</v>
      </c>
      <c r="H780" s="9" t="s">
        <v>17</v>
      </c>
      <c r="I780" s="9" t="s">
        <v>1016</v>
      </c>
      <c r="J780" s="3" t="s">
        <v>2391</v>
      </c>
      <c r="K780" s="13" t="s">
        <v>1379</v>
      </c>
      <c r="L780" s="14" t="s">
        <v>1380</v>
      </c>
      <c r="M780" s="17">
        <f t="shared" si="27"/>
        <v>2.2754629629629652E-2</v>
      </c>
      <c r="N780">
        <f t="shared" si="28"/>
        <v>11</v>
      </c>
    </row>
    <row r="781" spans="1:14" x14ac:dyDescent="0.25">
      <c r="A781" s="11"/>
      <c r="B781" s="12"/>
      <c r="C781" s="9" t="s">
        <v>449</v>
      </c>
      <c r="D781" s="9" t="s">
        <v>450</v>
      </c>
      <c r="E781" s="9" t="s">
        <v>451</v>
      </c>
      <c r="F781" s="9" t="s">
        <v>15</v>
      </c>
      <c r="G781" s="10" t="s">
        <v>12</v>
      </c>
      <c r="H781" s="5"/>
      <c r="I781" s="5"/>
      <c r="J781" s="6"/>
      <c r="K781" s="7"/>
      <c r="L781" s="8"/>
      <c r="M781" s="17">
        <f t="shared" si="27"/>
        <v>0</v>
      </c>
    </row>
    <row r="782" spans="1:14" x14ac:dyDescent="0.25">
      <c r="A782" s="11"/>
      <c r="B782" s="12"/>
      <c r="C782" s="12"/>
      <c r="D782" s="12"/>
      <c r="E782" s="12"/>
      <c r="F782" s="12"/>
      <c r="G782" s="9" t="s">
        <v>452</v>
      </c>
      <c r="H782" s="9" t="s">
        <v>17</v>
      </c>
      <c r="I782" s="9" t="s">
        <v>18</v>
      </c>
      <c r="J782" s="3" t="s">
        <v>2391</v>
      </c>
      <c r="K782" s="13" t="s">
        <v>453</v>
      </c>
      <c r="L782" s="14" t="s">
        <v>454</v>
      </c>
      <c r="M782" s="17">
        <f t="shared" si="27"/>
        <v>3.341435185185182E-2</v>
      </c>
      <c r="N782">
        <f t="shared" si="28"/>
        <v>16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988</v>
      </c>
      <c r="H783" s="9" t="s">
        <v>17</v>
      </c>
      <c r="I783" s="9" t="s">
        <v>511</v>
      </c>
      <c r="J783" s="3" t="s">
        <v>2391</v>
      </c>
      <c r="K783" s="13" t="s">
        <v>989</v>
      </c>
      <c r="L783" s="14" t="s">
        <v>990</v>
      </c>
      <c r="M783" s="17">
        <f t="shared" si="27"/>
        <v>8.0960648148148184E-2</v>
      </c>
      <c r="N783">
        <f t="shared" si="28"/>
        <v>13</v>
      </c>
    </row>
    <row r="784" spans="1:14" x14ac:dyDescent="0.25">
      <c r="A784" s="11"/>
      <c r="B784" s="12"/>
      <c r="C784" s="9" t="s">
        <v>455</v>
      </c>
      <c r="D784" s="9" t="s">
        <v>456</v>
      </c>
      <c r="E784" s="9" t="s">
        <v>457</v>
      </c>
      <c r="F784" s="9" t="s">
        <v>15</v>
      </c>
      <c r="G784" s="10" t="s">
        <v>12</v>
      </c>
      <c r="H784" s="5"/>
      <c r="I784" s="5"/>
      <c r="J784" s="6"/>
      <c r="K784" s="7"/>
      <c r="L784" s="8"/>
    </row>
    <row r="785" spans="1:14" x14ac:dyDescent="0.25">
      <c r="A785" s="11"/>
      <c r="B785" s="12"/>
      <c r="C785" s="12"/>
      <c r="D785" s="12"/>
      <c r="E785" s="12"/>
      <c r="F785" s="12"/>
      <c r="G785" s="9" t="s">
        <v>458</v>
      </c>
      <c r="H785" s="9" t="s">
        <v>17</v>
      </c>
      <c r="I785" s="9" t="s">
        <v>18</v>
      </c>
      <c r="J785" s="3" t="s">
        <v>2391</v>
      </c>
      <c r="K785" s="13" t="s">
        <v>459</v>
      </c>
      <c r="L785" s="14" t="s">
        <v>460</v>
      </c>
      <c r="M785" s="17">
        <f t="shared" si="27"/>
        <v>3.7789351851851893E-2</v>
      </c>
      <c r="N785">
        <f t="shared" si="28"/>
        <v>10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461</v>
      </c>
      <c r="H786" s="9" t="s">
        <v>17</v>
      </c>
      <c r="I786" s="9" t="s">
        <v>18</v>
      </c>
      <c r="J786" s="3" t="s">
        <v>2391</v>
      </c>
      <c r="K786" s="13" t="s">
        <v>462</v>
      </c>
      <c r="L786" s="14" t="s">
        <v>463</v>
      </c>
      <c r="M786" s="17">
        <f t="shared" si="27"/>
        <v>1.6111111111111076E-2</v>
      </c>
      <c r="N786">
        <f t="shared" si="28"/>
        <v>13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464</v>
      </c>
      <c r="H787" s="9" t="s">
        <v>17</v>
      </c>
      <c r="I787" s="9" t="s">
        <v>18</v>
      </c>
      <c r="J787" s="3" t="s">
        <v>2391</v>
      </c>
      <c r="K787" s="13" t="s">
        <v>465</v>
      </c>
      <c r="L787" s="14" t="s">
        <v>466</v>
      </c>
      <c r="M787" s="17">
        <f t="shared" si="27"/>
        <v>3.5381944444444535E-2</v>
      </c>
      <c r="N787">
        <f t="shared" si="28"/>
        <v>16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991</v>
      </c>
      <c r="H788" s="9" t="s">
        <v>17</v>
      </c>
      <c r="I788" s="9" t="s">
        <v>511</v>
      </c>
      <c r="J788" s="3" t="s">
        <v>2391</v>
      </c>
      <c r="K788" s="13" t="s">
        <v>992</v>
      </c>
      <c r="L788" s="14" t="s">
        <v>993</v>
      </c>
      <c r="M788" s="17">
        <f t="shared" si="27"/>
        <v>4.0416666666666656E-2</v>
      </c>
      <c r="N788">
        <f t="shared" si="28"/>
        <v>7</v>
      </c>
    </row>
    <row r="789" spans="1:14" x14ac:dyDescent="0.25">
      <c r="A789" s="11"/>
      <c r="B789" s="12"/>
      <c r="C789" s="12"/>
      <c r="D789" s="12"/>
      <c r="E789" s="12"/>
      <c r="F789" s="12"/>
      <c r="G789" s="9" t="s">
        <v>1381</v>
      </c>
      <c r="H789" s="9" t="s">
        <v>17</v>
      </c>
      <c r="I789" s="9" t="s">
        <v>1016</v>
      </c>
      <c r="J789" s="3" t="s">
        <v>2391</v>
      </c>
      <c r="K789" s="13" t="s">
        <v>1382</v>
      </c>
      <c r="L789" s="14" t="s">
        <v>1383</v>
      </c>
      <c r="M789" s="17">
        <f t="shared" si="27"/>
        <v>1.4722222222222248E-2</v>
      </c>
      <c r="N789">
        <f t="shared" si="28"/>
        <v>6</v>
      </c>
    </row>
    <row r="790" spans="1:14" x14ac:dyDescent="0.25">
      <c r="A790" s="11"/>
      <c r="B790" s="12"/>
      <c r="C790" s="12"/>
      <c r="D790" s="12"/>
      <c r="E790" s="12"/>
      <c r="F790" s="12"/>
      <c r="G790" s="9" t="s">
        <v>1384</v>
      </c>
      <c r="H790" s="9" t="s">
        <v>17</v>
      </c>
      <c r="I790" s="9" t="s">
        <v>1016</v>
      </c>
      <c r="J790" s="3" t="s">
        <v>2391</v>
      </c>
      <c r="K790" s="13" t="s">
        <v>1385</v>
      </c>
      <c r="L790" s="14" t="s">
        <v>1386</v>
      </c>
      <c r="M790" s="17">
        <f t="shared" si="27"/>
        <v>2.2314814814814787E-2</v>
      </c>
      <c r="N790">
        <f t="shared" si="28"/>
        <v>7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1387</v>
      </c>
      <c r="H791" s="9" t="s">
        <v>17</v>
      </c>
      <c r="I791" s="9" t="s">
        <v>1016</v>
      </c>
      <c r="J791" s="3" t="s">
        <v>2391</v>
      </c>
      <c r="K791" s="13" t="s">
        <v>1388</v>
      </c>
      <c r="L791" s="14" t="s">
        <v>1389</v>
      </c>
      <c r="M791" s="17">
        <f t="shared" si="27"/>
        <v>2.8530092592592537E-2</v>
      </c>
      <c r="N791">
        <f t="shared" si="28"/>
        <v>17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1850</v>
      </c>
      <c r="H792" s="9" t="s">
        <v>17</v>
      </c>
      <c r="I792" s="9" t="s">
        <v>1391</v>
      </c>
      <c r="J792" s="3" t="s">
        <v>2391</v>
      </c>
      <c r="K792" s="13" t="s">
        <v>1851</v>
      </c>
      <c r="L792" s="14" t="s">
        <v>1852</v>
      </c>
      <c r="M792" s="17">
        <f t="shared" si="27"/>
        <v>1.741898148148148E-2</v>
      </c>
      <c r="N792">
        <f t="shared" si="28"/>
        <v>0</v>
      </c>
    </row>
    <row r="793" spans="1:14" x14ac:dyDescent="0.25">
      <c r="A793" s="11"/>
      <c r="B793" s="12"/>
      <c r="C793" s="12"/>
      <c r="D793" s="12"/>
      <c r="E793" s="12"/>
      <c r="F793" s="12"/>
      <c r="G793" s="9" t="s">
        <v>1853</v>
      </c>
      <c r="H793" s="9" t="s">
        <v>17</v>
      </c>
      <c r="I793" s="9" t="s">
        <v>1391</v>
      </c>
      <c r="J793" s="3" t="s">
        <v>2391</v>
      </c>
      <c r="K793" s="13" t="s">
        <v>1854</v>
      </c>
      <c r="L793" s="14" t="s">
        <v>1855</v>
      </c>
      <c r="M793" s="17">
        <f t="shared" si="27"/>
        <v>2.1898148148148194E-2</v>
      </c>
      <c r="N793">
        <f t="shared" si="28"/>
        <v>5</v>
      </c>
    </row>
    <row r="794" spans="1:14" x14ac:dyDescent="0.25">
      <c r="A794" s="11"/>
      <c r="B794" s="12"/>
      <c r="C794" s="12"/>
      <c r="D794" s="12"/>
      <c r="E794" s="12"/>
      <c r="F794" s="12"/>
      <c r="G794" s="9" t="s">
        <v>1856</v>
      </c>
      <c r="H794" s="9" t="s">
        <v>17</v>
      </c>
      <c r="I794" s="9" t="s">
        <v>1391</v>
      </c>
      <c r="J794" s="3" t="s">
        <v>2391</v>
      </c>
      <c r="K794" s="13" t="s">
        <v>1857</v>
      </c>
      <c r="L794" s="14" t="s">
        <v>1858</v>
      </c>
      <c r="M794" s="17">
        <f t="shared" si="27"/>
        <v>3.0636574074074108E-2</v>
      </c>
      <c r="N794">
        <f t="shared" si="28"/>
        <v>11</v>
      </c>
    </row>
    <row r="795" spans="1:14" x14ac:dyDescent="0.25">
      <c r="A795" s="11"/>
      <c r="B795" s="12"/>
      <c r="C795" s="12"/>
      <c r="D795" s="12"/>
      <c r="E795" s="12"/>
      <c r="F795" s="12"/>
      <c r="G795" s="9" t="s">
        <v>1859</v>
      </c>
      <c r="H795" s="9" t="s">
        <v>17</v>
      </c>
      <c r="I795" s="9" t="s">
        <v>1391</v>
      </c>
      <c r="J795" s="3" t="s">
        <v>2391</v>
      </c>
      <c r="K795" s="13" t="s">
        <v>1860</v>
      </c>
      <c r="L795" s="14" t="s">
        <v>1861</v>
      </c>
      <c r="M795" s="17">
        <f t="shared" si="27"/>
        <v>3.7638888888888777E-2</v>
      </c>
      <c r="N795">
        <f t="shared" si="28"/>
        <v>13</v>
      </c>
    </row>
    <row r="796" spans="1:14" x14ac:dyDescent="0.25">
      <c r="A796" s="11"/>
      <c r="B796" s="12"/>
      <c r="C796" s="12"/>
      <c r="D796" s="12"/>
      <c r="E796" s="12"/>
      <c r="F796" s="12"/>
      <c r="G796" s="9" t="s">
        <v>1862</v>
      </c>
      <c r="H796" s="9" t="s">
        <v>17</v>
      </c>
      <c r="I796" s="9" t="s">
        <v>1391</v>
      </c>
      <c r="J796" s="3" t="s">
        <v>2391</v>
      </c>
      <c r="K796" s="13" t="s">
        <v>1863</v>
      </c>
      <c r="L796" s="14" t="s">
        <v>1864</v>
      </c>
      <c r="M796" s="17">
        <f t="shared" si="27"/>
        <v>1.5706018518518494E-2</v>
      </c>
      <c r="N796">
        <f t="shared" si="28"/>
        <v>14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1865</v>
      </c>
      <c r="H797" s="9" t="s">
        <v>17</v>
      </c>
      <c r="I797" s="9" t="s">
        <v>1391</v>
      </c>
      <c r="J797" s="3" t="s">
        <v>2391</v>
      </c>
      <c r="K797" s="13" t="s">
        <v>1866</v>
      </c>
      <c r="L797" s="14" t="s">
        <v>1867</v>
      </c>
      <c r="M797" s="17">
        <f t="shared" si="27"/>
        <v>2.0486111111110983E-2</v>
      </c>
      <c r="N797">
        <f t="shared" si="28"/>
        <v>15</v>
      </c>
    </row>
    <row r="798" spans="1:14" x14ac:dyDescent="0.25">
      <c r="A798" s="11"/>
      <c r="B798" s="12"/>
      <c r="C798" s="12"/>
      <c r="D798" s="12"/>
      <c r="E798" s="12"/>
      <c r="F798" s="12"/>
      <c r="G798" s="9" t="s">
        <v>1868</v>
      </c>
      <c r="H798" s="9" t="s">
        <v>17</v>
      </c>
      <c r="I798" s="9" t="s">
        <v>1391</v>
      </c>
      <c r="J798" s="3" t="s">
        <v>2391</v>
      </c>
      <c r="K798" s="13" t="s">
        <v>1869</v>
      </c>
      <c r="L798" s="14" t="s">
        <v>1870</v>
      </c>
      <c r="M798" s="17">
        <f t="shared" si="27"/>
        <v>2.0092592592592662E-2</v>
      </c>
      <c r="N798">
        <f t="shared" si="28"/>
        <v>17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1871</v>
      </c>
      <c r="H799" s="9" t="s">
        <v>17</v>
      </c>
      <c r="I799" s="9" t="s">
        <v>1391</v>
      </c>
      <c r="J799" s="3" t="s">
        <v>2391</v>
      </c>
      <c r="K799" s="13" t="s">
        <v>1872</v>
      </c>
      <c r="L799" s="14" t="s">
        <v>1873</v>
      </c>
      <c r="M799" s="17">
        <f t="shared" si="27"/>
        <v>1.215277777777779E-2</v>
      </c>
      <c r="N799">
        <f t="shared" si="28"/>
        <v>19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2245</v>
      </c>
      <c r="H800" s="9" t="s">
        <v>17</v>
      </c>
      <c r="I800" s="9" t="s">
        <v>1893</v>
      </c>
      <c r="J800" s="3" t="s">
        <v>2391</v>
      </c>
      <c r="K800" s="13" t="s">
        <v>2246</v>
      </c>
      <c r="L800" s="14" t="s">
        <v>1321</v>
      </c>
      <c r="M800" s="17">
        <f t="shared" si="27"/>
        <v>2.5821759259259225E-2</v>
      </c>
      <c r="N800">
        <f t="shared" si="28"/>
        <v>9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2247</v>
      </c>
      <c r="H801" s="9" t="s">
        <v>17</v>
      </c>
      <c r="I801" s="9" t="s">
        <v>1893</v>
      </c>
      <c r="J801" s="3" t="s">
        <v>2391</v>
      </c>
      <c r="K801" s="13" t="s">
        <v>2248</v>
      </c>
      <c r="L801" s="14" t="s">
        <v>2249</v>
      </c>
      <c r="M801" s="17">
        <f t="shared" si="27"/>
        <v>1.758101851851851E-2</v>
      </c>
      <c r="N801">
        <f t="shared" si="28"/>
        <v>10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2250</v>
      </c>
      <c r="H802" s="9" t="s">
        <v>17</v>
      </c>
      <c r="I802" s="9" t="s">
        <v>1893</v>
      </c>
      <c r="J802" s="3" t="s">
        <v>2391</v>
      </c>
      <c r="K802" s="13" t="s">
        <v>2251</v>
      </c>
      <c r="L802" s="14" t="s">
        <v>2252</v>
      </c>
      <c r="M802" s="17">
        <f t="shared" si="27"/>
        <v>2.1898148148148056E-2</v>
      </c>
      <c r="N802">
        <f t="shared" si="28"/>
        <v>12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2253</v>
      </c>
      <c r="H803" s="9" t="s">
        <v>17</v>
      </c>
      <c r="I803" s="9" t="s">
        <v>1893</v>
      </c>
      <c r="J803" s="3" t="s">
        <v>2391</v>
      </c>
      <c r="K803" s="13" t="s">
        <v>2254</v>
      </c>
      <c r="L803" s="14" t="s">
        <v>2255</v>
      </c>
      <c r="M803" s="17">
        <f t="shared" si="27"/>
        <v>2.0000000000000018E-2</v>
      </c>
      <c r="N803">
        <f t="shared" si="28"/>
        <v>13</v>
      </c>
    </row>
    <row r="804" spans="1:14" x14ac:dyDescent="0.25">
      <c r="A804" s="11"/>
      <c r="B804" s="12"/>
      <c r="C804" s="12"/>
      <c r="D804" s="12"/>
      <c r="E804" s="12"/>
      <c r="F804" s="12"/>
      <c r="G804" s="9" t="s">
        <v>2256</v>
      </c>
      <c r="H804" s="9" t="s">
        <v>17</v>
      </c>
      <c r="I804" s="9" t="s">
        <v>1893</v>
      </c>
      <c r="J804" s="3" t="s">
        <v>2391</v>
      </c>
      <c r="K804" s="13" t="s">
        <v>2257</v>
      </c>
      <c r="L804" s="14" t="s">
        <v>2258</v>
      </c>
      <c r="M804" s="17">
        <f t="shared" si="27"/>
        <v>2.0104166666666701E-2</v>
      </c>
      <c r="N804">
        <f t="shared" si="28"/>
        <v>15</v>
      </c>
    </row>
    <row r="805" spans="1:14" x14ac:dyDescent="0.25">
      <c r="A805" s="11"/>
      <c r="B805" s="12"/>
      <c r="C805" s="9" t="s">
        <v>417</v>
      </c>
      <c r="D805" s="9" t="s">
        <v>418</v>
      </c>
      <c r="E805" s="9" t="s">
        <v>419</v>
      </c>
      <c r="F805" s="9" t="s">
        <v>15</v>
      </c>
      <c r="G805" s="9" t="s">
        <v>467</v>
      </c>
      <c r="H805" s="9" t="s">
        <v>17</v>
      </c>
      <c r="I805" s="9" t="s">
        <v>18</v>
      </c>
      <c r="J805" s="3" t="s">
        <v>2391</v>
      </c>
      <c r="K805" s="13" t="s">
        <v>468</v>
      </c>
      <c r="L805" s="14" t="s">
        <v>469</v>
      </c>
      <c r="M805" s="17">
        <f t="shared" si="27"/>
        <v>6.8287037037037035E-2</v>
      </c>
      <c r="N805">
        <f t="shared" si="28"/>
        <v>9</v>
      </c>
    </row>
    <row r="806" spans="1:14" x14ac:dyDescent="0.25">
      <c r="A806" s="11"/>
      <c r="B806" s="12"/>
      <c r="C806" s="9" t="s">
        <v>470</v>
      </c>
      <c r="D806" s="9" t="s">
        <v>471</v>
      </c>
      <c r="E806" s="9" t="s">
        <v>472</v>
      </c>
      <c r="F806" s="9" t="s">
        <v>15</v>
      </c>
      <c r="G806" s="10" t="s">
        <v>12</v>
      </c>
      <c r="H806" s="5"/>
      <c r="I806" s="5"/>
      <c r="J806" s="6"/>
      <c r="K806" s="7"/>
      <c r="L806" s="8"/>
    </row>
    <row r="807" spans="1:14" x14ac:dyDescent="0.25">
      <c r="A807" s="11"/>
      <c r="B807" s="12"/>
      <c r="C807" s="12"/>
      <c r="D807" s="12"/>
      <c r="E807" s="12"/>
      <c r="F807" s="12"/>
      <c r="G807" s="9" t="s">
        <v>473</v>
      </c>
      <c r="H807" s="9" t="s">
        <v>17</v>
      </c>
      <c r="I807" s="9" t="s">
        <v>18</v>
      </c>
      <c r="J807" s="3" t="s">
        <v>2391</v>
      </c>
      <c r="K807" s="13" t="s">
        <v>474</v>
      </c>
      <c r="L807" s="14" t="s">
        <v>475</v>
      </c>
      <c r="M807" s="17">
        <f t="shared" si="27"/>
        <v>3.060185185185188E-2</v>
      </c>
      <c r="N807">
        <f t="shared" si="28"/>
        <v>8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476</v>
      </c>
      <c r="H808" s="9" t="s">
        <v>17</v>
      </c>
      <c r="I808" s="9" t="s">
        <v>18</v>
      </c>
      <c r="J808" s="3" t="s">
        <v>2391</v>
      </c>
      <c r="K808" s="13" t="s">
        <v>477</v>
      </c>
      <c r="L808" s="14" t="s">
        <v>478</v>
      </c>
      <c r="M808" s="17">
        <f t="shared" si="27"/>
        <v>3.5601851851851829E-2</v>
      </c>
      <c r="N808">
        <f t="shared" si="28"/>
        <v>12</v>
      </c>
    </row>
    <row r="809" spans="1:14" x14ac:dyDescent="0.25">
      <c r="A809" s="11"/>
      <c r="B809" s="12"/>
      <c r="C809" s="12"/>
      <c r="D809" s="12"/>
      <c r="E809" s="12"/>
      <c r="F809" s="12"/>
      <c r="G809" s="9" t="s">
        <v>479</v>
      </c>
      <c r="H809" s="9" t="s">
        <v>17</v>
      </c>
      <c r="I809" s="9" t="s">
        <v>18</v>
      </c>
      <c r="J809" s="3" t="s">
        <v>2391</v>
      </c>
      <c r="K809" s="13" t="s">
        <v>480</v>
      </c>
      <c r="L809" s="14" t="s">
        <v>481</v>
      </c>
      <c r="M809" s="17">
        <f t="shared" si="27"/>
        <v>3.0370370370370381E-2</v>
      </c>
      <c r="N809">
        <f t="shared" si="28"/>
        <v>16</v>
      </c>
    </row>
    <row r="810" spans="1:14" x14ac:dyDescent="0.25">
      <c r="A810" s="11"/>
      <c r="B810" s="12"/>
      <c r="C810" s="12"/>
      <c r="D810" s="12"/>
      <c r="E810" s="12"/>
      <c r="F810" s="12"/>
      <c r="G810" s="9" t="s">
        <v>482</v>
      </c>
      <c r="H810" s="9" t="s">
        <v>17</v>
      </c>
      <c r="I810" s="9" t="s">
        <v>18</v>
      </c>
      <c r="J810" s="3" t="s">
        <v>2391</v>
      </c>
      <c r="K810" s="13" t="s">
        <v>483</v>
      </c>
      <c r="L810" s="14" t="s">
        <v>484</v>
      </c>
      <c r="M810" s="17">
        <f t="shared" si="27"/>
        <v>2.0555555555555549E-2</v>
      </c>
      <c r="N810">
        <f t="shared" si="28"/>
        <v>16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994</v>
      </c>
      <c r="H811" s="9" t="s">
        <v>17</v>
      </c>
      <c r="I811" s="9" t="s">
        <v>511</v>
      </c>
      <c r="J811" s="3" t="s">
        <v>2391</v>
      </c>
      <c r="K811" s="13" t="s">
        <v>995</v>
      </c>
      <c r="L811" s="14" t="s">
        <v>996</v>
      </c>
      <c r="M811" s="17">
        <f t="shared" si="27"/>
        <v>5.3819444444444475E-2</v>
      </c>
      <c r="N811">
        <f t="shared" si="28"/>
        <v>9</v>
      </c>
    </row>
    <row r="812" spans="1:14" x14ac:dyDescent="0.25">
      <c r="A812" s="11"/>
      <c r="B812" s="12"/>
      <c r="C812" s="12"/>
      <c r="D812" s="12"/>
      <c r="E812" s="12"/>
      <c r="F812" s="12"/>
      <c r="G812" s="9" t="s">
        <v>997</v>
      </c>
      <c r="H812" s="9" t="s">
        <v>17</v>
      </c>
      <c r="I812" s="9" t="s">
        <v>511</v>
      </c>
      <c r="J812" s="3" t="s">
        <v>2391</v>
      </c>
      <c r="K812" s="13" t="s">
        <v>998</v>
      </c>
      <c r="L812" s="14" t="s">
        <v>999</v>
      </c>
      <c r="M812" s="17">
        <f t="shared" si="27"/>
        <v>7.1851851851851833E-2</v>
      </c>
      <c r="N812">
        <f t="shared" si="28"/>
        <v>13</v>
      </c>
    </row>
    <row r="813" spans="1:14" x14ac:dyDescent="0.25">
      <c r="A813" s="11"/>
      <c r="B813" s="12"/>
      <c r="C813" s="12"/>
      <c r="D813" s="12"/>
      <c r="E813" s="12"/>
      <c r="F813" s="12"/>
      <c r="G813" s="9" t="s">
        <v>1000</v>
      </c>
      <c r="H813" s="9" t="s">
        <v>17</v>
      </c>
      <c r="I813" s="9" t="s">
        <v>511</v>
      </c>
      <c r="J813" s="3" t="s">
        <v>2391</v>
      </c>
      <c r="K813" s="13" t="s">
        <v>1001</v>
      </c>
      <c r="L813" s="14" t="s">
        <v>1002</v>
      </c>
      <c r="M813" s="17">
        <f t="shared" si="27"/>
        <v>1.5023148148148091E-2</v>
      </c>
      <c r="N813">
        <f t="shared" si="28"/>
        <v>16</v>
      </c>
    </row>
    <row r="814" spans="1:14" x14ac:dyDescent="0.25">
      <c r="A814" s="11"/>
      <c r="B814" s="12"/>
      <c r="C814" s="9" t="s">
        <v>485</v>
      </c>
      <c r="D814" s="9" t="s">
        <v>486</v>
      </c>
      <c r="E814" s="9" t="s">
        <v>487</v>
      </c>
      <c r="F814" s="9" t="s">
        <v>15</v>
      </c>
      <c r="G814" s="10" t="s">
        <v>12</v>
      </c>
      <c r="H814" s="5"/>
      <c r="I814" s="5"/>
      <c r="J814" s="6"/>
      <c r="K814" s="7"/>
      <c r="L814" s="8"/>
      <c r="M814" s="17">
        <f t="shared" si="27"/>
        <v>0</v>
      </c>
    </row>
    <row r="815" spans="1:14" x14ac:dyDescent="0.25">
      <c r="A815" s="11"/>
      <c r="B815" s="12"/>
      <c r="C815" s="12"/>
      <c r="D815" s="12"/>
      <c r="E815" s="12"/>
      <c r="F815" s="12"/>
      <c r="G815" s="9" t="s">
        <v>488</v>
      </c>
      <c r="H815" s="9" t="s">
        <v>17</v>
      </c>
      <c r="I815" s="9" t="s">
        <v>18</v>
      </c>
      <c r="J815" s="3" t="s">
        <v>2391</v>
      </c>
      <c r="K815" s="13" t="s">
        <v>489</v>
      </c>
      <c r="L815" s="14" t="s">
        <v>490</v>
      </c>
      <c r="M815" s="17">
        <f t="shared" si="27"/>
        <v>1.4664351851851887E-2</v>
      </c>
      <c r="N815">
        <f t="shared" si="28"/>
        <v>18</v>
      </c>
    </row>
    <row r="816" spans="1:14" x14ac:dyDescent="0.25">
      <c r="A816" s="11"/>
      <c r="B816" s="12"/>
      <c r="C816" s="12"/>
      <c r="D816" s="12"/>
      <c r="E816" s="12"/>
      <c r="F816" s="12"/>
      <c r="G816" s="9" t="s">
        <v>1003</v>
      </c>
      <c r="H816" s="9" t="s">
        <v>17</v>
      </c>
      <c r="I816" s="9" t="s">
        <v>511</v>
      </c>
      <c r="J816" s="3" t="s">
        <v>2391</v>
      </c>
      <c r="K816" s="13" t="s">
        <v>1004</v>
      </c>
      <c r="L816" s="14" t="s">
        <v>1005</v>
      </c>
      <c r="M816" s="17">
        <f t="shared" si="27"/>
        <v>8.4548611111111227E-2</v>
      </c>
      <c r="N816">
        <f t="shared" si="28"/>
        <v>15</v>
      </c>
    </row>
    <row r="817" spans="1:14" x14ac:dyDescent="0.25">
      <c r="A817" s="11"/>
      <c r="B817" s="12"/>
      <c r="C817" s="9" t="s">
        <v>1874</v>
      </c>
      <c r="D817" s="9" t="s">
        <v>1875</v>
      </c>
      <c r="E817" s="9" t="s">
        <v>1876</v>
      </c>
      <c r="F817" s="9" t="s">
        <v>15</v>
      </c>
      <c r="G817" s="9" t="s">
        <v>1877</v>
      </c>
      <c r="H817" s="9" t="s">
        <v>17</v>
      </c>
      <c r="I817" s="9" t="s">
        <v>1391</v>
      </c>
      <c r="J817" s="3" t="s">
        <v>2391</v>
      </c>
      <c r="K817" s="13" t="s">
        <v>1878</v>
      </c>
      <c r="L817" s="14" t="s">
        <v>1879</v>
      </c>
      <c r="M817" s="17">
        <f t="shared" si="27"/>
        <v>1.9143518518518532E-2</v>
      </c>
      <c r="N817">
        <f t="shared" si="28"/>
        <v>7</v>
      </c>
    </row>
    <row r="818" spans="1:14" x14ac:dyDescent="0.25">
      <c r="A818" s="11"/>
      <c r="B818" s="12"/>
      <c r="C818" s="9" t="s">
        <v>491</v>
      </c>
      <c r="D818" s="9" t="s">
        <v>492</v>
      </c>
      <c r="E818" s="9" t="s">
        <v>493</v>
      </c>
      <c r="F818" s="9" t="s">
        <v>15</v>
      </c>
      <c r="G818" s="10" t="s">
        <v>12</v>
      </c>
      <c r="H818" s="5"/>
      <c r="I818" s="5"/>
      <c r="J818" s="6"/>
      <c r="K818" s="7"/>
      <c r="L818" s="8"/>
    </row>
    <row r="819" spans="1:14" x14ac:dyDescent="0.25">
      <c r="A819" s="11"/>
      <c r="B819" s="12"/>
      <c r="C819" s="12"/>
      <c r="D819" s="12"/>
      <c r="E819" s="12"/>
      <c r="F819" s="12"/>
      <c r="G819" s="9" t="s">
        <v>494</v>
      </c>
      <c r="H819" s="9" t="s">
        <v>17</v>
      </c>
      <c r="I819" s="9" t="s">
        <v>18</v>
      </c>
      <c r="J819" s="3" t="s">
        <v>2391</v>
      </c>
      <c r="K819" s="13" t="s">
        <v>495</v>
      </c>
      <c r="L819" s="14" t="s">
        <v>496</v>
      </c>
      <c r="M819" s="17">
        <f t="shared" si="27"/>
        <v>2.2905092592592546E-2</v>
      </c>
      <c r="N819">
        <f t="shared" si="28"/>
        <v>10</v>
      </c>
    </row>
    <row r="820" spans="1:14" x14ac:dyDescent="0.25">
      <c r="A820" s="11"/>
      <c r="B820" s="12"/>
      <c r="C820" s="12"/>
      <c r="D820" s="12"/>
      <c r="E820" s="12"/>
      <c r="F820" s="12"/>
      <c r="G820" s="9" t="s">
        <v>497</v>
      </c>
      <c r="H820" s="9" t="s">
        <v>17</v>
      </c>
      <c r="I820" s="9" t="s">
        <v>18</v>
      </c>
      <c r="J820" s="3" t="s">
        <v>2391</v>
      </c>
      <c r="K820" s="13" t="s">
        <v>498</v>
      </c>
      <c r="L820" s="14" t="s">
        <v>499</v>
      </c>
      <c r="M820" s="17">
        <f t="shared" si="27"/>
        <v>2.3055555555555496E-2</v>
      </c>
      <c r="N820">
        <f t="shared" si="28"/>
        <v>15</v>
      </c>
    </row>
    <row r="821" spans="1:14" x14ac:dyDescent="0.25">
      <c r="A821" s="11"/>
      <c r="B821" s="12"/>
      <c r="C821" s="12"/>
      <c r="D821" s="12"/>
      <c r="E821" s="12"/>
      <c r="F821" s="12"/>
      <c r="G821" s="9" t="s">
        <v>1006</v>
      </c>
      <c r="H821" s="9" t="s">
        <v>17</v>
      </c>
      <c r="I821" s="9" t="s">
        <v>511</v>
      </c>
      <c r="J821" s="3" t="s">
        <v>2391</v>
      </c>
      <c r="K821" s="13" t="s">
        <v>1007</v>
      </c>
      <c r="L821" s="14" t="s">
        <v>1008</v>
      </c>
      <c r="M821" s="17">
        <f t="shared" si="27"/>
        <v>4.6226851851851936E-2</v>
      </c>
      <c r="N821">
        <f t="shared" si="28"/>
        <v>8</v>
      </c>
    </row>
    <row r="822" spans="1:14" x14ac:dyDescent="0.25">
      <c r="A822" s="11"/>
      <c r="B822" s="12"/>
      <c r="C822" s="12"/>
      <c r="D822" s="12"/>
      <c r="E822" s="12"/>
      <c r="F822" s="12"/>
      <c r="G822" s="9" t="s">
        <v>1009</v>
      </c>
      <c r="H822" s="9" t="s">
        <v>17</v>
      </c>
      <c r="I822" s="9" t="s">
        <v>511</v>
      </c>
      <c r="J822" s="3" t="s">
        <v>2391</v>
      </c>
      <c r="K822" s="13" t="s">
        <v>1010</v>
      </c>
      <c r="L822" s="14" t="s">
        <v>1011</v>
      </c>
      <c r="M822" s="17">
        <f t="shared" si="27"/>
        <v>7.1666666666666656E-2</v>
      </c>
      <c r="N822">
        <f t="shared" si="28"/>
        <v>14</v>
      </c>
    </row>
    <row r="823" spans="1:14" x14ac:dyDescent="0.25">
      <c r="A823" s="11"/>
      <c r="B823" s="12"/>
      <c r="C823" s="12"/>
      <c r="D823" s="12"/>
      <c r="E823" s="12"/>
      <c r="F823" s="12"/>
      <c r="G823" s="9" t="s">
        <v>1880</v>
      </c>
      <c r="H823" s="9" t="s">
        <v>17</v>
      </c>
      <c r="I823" s="9" t="s">
        <v>1391</v>
      </c>
      <c r="J823" s="3" t="s">
        <v>2391</v>
      </c>
      <c r="K823" s="13" t="s">
        <v>1881</v>
      </c>
      <c r="L823" s="14" t="s">
        <v>1882</v>
      </c>
      <c r="M823" s="17">
        <f t="shared" si="27"/>
        <v>4.4178240740740726E-2</v>
      </c>
      <c r="N823">
        <f t="shared" si="28"/>
        <v>9</v>
      </c>
    </row>
    <row r="824" spans="1:14" x14ac:dyDescent="0.25">
      <c r="A824" s="11"/>
      <c r="B824" s="12"/>
      <c r="C824" s="12"/>
      <c r="D824" s="12"/>
      <c r="E824" s="12"/>
      <c r="F824" s="12"/>
      <c r="G824" s="9" t="s">
        <v>1883</v>
      </c>
      <c r="H824" s="9" t="s">
        <v>17</v>
      </c>
      <c r="I824" s="9" t="s">
        <v>1391</v>
      </c>
      <c r="J824" s="3" t="s">
        <v>2391</v>
      </c>
      <c r="K824" s="13" t="s">
        <v>1884</v>
      </c>
      <c r="L824" s="14" t="s">
        <v>1885</v>
      </c>
      <c r="M824" s="17">
        <f t="shared" si="27"/>
        <v>3.038194444444442E-2</v>
      </c>
      <c r="N824">
        <f t="shared" si="28"/>
        <v>12</v>
      </c>
    </row>
    <row r="825" spans="1:14" x14ac:dyDescent="0.25">
      <c r="A825" s="11"/>
      <c r="B825" s="12"/>
      <c r="C825" s="12"/>
      <c r="D825" s="12"/>
      <c r="E825" s="12"/>
      <c r="F825" s="12"/>
      <c r="G825" s="9" t="s">
        <v>2259</v>
      </c>
      <c r="H825" s="9" t="s">
        <v>17</v>
      </c>
      <c r="I825" s="9" t="s">
        <v>1893</v>
      </c>
      <c r="J825" s="3" t="s">
        <v>2391</v>
      </c>
      <c r="K825" s="13" t="s">
        <v>2260</v>
      </c>
      <c r="L825" s="14" t="s">
        <v>2261</v>
      </c>
      <c r="M825" s="17">
        <f t="shared" si="27"/>
        <v>2.6886574074074021E-2</v>
      </c>
      <c r="N825">
        <f t="shared" si="28"/>
        <v>8</v>
      </c>
    </row>
    <row r="826" spans="1:14" x14ac:dyDescent="0.25">
      <c r="A826" s="11"/>
      <c r="B826" s="12"/>
      <c r="C826" s="9" t="s">
        <v>423</v>
      </c>
      <c r="D826" s="9" t="s">
        <v>424</v>
      </c>
      <c r="E826" s="9" t="s">
        <v>425</v>
      </c>
      <c r="F826" s="9" t="s">
        <v>15</v>
      </c>
      <c r="G826" s="10" t="s">
        <v>12</v>
      </c>
      <c r="H826" s="5"/>
      <c r="I826" s="5"/>
      <c r="J826" s="6"/>
      <c r="K826" s="7"/>
      <c r="L826" s="8"/>
    </row>
    <row r="827" spans="1:14" x14ac:dyDescent="0.25">
      <c r="A827" s="11"/>
      <c r="B827" s="12"/>
      <c r="C827" s="12"/>
      <c r="D827" s="12"/>
      <c r="E827" s="12"/>
      <c r="F827" s="12"/>
      <c r="G827" s="9" t="s">
        <v>500</v>
      </c>
      <c r="H827" s="9" t="s">
        <v>17</v>
      </c>
      <c r="I827" s="9" t="s">
        <v>18</v>
      </c>
      <c r="J827" s="3" t="s">
        <v>2391</v>
      </c>
      <c r="K827" s="13" t="s">
        <v>501</v>
      </c>
      <c r="L827" s="14" t="s">
        <v>502</v>
      </c>
      <c r="M827" s="17">
        <f t="shared" si="27"/>
        <v>3.8414351851851825E-2</v>
      </c>
      <c r="N827">
        <f t="shared" si="28"/>
        <v>12</v>
      </c>
    </row>
    <row r="828" spans="1:14" x14ac:dyDescent="0.25">
      <c r="A828" s="11"/>
      <c r="B828" s="12"/>
      <c r="C828" s="12"/>
      <c r="D828" s="12"/>
      <c r="E828" s="12"/>
      <c r="F828" s="12"/>
      <c r="G828" s="9" t="s">
        <v>1012</v>
      </c>
      <c r="H828" s="9" t="s">
        <v>17</v>
      </c>
      <c r="I828" s="9" t="s">
        <v>511</v>
      </c>
      <c r="J828" s="3" t="s">
        <v>2391</v>
      </c>
      <c r="K828" s="13" t="s">
        <v>1013</v>
      </c>
      <c r="L828" s="14" t="s">
        <v>1014</v>
      </c>
      <c r="M828" s="17">
        <f t="shared" si="27"/>
        <v>3.5057870370370392E-2</v>
      </c>
      <c r="N828">
        <f t="shared" si="28"/>
        <v>7</v>
      </c>
    </row>
    <row r="829" spans="1:14" x14ac:dyDescent="0.25">
      <c r="A829" s="11"/>
      <c r="B829" s="12"/>
      <c r="C829" s="12"/>
      <c r="D829" s="12"/>
      <c r="E829" s="12"/>
      <c r="F829" s="12"/>
      <c r="G829" s="9" t="s">
        <v>1886</v>
      </c>
      <c r="H829" s="9" t="s">
        <v>17</v>
      </c>
      <c r="I829" s="9" t="s">
        <v>1391</v>
      </c>
      <c r="J829" s="3" t="s">
        <v>2391</v>
      </c>
      <c r="K829" s="13" t="s">
        <v>1887</v>
      </c>
      <c r="L829" s="14" t="s">
        <v>1888</v>
      </c>
      <c r="M829" s="17">
        <f t="shared" si="27"/>
        <v>4.2002314814814812E-2</v>
      </c>
      <c r="N829">
        <f t="shared" si="28"/>
        <v>9</v>
      </c>
    </row>
    <row r="830" spans="1:14" x14ac:dyDescent="0.25">
      <c r="A830" s="11"/>
      <c r="B830" s="11"/>
      <c r="C830" s="11"/>
      <c r="D830" s="11"/>
      <c r="E830" s="11"/>
      <c r="F830" s="11"/>
      <c r="G830" s="3" t="s">
        <v>2262</v>
      </c>
      <c r="H830" s="3" t="s">
        <v>17</v>
      </c>
      <c r="I830" s="3" t="s">
        <v>1893</v>
      </c>
      <c r="J830" s="3" t="s">
        <v>2391</v>
      </c>
      <c r="K830" s="15" t="s">
        <v>2263</v>
      </c>
      <c r="L830" s="16" t="s">
        <v>2264</v>
      </c>
      <c r="M830" s="17">
        <f t="shared" si="27"/>
        <v>2.9224537037036979E-2</v>
      </c>
      <c r="N830">
        <f t="shared" si="28"/>
        <v>9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Mar 07, 2022</vt:lpstr>
      <vt:lpstr>Tue, Mar 08, 2022</vt:lpstr>
      <vt:lpstr>Wed, Mar 09, 2022</vt:lpstr>
      <vt:lpstr>Thu, Mar 10, 2022</vt:lpstr>
      <vt:lpstr> Fri, Mar 11, 2022</vt:lpstr>
      <vt:lpstr>Sat, Mar 12, 2022</vt:lpstr>
      <vt:lpstr>Sun, Mar 13, 2022</vt:lpstr>
      <vt:lpstr>Weekly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2022-03-11T17:42:39Z</dcterms:created>
  <dcterms:modified xsi:type="dcterms:W3CDTF">2022-03-18T13:16:12Z</dcterms:modified>
</cp:coreProperties>
</file>