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verages by the Week of Trucks/"/>
    </mc:Choice>
  </mc:AlternateContent>
  <bookViews>
    <workbookView xWindow="0" yWindow="1200" windowWidth="28800" windowHeight="12285" firstSheet="1" activeTab="7"/>
  </bookViews>
  <sheets>
    <sheet name="Mon, Mar 21, 2022" sheetId="1" r:id="rId1"/>
    <sheet name="Tue, Mar 22, 2022" sheetId="2" r:id="rId2"/>
    <sheet name="Wed, Mar 23, 2022" sheetId="3" r:id="rId3"/>
    <sheet name="Thu, Mar 24, 2022" sheetId="4" r:id="rId4"/>
    <sheet name="Fri, Mar 25, 2022" sheetId="5" r:id="rId5"/>
    <sheet name="Sat, Mar 26, 2022" sheetId="6" r:id="rId6"/>
    <sheet name="Sun, Mar 27, 2022" sheetId="7" r:id="rId7"/>
    <sheet name="Weekly Stats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7" l="1"/>
  <c r="P28" i="6"/>
  <c r="Q28" i="5"/>
  <c r="Q27" i="3"/>
  <c r="Q27" i="4"/>
  <c r="P28" i="2"/>
  <c r="P27" i="1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" i="8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M5" i="8"/>
  <c r="M6" i="8"/>
  <c r="M7" i="8"/>
  <c r="M9" i="8"/>
  <c r="M10" i="8"/>
  <c r="M11" i="8"/>
  <c r="M12" i="8"/>
  <c r="M13" i="8"/>
  <c r="M14" i="8"/>
  <c r="M15" i="8"/>
  <c r="M16" i="8"/>
  <c r="M17" i="8"/>
  <c r="M19" i="8"/>
  <c r="M20" i="8"/>
  <c r="M21" i="8"/>
  <c r="M23" i="8"/>
  <c r="M24" i="8"/>
  <c r="M25" i="8"/>
  <c r="M28" i="8"/>
  <c r="M29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50" i="8"/>
  <c r="M51" i="8"/>
  <c r="M52" i="8"/>
  <c r="M53" i="8"/>
  <c r="M54" i="8"/>
  <c r="M57" i="8"/>
  <c r="M58" i="8"/>
  <c r="M59" i="8"/>
  <c r="M60" i="8"/>
  <c r="M61" i="8"/>
  <c r="M63" i="8"/>
  <c r="M64" i="8"/>
  <c r="M65" i="8"/>
  <c r="M66" i="8"/>
  <c r="M68" i="8"/>
  <c r="M69" i="8"/>
  <c r="M70" i="8"/>
  <c r="M73" i="8"/>
  <c r="M74" i="8"/>
  <c r="M75" i="8"/>
  <c r="M76" i="8"/>
  <c r="M77" i="8"/>
  <c r="M78" i="8"/>
  <c r="M79" i="8"/>
  <c r="M80" i="8"/>
  <c r="M81" i="8"/>
  <c r="M83" i="8"/>
  <c r="M84" i="8"/>
  <c r="M85" i="8"/>
  <c r="M86" i="8"/>
  <c r="M87" i="8"/>
  <c r="M88" i="8"/>
  <c r="M89" i="8"/>
  <c r="M91" i="8"/>
  <c r="M92" i="8"/>
  <c r="M94" i="8"/>
  <c r="M95" i="8"/>
  <c r="M96" i="8"/>
  <c r="M97" i="8"/>
  <c r="M98" i="8"/>
  <c r="M99" i="8"/>
  <c r="M100" i="8"/>
  <c r="M101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6" i="8"/>
  <c r="M207" i="8"/>
  <c r="M209" i="8"/>
  <c r="M210" i="8"/>
  <c r="M211" i="8"/>
  <c r="M212" i="8"/>
  <c r="M214" i="8"/>
  <c r="M215" i="8"/>
  <c r="M216" i="8"/>
  <c r="M217" i="8"/>
  <c r="M218" i="8"/>
  <c r="M219" i="8"/>
  <c r="M220" i="8"/>
  <c r="M223" i="8"/>
  <c r="M224" i="8"/>
  <c r="M225" i="8"/>
  <c r="M226" i="8"/>
  <c r="M227" i="8"/>
  <c r="M228" i="8"/>
  <c r="M229" i="8"/>
  <c r="M232" i="8"/>
  <c r="M233" i="8"/>
  <c r="M234" i="8"/>
  <c r="M235" i="8"/>
  <c r="M236" i="8"/>
  <c r="M237" i="8"/>
  <c r="M238" i="8"/>
  <c r="M239" i="8"/>
  <c r="M240" i="8"/>
  <c r="M241" i="8"/>
  <c r="M242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3" i="8"/>
  <c r="M264" i="8"/>
  <c r="M265" i="8"/>
  <c r="M266" i="8"/>
  <c r="M267" i="8"/>
  <c r="M268" i="8"/>
  <c r="M269" i="8"/>
  <c r="M270" i="8"/>
  <c r="M272" i="8"/>
  <c r="M273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2" i="8"/>
  <c r="M293" i="8"/>
  <c r="M294" i="8"/>
  <c r="M295" i="8"/>
  <c r="M296" i="8"/>
  <c r="M298" i="8"/>
  <c r="M299" i="8"/>
  <c r="M300" i="8"/>
  <c r="M301" i="8"/>
  <c r="M302" i="8"/>
  <c r="M303" i="8"/>
  <c r="M304" i="8"/>
  <c r="M306" i="8"/>
  <c r="M307" i="8"/>
  <c r="M308" i="8"/>
  <c r="M310" i="8"/>
  <c r="M311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1" i="8"/>
  <c r="M462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4" i="8"/>
  <c r="M495" i="8"/>
  <c r="M496" i="8"/>
  <c r="M497" i="8"/>
  <c r="M498" i="8"/>
  <c r="M499" i="8"/>
  <c r="M500" i="8"/>
  <c r="M501" i="8"/>
  <c r="M503" i="8"/>
  <c r="M504" i="8"/>
  <c r="M505" i="8"/>
  <c r="M506" i="8"/>
  <c r="M507" i="8"/>
  <c r="M508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2" i="8"/>
  <c r="M553" i="8"/>
  <c r="M554" i="8"/>
  <c r="M555" i="8"/>
  <c r="M556" i="8"/>
  <c r="M557" i="8"/>
  <c r="M558" i="8"/>
  <c r="M559" i="8"/>
  <c r="M561" i="8"/>
  <c r="M562" i="8"/>
  <c r="M563" i="8"/>
  <c r="M564" i="8"/>
  <c r="M565" i="8"/>
  <c r="M566" i="8"/>
  <c r="M567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5" i="8"/>
  <c r="M596" i="8"/>
  <c r="M597" i="8"/>
  <c r="M598" i="8"/>
  <c r="M599" i="8"/>
  <c r="M600" i="8"/>
  <c r="M601" i="8"/>
  <c r="M602" i="8"/>
  <c r="M603" i="8"/>
  <c r="M605" i="8"/>
  <c r="M606" i="8"/>
  <c r="M607" i="8"/>
  <c r="M608" i="8"/>
  <c r="M610" i="8"/>
  <c r="M611" i="8"/>
  <c r="M612" i="8"/>
  <c r="M613" i="8"/>
  <c r="M615" i="8"/>
  <c r="M616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4" i="8"/>
  <c r="M645" i="8"/>
  <c r="M647" i="8"/>
  <c r="M648" i="8"/>
  <c r="M649" i="8"/>
  <c r="M651" i="8"/>
  <c r="M652" i="8"/>
  <c r="M653" i="8"/>
  <c r="M654" i="8"/>
  <c r="M655" i="8"/>
  <c r="M658" i="8"/>
  <c r="M659" i="8"/>
  <c r="M660" i="8"/>
  <c r="M661" i="8"/>
  <c r="M662" i="8"/>
  <c r="M663" i="8"/>
  <c r="M665" i="8"/>
  <c r="M666" i="8"/>
  <c r="M667" i="8"/>
  <c r="M668" i="8"/>
  <c r="M669" i="8"/>
  <c r="M671" i="8"/>
  <c r="M672" i="8"/>
  <c r="M673" i="8"/>
  <c r="M674" i="8"/>
  <c r="M675" i="8"/>
  <c r="M676" i="8"/>
  <c r="M677" i="8"/>
  <c r="M678" i="8"/>
  <c r="M680" i="8"/>
  <c r="M681" i="8"/>
  <c r="M682" i="8"/>
  <c r="M683" i="8"/>
  <c r="M684" i="8"/>
  <c r="M686" i="8"/>
  <c r="M687" i="8"/>
  <c r="M688" i="8"/>
  <c r="M690" i="8"/>
  <c r="M691" i="8"/>
  <c r="M692" i="8"/>
  <c r="M693" i="8"/>
  <c r="M694" i="8"/>
  <c r="M695" i="8"/>
  <c r="M696" i="8"/>
  <c r="M697" i="8"/>
  <c r="M698" i="8"/>
  <c r="M699" i="8"/>
  <c r="M700" i="8"/>
  <c r="M702" i="8"/>
  <c r="M703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20" i="8"/>
  <c r="M721" i="8"/>
  <c r="M722" i="8"/>
  <c r="M723" i="8"/>
  <c r="M724" i="8"/>
  <c r="M725" i="8"/>
  <c r="M726" i="8"/>
  <c r="M728" i="8"/>
  <c r="M729" i="8"/>
  <c r="M730" i="8"/>
  <c r="M732" i="8"/>
  <c r="M733" i="8"/>
  <c r="M734" i="8"/>
  <c r="M735" i="8"/>
  <c r="M736" i="8"/>
  <c r="M737" i="8"/>
  <c r="M738" i="8"/>
  <c r="N584" i="8"/>
  <c r="N128" i="8"/>
  <c r="N5" i="8"/>
  <c r="N6" i="8"/>
  <c r="N7" i="8"/>
  <c r="N9" i="8"/>
  <c r="N10" i="8"/>
  <c r="N11" i="8"/>
  <c r="N12" i="8"/>
  <c r="N13" i="8"/>
  <c r="N14" i="8"/>
  <c r="N15" i="8"/>
  <c r="N16" i="8"/>
  <c r="N17" i="8"/>
  <c r="N19" i="8"/>
  <c r="N20" i="8"/>
  <c r="N21" i="8"/>
  <c r="N23" i="8"/>
  <c r="N24" i="8"/>
  <c r="N25" i="8"/>
  <c r="N28" i="8"/>
  <c r="N29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50" i="8"/>
  <c r="N51" i="8"/>
  <c r="N52" i="8"/>
  <c r="N53" i="8"/>
  <c r="N54" i="8"/>
  <c r="N57" i="8"/>
  <c r="N58" i="8"/>
  <c r="N59" i="8"/>
  <c r="N60" i="8"/>
  <c r="N61" i="8"/>
  <c r="N63" i="8"/>
  <c r="N64" i="8"/>
  <c r="N65" i="8"/>
  <c r="N66" i="8"/>
  <c r="N68" i="8"/>
  <c r="N69" i="8"/>
  <c r="N70" i="8"/>
  <c r="N73" i="8"/>
  <c r="N74" i="8"/>
  <c r="N75" i="8"/>
  <c r="N76" i="8"/>
  <c r="N77" i="8"/>
  <c r="N78" i="8"/>
  <c r="N79" i="8"/>
  <c r="N80" i="8"/>
  <c r="N81" i="8"/>
  <c r="N83" i="8"/>
  <c r="N84" i="8"/>
  <c r="N85" i="8"/>
  <c r="N86" i="8"/>
  <c r="N87" i="8"/>
  <c r="N88" i="8"/>
  <c r="N89" i="8"/>
  <c r="N91" i="8"/>
  <c r="N92" i="8"/>
  <c r="N94" i="8"/>
  <c r="N95" i="8"/>
  <c r="N96" i="8"/>
  <c r="N97" i="8"/>
  <c r="N98" i="8"/>
  <c r="N99" i="8"/>
  <c r="N100" i="8"/>
  <c r="N101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6" i="8"/>
  <c r="N207" i="8"/>
  <c r="N209" i="8"/>
  <c r="N210" i="8"/>
  <c r="N211" i="8"/>
  <c r="N212" i="8"/>
  <c r="N214" i="8"/>
  <c r="N215" i="8"/>
  <c r="N216" i="8"/>
  <c r="N217" i="8"/>
  <c r="N218" i="8"/>
  <c r="N219" i="8"/>
  <c r="N220" i="8"/>
  <c r="N223" i="8"/>
  <c r="N224" i="8"/>
  <c r="N225" i="8"/>
  <c r="N226" i="8"/>
  <c r="N228" i="8"/>
  <c r="N229" i="8"/>
  <c r="N232" i="8"/>
  <c r="N233" i="8"/>
  <c r="N234" i="8"/>
  <c r="N235" i="8"/>
  <c r="N236" i="8"/>
  <c r="N237" i="8"/>
  <c r="N238" i="8"/>
  <c r="N239" i="8"/>
  <c r="N240" i="8"/>
  <c r="N241" i="8"/>
  <c r="N242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3" i="8"/>
  <c r="N264" i="8"/>
  <c r="N265" i="8"/>
  <c r="N266" i="8"/>
  <c r="N267" i="8"/>
  <c r="N268" i="8"/>
  <c r="N269" i="8"/>
  <c r="N270" i="8"/>
  <c r="N272" i="8"/>
  <c r="N273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2" i="8"/>
  <c r="N293" i="8"/>
  <c r="N294" i="8"/>
  <c r="N295" i="8"/>
  <c r="N296" i="8"/>
  <c r="N298" i="8"/>
  <c r="N299" i="8"/>
  <c r="N300" i="8"/>
  <c r="N301" i="8"/>
  <c r="N302" i="8"/>
  <c r="N303" i="8"/>
  <c r="N304" i="8"/>
  <c r="N306" i="8"/>
  <c r="N307" i="8"/>
  <c r="N308" i="8"/>
  <c r="N310" i="8"/>
  <c r="N311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1" i="8"/>
  <c r="N462" i="8"/>
  <c r="N464" i="8"/>
  <c r="N465" i="8"/>
  <c r="N466" i="8"/>
  <c r="N467" i="8"/>
  <c r="N468" i="8"/>
  <c r="N469" i="8"/>
  <c r="N470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4" i="8"/>
  <c r="N495" i="8"/>
  <c r="N496" i="8"/>
  <c r="N497" i="8"/>
  <c r="N498" i="8"/>
  <c r="N499" i="8"/>
  <c r="N500" i="8"/>
  <c r="N501" i="8"/>
  <c r="N503" i="8"/>
  <c r="N504" i="8"/>
  <c r="N505" i="8"/>
  <c r="N506" i="8"/>
  <c r="N507" i="8"/>
  <c r="N508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2" i="8"/>
  <c r="N553" i="8"/>
  <c r="N554" i="8"/>
  <c r="N555" i="8"/>
  <c r="N556" i="8"/>
  <c r="N557" i="8"/>
  <c r="N558" i="8"/>
  <c r="N559" i="8"/>
  <c r="N561" i="8"/>
  <c r="N562" i="8"/>
  <c r="N563" i="8"/>
  <c r="N564" i="8"/>
  <c r="N565" i="8"/>
  <c r="N566" i="8"/>
  <c r="N567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5" i="8"/>
  <c r="N586" i="8"/>
  <c r="N587" i="8"/>
  <c r="N588" i="8"/>
  <c r="N589" i="8"/>
  <c r="N590" i="8"/>
  <c r="N591" i="8"/>
  <c r="N592" i="8"/>
  <c r="N593" i="8"/>
  <c r="N595" i="8"/>
  <c r="N596" i="8"/>
  <c r="N597" i="8"/>
  <c r="N598" i="8"/>
  <c r="N599" i="8"/>
  <c r="N600" i="8"/>
  <c r="N601" i="8"/>
  <c r="N602" i="8"/>
  <c r="N603" i="8"/>
  <c r="N605" i="8"/>
  <c r="N606" i="8"/>
  <c r="N607" i="8"/>
  <c r="N608" i="8"/>
  <c r="N610" i="8"/>
  <c r="N611" i="8"/>
  <c r="N612" i="8"/>
  <c r="N613" i="8"/>
  <c r="N615" i="8"/>
  <c r="N616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4" i="8"/>
  <c r="N645" i="8"/>
  <c r="N647" i="8"/>
  <c r="N648" i="8"/>
  <c r="N649" i="8"/>
  <c r="N651" i="8"/>
  <c r="N652" i="8"/>
  <c r="N653" i="8"/>
  <c r="N654" i="8"/>
  <c r="N655" i="8"/>
  <c r="N658" i="8"/>
  <c r="N659" i="8"/>
  <c r="N660" i="8"/>
  <c r="N661" i="8"/>
  <c r="N662" i="8"/>
  <c r="N663" i="8"/>
  <c r="N665" i="8"/>
  <c r="N666" i="8"/>
  <c r="N667" i="8"/>
  <c r="N668" i="8"/>
  <c r="N669" i="8"/>
  <c r="N671" i="8"/>
  <c r="N672" i="8"/>
  <c r="N673" i="8"/>
  <c r="N674" i="8"/>
  <c r="N675" i="8"/>
  <c r="N676" i="8"/>
  <c r="N677" i="8"/>
  <c r="N678" i="8"/>
  <c r="N680" i="8"/>
  <c r="N681" i="8"/>
  <c r="N682" i="8"/>
  <c r="N683" i="8"/>
  <c r="N684" i="8"/>
  <c r="N686" i="8"/>
  <c r="N687" i="8"/>
  <c r="N688" i="8"/>
  <c r="N690" i="8"/>
  <c r="N691" i="8"/>
  <c r="N692" i="8"/>
  <c r="N693" i="8"/>
  <c r="N694" i="8"/>
  <c r="N695" i="8"/>
  <c r="N696" i="8"/>
  <c r="N697" i="8"/>
  <c r="N698" i="8"/>
  <c r="N699" i="8"/>
  <c r="N700" i="8"/>
  <c r="N702" i="8"/>
  <c r="N703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20" i="8"/>
  <c r="N721" i="8"/>
  <c r="N722" i="8"/>
  <c r="N723" i="8"/>
  <c r="N724" i="8"/>
  <c r="N725" i="8"/>
  <c r="N726" i="8"/>
  <c r="N728" i="8"/>
  <c r="N729" i="8"/>
  <c r="N730" i="8"/>
  <c r="N732" i="8"/>
  <c r="N733" i="8"/>
  <c r="N734" i="8"/>
  <c r="N735" i="8"/>
  <c r="N736" i="8"/>
  <c r="N737" i="8"/>
  <c r="N738" i="8"/>
  <c r="L4" i="7"/>
  <c r="L5" i="7"/>
  <c r="L9" i="7"/>
  <c r="L10" i="7"/>
  <c r="L11" i="7"/>
  <c r="L12" i="7"/>
  <c r="L14" i="7"/>
  <c r="L15" i="7"/>
  <c r="L17" i="7"/>
  <c r="L18" i="7"/>
  <c r="L20" i="7"/>
  <c r="L21" i="7"/>
  <c r="L23" i="7"/>
  <c r="L24" i="7"/>
  <c r="P13" i="7"/>
  <c r="P7" i="7"/>
  <c r="M4" i="7"/>
  <c r="P22" i="7"/>
  <c r="M5" i="7"/>
  <c r="P2" i="7"/>
  <c r="M9" i="7"/>
  <c r="M10" i="7"/>
  <c r="M11" i="7"/>
  <c r="M12" i="7"/>
  <c r="M14" i="7"/>
  <c r="R14" i="7"/>
  <c r="M15" i="7"/>
  <c r="M17" i="7"/>
  <c r="R18" i="7"/>
  <c r="M18" i="7"/>
  <c r="M20" i="7"/>
  <c r="M21" i="7"/>
  <c r="M23" i="7"/>
  <c r="M24" i="7"/>
  <c r="L3" i="6"/>
  <c r="L7" i="6"/>
  <c r="R4" i="6"/>
  <c r="L8" i="6"/>
  <c r="L9" i="6"/>
  <c r="L10" i="6"/>
  <c r="L11" i="6"/>
  <c r="L12" i="6"/>
  <c r="L13" i="6"/>
  <c r="L14" i="6"/>
  <c r="L16" i="6"/>
  <c r="L17" i="6"/>
  <c r="L18" i="6"/>
  <c r="L19" i="6"/>
  <c r="L20" i="6"/>
  <c r="L21" i="6"/>
  <c r="L22" i="6"/>
  <c r="L23" i="6"/>
  <c r="L24" i="6"/>
  <c r="L25" i="6"/>
  <c r="L27" i="6"/>
  <c r="L28" i="6"/>
  <c r="L29" i="6"/>
  <c r="L31" i="6"/>
  <c r="L32" i="6"/>
  <c r="L33" i="6"/>
  <c r="L34" i="6"/>
  <c r="L35" i="6"/>
  <c r="L36" i="6"/>
  <c r="L38" i="6"/>
  <c r="L40" i="6"/>
  <c r="L41" i="6"/>
  <c r="L44" i="6"/>
  <c r="L45" i="6"/>
  <c r="L46" i="6"/>
  <c r="L47" i="6"/>
  <c r="M3" i="6"/>
  <c r="P20" i="6"/>
  <c r="M7" i="6"/>
  <c r="R6" i="6"/>
  <c r="M8" i="6"/>
  <c r="M9" i="6"/>
  <c r="P17" i="6"/>
  <c r="M10" i="6"/>
  <c r="P22" i="6"/>
  <c r="M11" i="6"/>
  <c r="R12" i="6"/>
  <c r="M12" i="6"/>
  <c r="R13" i="6"/>
  <c r="M13" i="6"/>
  <c r="R14" i="6"/>
  <c r="M14" i="6"/>
  <c r="M16" i="6"/>
  <c r="R15" i="6"/>
  <c r="M17" i="6"/>
  <c r="R18" i="6"/>
  <c r="M18" i="6"/>
  <c r="M19" i="6"/>
  <c r="M20" i="6"/>
  <c r="M21" i="6"/>
  <c r="M22" i="6"/>
  <c r="M23" i="6"/>
  <c r="R24" i="6"/>
  <c r="M24" i="6"/>
  <c r="R25" i="6"/>
  <c r="M25" i="6"/>
  <c r="M27" i="6"/>
  <c r="M28" i="6"/>
  <c r="M29" i="6"/>
  <c r="M32" i="6"/>
  <c r="M33" i="6"/>
  <c r="M34" i="6"/>
  <c r="M35" i="6"/>
  <c r="M36" i="6"/>
  <c r="M38" i="6"/>
  <c r="M40" i="6"/>
  <c r="M41" i="6"/>
  <c r="M44" i="6"/>
  <c r="M45" i="6"/>
  <c r="M46" i="6"/>
  <c r="M47" i="6"/>
  <c r="R2" i="5"/>
  <c r="P2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5" i="5"/>
  <c r="R3" i="5"/>
  <c r="L4" i="5"/>
  <c r="L5" i="5"/>
  <c r="L6" i="5"/>
  <c r="L8" i="5"/>
  <c r="L10" i="5"/>
  <c r="L11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7" i="5"/>
  <c r="L38" i="5"/>
  <c r="L39" i="5"/>
  <c r="L40" i="5"/>
  <c r="L41" i="5"/>
  <c r="L43" i="5"/>
  <c r="L44" i="5"/>
  <c r="L46" i="5"/>
  <c r="L47" i="5"/>
  <c r="L50" i="5"/>
  <c r="L51" i="5"/>
  <c r="L52" i="5"/>
  <c r="L54" i="5"/>
  <c r="L55" i="5"/>
  <c r="L56" i="5"/>
  <c r="L57" i="5"/>
  <c r="L58" i="5"/>
  <c r="L60" i="5"/>
  <c r="L61" i="5"/>
  <c r="L62" i="5"/>
  <c r="L65" i="5"/>
  <c r="L66" i="5"/>
  <c r="L68" i="5"/>
  <c r="L69" i="5"/>
  <c r="L70" i="5"/>
  <c r="L71" i="5"/>
  <c r="L72" i="5"/>
  <c r="L74" i="5"/>
  <c r="L75" i="5"/>
  <c r="L76" i="5"/>
  <c r="L77" i="5"/>
  <c r="L78" i="5"/>
  <c r="L79" i="5"/>
  <c r="L81" i="5"/>
  <c r="L82" i="5"/>
  <c r="L84" i="5"/>
  <c r="L85" i="5"/>
  <c r="L87" i="5"/>
  <c r="L88" i="5"/>
  <c r="L89" i="5"/>
  <c r="L90" i="5"/>
  <c r="L91" i="5"/>
  <c r="L92" i="5"/>
  <c r="L93" i="5"/>
  <c r="L96" i="5"/>
  <c r="L97" i="5"/>
  <c r="L98" i="5"/>
  <c r="L99" i="5"/>
  <c r="L100" i="5"/>
  <c r="L101" i="5"/>
  <c r="L103" i="5"/>
  <c r="L104" i="5"/>
  <c r="L105" i="5"/>
  <c r="L108" i="5"/>
  <c r="L109" i="5"/>
  <c r="L110" i="5"/>
  <c r="L112" i="5"/>
  <c r="L113" i="5"/>
  <c r="L114" i="5"/>
  <c r="L116" i="5"/>
  <c r="L117" i="5"/>
  <c r="L119" i="5"/>
  <c r="L120" i="5"/>
  <c r="L121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M58" i="5"/>
  <c r="M4" i="5"/>
  <c r="M5" i="5"/>
  <c r="M6" i="5"/>
  <c r="M8" i="5"/>
  <c r="M10" i="5"/>
  <c r="M11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7" i="5"/>
  <c r="M38" i="5"/>
  <c r="M39" i="5"/>
  <c r="M40" i="5"/>
  <c r="M41" i="5"/>
  <c r="M43" i="5"/>
  <c r="M44" i="5"/>
  <c r="M46" i="5"/>
  <c r="M47" i="5"/>
  <c r="M50" i="5"/>
  <c r="M51" i="5"/>
  <c r="M52" i="5"/>
  <c r="M54" i="5"/>
  <c r="M55" i="5"/>
  <c r="M56" i="5"/>
  <c r="M57" i="5"/>
  <c r="M60" i="5"/>
  <c r="M61" i="5"/>
  <c r="M62" i="5"/>
  <c r="M65" i="5"/>
  <c r="M66" i="5"/>
  <c r="M68" i="5"/>
  <c r="M69" i="5"/>
  <c r="M70" i="5"/>
  <c r="M71" i="5"/>
  <c r="M72" i="5"/>
  <c r="M74" i="5"/>
  <c r="M75" i="5"/>
  <c r="M76" i="5"/>
  <c r="M77" i="5"/>
  <c r="M78" i="5"/>
  <c r="M79" i="5"/>
  <c r="M81" i="5"/>
  <c r="M82" i="5"/>
  <c r="M84" i="5"/>
  <c r="M85" i="5"/>
  <c r="M87" i="5"/>
  <c r="M88" i="5"/>
  <c r="M89" i="5"/>
  <c r="M90" i="5"/>
  <c r="M91" i="5"/>
  <c r="M92" i="5"/>
  <c r="M93" i="5"/>
  <c r="M96" i="5"/>
  <c r="M97" i="5"/>
  <c r="M98" i="5"/>
  <c r="M99" i="5"/>
  <c r="M100" i="5"/>
  <c r="M101" i="5"/>
  <c r="M103" i="5"/>
  <c r="M104" i="5"/>
  <c r="M105" i="5"/>
  <c r="M108" i="5"/>
  <c r="M109" i="5"/>
  <c r="M110" i="5"/>
  <c r="M112" i="5"/>
  <c r="M113" i="5"/>
  <c r="M114" i="5"/>
  <c r="M116" i="5"/>
  <c r="M117" i="5"/>
  <c r="M119" i="5"/>
  <c r="M120" i="5"/>
  <c r="M121" i="5"/>
  <c r="Q24" i="8"/>
  <c r="S2" i="8"/>
  <c r="S3" i="8"/>
  <c r="Q2" i="8"/>
  <c r="Q3" i="8"/>
  <c r="S12" i="8"/>
  <c r="P19" i="7"/>
  <c r="P5" i="7"/>
  <c r="P11" i="7"/>
  <c r="P17" i="7"/>
  <c r="P23" i="7"/>
  <c r="P25" i="7"/>
  <c r="P6" i="7"/>
  <c r="P12" i="7"/>
  <c r="P18" i="7"/>
  <c r="P24" i="7"/>
  <c r="R6" i="7"/>
  <c r="P8" i="7"/>
  <c r="P14" i="7"/>
  <c r="P20" i="7"/>
  <c r="P3" i="7"/>
  <c r="P9" i="7"/>
  <c r="P15" i="7"/>
  <c r="P21" i="7"/>
  <c r="P4" i="7"/>
  <c r="P10" i="7"/>
  <c r="P16" i="7"/>
  <c r="P9" i="6"/>
  <c r="R11" i="6"/>
  <c r="P16" i="6"/>
  <c r="R10" i="6"/>
  <c r="P11" i="6"/>
  <c r="P23" i="6"/>
  <c r="R2" i="6"/>
  <c r="P6" i="6"/>
  <c r="P12" i="6"/>
  <c r="P18" i="6"/>
  <c r="P24" i="6"/>
  <c r="R8" i="6"/>
  <c r="P3" i="6"/>
  <c r="P21" i="6"/>
  <c r="R22" i="6"/>
  <c r="P10" i="6"/>
  <c r="P2" i="6"/>
  <c r="P5" i="6"/>
  <c r="R9" i="6"/>
  <c r="P7" i="6"/>
  <c r="P13" i="6"/>
  <c r="P19" i="6"/>
  <c r="P25" i="6"/>
  <c r="R7" i="6"/>
  <c r="P15" i="6"/>
  <c r="R5" i="6"/>
  <c r="P4" i="6"/>
  <c r="P8" i="6"/>
  <c r="P14" i="6"/>
  <c r="S18" i="8"/>
  <c r="Q7" i="8"/>
  <c r="S11" i="8"/>
  <c r="Q14" i="8"/>
  <c r="S24" i="8"/>
  <c r="S23" i="8"/>
  <c r="S16" i="8"/>
  <c r="S10" i="8"/>
  <c r="S9" i="8"/>
  <c r="Q9" i="8"/>
  <c r="Q15" i="8"/>
  <c r="Q22" i="8"/>
  <c r="Q20" i="8"/>
  <c r="S22" i="8"/>
  <c r="S15" i="8"/>
  <c r="S8" i="8"/>
  <c r="Q4" i="8"/>
  <c r="Q10" i="8"/>
  <c r="Q16" i="8"/>
  <c r="Q23" i="8"/>
  <c r="Q13" i="8"/>
  <c r="S17" i="8"/>
  <c r="Q21" i="8"/>
  <c r="S21" i="8"/>
  <c r="S14" i="8"/>
  <c r="S7" i="8"/>
  <c r="Q5" i="8"/>
  <c r="Q11" i="8"/>
  <c r="Q17" i="8"/>
  <c r="S25" i="8"/>
  <c r="Q8" i="8"/>
  <c r="S20" i="8"/>
  <c r="S19" i="8"/>
  <c r="S13" i="8"/>
  <c r="Q19" i="8"/>
  <c r="S4" i="8"/>
  <c r="S5" i="8"/>
  <c r="S6" i="8"/>
  <c r="Q6" i="8"/>
  <c r="Q12" i="8"/>
  <c r="Q18" i="8"/>
  <c r="Q25" i="8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R2" i="4"/>
  <c r="P2" i="4"/>
  <c r="L5" i="4"/>
  <c r="L6" i="4"/>
  <c r="L7" i="4"/>
  <c r="L9" i="4"/>
  <c r="L10" i="4"/>
  <c r="L11" i="4"/>
  <c r="L12" i="4"/>
  <c r="L13" i="4"/>
  <c r="L15" i="4"/>
  <c r="L16" i="4"/>
  <c r="L17" i="4"/>
  <c r="L18" i="4"/>
  <c r="L19" i="4"/>
  <c r="L20" i="4"/>
  <c r="L21" i="4"/>
  <c r="L25" i="4"/>
  <c r="L26" i="4"/>
  <c r="L27" i="4"/>
  <c r="L28" i="4"/>
  <c r="L29" i="4"/>
  <c r="L30" i="4"/>
  <c r="L31" i="4"/>
  <c r="L33" i="4"/>
  <c r="L34" i="4"/>
  <c r="L35" i="4"/>
  <c r="L36" i="4"/>
  <c r="L38" i="4"/>
  <c r="L39" i="4"/>
  <c r="L40" i="4"/>
  <c r="L41" i="4"/>
  <c r="L42" i="4"/>
  <c r="L44" i="4"/>
  <c r="L45" i="4"/>
  <c r="L46" i="4"/>
  <c r="L48" i="4"/>
  <c r="L49" i="4"/>
  <c r="L51" i="4"/>
  <c r="L52" i="4"/>
  <c r="L55" i="4"/>
  <c r="L56" i="4"/>
  <c r="L57" i="4"/>
  <c r="L59" i="4"/>
  <c r="L60" i="4"/>
  <c r="L61" i="4"/>
  <c r="L62" i="4"/>
  <c r="L64" i="4"/>
  <c r="L65" i="4"/>
  <c r="L66" i="4"/>
  <c r="L68" i="4"/>
  <c r="L69" i="4"/>
  <c r="L70" i="4"/>
  <c r="L71" i="4"/>
  <c r="L72" i="4"/>
  <c r="L73" i="4"/>
  <c r="L75" i="4"/>
  <c r="L76" i="4"/>
  <c r="L77" i="4"/>
  <c r="L78" i="4"/>
  <c r="L81" i="4"/>
  <c r="L82" i="4"/>
  <c r="L83" i="4"/>
  <c r="L84" i="4"/>
  <c r="L85" i="4"/>
  <c r="L87" i="4"/>
  <c r="L88" i="4"/>
  <c r="L89" i="4"/>
  <c r="L91" i="4"/>
  <c r="L92" i="4"/>
  <c r="L93" i="4"/>
  <c r="L94" i="4"/>
  <c r="L95" i="4"/>
  <c r="L96" i="4"/>
  <c r="L98" i="4"/>
  <c r="L99" i="4"/>
  <c r="L100" i="4"/>
  <c r="L101" i="4"/>
  <c r="L102" i="4"/>
  <c r="L103" i="4"/>
  <c r="L104" i="4"/>
  <c r="L105" i="4"/>
  <c r="L106" i="4"/>
  <c r="L107" i="4"/>
  <c r="L109" i="4"/>
  <c r="L110" i="4"/>
  <c r="L112" i="4"/>
  <c r="L113" i="4"/>
  <c r="L114" i="4"/>
  <c r="L115" i="4"/>
  <c r="L116" i="4"/>
  <c r="L117" i="4"/>
  <c r="L118" i="4"/>
  <c r="L119" i="4"/>
  <c r="L120" i="4"/>
  <c r="L121" i="4"/>
  <c r="L124" i="4"/>
  <c r="L125" i="4"/>
  <c r="L126" i="4"/>
  <c r="L127" i="4"/>
  <c r="L128" i="4"/>
  <c r="L129" i="4"/>
  <c r="L130" i="4"/>
  <c r="L132" i="4"/>
  <c r="L133" i="4"/>
  <c r="L134" i="4"/>
  <c r="L135" i="4"/>
  <c r="L136" i="4"/>
  <c r="L137" i="4"/>
  <c r="L138" i="4"/>
  <c r="L140" i="4"/>
  <c r="L141" i="4"/>
  <c r="L144" i="4"/>
  <c r="L145" i="4"/>
  <c r="L146" i="4"/>
  <c r="L147" i="4"/>
  <c r="L148" i="4"/>
  <c r="L151" i="4"/>
  <c r="L152" i="4"/>
  <c r="L153" i="4"/>
  <c r="L154" i="4"/>
  <c r="L156" i="4"/>
  <c r="L157" i="4"/>
  <c r="L158" i="4"/>
  <c r="M5" i="4"/>
  <c r="R4" i="4"/>
  <c r="M6" i="4"/>
  <c r="R7" i="4"/>
  <c r="M7" i="4"/>
  <c r="R8" i="4"/>
  <c r="M9" i="4"/>
  <c r="R10" i="4"/>
  <c r="M10" i="4"/>
  <c r="R11" i="4"/>
  <c r="M11" i="4"/>
  <c r="P9" i="4"/>
  <c r="M12" i="4"/>
  <c r="R13" i="4"/>
  <c r="M13" i="4"/>
  <c r="R14" i="4"/>
  <c r="M15" i="4"/>
  <c r="R16" i="4"/>
  <c r="M16" i="4"/>
  <c r="R17" i="4"/>
  <c r="M17" i="4"/>
  <c r="R18" i="4"/>
  <c r="M18" i="4"/>
  <c r="R15" i="4"/>
  <c r="M19" i="4"/>
  <c r="R20" i="4"/>
  <c r="M20" i="4"/>
  <c r="M21" i="4"/>
  <c r="R22" i="4"/>
  <c r="M25" i="4"/>
  <c r="R23" i="4"/>
  <c r="M26" i="4"/>
  <c r="M27" i="4"/>
  <c r="R21" i="4"/>
  <c r="M28" i="4"/>
  <c r="M29" i="4"/>
  <c r="M30" i="4"/>
  <c r="M31" i="4"/>
  <c r="M33" i="4"/>
  <c r="M34" i="4"/>
  <c r="M35" i="4"/>
  <c r="M36" i="4"/>
  <c r="M38" i="4"/>
  <c r="M39" i="4"/>
  <c r="M40" i="4"/>
  <c r="M41" i="4"/>
  <c r="M42" i="4"/>
  <c r="M44" i="4"/>
  <c r="M45" i="4"/>
  <c r="M46" i="4"/>
  <c r="M48" i="4"/>
  <c r="M49" i="4"/>
  <c r="M51" i="4"/>
  <c r="M52" i="4"/>
  <c r="M55" i="4"/>
  <c r="M56" i="4"/>
  <c r="M57" i="4"/>
  <c r="M59" i="4"/>
  <c r="M60" i="4"/>
  <c r="M61" i="4"/>
  <c r="M62" i="4"/>
  <c r="M64" i="4"/>
  <c r="M65" i="4"/>
  <c r="M66" i="4"/>
  <c r="M68" i="4"/>
  <c r="M69" i="4"/>
  <c r="M70" i="4"/>
  <c r="M71" i="4"/>
  <c r="M72" i="4"/>
  <c r="M73" i="4"/>
  <c r="M75" i="4"/>
  <c r="M76" i="4"/>
  <c r="M77" i="4"/>
  <c r="M78" i="4"/>
  <c r="M81" i="4"/>
  <c r="M82" i="4"/>
  <c r="M83" i="4"/>
  <c r="M84" i="4"/>
  <c r="M85" i="4"/>
  <c r="M87" i="4"/>
  <c r="M88" i="4"/>
  <c r="M89" i="4"/>
  <c r="M91" i="4"/>
  <c r="M92" i="4"/>
  <c r="M93" i="4"/>
  <c r="M94" i="4"/>
  <c r="M95" i="4"/>
  <c r="M96" i="4"/>
  <c r="M98" i="4"/>
  <c r="M99" i="4"/>
  <c r="M100" i="4"/>
  <c r="M101" i="4"/>
  <c r="M102" i="4"/>
  <c r="M103" i="4"/>
  <c r="M105" i="4"/>
  <c r="M106" i="4"/>
  <c r="M107" i="4"/>
  <c r="M109" i="4"/>
  <c r="M110" i="4"/>
  <c r="M112" i="4"/>
  <c r="M113" i="4"/>
  <c r="M114" i="4"/>
  <c r="M115" i="4"/>
  <c r="M116" i="4"/>
  <c r="M117" i="4"/>
  <c r="M118" i="4"/>
  <c r="M119" i="4"/>
  <c r="M120" i="4"/>
  <c r="M121" i="4"/>
  <c r="M124" i="4"/>
  <c r="M125" i="4"/>
  <c r="M126" i="4"/>
  <c r="M127" i="4"/>
  <c r="M128" i="4"/>
  <c r="M129" i="4"/>
  <c r="M130" i="4"/>
  <c r="M132" i="4"/>
  <c r="M133" i="4"/>
  <c r="M134" i="4"/>
  <c r="M135" i="4"/>
  <c r="M136" i="4"/>
  <c r="M137" i="4"/>
  <c r="M138" i="4"/>
  <c r="M140" i="4"/>
  <c r="M141" i="4"/>
  <c r="M144" i="4"/>
  <c r="M145" i="4"/>
  <c r="M147" i="4"/>
  <c r="M148" i="4"/>
  <c r="M151" i="4"/>
  <c r="M152" i="4"/>
  <c r="M153" i="4"/>
  <c r="M154" i="4"/>
  <c r="M156" i="4"/>
  <c r="M157" i="4"/>
  <c r="M158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P3" i="1"/>
  <c r="P2" i="1"/>
  <c r="Q7" i="1"/>
  <c r="L4" i="3"/>
  <c r="L6" i="3"/>
  <c r="L7" i="3"/>
  <c r="L9" i="3"/>
  <c r="L10" i="3"/>
  <c r="L14" i="3"/>
  <c r="L15" i="3"/>
  <c r="L16" i="3"/>
  <c r="L17" i="3"/>
  <c r="L18" i="3"/>
  <c r="L19" i="3"/>
  <c r="R20" i="3"/>
  <c r="L20" i="3"/>
  <c r="L21" i="3"/>
  <c r="L23" i="3"/>
  <c r="L24" i="3"/>
  <c r="L25" i="3"/>
  <c r="L27" i="3"/>
  <c r="L28" i="3"/>
  <c r="L29" i="3"/>
  <c r="L32" i="3"/>
  <c r="L33" i="3"/>
  <c r="L35" i="3"/>
  <c r="L36" i="3"/>
  <c r="L37" i="3"/>
  <c r="L38" i="3"/>
  <c r="L40" i="3"/>
  <c r="L41" i="3"/>
  <c r="L43" i="3"/>
  <c r="L44" i="3"/>
  <c r="L45" i="3"/>
  <c r="L46" i="3"/>
  <c r="L47" i="3"/>
  <c r="L49" i="3"/>
  <c r="L50" i="3"/>
  <c r="L53" i="3"/>
  <c r="L54" i="3"/>
  <c r="L55" i="3"/>
  <c r="L56" i="3"/>
  <c r="L57" i="3"/>
  <c r="L58" i="3"/>
  <c r="L59" i="3"/>
  <c r="L61" i="3"/>
  <c r="L62" i="3"/>
  <c r="L63" i="3"/>
  <c r="L64" i="3"/>
  <c r="L65" i="3"/>
  <c r="L66" i="3"/>
  <c r="L67" i="3"/>
  <c r="L68" i="3"/>
  <c r="L70" i="3"/>
  <c r="L71" i="3"/>
  <c r="L72" i="3"/>
  <c r="L73" i="3"/>
  <c r="L74" i="3"/>
  <c r="L75" i="3"/>
  <c r="L76" i="3"/>
  <c r="L79" i="3"/>
  <c r="L80" i="3"/>
  <c r="L81" i="3"/>
  <c r="L82" i="3"/>
  <c r="L83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100" i="3"/>
  <c r="L101" i="3"/>
  <c r="L102" i="3"/>
  <c r="L103" i="3"/>
  <c r="L104" i="3"/>
  <c r="L105" i="3"/>
  <c r="L107" i="3"/>
  <c r="L108" i="3"/>
  <c r="L110" i="3"/>
  <c r="L111" i="3"/>
  <c r="L112" i="3"/>
  <c r="L113" i="3"/>
  <c r="L114" i="3"/>
  <c r="L115" i="3"/>
  <c r="L116" i="3"/>
  <c r="L117" i="3"/>
  <c r="L118" i="3"/>
  <c r="L120" i="3"/>
  <c r="L121" i="3"/>
  <c r="L122" i="3"/>
  <c r="L123" i="3"/>
  <c r="L125" i="3"/>
  <c r="L126" i="3"/>
  <c r="L127" i="3"/>
  <c r="L130" i="3"/>
  <c r="L131" i="3"/>
  <c r="L132" i="3"/>
  <c r="L134" i="3"/>
  <c r="L135" i="3"/>
  <c r="L136" i="3"/>
  <c r="L137" i="3"/>
  <c r="L139" i="3"/>
  <c r="L140" i="3"/>
  <c r="L142" i="3"/>
  <c r="L143" i="3"/>
  <c r="L144" i="3"/>
  <c r="L145" i="3"/>
  <c r="L148" i="3"/>
  <c r="L149" i="3"/>
  <c r="L150" i="3"/>
  <c r="L152" i="3"/>
  <c r="L154" i="3"/>
  <c r="L155" i="3"/>
  <c r="L156" i="3"/>
  <c r="L157" i="3"/>
  <c r="L158" i="3"/>
  <c r="L159" i="3"/>
  <c r="L160" i="3"/>
  <c r="L162" i="3"/>
  <c r="L164" i="3"/>
  <c r="L165" i="3"/>
  <c r="L166" i="3"/>
  <c r="L167" i="3"/>
  <c r="L170" i="3"/>
  <c r="L171" i="3"/>
  <c r="L172" i="3"/>
  <c r="L173" i="3"/>
  <c r="L174" i="3"/>
  <c r="L176" i="3"/>
  <c r="L177" i="3"/>
  <c r="M170" i="3"/>
  <c r="M4" i="3"/>
  <c r="P25" i="3"/>
  <c r="M6" i="3"/>
  <c r="R6" i="3"/>
  <c r="M7" i="3"/>
  <c r="M9" i="3"/>
  <c r="R9" i="3"/>
  <c r="M10" i="3"/>
  <c r="M14" i="3"/>
  <c r="R13" i="3"/>
  <c r="M15" i="3"/>
  <c r="R16" i="3"/>
  <c r="M16" i="3"/>
  <c r="R17" i="3"/>
  <c r="M17" i="3"/>
  <c r="R18" i="3"/>
  <c r="M18" i="3"/>
  <c r="M19" i="3"/>
  <c r="M20" i="3"/>
  <c r="R21" i="3"/>
  <c r="M21" i="3"/>
  <c r="R22" i="3"/>
  <c r="M23" i="3"/>
  <c r="R23" i="3"/>
  <c r="M24" i="3"/>
  <c r="M25" i="3"/>
  <c r="M27" i="3"/>
  <c r="M28" i="3"/>
  <c r="R25" i="3"/>
  <c r="M29" i="3"/>
  <c r="M32" i="3"/>
  <c r="M33" i="3"/>
  <c r="M35" i="3"/>
  <c r="M36" i="3"/>
  <c r="M37" i="3"/>
  <c r="M38" i="3"/>
  <c r="M40" i="3"/>
  <c r="M41" i="3"/>
  <c r="M43" i="3"/>
  <c r="M44" i="3"/>
  <c r="M45" i="3"/>
  <c r="M46" i="3"/>
  <c r="M47" i="3"/>
  <c r="M49" i="3"/>
  <c r="M50" i="3"/>
  <c r="M53" i="3"/>
  <c r="M54" i="3"/>
  <c r="M55" i="3"/>
  <c r="M56" i="3"/>
  <c r="M57" i="3"/>
  <c r="M58" i="3"/>
  <c r="M59" i="3"/>
  <c r="M61" i="3"/>
  <c r="M62" i="3"/>
  <c r="M63" i="3"/>
  <c r="M64" i="3"/>
  <c r="M65" i="3"/>
  <c r="M66" i="3"/>
  <c r="M67" i="3"/>
  <c r="M68" i="3"/>
  <c r="M70" i="3"/>
  <c r="M71" i="3"/>
  <c r="M72" i="3"/>
  <c r="M73" i="3"/>
  <c r="M74" i="3"/>
  <c r="M75" i="3"/>
  <c r="M76" i="3"/>
  <c r="M79" i="3"/>
  <c r="M80" i="3"/>
  <c r="M81" i="3"/>
  <c r="M82" i="3"/>
  <c r="M83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100" i="3"/>
  <c r="M101" i="3"/>
  <c r="M102" i="3"/>
  <c r="M103" i="3"/>
  <c r="M104" i="3"/>
  <c r="M105" i="3"/>
  <c r="M107" i="3"/>
  <c r="M108" i="3"/>
  <c r="M110" i="3"/>
  <c r="M111" i="3"/>
  <c r="M112" i="3"/>
  <c r="M113" i="3"/>
  <c r="M114" i="3"/>
  <c r="M115" i="3"/>
  <c r="M116" i="3"/>
  <c r="M117" i="3"/>
  <c r="M118" i="3"/>
  <c r="M120" i="3"/>
  <c r="M121" i="3"/>
  <c r="M122" i="3"/>
  <c r="M123" i="3"/>
  <c r="M125" i="3"/>
  <c r="M126" i="3"/>
  <c r="M127" i="3"/>
  <c r="M130" i="3"/>
  <c r="M131" i="3"/>
  <c r="M132" i="3"/>
  <c r="M134" i="3"/>
  <c r="M135" i="3"/>
  <c r="M136" i="3"/>
  <c r="M137" i="3"/>
  <c r="M139" i="3"/>
  <c r="M140" i="3"/>
  <c r="M142" i="3"/>
  <c r="M143" i="3"/>
  <c r="M144" i="3"/>
  <c r="M145" i="3"/>
  <c r="M148" i="3"/>
  <c r="M149" i="3"/>
  <c r="M150" i="3"/>
  <c r="M152" i="3"/>
  <c r="M154" i="3"/>
  <c r="M155" i="3"/>
  <c r="M156" i="3"/>
  <c r="M157" i="3"/>
  <c r="M158" i="3"/>
  <c r="M159" i="3"/>
  <c r="M160" i="3"/>
  <c r="M162" i="3"/>
  <c r="M164" i="3"/>
  <c r="M165" i="3"/>
  <c r="M166" i="3"/>
  <c r="M167" i="3"/>
  <c r="M171" i="3"/>
  <c r="M172" i="3"/>
  <c r="M173" i="3"/>
  <c r="M174" i="3"/>
  <c r="M176" i="3"/>
  <c r="M177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R2" i="2"/>
  <c r="P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2" i="2"/>
  <c r="R23" i="2"/>
  <c r="R24" i="2"/>
  <c r="L5" i="2"/>
  <c r="L6" i="2"/>
  <c r="L7" i="2"/>
  <c r="L8" i="2"/>
  <c r="L9" i="2"/>
  <c r="L10" i="2"/>
  <c r="L14" i="2"/>
  <c r="L15" i="2"/>
  <c r="L16" i="2"/>
  <c r="L17" i="2"/>
  <c r="L19" i="2"/>
  <c r="L20" i="2"/>
  <c r="L21" i="2"/>
  <c r="L22" i="2"/>
  <c r="L23" i="2"/>
  <c r="L24" i="2"/>
  <c r="L26" i="2"/>
  <c r="L27" i="2"/>
  <c r="L28" i="2"/>
  <c r="L29" i="2"/>
  <c r="L30" i="2"/>
  <c r="L32" i="2"/>
  <c r="L34" i="2"/>
  <c r="L35" i="2"/>
  <c r="L36" i="2"/>
  <c r="L37" i="2"/>
  <c r="L39" i="2"/>
  <c r="L40" i="2"/>
  <c r="L41" i="2"/>
  <c r="L42" i="2"/>
  <c r="L43" i="2"/>
  <c r="L44" i="2"/>
  <c r="L45" i="2"/>
  <c r="L48" i="2"/>
  <c r="L49" i="2"/>
  <c r="L50" i="2"/>
  <c r="L51" i="2"/>
  <c r="L52" i="2"/>
  <c r="L53" i="2"/>
  <c r="L54" i="2"/>
  <c r="L56" i="2"/>
  <c r="L57" i="2"/>
  <c r="L58" i="2"/>
  <c r="L59" i="2"/>
  <c r="L60" i="2"/>
  <c r="L61" i="2"/>
  <c r="L62" i="2"/>
  <c r="L63" i="2"/>
  <c r="L64" i="2"/>
  <c r="L66" i="2"/>
  <c r="L67" i="2"/>
  <c r="L68" i="2"/>
  <c r="L69" i="2"/>
  <c r="L70" i="2"/>
  <c r="L71" i="2"/>
  <c r="L72" i="2"/>
  <c r="L73" i="2"/>
  <c r="L76" i="2"/>
  <c r="L77" i="2"/>
  <c r="L78" i="2"/>
  <c r="L79" i="2"/>
  <c r="L81" i="2"/>
  <c r="L82" i="2"/>
  <c r="L83" i="2"/>
  <c r="L84" i="2"/>
  <c r="L85" i="2"/>
  <c r="L86" i="2"/>
  <c r="L88" i="2"/>
  <c r="L89" i="2"/>
  <c r="L90" i="2"/>
  <c r="L91" i="2"/>
  <c r="L92" i="2"/>
  <c r="L95" i="2"/>
  <c r="L96" i="2"/>
  <c r="L97" i="2"/>
  <c r="L99" i="2"/>
  <c r="L100" i="2"/>
  <c r="L101" i="2"/>
  <c r="L102" i="2"/>
  <c r="L103" i="2"/>
  <c r="L104" i="2"/>
  <c r="L105" i="2"/>
  <c r="L106" i="2"/>
  <c r="L107" i="2"/>
  <c r="L109" i="2"/>
  <c r="L110" i="2"/>
  <c r="L113" i="2"/>
  <c r="L114" i="2"/>
  <c r="L115" i="2"/>
  <c r="L116" i="2"/>
  <c r="L117" i="2"/>
  <c r="L119" i="2"/>
  <c r="L120" i="2"/>
  <c r="L121" i="2"/>
  <c r="L122" i="2"/>
  <c r="L124" i="2"/>
  <c r="L125" i="2"/>
  <c r="L126" i="2"/>
  <c r="L127" i="2"/>
  <c r="L128" i="2"/>
  <c r="L129" i="2"/>
  <c r="L131" i="2"/>
  <c r="L133" i="2"/>
  <c r="L134" i="2"/>
  <c r="L135" i="2"/>
  <c r="L136" i="2"/>
  <c r="L138" i="2"/>
  <c r="L139" i="2"/>
  <c r="L140" i="2"/>
  <c r="L141" i="2"/>
  <c r="L142" i="2"/>
  <c r="L145" i="2"/>
  <c r="L146" i="2"/>
  <c r="L147" i="2"/>
  <c r="L149" i="2"/>
  <c r="L150" i="2"/>
  <c r="L151" i="2"/>
  <c r="L152" i="2"/>
  <c r="L153" i="2"/>
  <c r="L155" i="2"/>
  <c r="L156" i="2"/>
  <c r="L157" i="2"/>
  <c r="L160" i="2"/>
  <c r="L161" i="2"/>
  <c r="L163" i="2"/>
  <c r="L164" i="2"/>
  <c r="L166" i="2"/>
  <c r="L167" i="2"/>
  <c r="L168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M5" i="2"/>
  <c r="M6" i="2"/>
  <c r="M7" i="2"/>
  <c r="M8" i="2"/>
  <c r="M9" i="2"/>
  <c r="M10" i="2"/>
  <c r="M14" i="2"/>
  <c r="M15" i="2"/>
  <c r="M16" i="2"/>
  <c r="M17" i="2"/>
  <c r="M19" i="2"/>
  <c r="M20" i="2"/>
  <c r="M21" i="2"/>
  <c r="M22" i="2"/>
  <c r="M23" i="2"/>
  <c r="M24" i="2"/>
  <c r="M26" i="2"/>
  <c r="M27" i="2"/>
  <c r="M28" i="2"/>
  <c r="M29" i="2"/>
  <c r="M30" i="2"/>
  <c r="M32" i="2"/>
  <c r="M34" i="2"/>
  <c r="M35" i="2"/>
  <c r="M36" i="2"/>
  <c r="M37" i="2"/>
  <c r="M39" i="2"/>
  <c r="M40" i="2"/>
  <c r="M41" i="2"/>
  <c r="M42" i="2"/>
  <c r="M43" i="2"/>
  <c r="M44" i="2"/>
  <c r="M45" i="2"/>
  <c r="M48" i="2"/>
  <c r="M49" i="2"/>
  <c r="M50" i="2"/>
  <c r="M51" i="2"/>
  <c r="M52" i="2"/>
  <c r="M53" i="2"/>
  <c r="M54" i="2"/>
  <c r="M56" i="2"/>
  <c r="M57" i="2"/>
  <c r="M58" i="2"/>
  <c r="M59" i="2"/>
  <c r="M60" i="2"/>
  <c r="M61" i="2"/>
  <c r="M62" i="2"/>
  <c r="M63" i="2"/>
  <c r="M64" i="2"/>
  <c r="M66" i="2"/>
  <c r="M67" i="2"/>
  <c r="M68" i="2"/>
  <c r="M69" i="2"/>
  <c r="M70" i="2"/>
  <c r="M71" i="2"/>
  <c r="M72" i="2"/>
  <c r="M73" i="2"/>
  <c r="M76" i="2"/>
  <c r="M77" i="2"/>
  <c r="M78" i="2"/>
  <c r="M79" i="2"/>
  <c r="M81" i="2"/>
  <c r="M82" i="2"/>
  <c r="M83" i="2"/>
  <c r="M84" i="2"/>
  <c r="M85" i="2"/>
  <c r="M86" i="2"/>
  <c r="M88" i="2"/>
  <c r="M89" i="2"/>
  <c r="M90" i="2"/>
  <c r="M91" i="2"/>
  <c r="M92" i="2"/>
  <c r="M95" i="2"/>
  <c r="M96" i="2"/>
  <c r="M97" i="2"/>
  <c r="M99" i="2"/>
  <c r="M100" i="2"/>
  <c r="M101" i="2"/>
  <c r="M102" i="2"/>
  <c r="M103" i="2"/>
  <c r="M104" i="2"/>
  <c r="M105" i="2"/>
  <c r="M106" i="2"/>
  <c r="M107" i="2"/>
  <c r="M109" i="2"/>
  <c r="M110" i="2"/>
  <c r="M113" i="2"/>
  <c r="M114" i="2"/>
  <c r="M115" i="2"/>
  <c r="M116" i="2"/>
  <c r="M117" i="2"/>
  <c r="M119" i="2"/>
  <c r="M120" i="2"/>
  <c r="M121" i="2"/>
  <c r="M122" i="2"/>
  <c r="M124" i="2"/>
  <c r="M125" i="2"/>
  <c r="M126" i="2"/>
  <c r="M127" i="2"/>
  <c r="M128" i="2"/>
  <c r="M129" i="2"/>
  <c r="M130" i="2"/>
  <c r="M131" i="2"/>
  <c r="M133" i="2"/>
  <c r="M134" i="2"/>
  <c r="M135" i="2"/>
  <c r="M136" i="2"/>
  <c r="M138" i="2"/>
  <c r="M139" i="2"/>
  <c r="M140" i="2"/>
  <c r="M141" i="2"/>
  <c r="M142" i="2"/>
  <c r="M145" i="2"/>
  <c r="M146" i="2"/>
  <c r="M147" i="2"/>
  <c r="M149" i="2"/>
  <c r="M150" i="2"/>
  <c r="M151" i="2"/>
  <c r="M152" i="2"/>
  <c r="M153" i="2"/>
  <c r="M155" i="2"/>
  <c r="M156" i="2"/>
  <c r="M157" i="2"/>
  <c r="M160" i="2"/>
  <c r="M161" i="2"/>
  <c r="M163" i="2"/>
  <c r="M164" i="2"/>
  <c r="M166" i="2"/>
  <c r="M167" i="2"/>
  <c r="M168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P21" i="4"/>
  <c r="R9" i="4"/>
  <c r="P4" i="4"/>
  <c r="P10" i="4"/>
  <c r="P16" i="4"/>
  <c r="P22" i="4"/>
  <c r="R3" i="4"/>
  <c r="P15" i="4"/>
  <c r="P5" i="4"/>
  <c r="P11" i="4"/>
  <c r="P17" i="4"/>
  <c r="P23" i="4"/>
  <c r="R25" i="4"/>
  <c r="R19" i="4"/>
  <c r="P3" i="4"/>
  <c r="P6" i="4"/>
  <c r="P12" i="4"/>
  <c r="P18" i="4"/>
  <c r="P24" i="4"/>
  <c r="R24" i="4"/>
  <c r="R12" i="4"/>
  <c r="R6" i="4"/>
  <c r="P7" i="4"/>
  <c r="P13" i="4"/>
  <c r="P19" i="4"/>
  <c r="P25" i="4"/>
  <c r="R5" i="4"/>
  <c r="P8" i="4"/>
  <c r="P14" i="4"/>
  <c r="P20" i="4"/>
  <c r="R7" i="3"/>
  <c r="P21" i="3"/>
  <c r="R24" i="3"/>
  <c r="R12" i="3"/>
  <c r="R8" i="3"/>
  <c r="R11" i="3"/>
  <c r="R5" i="3"/>
  <c r="R14" i="3"/>
  <c r="R19" i="3"/>
  <c r="R10" i="3"/>
  <c r="R4" i="3"/>
  <c r="P20" i="3"/>
  <c r="P18" i="3"/>
  <c r="R15" i="3"/>
  <c r="R3" i="3"/>
  <c r="P15" i="3"/>
  <c r="P4" i="3"/>
  <c r="P10" i="3"/>
  <c r="P16" i="3"/>
  <c r="P22" i="3"/>
  <c r="P14" i="3"/>
  <c r="P9" i="3"/>
  <c r="P5" i="3"/>
  <c r="P11" i="3"/>
  <c r="P17" i="3"/>
  <c r="P23" i="3"/>
  <c r="P2" i="3"/>
  <c r="P8" i="3"/>
  <c r="P3" i="3"/>
  <c r="P6" i="3"/>
  <c r="P12" i="3"/>
  <c r="P24" i="3"/>
  <c r="P7" i="3"/>
  <c r="P13" i="3"/>
  <c r="P19" i="3"/>
  <c r="Q18" i="1"/>
  <c r="Q6" i="1"/>
  <c r="Q17" i="1"/>
  <c r="Q11" i="1"/>
  <c r="Q4" i="1"/>
  <c r="Q24" i="1"/>
  <c r="Q12" i="1"/>
  <c r="Q23" i="1"/>
  <c r="Q5" i="1"/>
  <c r="Q3" i="1"/>
  <c r="Q22" i="1"/>
  <c r="Q16" i="1"/>
  <c r="Q10" i="1"/>
  <c r="Q21" i="1"/>
  <c r="Q15" i="1"/>
  <c r="Q9" i="1"/>
  <c r="Q2" i="1"/>
  <c r="Q20" i="1"/>
  <c r="Q14" i="1"/>
  <c r="Q8" i="1"/>
  <c r="Q25" i="1"/>
  <c r="Q19" i="1"/>
  <c r="Q13" i="1"/>
  <c r="R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5" i="1"/>
  <c r="R3" i="1"/>
  <c r="L5" i="1"/>
  <c r="L6" i="1"/>
  <c r="L8" i="1"/>
  <c r="L9" i="1"/>
  <c r="L10" i="1"/>
  <c r="L11" i="1"/>
  <c r="L13" i="1"/>
  <c r="L15" i="1"/>
  <c r="L16" i="1"/>
  <c r="L17" i="1"/>
  <c r="L18" i="1"/>
  <c r="L21" i="1"/>
  <c r="L22" i="1"/>
  <c r="L24" i="1"/>
  <c r="L25" i="1"/>
  <c r="L26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5" i="1"/>
  <c r="L46" i="1"/>
  <c r="L47" i="1"/>
  <c r="L48" i="1"/>
  <c r="L49" i="1"/>
  <c r="L51" i="1"/>
  <c r="L52" i="1"/>
  <c r="L54" i="1"/>
  <c r="L55" i="1"/>
  <c r="L56" i="1"/>
  <c r="L57" i="1"/>
  <c r="L60" i="1"/>
  <c r="L61" i="1"/>
  <c r="L63" i="1"/>
  <c r="L64" i="1"/>
  <c r="L65" i="1"/>
  <c r="L66" i="1"/>
  <c r="L67" i="1"/>
  <c r="L68" i="1"/>
  <c r="L69" i="1"/>
  <c r="L70" i="1"/>
  <c r="L71" i="1"/>
  <c r="L72" i="1"/>
  <c r="L73" i="1"/>
  <c r="L76" i="1"/>
  <c r="L77" i="1"/>
  <c r="L78" i="1"/>
  <c r="L79" i="1"/>
  <c r="L80" i="1"/>
  <c r="L81" i="1"/>
  <c r="L82" i="1"/>
  <c r="L84" i="1"/>
  <c r="L85" i="1"/>
  <c r="L86" i="1"/>
  <c r="L87" i="1"/>
  <c r="L88" i="1"/>
  <c r="L89" i="1"/>
  <c r="L91" i="1"/>
  <c r="L92" i="1"/>
  <c r="L93" i="1"/>
  <c r="L94" i="1"/>
  <c r="L95" i="1"/>
  <c r="L96" i="1"/>
  <c r="L97" i="1"/>
  <c r="L98" i="1"/>
  <c r="L101" i="1"/>
  <c r="L102" i="1"/>
  <c r="L103" i="1"/>
  <c r="L104" i="1"/>
  <c r="L105" i="1"/>
  <c r="L106" i="1"/>
  <c r="L107" i="1"/>
  <c r="L108" i="1"/>
  <c r="L109" i="1"/>
  <c r="L110" i="1"/>
  <c r="L111" i="1"/>
  <c r="L113" i="1"/>
  <c r="L114" i="1"/>
  <c r="L115" i="1"/>
  <c r="L116" i="1"/>
  <c r="L118" i="1"/>
  <c r="L119" i="1"/>
  <c r="L120" i="1"/>
  <c r="L122" i="1"/>
  <c r="L123" i="1"/>
  <c r="L124" i="1"/>
  <c r="L125" i="1"/>
  <c r="L126" i="1"/>
  <c r="L127" i="1"/>
  <c r="L130" i="1"/>
  <c r="L131" i="1"/>
  <c r="L132" i="1"/>
  <c r="L133" i="1"/>
  <c r="L135" i="1"/>
  <c r="L136" i="1"/>
  <c r="L137" i="1"/>
  <c r="L138" i="1"/>
  <c r="L139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5" i="1"/>
  <c r="L156" i="1"/>
  <c r="L157" i="1"/>
  <c r="L159" i="1"/>
  <c r="L161" i="1"/>
  <c r="L162" i="1"/>
  <c r="L163" i="1"/>
  <c r="L165" i="1"/>
  <c r="L166" i="1"/>
  <c r="L167" i="1"/>
  <c r="L168" i="1"/>
  <c r="L169" i="1"/>
  <c r="L171" i="1"/>
  <c r="L172" i="1"/>
  <c r="L174" i="1"/>
  <c r="L175" i="1"/>
  <c r="L177" i="1"/>
  <c r="L178" i="1"/>
  <c r="L180" i="1"/>
  <c r="L181" i="1"/>
  <c r="L182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M5" i="1"/>
  <c r="M6" i="1"/>
  <c r="M8" i="1"/>
  <c r="M9" i="1"/>
  <c r="M10" i="1"/>
  <c r="M11" i="1"/>
  <c r="M13" i="1"/>
  <c r="M15" i="1"/>
  <c r="M16" i="1"/>
  <c r="M17" i="1"/>
  <c r="M18" i="1"/>
  <c r="M21" i="1"/>
  <c r="M22" i="1"/>
  <c r="M24" i="1"/>
  <c r="M25" i="1"/>
  <c r="M26" i="1"/>
  <c r="M29" i="1"/>
  <c r="M30" i="1"/>
  <c r="M31" i="1"/>
  <c r="M33" i="1"/>
  <c r="M34" i="1"/>
  <c r="M35" i="1"/>
  <c r="M36" i="1"/>
  <c r="M37" i="1"/>
  <c r="M38" i="1"/>
  <c r="M39" i="1"/>
  <c r="M40" i="1"/>
  <c r="M41" i="1"/>
  <c r="M45" i="1"/>
  <c r="M46" i="1"/>
  <c r="M47" i="1"/>
  <c r="M48" i="1"/>
  <c r="M49" i="1"/>
  <c r="M51" i="1"/>
  <c r="M52" i="1"/>
  <c r="M54" i="1"/>
  <c r="M55" i="1"/>
  <c r="M56" i="1"/>
  <c r="M57" i="1"/>
  <c r="M60" i="1"/>
  <c r="M61" i="1"/>
  <c r="M64" i="1"/>
  <c r="M66" i="1"/>
  <c r="M67" i="1"/>
  <c r="M68" i="1"/>
  <c r="M70" i="1"/>
  <c r="M71" i="1"/>
  <c r="M72" i="1"/>
  <c r="M73" i="1"/>
  <c r="M76" i="1"/>
  <c r="M77" i="1"/>
  <c r="M78" i="1"/>
  <c r="M79" i="1"/>
  <c r="M80" i="1"/>
  <c r="M81" i="1"/>
  <c r="M82" i="1"/>
  <c r="M84" i="1"/>
  <c r="M85" i="1"/>
  <c r="M86" i="1"/>
  <c r="M87" i="1"/>
  <c r="M88" i="1"/>
  <c r="M89" i="1"/>
  <c r="M91" i="1"/>
  <c r="M92" i="1"/>
  <c r="M93" i="1"/>
  <c r="M94" i="1"/>
  <c r="M95" i="1"/>
  <c r="M96" i="1"/>
  <c r="M97" i="1"/>
  <c r="M98" i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8" i="1"/>
  <c r="M119" i="1"/>
  <c r="M120" i="1"/>
  <c r="M122" i="1"/>
  <c r="M123" i="1"/>
  <c r="M124" i="1"/>
  <c r="M125" i="1"/>
  <c r="M126" i="1"/>
  <c r="M127" i="1"/>
  <c r="M130" i="1"/>
  <c r="M131" i="1"/>
  <c r="M132" i="1"/>
  <c r="M133" i="1"/>
  <c r="M135" i="1"/>
  <c r="M136" i="1"/>
  <c r="M137" i="1"/>
  <c r="M138" i="1"/>
  <c r="M139" i="1"/>
  <c r="M141" i="1"/>
  <c r="M142" i="1"/>
  <c r="M143" i="1"/>
  <c r="M144" i="1"/>
  <c r="M145" i="1"/>
  <c r="M146" i="1"/>
  <c r="M147" i="1"/>
  <c r="M149" i="1"/>
  <c r="M150" i="1"/>
  <c r="M151" i="1"/>
  <c r="M152" i="1"/>
  <c r="M155" i="1"/>
  <c r="M156" i="1"/>
  <c r="M157" i="1"/>
  <c r="M159" i="1"/>
  <c r="M161" i="1"/>
  <c r="M162" i="1"/>
  <c r="M163" i="1"/>
  <c r="M165" i="1"/>
  <c r="M166" i="1"/>
  <c r="M167" i="1"/>
  <c r="M168" i="1"/>
  <c r="M169" i="1"/>
  <c r="M171" i="1"/>
  <c r="M172" i="1"/>
  <c r="M174" i="1"/>
  <c r="M175" i="1"/>
  <c r="M177" i="1"/>
  <c r="M178" i="1"/>
  <c r="M180" i="1"/>
  <c r="M181" i="1"/>
  <c r="M182" i="1"/>
</calcChain>
</file>

<file path=xl/sharedStrings.xml><?xml version="1.0" encoding="utf-8"?>
<sst xmlns="http://schemas.openxmlformats.org/spreadsheetml/2006/main" count="9027" uniqueCount="2138">
  <si>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</si>
  <si>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</si>
  <si>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</si>
  <si>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</si>
  <si>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</si>
  <si>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</si>
  <si>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</si>
  <si>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</si>
  <si>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</si>
  <si>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</si>
  <si>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</si>
  <si>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</si>
  <si>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</si>
  <si>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122491</t>
  </si>
  <si>
    <t>McDowell Lumber and Pallet Co.</t>
  </si>
  <si>
    <t>Wood Delivery</t>
  </si>
  <si>
    <t>11165316</t>
  </si>
  <si>
    <t>Mixed Hardwood</t>
  </si>
  <si>
    <t>21.03.2022</t>
  </si>
  <si>
    <t>21:56:12</t>
  </si>
  <si>
    <t>22:33:16</t>
  </si>
  <si>
    <t>11165380</t>
  </si>
  <si>
    <t>23:51:37</t>
  </si>
  <si>
    <t>126249</t>
  </si>
  <si>
    <t>Kepley-Frank Hardwood Co.</t>
  </si>
  <si>
    <t>11164521</t>
  </si>
  <si>
    <t>11:05:54</t>
  </si>
  <si>
    <t>11:45:45</t>
  </si>
  <si>
    <t>11165099</t>
  </si>
  <si>
    <t>15:09:25</t>
  </si>
  <si>
    <t>15:54:39</t>
  </si>
  <si>
    <t>133766</t>
  </si>
  <si>
    <t>Fulp's Lumber Company</t>
  </si>
  <si>
    <t>11164079</t>
  </si>
  <si>
    <t>9:22:29</t>
  </si>
  <si>
    <t>9:48:15</t>
  </si>
  <si>
    <t>133775</t>
  </si>
  <si>
    <t>High Rock Forest Products</t>
  </si>
  <si>
    <t>11165057</t>
  </si>
  <si>
    <t>14:32:28</t>
  </si>
  <si>
    <t>15:31:20</t>
  </si>
  <si>
    <t>133777</t>
  </si>
  <si>
    <t>Woodgrain Inc</t>
  </si>
  <si>
    <t>LZ Woodgrain - Independence VA</t>
  </si>
  <si>
    <t>11165278</t>
  </si>
  <si>
    <t>Poplar</t>
  </si>
  <si>
    <t>21:22:17</t>
  </si>
  <si>
    <t>21:49:20</t>
  </si>
  <si>
    <t>11164150</t>
  </si>
  <si>
    <t>9:38:14</t>
  </si>
  <si>
    <t>10:10:33</t>
  </si>
  <si>
    <t>11164918</t>
  </si>
  <si>
    <t>13:27:26</t>
  </si>
  <si>
    <t>14:34:56</t>
  </si>
  <si>
    <t>11165220</t>
  </si>
  <si>
    <t>17:59:14</t>
  </si>
  <si>
    <t>18:35:39</t>
  </si>
  <si>
    <t>134022</t>
  </si>
  <si>
    <t>R &amp; M Lumber</t>
  </si>
  <si>
    <t>11165018</t>
  </si>
  <si>
    <t>14:16:47</t>
  </si>
  <si>
    <t>15:19:30</t>
  </si>
  <si>
    <t>812275</t>
  </si>
  <si>
    <t>Sawdust       dec.wood    -    - -</t>
  </si>
  <si>
    <t>121422</t>
  </si>
  <si>
    <t>PalletOne of North Carolina</t>
  </si>
  <si>
    <t>11163896</t>
  </si>
  <si>
    <t>8:50:58</t>
  </si>
  <si>
    <t>9:18:04</t>
  </si>
  <si>
    <t>11164765</t>
  </si>
  <si>
    <t>12:13:57</t>
  </si>
  <si>
    <t>12:49:04</t>
  </si>
  <si>
    <t>11164889</t>
  </si>
  <si>
    <t>13:08:47</t>
  </si>
  <si>
    <t>13:42:28</t>
  </si>
  <si>
    <t>11165128</t>
  </si>
  <si>
    <t>15:51:50</t>
  </si>
  <si>
    <t>16:34:21</t>
  </si>
  <si>
    <t>11164892</t>
  </si>
  <si>
    <t>13:10:33</t>
  </si>
  <si>
    <t>14:09:00</t>
  </si>
  <si>
    <t>131860</t>
  </si>
  <si>
    <t>Hopkins Lumber Contractors Inc</t>
  </si>
  <si>
    <t>11162509</t>
  </si>
  <si>
    <t>4:19:03</t>
  </si>
  <si>
    <t>4:42:02</t>
  </si>
  <si>
    <t>11163268</t>
  </si>
  <si>
    <t>6:48:51</t>
  </si>
  <si>
    <t>7:09:09</t>
  </si>
  <si>
    <t>11164447</t>
  </si>
  <si>
    <t>10:50:33</t>
  </si>
  <si>
    <t>11:13:07</t>
  </si>
  <si>
    <t>LZ-Hopkins-Critz Mill</t>
  </si>
  <si>
    <t>11162983</t>
  </si>
  <si>
    <t>5:48:14</t>
  </si>
  <si>
    <t>6:08:11</t>
  </si>
  <si>
    <t>11164887</t>
  </si>
  <si>
    <t>13:05:18</t>
  </si>
  <si>
    <t>13:34:47</t>
  </si>
  <si>
    <t>11165208</t>
  </si>
  <si>
    <t>17:20:48</t>
  </si>
  <si>
    <t>17:39:58</t>
  </si>
  <si>
    <t>11165277</t>
  </si>
  <si>
    <t>21:03:58</t>
  </si>
  <si>
    <t>21:21:57</t>
  </si>
  <si>
    <t>11164852</t>
  </si>
  <si>
    <t>12:48:43</t>
  </si>
  <si>
    <t>13:24:41</t>
  </si>
  <si>
    <t>11165133</t>
  </si>
  <si>
    <t>16:08:13</t>
  </si>
  <si>
    <t>16:47:12</t>
  </si>
  <si>
    <t>134020</t>
  </si>
  <si>
    <t>Stoneville Lumber Co., Inc</t>
  </si>
  <si>
    <t>11165215</t>
  </si>
  <si>
    <t>17:42:54</t>
  </si>
  <si>
    <t>18:08:23</t>
  </si>
  <si>
    <t>11165280</t>
  </si>
  <si>
    <t>21:29:24</t>
  </si>
  <si>
    <t>22:02:23</t>
  </si>
  <si>
    <t>1474070</t>
  </si>
  <si>
    <t>Sawdust     Pine             -    - -</t>
  </si>
  <si>
    <t>122405</t>
  </si>
  <si>
    <t>Jordan Lumber &amp; Supply</t>
  </si>
  <si>
    <t>11163728</t>
  </si>
  <si>
    <t>Southern Yellow Pine</t>
  </si>
  <si>
    <t>8:17:56</t>
  </si>
  <si>
    <t>8:52:24</t>
  </si>
  <si>
    <t>11164769</t>
  </si>
  <si>
    <t>12:15:44</t>
  </si>
  <si>
    <t>12:41:21</t>
  </si>
  <si>
    <t>11165188</t>
  </si>
  <si>
    <t>16:54:07</t>
  </si>
  <si>
    <t>17:12:50</t>
  </si>
  <si>
    <t>11165259</t>
  </si>
  <si>
    <t>19:57:04</t>
  </si>
  <si>
    <t>20:19:28</t>
  </si>
  <si>
    <t>11165344</t>
  </si>
  <si>
    <t>23:02:12</t>
  </si>
  <si>
    <t>23:22:19</t>
  </si>
  <si>
    <t>LZ Jordan Lumber S</t>
  </si>
  <si>
    <t>11162054</t>
  </si>
  <si>
    <t>Shavings</t>
  </si>
  <si>
    <t>2:47:11</t>
  </si>
  <si>
    <t>3:09:31</t>
  </si>
  <si>
    <t>11164098</t>
  </si>
  <si>
    <t>9:26:32</t>
  </si>
  <si>
    <t>9:50:34</t>
  </si>
  <si>
    <t>122406</t>
  </si>
  <si>
    <t>H. W. Culp Lumber Co.</t>
  </si>
  <si>
    <t>11162697</t>
  </si>
  <si>
    <t>4:50:39</t>
  </si>
  <si>
    <t>5:14:35</t>
  </si>
  <si>
    <t>11164207</t>
  </si>
  <si>
    <t>9:47:42</t>
  </si>
  <si>
    <t>10:14:45</t>
  </si>
  <si>
    <t>11164729</t>
  </si>
  <si>
    <t>12:08:39</t>
  </si>
  <si>
    <t>12:36:23</t>
  </si>
  <si>
    <t>130657</t>
  </si>
  <si>
    <t>S &amp; L Sawmills</t>
  </si>
  <si>
    <t>11162375</t>
  </si>
  <si>
    <t>3:56:11</t>
  </si>
  <si>
    <t>4:10:30</t>
  </si>
  <si>
    <t>11162207</t>
  </si>
  <si>
    <t>3:23:37</t>
  </si>
  <si>
    <t>3:45:40</t>
  </si>
  <si>
    <t>11163592</t>
  </si>
  <si>
    <t>7:54:30</t>
  </si>
  <si>
    <t>8:17:54</t>
  </si>
  <si>
    <t>11161661</t>
  </si>
  <si>
    <t>0:56:38</t>
  </si>
  <si>
    <t>1:18:04</t>
  </si>
  <si>
    <t>11163088</t>
  </si>
  <si>
    <t>6:12:13</t>
  </si>
  <si>
    <t>6:31:04</t>
  </si>
  <si>
    <t>132671</t>
  </si>
  <si>
    <t>Piedmont Hardwood Lumber Co. Inc</t>
  </si>
  <si>
    <t>11164346</t>
  </si>
  <si>
    <t>10:20:51</t>
  </si>
  <si>
    <t>10:47:57</t>
  </si>
  <si>
    <t>11165218</t>
  </si>
  <si>
    <t>17:55:58</t>
  </si>
  <si>
    <t>18:21:43</t>
  </si>
  <si>
    <t>133767</t>
  </si>
  <si>
    <t>Carolina Wood Enterprises</t>
  </si>
  <si>
    <t>11164516</t>
  </si>
  <si>
    <t>11:04:00</t>
  </si>
  <si>
    <t>11:32:44</t>
  </si>
  <si>
    <t>11164913</t>
  </si>
  <si>
    <t>White Pine</t>
  </si>
  <si>
    <t>13:21:32</t>
  </si>
  <si>
    <t>14:23:42</t>
  </si>
  <si>
    <t>11165282</t>
  </si>
  <si>
    <t>21:34:17</t>
  </si>
  <si>
    <t>22:21:16</t>
  </si>
  <si>
    <t>141476</t>
  </si>
  <si>
    <t>GPC Land and Timber LLC</t>
  </si>
  <si>
    <t>11165210</t>
  </si>
  <si>
    <t>17:26:50</t>
  </si>
  <si>
    <t>17:53:30</t>
  </si>
  <si>
    <t>143607</t>
  </si>
  <si>
    <t>Roseburg Forest Products</t>
  </si>
  <si>
    <t>11163945</t>
  </si>
  <si>
    <t>8:58:45</t>
  </si>
  <si>
    <t>9:20:53</t>
  </si>
  <si>
    <t>1506200</t>
  </si>
  <si>
    <t>Chips         pine        -    - d</t>
  </si>
  <si>
    <t>121423</t>
  </si>
  <si>
    <t>Canfor - New South Lumber Co.</t>
  </si>
  <si>
    <t>11162514</t>
  </si>
  <si>
    <t>4:21:01</t>
  </si>
  <si>
    <t>4:51:21</t>
  </si>
  <si>
    <t>11162946</t>
  </si>
  <si>
    <t>5:33:57</t>
  </si>
  <si>
    <t>5:55:17</t>
  </si>
  <si>
    <t>11163857</t>
  </si>
  <si>
    <t>8:41:15</t>
  </si>
  <si>
    <t>9:10:49</t>
  </si>
  <si>
    <t>11163925</t>
  </si>
  <si>
    <t>8:53:23</t>
  </si>
  <si>
    <t>9:42:50</t>
  </si>
  <si>
    <t>11164567</t>
  </si>
  <si>
    <t>11:20:52</t>
  </si>
  <si>
    <t>11:57:13</t>
  </si>
  <si>
    <t>11164675</t>
  </si>
  <si>
    <t>11:43:53</t>
  </si>
  <si>
    <t>12:09:16</t>
  </si>
  <si>
    <t>11165086</t>
  </si>
  <si>
    <t>14:45:26</t>
  </si>
  <si>
    <t>15:33:01</t>
  </si>
  <si>
    <t>11163273</t>
  </si>
  <si>
    <t>6:50:28</t>
  </si>
  <si>
    <t>7:12:21</t>
  </si>
  <si>
    <t>11164263</t>
  </si>
  <si>
    <t>10:05:40</t>
  </si>
  <si>
    <t>10:25:43</t>
  </si>
  <si>
    <t>11164797</t>
  </si>
  <si>
    <t>12:30:46</t>
  </si>
  <si>
    <t>12:58:26</t>
  </si>
  <si>
    <t>11165147</t>
  </si>
  <si>
    <t>16:10:33</t>
  </si>
  <si>
    <t>16:36:07</t>
  </si>
  <si>
    <t>11165237</t>
  </si>
  <si>
    <t>18:38:49</t>
  </si>
  <si>
    <t>18:57:10</t>
  </si>
  <si>
    <t>11165276</t>
  </si>
  <si>
    <t>20:57:25</t>
  </si>
  <si>
    <t>21:15:15</t>
  </si>
  <si>
    <t>11162518</t>
  </si>
  <si>
    <t>4:22:28</t>
  </si>
  <si>
    <t>4:57:13</t>
  </si>
  <si>
    <t>11163474</t>
  </si>
  <si>
    <t>7:30:51</t>
  </si>
  <si>
    <t>7:55:08</t>
  </si>
  <si>
    <t>11163532</t>
  </si>
  <si>
    <t>7:41:51</t>
  </si>
  <si>
    <t>8:01:10</t>
  </si>
  <si>
    <t>11163630</t>
  </si>
  <si>
    <t>8:01:33</t>
  </si>
  <si>
    <t>8:20:47</t>
  </si>
  <si>
    <t>11163664</t>
  </si>
  <si>
    <t>8:03:07</t>
  </si>
  <si>
    <t>8:34:22</t>
  </si>
  <si>
    <t>11164153</t>
  </si>
  <si>
    <t>9:39:54</t>
  </si>
  <si>
    <t>10:12:57</t>
  </si>
  <si>
    <t>11164222</t>
  </si>
  <si>
    <t>9:54:33</t>
  </si>
  <si>
    <t>10:23:41</t>
  </si>
  <si>
    <t>11164703</t>
  </si>
  <si>
    <t>12:19:11</t>
  </si>
  <si>
    <t>126302</t>
  </si>
  <si>
    <t>Troy Lumber Company</t>
  </si>
  <si>
    <t>LZ Troy Lumber Chipmill</t>
  </si>
  <si>
    <t>11162803</t>
  </si>
  <si>
    <t>5:10:08</t>
  </si>
  <si>
    <t>5:32:19</t>
  </si>
  <si>
    <t>11163667</t>
  </si>
  <si>
    <t>8:04:55</t>
  </si>
  <si>
    <t>8:38:56</t>
  </si>
  <si>
    <t>11163713</t>
  </si>
  <si>
    <t>8:16:04</t>
  </si>
  <si>
    <t>8:50:21</t>
  </si>
  <si>
    <t>11163807</t>
  </si>
  <si>
    <t>8:31:23</t>
  </si>
  <si>
    <t>9:01:39</t>
  </si>
  <si>
    <t>11164440</t>
  </si>
  <si>
    <t>10:45:53</t>
  </si>
  <si>
    <t>11:07:22</t>
  </si>
  <si>
    <t>11164564</t>
  </si>
  <si>
    <t>11:19:23</t>
  </si>
  <si>
    <t>12:07:35</t>
  </si>
  <si>
    <t>11164613</t>
  </si>
  <si>
    <t>11:28:49</t>
  </si>
  <si>
    <t>12:16:06</t>
  </si>
  <si>
    <t>11164786</t>
  </si>
  <si>
    <t>12:19:01</t>
  </si>
  <si>
    <t>13:06:53</t>
  </si>
  <si>
    <t>11164848</t>
  </si>
  <si>
    <t>12:46:06</t>
  </si>
  <si>
    <t>13:22:12</t>
  </si>
  <si>
    <t>11164888</t>
  </si>
  <si>
    <t>13:06:59</t>
  </si>
  <si>
    <t>13:38:38</t>
  </si>
  <si>
    <t>11165118</t>
  </si>
  <si>
    <t>15:26:39</t>
  </si>
  <si>
    <t>15:59:38</t>
  </si>
  <si>
    <t>LZ Troy Lumber Sawmill</t>
  </si>
  <si>
    <t>11164256</t>
  </si>
  <si>
    <t>10:02:25</t>
  </si>
  <si>
    <t>10:30:31</t>
  </si>
  <si>
    <t>11164983</t>
  </si>
  <si>
    <t>13:50:51</t>
  </si>
  <si>
    <t>14:47:04</t>
  </si>
  <si>
    <t>11165021</t>
  </si>
  <si>
    <t>14:26:04</t>
  </si>
  <si>
    <t>15:13:16</t>
  </si>
  <si>
    <t>11165063</t>
  </si>
  <si>
    <t>14:41:42</t>
  </si>
  <si>
    <t>15:23:26</t>
  </si>
  <si>
    <t>11161799</t>
  </si>
  <si>
    <t>1:33:39</t>
  </si>
  <si>
    <t>1:49:57</t>
  </si>
  <si>
    <t>11162503</t>
  </si>
  <si>
    <t>4:17:19</t>
  </si>
  <si>
    <t>4:38:57</t>
  </si>
  <si>
    <t>131651</t>
  </si>
  <si>
    <t>Triple-N Lumber</t>
  </si>
  <si>
    <t>11164330</t>
  </si>
  <si>
    <t>10:16:42</t>
  </si>
  <si>
    <t>10:43:44</t>
  </si>
  <si>
    <t>131853</t>
  </si>
  <si>
    <t>Pine Products, LLC</t>
  </si>
  <si>
    <t>11164012</t>
  </si>
  <si>
    <t>9:10:58</t>
  </si>
  <si>
    <t>9:53:37</t>
  </si>
  <si>
    <t>11164529</t>
  </si>
  <si>
    <t>11:09:09</t>
  </si>
  <si>
    <t>11:48:08</t>
  </si>
  <si>
    <t>11164537</t>
  </si>
  <si>
    <t>11:11:06</t>
  </si>
  <si>
    <t>11:54:00</t>
  </si>
  <si>
    <t>11165124</t>
  </si>
  <si>
    <t>15:42:02</t>
  </si>
  <si>
    <t>16:03:15</t>
  </si>
  <si>
    <t>11165131</t>
  </si>
  <si>
    <t>16:04:08</t>
  </si>
  <si>
    <t>16:26:55</t>
  </si>
  <si>
    <t>11165206</t>
  </si>
  <si>
    <t>17:18:02</t>
  </si>
  <si>
    <t>17:42:49</t>
  </si>
  <si>
    <t>11161986</t>
  </si>
  <si>
    <t>2:28:11</t>
  </si>
  <si>
    <t>2:45:04</t>
  </si>
  <si>
    <t>11162568</t>
  </si>
  <si>
    <t>4:29:03</t>
  </si>
  <si>
    <t>5:10:39</t>
  </si>
  <si>
    <t>11165351</t>
  </si>
  <si>
    <t>23:26:58</t>
  </si>
  <si>
    <t>11163891</t>
  </si>
  <si>
    <t>8:49:12</t>
  </si>
  <si>
    <t>9:27:54</t>
  </si>
  <si>
    <t>132367</t>
  </si>
  <si>
    <t>Boise Cascade Company</t>
  </si>
  <si>
    <t>11164979</t>
  </si>
  <si>
    <t>13:45:03</t>
  </si>
  <si>
    <t>14:37:38</t>
  </si>
  <si>
    <t>11165235</t>
  </si>
  <si>
    <t>18:37:07</t>
  </si>
  <si>
    <t>18:58:50</t>
  </si>
  <si>
    <t>11165376</t>
  </si>
  <si>
    <t>23:40:56</t>
  </si>
  <si>
    <t>11165189</t>
  </si>
  <si>
    <t>16:59:54</t>
  </si>
  <si>
    <t>17:30:47</t>
  </si>
  <si>
    <t>133776</t>
  </si>
  <si>
    <t>Hull Brothers Lumber Co.</t>
  </si>
  <si>
    <t>11164649</t>
  </si>
  <si>
    <t>11:39:45</t>
  </si>
  <si>
    <t>12:24:29</t>
  </si>
  <si>
    <t>11162974</t>
  </si>
  <si>
    <t>5:44:30</t>
  </si>
  <si>
    <t>6:15:40</t>
  </si>
  <si>
    <t>11163420</t>
  </si>
  <si>
    <t>7:19:44</t>
  </si>
  <si>
    <t>7:41:14</t>
  </si>
  <si>
    <t>11163461</t>
  </si>
  <si>
    <t>7:29:05</t>
  </si>
  <si>
    <t>7:52:30</t>
  </si>
  <si>
    <t>11164333</t>
  </si>
  <si>
    <t>10:19:16</t>
  </si>
  <si>
    <t>10:52:50</t>
  </si>
  <si>
    <t>11164730</t>
  </si>
  <si>
    <t>12:10:26</t>
  </si>
  <si>
    <t>12:43:34</t>
  </si>
  <si>
    <t>11164862</t>
  </si>
  <si>
    <t>12:57:58</t>
  </si>
  <si>
    <t>13:30:06</t>
  </si>
  <si>
    <t>134395</t>
  </si>
  <si>
    <t>L &amp; E Lumber Inc</t>
  </si>
  <si>
    <t>11164731</t>
  </si>
  <si>
    <t>12:12:01</t>
  </si>
  <si>
    <t>13:01:27</t>
  </si>
  <si>
    <t>143118</t>
  </si>
  <si>
    <t>Gregory Lumber, Inc</t>
  </si>
  <si>
    <t>11162129</t>
  </si>
  <si>
    <t>3:01:55</t>
  </si>
  <si>
    <t>3:30:00</t>
  </si>
  <si>
    <t>11165098</t>
  </si>
  <si>
    <t>15:07:02</t>
  </si>
  <si>
    <t>15:40:08</t>
  </si>
  <si>
    <t>11165350</t>
  </si>
  <si>
    <t>23:24:51</t>
  </si>
  <si>
    <t>23:43:51</t>
  </si>
  <si>
    <t>11168757</t>
  </si>
  <si>
    <t>19:15:31</t>
  </si>
  <si>
    <t>19:55:04</t>
  </si>
  <si>
    <t>1545607</t>
  </si>
  <si>
    <t>Pre-Consumer RC Solid Wood Chips</t>
  </si>
  <si>
    <t>136546</t>
  </si>
  <si>
    <t>H&amp;M Wood Preserving Inc.</t>
  </si>
  <si>
    <t>Recycling</t>
  </si>
  <si>
    <t>11165001</t>
  </si>
  <si>
    <t>14:06:34</t>
  </si>
  <si>
    <t>15:05:22</t>
  </si>
  <si>
    <t>11165275</t>
  </si>
  <si>
    <t>20:43:39</t>
  </si>
  <si>
    <t>21:05:45</t>
  </si>
  <si>
    <t>139741</t>
  </si>
  <si>
    <t>The Truss Shop, Inc.</t>
  </si>
  <si>
    <t>11165186</t>
  </si>
  <si>
    <t>16:49:30</t>
  </si>
  <si>
    <t>17:21:42</t>
  </si>
  <si>
    <t>1558234</t>
  </si>
  <si>
    <t>In-woods chips  coniferous w. -    - d</t>
  </si>
  <si>
    <t>133808</t>
  </si>
  <si>
    <t>Bowling Logging and Chipping Inc.</t>
  </si>
  <si>
    <t>LZ Bowling-Stoneville Tract</t>
  </si>
  <si>
    <t>11164932</t>
  </si>
  <si>
    <t>13:36:22</t>
  </si>
  <si>
    <t>14:07:07</t>
  </si>
  <si>
    <t>134080</t>
  </si>
  <si>
    <t>Glenn R Shelton Logging Inc</t>
  </si>
  <si>
    <t>11162973</t>
  </si>
  <si>
    <t>5:43:09</t>
  </si>
  <si>
    <t>6:03:35</t>
  </si>
  <si>
    <t>11164214</t>
  </si>
  <si>
    <t>9:50:07</t>
  </si>
  <si>
    <t>10:33:48</t>
  </si>
  <si>
    <t>134177</t>
  </si>
  <si>
    <t>Williams Logging and Chipping</t>
  </si>
  <si>
    <t>Williams - Patrick VA</t>
  </si>
  <si>
    <t>11162112</t>
  </si>
  <si>
    <t>3:00:15</t>
  </si>
  <si>
    <t>3:18:51</t>
  </si>
  <si>
    <t>148916</t>
  </si>
  <si>
    <t>Piedmont Timber Inc.</t>
  </si>
  <si>
    <t>LZ-Piedmont Timber-Stokes</t>
  </si>
  <si>
    <t>11164172</t>
  </si>
  <si>
    <t>9:45:37</t>
  </si>
  <si>
    <t>10:21:14</t>
  </si>
  <si>
    <t>11164525</t>
  </si>
  <si>
    <t>11:07:21</t>
  </si>
  <si>
    <t>11:27:16</t>
  </si>
  <si>
    <t>11164716</t>
  </si>
  <si>
    <t>11:59:37</t>
  </si>
  <si>
    <t>13:08:30</t>
  </si>
  <si>
    <t>11164904</t>
  </si>
  <si>
    <t>13:12:31</t>
  </si>
  <si>
    <t>13:54:35</t>
  </si>
  <si>
    <t>11165238</t>
  </si>
  <si>
    <t>18:42:29</t>
  </si>
  <si>
    <t>19:13:35</t>
  </si>
  <si>
    <t>1558235</t>
  </si>
  <si>
    <t>In-woods chips  deciduous w. -    - d</t>
  </si>
  <si>
    <t>133738</t>
  </si>
  <si>
    <t>Pine State Group Inc</t>
  </si>
  <si>
    <t>LZ Pine State - Pelham</t>
  </si>
  <si>
    <t>11164996</t>
  </si>
  <si>
    <t>13:58:35</t>
  </si>
  <si>
    <t>15:07:57</t>
  </si>
  <si>
    <t>141463</t>
  </si>
  <si>
    <t>Gold Creek Inc</t>
  </si>
  <si>
    <t>LZ-Gold Creek-Yadkinville</t>
  </si>
  <si>
    <t>11165126</t>
  </si>
  <si>
    <t>15:43:41</t>
  </si>
  <si>
    <t>16:22:55</t>
  </si>
  <si>
    <t>141801</t>
  </si>
  <si>
    <t>Select Timber Services, Inc</t>
  </si>
  <si>
    <t>LZ-Select-Forsyth</t>
  </si>
  <si>
    <t>11164772</t>
  </si>
  <si>
    <t>12:17:28</t>
  </si>
  <si>
    <t>13:00:00</t>
  </si>
  <si>
    <t>11165132</t>
  </si>
  <si>
    <t>16:05:15</t>
  </si>
  <si>
    <t>16:37:54</t>
  </si>
  <si>
    <t>141871</t>
  </si>
  <si>
    <t>Wood Chucks LLC</t>
  </si>
  <si>
    <t>LZ Woodchucks - Mecklenburg</t>
  </si>
  <si>
    <t>11164007</t>
  </si>
  <si>
    <t>9:08:32</t>
  </si>
  <si>
    <t>9:33:59</t>
  </si>
  <si>
    <t>11165119</t>
  </si>
  <si>
    <t>15:28:24</t>
  </si>
  <si>
    <t>16:14:45</t>
  </si>
  <si>
    <t>144275</t>
  </si>
  <si>
    <t>S.M.Smith &amp; Sons, Inc.</t>
  </si>
  <si>
    <t>LZ - SM Smith - Colonial Crossings</t>
  </si>
  <si>
    <t>11164995</t>
  </si>
  <si>
    <t>13:57:11</t>
  </si>
  <si>
    <t>14:55:49</t>
  </si>
  <si>
    <t>11165217</t>
  </si>
  <si>
    <t>17:53:22</t>
  </si>
  <si>
    <t>18:15:18</t>
  </si>
  <si>
    <t>11164260</t>
  </si>
  <si>
    <t>10:04:26</t>
  </si>
  <si>
    <t>10:41:21</t>
  </si>
  <si>
    <t>11167679</t>
  </si>
  <si>
    <t>22.03.2022</t>
  </si>
  <si>
    <t>8:42:10</t>
  </si>
  <si>
    <t>9:11:05</t>
  </si>
  <si>
    <t>11169059</t>
  </si>
  <si>
    <t>15:47:55</t>
  </si>
  <si>
    <t>16:13:48</t>
  </si>
  <si>
    <t>11168855</t>
  </si>
  <si>
    <t>13:21:52</t>
  </si>
  <si>
    <t>14:17:46</t>
  </si>
  <si>
    <t>11169357</t>
  </si>
  <si>
    <t>23:55:56</t>
  </si>
  <si>
    <t>11169147</t>
  </si>
  <si>
    <t>18:48:41</t>
  </si>
  <si>
    <t>19:11:53</t>
  </si>
  <si>
    <t>141453</t>
  </si>
  <si>
    <t>Hendrix Lumber Co.</t>
  </si>
  <si>
    <t>11168928</t>
  </si>
  <si>
    <t>13:52:03</t>
  </si>
  <si>
    <t>14:20:57</t>
  </si>
  <si>
    <t>11168041</t>
  </si>
  <si>
    <t>9:52:57</t>
  </si>
  <si>
    <t>10:32:27</t>
  </si>
  <si>
    <t>11168850</t>
  </si>
  <si>
    <t>13:19:52</t>
  </si>
  <si>
    <t>14:02:51</t>
  </si>
  <si>
    <t>11168924</t>
  </si>
  <si>
    <t>13:45:00</t>
  </si>
  <si>
    <t>14:43:08</t>
  </si>
  <si>
    <t>11169070</t>
  </si>
  <si>
    <t>16:24:53</t>
  </si>
  <si>
    <t>16:44:40</t>
  </si>
  <si>
    <t>11165502</t>
  </si>
  <si>
    <t>0:57:36</t>
  </si>
  <si>
    <t>1:19:16</t>
  </si>
  <si>
    <t>11165821</t>
  </si>
  <si>
    <t>2:22:21</t>
  </si>
  <si>
    <t>2:43:35</t>
  </si>
  <si>
    <t>11166546</t>
  </si>
  <si>
    <t>5:02:38</t>
  </si>
  <si>
    <t>5:26:18</t>
  </si>
  <si>
    <t>11167499</t>
  </si>
  <si>
    <t>7:58:57</t>
  </si>
  <si>
    <t>8:20:07</t>
  </si>
  <si>
    <t>11168395</t>
  </si>
  <si>
    <t>10:57:37</t>
  </si>
  <si>
    <t>11:21:39</t>
  </si>
  <si>
    <t>11169253</t>
  </si>
  <si>
    <t>22:48:32</t>
  </si>
  <si>
    <t>23:07:14</t>
  </si>
  <si>
    <t>11166467</t>
  </si>
  <si>
    <t>4:43:58</t>
  </si>
  <si>
    <t>5:06:08</t>
  </si>
  <si>
    <t>11168946</t>
  </si>
  <si>
    <t>14:02:34</t>
  </si>
  <si>
    <t>14:27:10</t>
  </si>
  <si>
    <t>11166190</t>
  </si>
  <si>
    <t>3:48:29</t>
  </si>
  <si>
    <t>4:05:45</t>
  </si>
  <si>
    <t>11167631</t>
  </si>
  <si>
    <t>8:28:04</t>
  </si>
  <si>
    <t>8:55:38</t>
  </si>
  <si>
    <t>LZ Pine Products - S</t>
  </si>
  <si>
    <t>11169054</t>
  </si>
  <si>
    <t>15:34:10</t>
  </si>
  <si>
    <t>16:03:33</t>
  </si>
  <si>
    <t>11166035</t>
  </si>
  <si>
    <t>3:19:40</t>
  </si>
  <si>
    <t>3:37:32</t>
  </si>
  <si>
    <t>11168492</t>
  </si>
  <si>
    <t>11:19:47</t>
  </si>
  <si>
    <t>11:40:14</t>
  </si>
  <si>
    <t>11168765</t>
  </si>
  <si>
    <t>12:34:05</t>
  </si>
  <si>
    <t>12:57:29</t>
  </si>
  <si>
    <t>11169121</t>
  </si>
  <si>
    <t>17:23:17</t>
  </si>
  <si>
    <t>17:41:58</t>
  </si>
  <si>
    <t>11169124</t>
  </si>
  <si>
    <t>17:29:42</t>
  </si>
  <si>
    <t>17:53:10</t>
  </si>
  <si>
    <t>11167267</t>
  </si>
  <si>
    <t>7:13:50</t>
  </si>
  <si>
    <t>8:03:02</t>
  </si>
  <si>
    <t>11168308</t>
  </si>
  <si>
    <t>10:43:41</t>
  </si>
  <si>
    <t>11:11:13</t>
  </si>
  <si>
    <t>11168657</t>
  </si>
  <si>
    <t>11:58:17</t>
  </si>
  <si>
    <t>12:19:00</t>
  </si>
  <si>
    <t>11168785</t>
  </si>
  <si>
    <t>12:46:56</t>
  </si>
  <si>
    <t>13:13:27</t>
  </si>
  <si>
    <t>11169208</t>
  </si>
  <si>
    <t>20:19:50</t>
  </si>
  <si>
    <t>20:51:32</t>
  </si>
  <si>
    <t>11169005</t>
  </si>
  <si>
    <t>14:30:41</t>
  </si>
  <si>
    <t>15:11:23</t>
  </si>
  <si>
    <t>11167114</t>
  </si>
  <si>
    <t>6:42:41</t>
  </si>
  <si>
    <t>7:09:41</t>
  </si>
  <si>
    <t>11166405</t>
  </si>
  <si>
    <t>4:29:48</t>
  </si>
  <si>
    <t>5:08:00</t>
  </si>
  <si>
    <t>11166495</t>
  </si>
  <si>
    <t>4:50:21</t>
  </si>
  <si>
    <t>5:16:54</t>
  </si>
  <si>
    <t>11167153</t>
  </si>
  <si>
    <t>6:55:54</t>
  </si>
  <si>
    <t>7:28:13</t>
  </si>
  <si>
    <t>11167375</t>
  </si>
  <si>
    <t>7:33:37</t>
  </si>
  <si>
    <t>8:22:04</t>
  </si>
  <si>
    <t>11168193</t>
  </si>
  <si>
    <t>10:20:15</t>
  </si>
  <si>
    <t>10:46:08</t>
  </si>
  <si>
    <t>11168360</t>
  </si>
  <si>
    <t>10:50:22</t>
  </si>
  <si>
    <t>11:19:53</t>
  </si>
  <si>
    <t>11168925</t>
  </si>
  <si>
    <t>13:46:42</t>
  </si>
  <si>
    <t>14:14:29</t>
  </si>
  <si>
    <t>11166327</t>
  </si>
  <si>
    <t>4:19:28</t>
  </si>
  <si>
    <t>4:41:05</t>
  </si>
  <si>
    <t>11167183</t>
  </si>
  <si>
    <t>7:00:40</t>
  </si>
  <si>
    <t>7:19:58</t>
  </si>
  <si>
    <t>11167209</t>
  </si>
  <si>
    <t>7:02:27</t>
  </si>
  <si>
    <t>7:24:08</t>
  </si>
  <si>
    <t>11167961</t>
  </si>
  <si>
    <t>9:32:17</t>
  </si>
  <si>
    <t>9:50:15</t>
  </si>
  <si>
    <t>11167966</t>
  </si>
  <si>
    <t>9:33:50</t>
  </si>
  <si>
    <t>9:51:46</t>
  </si>
  <si>
    <t>11168630</t>
  </si>
  <si>
    <t>11:53:18</t>
  </si>
  <si>
    <t>12:10:56</t>
  </si>
  <si>
    <t>11169045</t>
  </si>
  <si>
    <t>15:13:26</t>
  </si>
  <si>
    <t>15:31:49</t>
  </si>
  <si>
    <t>11169126</t>
  </si>
  <si>
    <t>17:39:15</t>
  </si>
  <si>
    <t>17:57:05</t>
  </si>
  <si>
    <t>11169207</t>
  </si>
  <si>
    <t>20:03:33</t>
  </si>
  <si>
    <t>20:23:47</t>
  </si>
  <si>
    <t>11167144</t>
  </si>
  <si>
    <t>6:49:15</t>
  </si>
  <si>
    <t>7:12:46</t>
  </si>
  <si>
    <t>11167561</t>
  </si>
  <si>
    <t>8:13:51</t>
  </si>
  <si>
    <t>8:42:05</t>
  </si>
  <si>
    <t>11167875</t>
  </si>
  <si>
    <t>9:15:10</t>
  </si>
  <si>
    <t>9:31:41</t>
  </si>
  <si>
    <t>11168173</t>
  </si>
  <si>
    <t>10:16:20</t>
  </si>
  <si>
    <t>10:30:52</t>
  </si>
  <si>
    <t>11168515</t>
  </si>
  <si>
    <t>11:25:25</t>
  </si>
  <si>
    <t>11:55:42</t>
  </si>
  <si>
    <t>11168716</t>
  </si>
  <si>
    <t>12:17:54</t>
  </si>
  <si>
    <t>12:47:35</t>
  </si>
  <si>
    <t>11168770</t>
  </si>
  <si>
    <t>12:38:31</t>
  </si>
  <si>
    <t>13:17:12</t>
  </si>
  <si>
    <t>11169018</t>
  </si>
  <si>
    <t>14:58:55</t>
  </si>
  <si>
    <t>15:17:17</t>
  </si>
  <si>
    <t>11167177</t>
  </si>
  <si>
    <t>6:57:52</t>
  </si>
  <si>
    <t>7:38:21</t>
  </si>
  <si>
    <t>11167211</t>
  </si>
  <si>
    <t>7:04:03</t>
  </si>
  <si>
    <t>7:32:32</t>
  </si>
  <si>
    <t>11168296</t>
  </si>
  <si>
    <t>10:39:40</t>
  </si>
  <si>
    <t>11:01:23</t>
  </si>
  <si>
    <t>11168388</t>
  </si>
  <si>
    <t>10:55:32</t>
  </si>
  <si>
    <t>11:29:39</t>
  </si>
  <si>
    <t>11168028</t>
  </si>
  <si>
    <t>9:48:30</t>
  </si>
  <si>
    <t>10:10:57</t>
  </si>
  <si>
    <t>11168713</t>
  </si>
  <si>
    <t>12:16:17</t>
  </si>
  <si>
    <t>12:34:51</t>
  </si>
  <si>
    <t>11168858</t>
  </si>
  <si>
    <t>13:24:15</t>
  </si>
  <si>
    <t>13:50:28</t>
  </si>
  <si>
    <t>11168898</t>
  </si>
  <si>
    <t>13:39:33</t>
  </si>
  <si>
    <t>14:04:55</t>
  </si>
  <si>
    <t>11168944</t>
  </si>
  <si>
    <t>13:57:41</t>
  </si>
  <si>
    <t>14:41:18</t>
  </si>
  <si>
    <t>11168632</t>
  </si>
  <si>
    <t>11:56:09</t>
  </si>
  <si>
    <t>12:26:36</t>
  </si>
  <si>
    <t>11168077</t>
  </si>
  <si>
    <t>9:54:32</t>
  </si>
  <si>
    <t>10:21:10</t>
  </si>
  <si>
    <t>11168743</t>
  </si>
  <si>
    <t>12:32:02</t>
  </si>
  <si>
    <t>12:55:13</t>
  </si>
  <si>
    <t>11168933</t>
  </si>
  <si>
    <t>13:56:00</t>
  </si>
  <si>
    <t>14:23:15</t>
  </si>
  <si>
    <t>11169067</t>
  </si>
  <si>
    <t>16:12:43</t>
  </si>
  <si>
    <t>16:35:26</t>
  </si>
  <si>
    <t>11169244</t>
  </si>
  <si>
    <t>21:43:35</t>
  </si>
  <si>
    <t>22:05:33</t>
  </si>
  <si>
    <t>11165998</t>
  </si>
  <si>
    <t>3:11:45</t>
  </si>
  <si>
    <t>3:33:41</t>
  </si>
  <si>
    <t>11167254</t>
  </si>
  <si>
    <t>7:10:44</t>
  </si>
  <si>
    <t>7:50:03</t>
  </si>
  <si>
    <t>11169225</t>
  </si>
  <si>
    <t>20:59:03</t>
  </si>
  <si>
    <t>21:17:36</t>
  </si>
  <si>
    <t>11165940</t>
  </si>
  <si>
    <t>2:56:36</t>
  </si>
  <si>
    <t>3:26:16</t>
  </si>
  <si>
    <t>11166356</t>
  </si>
  <si>
    <t>4:22:19</t>
  </si>
  <si>
    <t>4:53:58</t>
  </si>
  <si>
    <t>11167020</t>
  </si>
  <si>
    <t>6:24:43</t>
  </si>
  <si>
    <t>7:00:22</t>
  </si>
  <si>
    <t>11167235</t>
  </si>
  <si>
    <t>7:08:08</t>
  </si>
  <si>
    <t>7:45:01</t>
  </si>
  <si>
    <t>11167475</t>
  </si>
  <si>
    <t>7:52:58</t>
  </si>
  <si>
    <t>8:31:32</t>
  </si>
  <si>
    <t>11168769</t>
  </si>
  <si>
    <t>12:36:11</t>
  </si>
  <si>
    <t>13:07:07</t>
  </si>
  <si>
    <t>11169094</t>
  </si>
  <si>
    <t>16:37:17</t>
  </si>
  <si>
    <t>16:54:12</t>
  </si>
  <si>
    <t>11169226</t>
  </si>
  <si>
    <t>21:06:39</t>
  </si>
  <si>
    <t>21:31:29</t>
  </si>
  <si>
    <t>11169130</t>
  </si>
  <si>
    <t>18:04:24</t>
  </si>
  <si>
    <t>18:27:04</t>
  </si>
  <si>
    <t>11166056</t>
  </si>
  <si>
    <t>3:24:02</t>
  </si>
  <si>
    <t>3:44:18</t>
  </si>
  <si>
    <t>11166944</t>
  </si>
  <si>
    <t>6:09:55</t>
  </si>
  <si>
    <t>6:45:40</t>
  </si>
  <si>
    <t>11166915</t>
  </si>
  <si>
    <t>6:04:17</t>
  </si>
  <si>
    <t>6:26:47</t>
  </si>
  <si>
    <t>11167089</t>
  </si>
  <si>
    <t>6:35:14</t>
  </si>
  <si>
    <t>7:06:58</t>
  </si>
  <si>
    <t>11167262</t>
  </si>
  <si>
    <t>7:12:23</t>
  </si>
  <si>
    <t>7:48:28</t>
  </si>
  <si>
    <t>11167305</t>
  </si>
  <si>
    <t>7:20:58</t>
  </si>
  <si>
    <t>8:00:45</t>
  </si>
  <si>
    <t>11168801</t>
  </si>
  <si>
    <t>12:59:18</t>
  </si>
  <si>
    <t>13:26:19</t>
  </si>
  <si>
    <t>11168824</t>
  </si>
  <si>
    <t>13:05:37</t>
  </si>
  <si>
    <t>13:28:27</t>
  </si>
  <si>
    <t>11169117</t>
  </si>
  <si>
    <t>17:11:22</t>
  </si>
  <si>
    <t>17:38:28</t>
  </si>
  <si>
    <t>133809</t>
  </si>
  <si>
    <t>Watts Bumgarner &amp; Brown Inc.</t>
  </si>
  <si>
    <t>11167093</t>
  </si>
  <si>
    <t>6:37:12</t>
  </si>
  <si>
    <t>7:22:04</t>
  </si>
  <si>
    <t>140659</t>
  </si>
  <si>
    <t>C &amp; B Lumber Inc.</t>
  </si>
  <si>
    <t>11168303</t>
  </si>
  <si>
    <t>10:41:38</t>
  </si>
  <si>
    <t>11:09:53</t>
  </si>
  <si>
    <t>11165742</t>
  </si>
  <si>
    <t>2:07:00</t>
  </si>
  <si>
    <t>2:25:10</t>
  </si>
  <si>
    <t>11165891</t>
  </si>
  <si>
    <t>2:51:37</t>
  </si>
  <si>
    <t>3:14:33</t>
  </si>
  <si>
    <t>11166381</t>
  </si>
  <si>
    <t>4:27:32</t>
  </si>
  <si>
    <t>4:58:02</t>
  </si>
  <si>
    <t>11166928</t>
  </si>
  <si>
    <t>6:07:39</t>
  </si>
  <si>
    <t>6:35:18</t>
  </si>
  <si>
    <t>11167379</t>
  </si>
  <si>
    <t>7:35:21</t>
  </si>
  <si>
    <t>8:33:31</t>
  </si>
  <si>
    <t>11169131</t>
  </si>
  <si>
    <t>18:07:09</t>
  </si>
  <si>
    <t>18:45:49</t>
  </si>
  <si>
    <t>11169228</t>
  </si>
  <si>
    <t>21:16:39</t>
  </si>
  <si>
    <t>21:44:20</t>
  </si>
  <si>
    <t>11167044</t>
  </si>
  <si>
    <t>6:26:19</t>
  </si>
  <si>
    <t>11168034</t>
  </si>
  <si>
    <t>9:50:21</t>
  </si>
  <si>
    <t>10:13:50</t>
  </si>
  <si>
    <t>11169048</t>
  </si>
  <si>
    <t>15:23:02</t>
  </si>
  <si>
    <t>15:45:32</t>
  </si>
  <si>
    <t>11167734</t>
  </si>
  <si>
    <t>8:52:08</t>
  </si>
  <si>
    <t>9:20:50</t>
  </si>
  <si>
    <t>11167879</t>
  </si>
  <si>
    <t>9:16:35</t>
  </si>
  <si>
    <t>9:45:38</t>
  </si>
  <si>
    <t>11168828</t>
  </si>
  <si>
    <t>13:08:12</t>
  </si>
  <si>
    <t>13:39:37</t>
  </si>
  <si>
    <t>11169072</t>
  </si>
  <si>
    <t>16:31:40</t>
  </si>
  <si>
    <t>16:59:02</t>
  </si>
  <si>
    <t>11169249</t>
  </si>
  <si>
    <t>22:14:56</t>
  </si>
  <si>
    <t>22:36:17</t>
  </si>
  <si>
    <t>137602</t>
  </si>
  <si>
    <t>Clayton Homes</t>
  </si>
  <si>
    <t>11168238</t>
  </si>
  <si>
    <t>10:29:29</t>
  </si>
  <si>
    <t>10:57:09</t>
  </si>
  <si>
    <t>11167593</t>
  </si>
  <si>
    <t>8:21:08</t>
  </si>
  <si>
    <t>8:57:16</t>
  </si>
  <si>
    <t>11168833</t>
  </si>
  <si>
    <t>13:10:53</t>
  </si>
  <si>
    <t>13:42:10</t>
  </si>
  <si>
    <t>11169060</t>
  </si>
  <si>
    <t>15:49:27</t>
  </si>
  <si>
    <t>16:09:39</t>
  </si>
  <si>
    <t>11166727</t>
  </si>
  <si>
    <t>5:36:31</t>
  </si>
  <si>
    <t>5:59:05</t>
  </si>
  <si>
    <t>11167916</t>
  </si>
  <si>
    <t>9:23:12</t>
  </si>
  <si>
    <t>9:43:22</t>
  </si>
  <si>
    <t>11165830</t>
  </si>
  <si>
    <t>2:28:52</t>
  </si>
  <si>
    <t>2:51:22</t>
  </si>
  <si>
    <t>141740</t>
  </si>
  <si>
    <t>Darrell Brian Garrett</t>
  </si>
  <si>
    <t>Garrett Logging - Rockingham</t>
  </si>
  <si>
    <t>11167360</t>
  </si>
  <si>
    <t>7:31:42</t>
  </si>
  <si>
    <t>8:12:26</t>
  </si>
  <si>
    <t>147035</t>
  </si>
  <si>
    <t>Ken Horton Logging, Inc</t>
  </si>
  <si>
    <t>LZ-KenHorton-Carroll</t>
  </si>
  <si>
    <t>11169095</t>
  </si>
  <si>
    <t>16:39:14</t>
  </si>
  <si>
    <t>17:07:06</t>
  </si>
  <si>
    <t>11168449</t>
  </si>
  <si>
    <t>11:08:05</t>
  </si>
  <si>
    <t>11:41:37</t>
  </si>
  <si>
    <t>11169006</t>
  </si>
  <si>
    <t>14:32:51</t>
  </si>
  <si>
    <t>14:55:15</t>
  </si>
  <si>
    <t>11169096</t>
  </si>
  <si>
    <t>16:41:16</t>
  </si>
  <si>
    <t>17:15:31</t>
  </si>
  <si>
    <t>11167311</t>
  </si>
  <si>
    <t>7:22:49</t>
  </si>
  <si>
    <t>8:16:59</t>
  </si>
  <si>
    <t>11168518</t>
  </si>
  <si>
    <t>11:28:10</t>
  </si>
  <si>
    <t>11:53:57</t>
  </si>
  <si>
    <t>11167844</t>
  </si>
  <si>
    <t>9:08:27</t>
  </si>
  <si>
    <t>9:34:18</t>
  </si>
  <si>
    <t>11168844</t>
  </si>
  <si>
    <t>13:12:43</t>
  </si>
  <si>
    <t>13:52:41</t>
  </si>
  <si>
    <t>148621</t>
  </si>
  <si>
    <t>Keck Logging and Chipping Inc</t>
  </si>
  <si>
    <t>LZ-Keck-Caswell</t>
  </si>
  <si>
    <t>11166974</t>
  </si>
  <si>
    <t>6:17:10</t>
  </si>
  <si>
    <t>6:42:36</t>
  </si>
  <si>
    <t>11168149</t>
  </si>
  <si>
    <t>10:10:44</t>
  </si>
  <si>
    <t>10:42:23</t>
  </si>
  <si>
    <t>148879</t>
  </si>
  <si>
    <t>Harris Logging LLC</t>
  </si>
  <si>
    <t>LZ Harris Logging - Davidson</t>
  </si>
  <si>
    <t>11168895</t>
  </si>
  <si>
    <t>13:37:52</t>
  </si>
  <si>
    <t>14:34:58</t>
  </si>
  <si>
    <t>11174155</t>
  </si>
  <si>
    <t>23.03.2022</t>
  </si>
  <si>
    <t>15:52:44</t>
  </si>
  <si>
    <t>16:17:03</t>
  </si>
  <si>
    <t>11170485</t>
  </si>
  <si>
    <t>3:12:24</t>
  </si>
  <si>
    <t>3:27:55</t>
  </si>
  <si>
    <t>11171186</t>
  </si>
  <si>
    <t>5:23:35</t>
  </si>
  <si>
    <t>5:42:23</t>
  </si>
  <si>
    <t>11172654</t>
  </si>
  <si>
    <t>10:11:50</t>
  </si>
  <si>
    <t>11:10:48</t>
  </si>
  <si>
    <t>11174095</t>
  </si>
  <si>
    <t>15:02:12</t>
  </si>
  <si>
    <t>15:56:03</t>
  </si>
  <si>
    <t>11171397</t>
  </si>
  <si>
    <t>6:07:12</t>
  </si>
  <si>
    <t>6:26:48</t>
  </si>
  <si>
    <t>11171838</t>
  </si>
  <si>
    <t>7:28:43</t>
  </si>
  <si>
    <t>7:56:15</t>
  </si>
  <si>
    <t>11172534</t>
  </si>
  <si>
    <t>9:45:51</t>
  </si>
  <si>
    <t>10:04:51</t>
  </si>
  <si>
    <t>11172787</t>
  </si>
  <si>
    <t>10:37:12</t>
  </si>
  <si>
    <t>11:33:48</t>
  </si>
  <si>
    <t>11174019</t>
  </si>
  <si>
    <t>14:08:03</t>
  </si>
  <si>
    <t>14:30:36</t>
  </si>
  <si>
    <t>11174235</t>
  </si>
  <si>
    <t>18:15:06</t>
  </si>
  <si>
    <t>18:37:13</t>
  </si>
  <si>
    <t>11174332</t>
  </si>
  <si>
    <t>21:50:39</t>
  </si>
  <si>
    <t>22:18:07</t>
  </si>
  <si>
    <t>11173691</t>
  </si>
  <si>
    <t>12:05:42</t>
  </si>
  <si>
    <t>12:38:41</t>
  </si>
  <si>
    <t>11171011</t>
  </si>
  <si>
    <t>4:46:00</t>
  </si>
  <si>
    <t>5:05:56</t>
  </si>
  <si>
    <t>11173997</t>
  </si>
  <si>
    <t>13:55:14</t>
  </si>
  <si>
    <t>14:18:17</t>
  </si>
  <si>
    <t>11170729</t>
  </si>
  <si>
    <t>3:51:04</t>
  </si>
  <si>
    <t>4:12:09</t>
  </si>
  <si>
    <t>11172651</t>
  </si>
  <si>
    <t>10:10:30</t>
  </si>
  <si>
    <t>10:49:13</t>
  </si>
  <si>
    <t>11174070</t>
  </si>
  <si>
    <t>14:37:15</t>
  </si>
  <si>
    <t>15:03:22</t>
  </si>
  <si>
    <t>11174088</t>
  </si>
  <si>
    <t>14:53:48</t>
  </si>
  <si>
    <t>15:18:57</t>
  </si>
  <si>
    <t>11170569</t>
  </si>
  <si>
    <t>3:18:52</t>
  </si>
  <si>
    <t>3:37:28</t>
  </si>
  <si>
    <t>11171560</t>
  </si>
  <si>
    <t>6:40:33</t>
  </si>
  <si>
    <t>7:01:41</t>
  </si>
  <si>
    <t>11171445</t>
  </si>
  <si>
    <t>6:14:03</t>
  </si>
  <si>
    <t>6:38:47</t>
  </si>
  <si>
    <t>11173413</t>
  </si>
  <si>
    <t>11:53:21</t>
  </si>
  <si>
    <t>12:30:54</t>
  </si>
  <si>
    <t>11174215</t>
  </si>
  <si>
    <t>17:40:15</t>
  </si>
  <si>
    <t>11174320</t>
  </si>
  <si>
    <t>21:02:37</t>
  </si>
  <si>
    <t>21:23:04</t>
  </si>
  <si>
    <t>11173922</t>
  </si>
  <si>
    <t>13:19:03</t>
  </si>
  <si>
    <t>13:46:56</t>
  </si>
  <si>
    <t>11174154</t>
  </si>
  <si>
    <t>15:50:44</t>
  </si>
  <si>
    <t>16:33:42</t>
  </si>
  <si>
    <t>11171540</t>
  </si>
  <si>
    <t>6:34:43</t>
  </si>
  <si>
    <t>7:09:05</t>
  </si>
  <si>
    <t>11171771</t>
  </si>
  <si>
    <t>7:15:15</t>
  </si>
  <si>
    <t>7:45:59</t>
  </si>
  <si>
    <t>11173826</t>
  </si>
  <si>
    <t>12:31:20</t>
  </si>
  <si>
    <t>12:56:44</t>
  </si>
  <si>
    <t>11174324</t>
  </si>
  <si>
    <t>21:24:59</t>
  </si>
  <si>
    <t>21:44:53</t>
  </si>
  <si>
    <t>11171591</t>
  </si>
  <si>
    <t>6:44:33</t>
  </si>
  <si>
    <t>7:36:08</t>
  </si>
  <si>
    <t>144190</t>
  </si>
  <si>
    <t>S&amp;D Trucking LLC of Bennett NC</t>
  </si>
  <si>
    <t>11174081</t>
  </si>
  <si>
    <t>14:48:22</t>
  </si>
  <si>
    <t>15:12:53</t>
  </si>
  <si>
    <t>11174203</t>
  </si>
  <si>
    <t>16:48:25</t>
  </si>
  <si>
    <t>17:14:12</t>
  </si>
  <si>
    <t>11170864</t>
  </si>
  <si>
    <t>4:18:17</t>
  </si>
  <si>
    <t>4:49:09</t>
  </si>
  <si>
    <t>11171916</t>
  </si>
  <si>
    <t>7:42:47</t>
  </si>
  <si>
    <t>7:58:35</t>
  </si>
  <si>
    <t>11172119</t>
  </si>
  <si>
    <t>8:19:23</t>
  </si>
  <si>
    <t>8:40:55</t>
  </si>
  <si>
    <t>11172254</t>
  </si>
  <si>
    <t>8:48:35</t>
  </si>
  <si>
    <t>9:07:14</t>
  </si>
  <si>
    <t>11172938</t>
  </si>
  <si>
    <t>11:15:01</t>
  </si>
  <si>
    <t>12:03:53</t>
  </si>
  <si>
    <t>11174082</t>
  </si>
  <si>
    <t>14:49:50</t>
  </si>
  <si>
    <t>15:49:04</t>
  </si>
  <si>
    <t>11174131</t>
  </si>
  <si>
    <t>15:22:24</t>
  </si>
  <si>
    <t>16:08:02</t>
  </si>
  <si>
    <t>11171057</t>
  </si>
  <si>
    <t>4:53:37</t>
  </si>
  <si>
    <t>5:12:45</t>
  </si>
  <si>
    <t>11171229</t>
  </si>
  <si>
    <t>5:31:12</t>
  </si>
  <si>
    <t>5:51:38</t>
  </si>
  <si>
    <t>11171992</t>
  </si>
  <si>
    <t>7:55:30</t>
  </si>
  <si>
    <t>8:13:17</t>
  </si>
  <si>
    <t>11172031</t>
  </si>
  <si>
    <t>8:04:23</t>
  </si>
  <si>
    <t>8:24:01</t>
  </si>
  <si>
    <t>11172776</t>
  </si>
  <si>
    <t>10:32:39</t>
  </si>
  <si>
    <t>10:56:10</t>
  </si>
  <si>
    <t>11173999</t>
  </si>
  <si>
    <t>13:56:51</t>
  </si>
  <si>
    <t>14:23:31</t>
  </si>
  <si>
    <t>11174192</t>
  </si>
  <si>
    <t>16:27:32</t>
  </si>
  <si>
    <t>16:45:51</t>
  </si>
  <si>
    <t>11174253</t>
  </si>
  <si>
    <t>18:53:55</t>
  </si>
  <si>
    <t>19:12:19</t>
  </si>
  <si>
    <t>11170884</t>
  </si>
  <si>
    <t>4:21:57</t>
  </si>
  <si>
    <t>4:46:38</t>
  </si>
  <si>
    <t>11171597</t>
  </si>
  <si>
    <t>6:46:26</t>
  </si>
  <si>
    <t>7:11:24</t>
  </si>
  <si>
    <t>11171963</t>
  </si>
  <si>
    <t>7:51:15</t>
  </si>
  <si>
    <t>8:07:09</t>
  </si>
  <si>
    <t>11172583</t>
  </si>
  <si>
    <t>9:56:24</t>
  </si>
  <si>
    <t>10:12:34</t>
  </si>
  <si>
    <t>11173075</t>
  </si>
  <si>
    <t>11:31:35</t>
  </si>
  <si>
    <t>12:26:11</t>
  </si>
  <si>
    <t>11174026</t>
  </si>
  <si>
    <t>14:15:40</t>
  </si>
  <si>
    <t>14:42:52</t>
  </si>
  <si>
    <t>11174033</t>
  </si>
  <si>
    <t>14:23:35</t>
  </si>
  <si>
    <t>15:04:56</t>
  </si>
  <si>
    <t>11171273</t>
  </si>
  <si>
    <t>5:44:36</t>
  </si>
  <si>
    <t>6:13:41</t>
  </si>
  <si>
    <t>11171451</t>
  </si>
  <si>
    <t>6:16:08</t>
  </si>
  <si>
    <t>6:46:43</t>
  </si>
  <si>
    <t>11172339</t>
  </si>
  <si>
    <t>9:08:47</t>
  </si>
  <si>
    <t>9:49:33</t>
  </si>
  <si>
    <t>11172356</t>
  </si>
  <si>
    <t>9:11:10</t>
  </si>
  <si>
    <t>10:00:34</t>
  </si>
  <si>
    <t>11172366</t>
  </si>
  <si>
    <t>9:13:39</t>
  </si>
  <si>
    <t>9:47:31</t>
  </si>
  <si>
    <t>11171266</t>
  </si>
  <si>
    <t>5:42:37</t>
  </si>
  <si>
    <t>6:03:24</t>
  </si>
  <si>
    <t>11172279</t>
  </si>
  <si>
    <t>8:54:57</t>
  </si>
  <si>
    <t>9:16:25</t>
  </si>
  <si>
    <t>11172283</t>
  </si>
  <si>
    <t>8:56:58</t>
  </si>
  <si>
    <t>9:26:25</t>
  </si>
  <si>
    <t>11172330</t>
  </si>
  <si>
    <t>9:06:09</t>
  </si>
  <si>
    <t>9:36:10</t>
  </si>
  <si>
    <t>11172731</t>
  </si>
  <si>
    <t>10:22:20</t>
  </si>
  <si>
    <t>11:00:38</t>
  </si>
  <si>
    <t>11172958</t>
  </si>
  <si>
    <t>11:19:40</t>
  </si>
  <si>
    <t>12:10:05</t>
  </si>
  <si>
    <t>11173103</t>
  </si>
  <si>
    <t>11:36:01</t>
  </si>
  <si>
    <t>12:43:37</t>
  </si>
  <si>
    <t>11173776</t>
  </si>
  <si>
    <t>12:11:35</t>
  </si>
  <si>
    <t>12:49:29</t>
  </si>
  <si>
    <t>11173778</t>
  </si>
  <si>
    <t>12:12:52</t>
  </si>
  <si>
    <t>12:51:18</t>
  </si>
  <si>
    <t>11173883</t>
  </si>
  <si>
    <t>12:56:00</t>
  </si>
  <si>
    <t>13:15:52</t>
  </si>
  <si>
    <t>11173918</t>
  </si>
  <si>
    <t>13:17:11</t>
  </si>
  <si>
    <t>13:42:22</t>
  </si>
  <si>
    <t>11173976</t>
  </si>
  <si>
    <t>13:45:12</t>
  </si>
  <si>
    <t>14:03:39</t>
  </si>
  <si>
    <t>11174079</t>
  </si>
  <si>
    <t>14:44:49</t>
  </si>
  <si>
    <t>15:27:16</t>
  </si>
  <si>
    <t>11172762</t>
  </si>
  <si>
    <t>10:30:46</t>
  </si>
  <si>
    <t>11:12:14</t>
  </si>
  <si>
    <t>11172594</t>
  </si>
  <si>
    <t>10:00:13</t>
  </si>
  <si>
    <t>10:31:15</t>
  </si>
  <si>
    <t>11172705</t>
  </si>
  <si>
    <t>10:20:35</t>
  </si>
  <si>
    <t>10:46:57</t>
  </si>
  <si>
    <t>11174080</t>
  </si>
  <si>
    <t>14:46:31</t>
  </si>
  <si>
    <t>15:37:28</t>
  </si>
  <si>
    <t>11174255</t>
  </si>
  <si>
    <t>18:57:49</t>
  </si>
  <si>
    <t>19:18:19</t>
  </si>
  <si>
    <t>11174268</t>
  </si>
  <si>
    <t>19:05:18</t>
  </si>
  <si>
    <t>19:30:49</t>
  </si>
  <si>
    <t>11174276</t>
  </si>
  <si>
    <t>20:00:23</t>
  </si>
  <si>
    <t>20:19:56</t>
  </si>
  <si>
    <t>11174419</t>
  </si>
  <si>
    <t>23:38:06</t>
  </si>
  <si>
    <t>23:53:30</t>
  </si>
  <si>
    <t>11173844</t>
  </si>
  <si>
    <t>12:45:47</t>
  </si>
  <si>
    <t>13:03:09</t>
  </si>
  <si>
    <t>11169600</t>
  </si>
  <si>
    <t>1:32:56</t>
  </si>
  <si>
    <t>2:19:52</t>
  </si>
  <si>
    <t>11169780</t>
  </si>
  <si>
    <t>2:12:43</t>
  </si>
  <si>
    <t>2:30:04</t>
  </si>
  <si>
    <t>11171383</t>
  </si>
  <si>
    <t>6:05:37</t>
  </si>
  <si>
    <t>6:30:43</t>
  </si>
  <si>
    <t>11171498</t>
  </si>
  <si>
    <t>6:23:25</t>
  </si>
  <si>
    <t>6:59:30</t>
  </si>
  <si>
    <t>11172872</t>
  </si>
  <si>
    <t>10:57:58</t>
  </si>
  <si>
    <t>11:21:15</t>
  </si>
  <si>
    <t>11174251</t>
  </si>
  <si>
    <t>18:28:37</t>
  </si>
  <si>
    <t>18:50:39</t>
  </si>
  <si>
    <t>11174329</t>
  </si>
  <si>
    <t>21:37:03</t>
  </si>
  <si>
    <t>22:02:25</t>
  </si>
  <si>
    <t>11174366</t>
  </si>
  <si>
    <t>22:57:26</t>
  </si>
  <si>
    <t>23:20:11</t>
  </si>
  <si>
    <t>11174382</t>
  </si>
  <si>
    <t>23:09:54</t>
  </si>
  <si>
    <t>23:40:49</t>
  </si>
  <si>
    <t>11172059</t>
  </si>
  <si>
    <t>8:06:17</t>
  </si>
  <si>
    <t>8:30:42</t>
  </si>
  <si>
    <t>11172932</t>
  </si>
  <si>
    <t>11:13:11</t>
  </si>
  <si>
    <t>11:46:24</t>
  </si>
  <si>
    <t>11174025</t>
  </si>
  <si>
    <t>14:13:57</t>
  </si>
  <si>
    <t>14:33:27</t>
  </si>
  <si>
    <t>11174202</t>
  </si>
  <si>
    <t>16:46:53</t>
  </si>
  <si>
    <t>17:06:30</t>
  </si>
  <si>
    <t>11170604</t>
  </si>
  <si>
    <t>3:26:20</t>
  </si>
  <si>
    <t>3:45:47</t>
  </si>
  <si>
    <t>11171402</t>
  </si>
  <si>
    <t>6:10:17</t>
  </si>
  <si>
    <t>6:35:06</t>
  </si>
  <si>
    <t>11174322</t>
  </si>
  <si>
    <t>21:22:38</t>
  </si>
  <si>
    <t>21:41:36</t>
  </si>
  <si>
    <t>11171725</t>
  </si>
  <si>
    <t>7:05:02</t>
  </si>
  <si>
    <t>7:25:01</t>
  </si>
  <si>
    <t>11173638</t>
  </si>
  <si>
    <t>11:59:52</t>
  </si>
  <si>
    <t>12:53:07</t>
  </si>
  <si>
    <t>11174228</t>
  </si>
  <si>
    <t>17:35:02</t>
  </si>
  <si>
    <t>18:07:03</t>
  </si>
  <si>
    <t>11172674</t>
  </si>
  <si>
    <t>10:14:41</t>
  </si>
  <si>
    <t>10:42:06</t>
  </si>
  <si>
    <t>11174085</t>
  </si>
  <si>
    <t>14:51:42</t>
  </si>
  <si>
    <t>15:59:59</t>
  </si>
  <si>
    <t>11174046</t>
  </si>
  <si>
    <t>14:34:53</t>
  </si>
  <si>
    <t>15:15:37</t>
  </si>
  <si>
    <t>11172919</t>
  </si>
  <si>
    <t>11:08:13</t>
  </si>
  <si>
    <t>11:27:11</t>
  </si>
  <si>
    <t>141702</t>
  </si>
  <si>
    <t>Godfrey Lumber Company, Inc</t>
  </si>
  <si>
    <t>11172994</t>
  </si>
  <si>
    <t>11:26:47</t>
  </si>
  <si>
    <t>11:50:23</t>
  </si>
  <si>
    <t>11173989</t>
  </si>
  <si>
    <t>13:48:16</t>
  </si>
  <si>
    <t>14:12:02</t>
  </si>
  <si>
    <t>11169912</t>
  </si>
  <si>
    <t>2:42:00</t>
  </si>
  <si>
    <t>3:03:29</t>
  </si>
  <si>
    <t>11170685</t>
  </si>
  <si>
    <t>3:41:30</t>
  </si>
  <si>
    <t>4:06:32</t>
  </si>
  <si>
    <t>11171022</t>
  </si>
  <si>
    <t>4:49:17</t>
  </si>
  <si>
    <t>5:07:31</t>
  </si>
  <si>
    <t>11174204</t>
  </si>
  <si>
    <t>16:50:26</t>
  </si>
  <si>
    <t>17:18:55</t>
  </si>
  <si>
    <t>11173137</t>
  </si>
  <si>
    <t>11:37:43</t>
  </si>
  <si>
    <t>12:13:21</t>
  </si>
  <si>
    <t>11173963</t>
  </si>
  <si>
    <t>13:33:15</t>
  </si>
  <si>
    <t>14:16:28</t>
  </si>
  <si>
    <t>11173879</t>
  </si>
  <si>
    <t>12:54:20</t>
  </si>
  <si>
    <t>13:17:43</t>
  </si>
  <si>
    <t>11174269</t>
  </si>
  <si>
    <t>19:10:21</t>
  </si>
  <si>
    <t>19:38:11</t>
  </si>
  <si>
    <t>11172866</t>
  </si>
  <si>
    <t>10:55:53</t>
  </si>
  <si>
    <t>12:06:19</t>
  </si>
  <si>
    <t>11174114</t>
  </si>
  <si>
    <t>15:12:02</t>
  </si>
  <si>
    <t>16:09:51</t>
  </si>
  <si>
    <t>11174132</t>
  </si>
  <si>
    <t>15:24:00</t>
  </si>
  <si>
    <t>16:21:09</t>
  </si>
  <si>
    <t>11174256</t>
  </si>
  <si>
    <t>19:02:34</t>
  </si>
  <si>
    <t>19:26:06</t>
  </si>
  <si>
    <t>134197</t>
  </si>
  <si>
    <t>Wilderness-Stuart, INC.</t>
  </si>
  <si>
    <t>11174092</t>
  </si>
  <si>
    <t>14:57:20</t>
  </si>
  <si>
    <t>15:42:48</t>
  </si>
  <si>
    <t>11174301</t>
  </si>
  <si>
    <t>20:21:37</t>
  </si>
  <si>
    <t>20:47:13</t>
  </si>
  <si>
    <t>11172782</t>
  </si>
  <si>
    <t>10:34:55</t>
  </si>
  <si>
    <t>11:18:20</t>
  </si>
  <si>
    <t>11173099</t>
  </si>
  <si>
    <t>11:33:06</t>
  </si>
  <si>
    <t>12:41:12</t>
  </si>
  <si>
    <t>11174018</t>
  </si>
  <si>
    <t>14:06:02</t>
  </si>
  <si>
    <t>14:28:28</t>
  </si>
  <si>
    <t>11174028</t>
  </si>
  <si>
    <t>14:17:37</t>
  </si>
  <si>
    <t>14:56:51</t>
  </si>
  <si>
    <t>11169593</t>
  </si>
  <si>
    <t>1:28:51</t>
  </si>
  <si>
    <t>1:49:17</t>
  </si>
  <si>
    <t>11172925</t>
  </si>
  <si>
    <t>11:09:38</t>
  </si>
  <si>
    <t>11172633</t>
  </si>
  <si>
    <t>10:06:26</t>
  </si>
  <si>
    <t>10:40:32</t>
  </si>
  <si>
    <t>11173926</t>
  </si>
  <si>
    <t>13:23:28</t>
  </si>
  <si>
    <t>14:01:28</t>
  </si>
  <si>
    <t>11174089</t>
  </si>
  <si>
    <t>14:55:50</t>
  </si>
  <si>
    <t>15:32:05</t>
  </si>
  <si>
    <t>11172540</t>
  </si>
  <si>
    <t>10:21:59</t>
  </si>
  <si>
    <t>11171564</t>
  </si>
  <si>
    <t>6:42:37</t>
  </si>
  <si>
    <t>7:23:16</t>
  </si>
  <si>
    <t>11171486</t>
  </si>
  <si>
    <t>6:20:27</t>
  </si>
  <si>
    <t>6:56:07</t>
  </si>
  <si>
    <t>11172794</t>
  </si>
  <si>
    <t>10:40:47</t>
  </si>
  <si>
    <t>11:55:30</t>
  </si>
  <si>
    <t>11178345</t>
  </si>
  <si>
    <t>24.03.2022</t>
  </si>
  <si>
    <t>6:23:19</t>
  </si>
  <si>
    <t>6:55:04</t>
  </si>
  <si>
    <t>11180143</t>
  </si>
  <si>
    <t>12:25:31</t>
  </si>
  <si>
    <t>13:51:20</t>
  </si>
  <si>
    <t>132365</t>
  </si>
  <si>
    <t>Columbia Forest Products</t>
  </si>
  <si>
    <t>11178758</t>
  </si>
  <si>
    <t>7:40:39</t>
  </si>
  <si>
    <t>8:12:52</t>
  </si>
  <si>
    <t>11179150</t>
  </si>
  <si>
    <t>9:04:53</t>
  </si>
  <si>
    <t>9:27:09</t>
  </si>
  <si>
    <t>11179332</t>
  </si>
  <si>
    <t>9:47:29</t>
  </si>
  <si>
    <t>10:36:31</t>
  </si>
  <si>
    <t>11180220</t>
  </si>
  <si>
    <t>13:08:18</t>
  </si>
  <si>
    <t>13:57:04</t>
  </si>
  <si>
    <t>11180421</t>
  </si>
  <si>
    <t>14:44:16</t>
  </si>
  <si>
    <t>15:18:22</t>
  </si>
  <si>
    <t>134196</t>
  </si>
  <si>
    <t>Turman Sawmill Inc.</t>
  </si>
  <si>
    <t>11180508</t>
  </si>
  <si>
    <t>16:43:29</t>
  </si>
  <si>
    <t>17:06:22</t>
  </si>
  <si>
    <t>11180215</t>
  </si>
  <si>
    <t>13:06:31</t>
  </si>
  <si>
    <t>13:31:27</t>
  </si>
  <si>
    <t>11179371</t>
  </si>
  <si>
    <t>10:02:41</t>
  </si>
  <si>
    <t>11:00:30</t>
  </si>
  <si>
    <t>11180070</t>
  </si>
  <si>
    <t>11:55:00</t>
  </si>
  <si>
    <t>12:28:53</t>
  </si>
  <si>
    <t>133763</t>
  </si>
  <si>
    <t>Elkins Sawmill</t>
  </si>
  <si>
    <t>11175609</t>
  </si>
  <si>
    <t>3:57:51</t>
  </si>
  <si>
    <t>4:21:44</t>
  </si>
  <si>
    <t>11180363</t>
  </si>
  <si>
    <t>13:59:24</t>
  </si>
  <si>
    <t>14:48:23</t>
  </si>
  <si>
    <t>11180638</t>
  </si>
  <si>
    <t>22:34:12</t>
  </si>
  <si>
    <t>22:56:58</t>
  </si>
  <si>
    <t>11179700</t>
  </si>
  <si>
    <t>11:15:09</t>
  </si>
  <si>
    <t>11:38:07</t>
  </si>
  <si>
    <t>11175042</t>
  </si>
  <si>
    <t>2:39:18</t>
  </si>
  <si>
    <t>3:06:16</t>
  </si>
  <si>
    <t>11178104</t>
  </si>
  <si>
    <t>6:18:52</t>
  </si>
  <si>
    <t>11179319</t>
  </si>
  <si>
    <t>9:43:57</t>
  </si>
  <si>
    <t>10:18:15</t>
  </si>
  <si>
    <t>11180119</t>
  </si>
  <si>
    <t>12:14:53</t>
  </si>
  <si>
    <t>13:17:52</t>
  </si>
  <si>
    <t>11180241</t>
  </si>
  <si>
    <t>13:13:19</t>
  </si>
  <si>
    <t>14:09:54</t>
  </si>
  <si>
    <t>11180539</t>
  </si>
  <si>
    <t>18:13:12</t>
  </si>
  <si>
    <t>18:29:56</t>
  </si>
  <si>
    <t>11180606</t>
  </si>
  <si>
    <t>21:01:32</t>
  </si>
  <si>
    <t>21:41:30</t>
  </si>
  <si>
    <t>11174985</t>
  </si>
  <si>
    <t>2:24:07</t>
  </si>
  <si>
    <t>2:50:46</t>
  </si>
  <si>
    <t>11175373</t>
  </si>
  <si>
    <t>3:40:31</t>
  </si>
  <si>
    <t>4:00:48</t>
  </si>
  <si>
    <t>11178392</t>
  </si>
  <si>
    <t>6:26:33</t>
  </si>
  <si>
    <t>6:53:34</t>
  </si>
  <si>
    <t>11179245</t>
  </si>
  <si>
    <t>9:23:03</t>
  </si>
  <si>
    <t>9:48:13</t>
  </si>
  <si>
    <t>11176544</t>
  </si>
  <si>
    <t>4:46:32</t>
  </si>
  <si>
    <t>5:06:46</t>
  </si>
  <si>
    <t>11179089</t>
  </si>
  <si>
    <t>8:59:31</t>
  </si>
  <si>
    <t>9:18:44</t>
  </si>
  <si>
    <t>11179695</t>
  </si>
  <si>
    <t>11:13:21</t>
  </si>
  <si>
    <t>11:48:25</t>
  </si>
  <si>
    <t>11180337</t>
  </si>
  <si>
    <t>13:55:53</t>
  </si>
  <si>
    <t>14:21:14</t>
  </si>
  <si>
    <t>11180428</t>
  </si>
  <si>
    <t>15:02:40</t>
  </si>
  <si>
    <t>15:21:29</t>
  </si>
  <si>
    <t>LZ Troy Lumber Co S</t>
  </si>
  <si>
    <t>11178670</t>
  </si>
  <si>
    <t>7:25:03</t>
  </si>
  <si>
    <t>8:02:29</t>
  </si>
  <si>
    <t>11180452</t>
  </si>
  <si>
    <t>15:12:33</t>
  </si>
  <si>
    <t>15:40:23</t>
  </si>
  <si>
    <t>11176551</t>
  </si>
  <si>
    <t>4:48:36</t>
  </si>
  <si>
    <t>5:08:30</t>
  </si>
  <si>
    <t>11179200</t>
  </si>
  <si>
    <t>9:14:32</t>
  </si>
  <si>
    <t>9:45:18</t>
  </si>
  <si>
    <t>11179315</t>
  </si>
  <si>
    <t>9:39:59</t>
  </si>
  <si>
    <t>10:08:40</t>
  </si>
  <si>
    <t>11178884</t>
  </si>
  <si>
    <t>8:05:11</t>
  </si>
  <si>
    <t>8:56:13</t>
  </si>
  <si>
    <t>11179210</t>
  </si>
  <si>
    <t>9:17:58</t>
  </si>
  <si>
    <t>9:54:16</t>
  </si>
  <si>
    <t>11175192</t>
  </si>
  <si>
    <t>3:14:43</t>
  </si>
  <si>
    <t>3:31:41</t>
  </si>
  <si>
    <t>11178791</t>
  </si>
  <si>
    <t>7:48:44</t>
  </si>
  <si>
    <t>8:29:14</t>
  </si>
  <si>
    <t>11180678</t>
  </si>
  <si>
    <t>23:02:13</t>
  </si>
  <si>
    <t>23:21:09</t>
  </si>
  <si>
    <t>11178338</t>
  </si>
  <si>
    <t>6:20:21</t>
  </si>
  <si>
    <t>6:39:45</t>
  </si>
  <si>
    <t>11179520</t>
  </si>
  <si>
    <t>10:33:33</t>
  </si>
  <si>
    <t>11180414</t>
  </si>
  <si>
    <t>14:37:42</t>
  </si>
  <si>
    <t>14:58:11</t>
  </si>
  <si>
    <t>11180536</t>
  </si>
  <si>
    <t>17:59:00</t>
  </si>
  <si>
    <t>18:18:48</t>
  </si>
  <si>
    <t>11180312</t>
  </si>
  <si>
    <t>13:44:49</t>
  </si>
  <si>
    <t>14:27:31</t>
  </si>
  <si>
    <t>11180654</t>
  </si>
  <si>
    <t>22:46:52</t>
  </si>
  <si>
    <t>23:10:50</t>
  </si>
  <si>
    <t>11176751</t>
  </si>
  <si>
    <t>5:16:46</t>
  </si>
  <si>
    <t>5:40:55</t>
  </si>
  <si>
    <t>11178374</t>
  </si>
  <si>
    <t>6:24:53</t>
  </si>
  <si>
    <t>7:06:42</t>
  </si>
  <si>
    <t>11178643</t>
  </si>
  <si>
    <t>7:15:14</t>
  </si>
  <si>
    <t>7:34:18</t>
  </si>
  <si>
    <t>11179653</t>
  </si>
  <si>
    <t>11:02:16</t>
  </si>
  <si>
    <t>11:20:21</t>
  </si>
  <si>
    <t>11180024</t>
  </si>
  <si>
    <t>11:50:06</t>
  </si>
  <si>
    <t>12:21:12</t>
  </si>
  <si>
    <t>11180073</t>
  </si>
  <si>
    <t>11:56:47</t>
  </si>
  <si>
    <t>12:35:35</t>
  </si>
  <si>
    <t>11180548</t>
  </si>
  <si>
    <t>19:08:54</t>
  </si>
  <si>
    <t>19:36:26</t>
  </si>
  <si>
    <t>11178647</t>
  </si>
  <si>
    <t>7:17:53</t>
  </si>
  <si>
    <t>7:48:33</t>
  </si>
  <si>
    <t>11178724</t>
  </si>
  <si>
    <t>7:34:22</t>
  </si>
  <si>
    <t>8:19:11</t>
  </si>
  <si>
    <t>11180112</t>
  </si>
  <si>
    <t>12:08:24</t>
  </si>
  <si>
    <t>13:03:04</t>
  </si>
  <si>
    <t>11180504</t>
  </si>
  <si>
    <t>16:26:21</t>
  </si>
  <si>
    <t>16:57:55</t>
  </si>
  <si>
    <t>11176538</t>
  </si>
  <si>
    <t>4:44:57</t>
  </si>
  <si>
    <t>5:03:31</t>
  </si>
  <si>
    <t>11178090</t>
  </si>
  <si>
    <t>5:54:46</t>
  </si>
  <si>
    <t>6:10:10</t>
  </si>
  <si>
    <t>11178721</t>
  </si>
  <si>
    <t>7:33:29</t>
  </si>
  <si>
    <t>7:58:17</t>
  </si>
  <si>
    <t>11179505</t>
  </si>
  <si>
    <t>10:28:25</t>
  </si>
  <si>
    <t>11:08:00</t>
  </si>
  <si>
    <t>11180360</t>
  </si>
  <si>
    <t>13:57:56</t>
  </si>
  <si>
    <t>14:31:42</t>
  </si>
  <si>
    <t>11178099</t>
  </si>
  <si>
    <t>5:57:31</t>
  </si>
  <si>
    <t>6:17:07</t>
  </si>
  <si>
    <t>11179184</t>
  </si>
  <si>
    <t>9:10:10</t>
  </si>
  <si>
    <t>9:30:24</t>
  </si>
  <si>
    <t>11180005</t>
  </si>
  <si>
    <t>11:45:01</t>
  </si>
  <si>
    <t>12:12:56</t>
  </si>
  <si>
    <t>11176021</t>
  </si>
  <si>
    <t>#</t>
  </si>
  <si>
    <t>4:20:43</t>
  </si>
  <si>
    <t>4:36:48</t>
  </si>
  <si>
    <t>11176027</t>
  </si>
  <si>
    <t>4:22:48</t>
  </si>
  <si>
    <t>4:46:16</t>
  </si>
  <si>
    <t>11178498</t>
  </si>
  <si>
    <t>6:55:13</t>
  </si>
  <si>
    <t>7:17:42</t>
  </si>
  <si>
    <t>11178730</t>
  </si>
  <si>
    <t>7:35:42</t>
  </si>
  <si>
    <t>7:59:56</t>
  </si>
  <si>
    <t>11178815</t>
  </si>
  <si>
    <t>7:52:08</t>
  </si>
  <si>
    <t>8:14:36</t>
  </si>
  <si>
    <t>11179365</t>
  </si>
  <si>
    <t>9:58:50</t>
  </si>
  <si>
    <t>10:26:56</t>
  </si>
  <si>
    <t>11179203</t>
  </si>
  <si>
    <t>9:16:08</t>
  </si>
  <si>
    <t>9:34:38</t>
  </si>
  <si>
    <t>11179475</t>
  </si>
  <si>
    <t>10:21:47</t>
  </si>
  <si>
    <t>11:02:20</t>
  </si>
  <si>
    <t>11180001</t>
  </si>
  <si>
    <t>11:43:32</t>
  </si>
  <si>
    <t>12:01:37</t>
  </si>
  <si>
    <t>11180313</t>
  </si>
  <si>
    <t>13:46:30</t>
  </si>
  <si>
    <t>14:11:41</t>
  </si>
  <si>
    <t>11180366</t>
  </si>
  <si>
    <t>14:03:27</t>
  </si>
  <si>
    <t>14:54:30</t>
  </si>
  <si>
    <t>11180396</t>
  </si>
  <si>
    <t>14:28:49</t>
  </si>
  <si>
    <t>15:01:30</t>
  </si>
  <si>
    <t>11178910</t>
  </si>
  <si>
    <t>8:11:29</t>
  </si>
  <si>
    <t>8:57:20</t>
  </si>
  <si>
    <t>11180364</t>
  </si>
  <si>
    <t>14:01:40</t>
  </si>
  <si>
    <t>14:45:03</t>
  </si>
  <si>
    <t>11179396</t>
  </si>
  <si>
    <t>10:04:42</t>
  </si>
  <si>
    <t>10:38:40</t>
  </si>
  <si>
    <t>11175055</t>
  </si>
  <si>
    <t>2:46:15</t>
  </si>
  <si>
    <t>3:02:20</t>
  </si>
  <si>
    <t>11180630</t>
  </si>
  <si>
    <t>21:53:38</t>
  </si>
  <si>
    <t>22:12:07</t>
  </si>
  <si>
    <t>11174710</t>
  </si>
  <si>
    <t>1:31:58</t>
  </si>
  <si>
    <t>1:56:54</t>
  </si>
  <si>
    <t>11175345</t>
  </si>
  <si>
    <t>3:38:30</t>
  </si>
  <si>
    <t>4:03:48</t>
  </si>
  <si>
    <t>11178238</t>
  </si>
  <si>
    <t>6:09:31</t>
  </si>
  <si>
    <t>6:34:04</t>
  </si>
  <si>
    <t>11179071</t>
  </si>
  <si>
    <t>8:52:37</t>
  </si>
  <si>
    <t>9:15:07</t>
  </si>
  <si>
    <t>11180176</t>
  </si>
  <si>
    <t>12:45:36</t>
  </si>
  <si>
    <t>13:09:14</t>
  </si>
  <si>
    <t>11180575</t>
  </si>
  <si>
    <t>20:03:12</t>
  </si>
  <si>
    <t>20:21:20</t>
  </si>
  <si>
    <t>11180624</t>
  </si>
  <si>
    <t>21:30:26</t>
  </si>
  <si>
    <t>21:56:47</t>
  </si>
  <si>
    <t>11180682</t>
  </si>
  <si>
    <t>23:45:09</t>
  </si>
  <si>
    <t>11180533</t>
  </si>
  <si>
    <t>17:28:27</t>
  </si>
  <si>
    <t>17:52:45</t>
  </si>
  <si>
    <t>11174455</t>
  </si>
  <si>
    <t>0:03:36</t>
  </si>
  <si>
    <t>0:23:24</t>
  </si>
  <si>
    <t>11174511</t>
  </si>
  <si>
    <t>0:31:28</t>
  </si>
  <si>
    <t>0:50:58</t>
  </si>
  <si>
    <t>11178342</t>
  </si>
  <si>
    <t>6:21:46</t>
  </si>
  <si>
    <t>7:11:18</t>
  </si>
  <si>
    <t>11180469</t>
  </si>
  <si>
    <t>15:37:30</t>
  </si>
  <si>
    <t>15:53:45</t>
  </si>
  <si>
    <t>11180603</t>
  </si>
  <si>
    <t>20:53:01</t>
  </si>
  <si>
    <t>21:13:06</t>
  </si>
  <si>
    <t>11180420</t>
  </si>
  <si>
    <t>14:42:20</t>
  </si>
  <si>
    <t>15:15:22</t>
  </si>
  <si>
    <t>11178314</t>
  </si>
  <si>
    <t>6:18:42</t>
  </si>
  <si>
    <t>7:02:21</t>
  </si>
  <si>
    <t>11179582</t>
  </si>
  <si>
    <t>10:46:43</t>
  </si>
  <si>
    <t>11:19:01</t>
  </si>
  <si>
    <t>11174777</t>
  </si>
  <si>
    <t>1:48:26</t>
  </si>
  <si>
    <t>2:06:40</t>
  </si>
  <si>
    <t>11178110</t>
  </si>
  <si>
    <t>6:01:13</t>
  </si>
  <si>
    <t>6:21:43</t>
  </si>
  <si>
    <t>11179272</t>
  </si>
  <si>
    <t>9:29:29</t>
  </si>
  <si>
    <t>10:06:46</t>
  </si>
  <si>
    <t>11179288</t>
  </si>
  <si>
    <t>9:36:59</t>
  </si>
  <si>
    <t>9:52:42</t>
  </si>
  <si>
    <t>11179362</t>
  </si>
  <si>
    <t>9:57:29</t>
  </si>
  <si>
    <t>10:20:23</t>
  </si>
  <si>
    <t>11179430</t>
  </si>
  <si>
    <t>10:10:21</t>
  </si>
  <si>
    <t>10:47:35</t>
  </si>
  <si>
    <t>11180472</t>
  </si>
  <si>
    <t>15:42:51</t>
  </si>
  <si>
    <t>16:07:17</t>
  </si>
  <si>
    <t>11178863</t>
  </si>
  <si>
    <t>8:02:04</t>
  </si>
  <si>
    <t>8:24:56</t>
  </si>
  <si>
    <t>11179933</t>
  </si>
  <si>
    <t>11:18:47</t>
  </si>
  <si>
    <t>11:56:32</t>
  </si>
  <si>
    <t>11180334</t>
  </si>
  <si>
    <t>13:54:06</t>
  </si>
  <si>
    <t>14:29:25</t>
  </si>
  <si>
    <t>11180538</t>
  </si>
  <si>
    <t>18:09:01</t>
  </si>
  <si>
    <t>18:31:56</t>
  </si>
  <si>
    <t>11174840</t>
  </si>
  <si>
    <t>2:02:38</t>
  </si>
  <si>
    <t>2:27:15</t>
  </si>
  <si>
    <t>11178311</t>
  </si>
  <si>
    <t>6:16:54</t>
  </si>
  <si>
    <t>6:49:43</t>
  </si>
  <si>
    <t>11180085</t>
  </si>
  <si>
    <t>12:04:05</t>
  </si>
  <si>
    <t>12:48:09</t>
  </si>
  <si>
    <t>11180316</t>
  </si>
  <si>
    <t>13:48:15</t>
  </si>
  <si>
    <t>14:33:41</t>
  </si>
  <si>
    <t>11180451</t>
  </si>
  <si>
    <t>15:06:28</t>
  </si>
  <si>
    <t>15:31:38</t>
  </si>
  <si>
    <t>11180499</t>
  </si>
  <si>
    <t>16:07:39</t>
  </si>
  <si>
    <t>16:27:40</t>
  </si>
  <si>
    <t>11180456</t>
  </si>
  <si>
    <t>15:24:43</t>
  </si>
  <si>
    <t>15:52:17</t>
  </si>
  <si>
    <t>11180500</t>
  </si>
  <si>
    <t>16:18:25</t>
  </si>
  <si>
    <t>11180141</t>
  </si>
  <si>
    <t>12:23:11</t>
  </si>
  <si>
    <t>13:33:10</t>
  </si>
  <si>
    <t>Entry Hours</t>
  </si>
  <si>
    <t>Daily Hours</t>
  </si>
  <si>
    <t>Total Trucks by Hour</t>
  </si>
  <si>
    <t>Total Time</t>
  </si>
  <si>
    <t>24:13:50</t>
  </si>
  <si>
    <t>24:06:00</t>
  </si>
  <si>
    <t>24:23:25</t>
  </si>
  <si>
    <t>Average Time of Weighing by Hour</t>
  </si>
  <si>
    <t>Average Number of Trucks</t>
  </si>
  <si>
    <t>Average Time Unloading</t>
  </si>
  <si>
    <t>24:15:33</t>
  </si>
  <si>
    <t>24:11:34</t>
  </si>
  <si>
    <t>Average  Number of Trucks</t>
  </si>
  <si>
    <t>11182627</t>
  </si>
  <si>
    <t>25.03.2022</t>
  </si>
  <si>
    <t>7:52:55</t>
  </si>
  <si>
    <t>8:19:05</t>
  </si>
  <si>
    <t>11183097</t>
  </si>
  <si>
    <t>9:44:26</t>
  </si>
  <si>
    <t>10:30:33</t>
  </si>
  <si>
    <t>11181749</t>
  </si>
  <si>
    <t>4:37:49</t>
  </si>
  <si>
    <t>4:59:47</t>
  </si>
  <si>
    <t>11182488</t>
  </si>
  <si>
    <t>7:25:53</t>
  </si>
  <si>
    <t>7:51:23</t>
  </si>
  <si>
    <t>11181068</t>
  </si>
  <si>
    <t>2:10:32</t>
  </si>
  <si>
    <t>2:27:37</t>
  </si>
  <si>
    <t>11182234</t>
  </si>
  <si>
    <t>6:26:51</t>
  </si>
  <si>
    <t>6:45:31</t>
  </si>
  <si>
    <t>11180754</t>
  </si>
  <si>
    <t>0:21:07</t>
  </si>
  <si>
    <t>0:47:32</t>
  </si>
  <si>
    <t>11181358</t>
  </si>
  <si>
    <t>3:18:40</t>
  </si>
  <si>
    <t>3:39:35</t>
  </si>
  <si>
    <t>11181784</t>
  </si>
  <si>
    <t>4:48:09</t>
  </si>
  <si>
    <t>5:14:46</t>
  </si>
  <si>
    <t>11182046</t>
  </si>
  <si>
    <t>5:42:18</t>
  </si>
  <si>
    <t>6:11:20</t>
  </si>
  <si>
    <t>11182070</t>
  </si>
  <si>
    <t>5:45:51</t>
  </si>
  <si>
    <t>6:13:27</t>
  </si>
  <si>
    <t>11182480</t>
  </si>
  <si>
    <t>7:22:06</t>
  </si>
  <si>
    <t>7:55:13</t>
  </si>
  <si>
    <t>11182582</t>
  </si>
  <si>
    <t>7:45:17</t>
  </si>
  <si>
    <t>8:08:10</t>
  </si>
  <si>
    <t>11182586</t>
  </si>
  <si>
    <t>7:47:00</t>
  </si>
  <si>
    <t>11182749</t>
  </si>
  <si>
    <t>8:16:09</t>
  </si>
  <si>
    <t>8:44:11</t>
  </si>
  <si>
    <t>11182883</t>
  </si>
  <si>
    <t>8:53:54</t>
  </si>
  <si>
    <t>9:13:04</t>
  </si>
  <si>
    <t>11182956</t>
  </si>
  <si>
    <t>9:11:48</t>
  </si>
  <si>
    <t>9:31:31</t>
  </si>
  <si>
    <t>11183315</t>
  </si>
  <si>
    <t>10:39:51</t>
  </si>
  <si>
    <t>11183364</t>
  </si>
  <si>
    <t>10:58:04</t>
  </si>
  <si>
    <t>11:17:46</t>
  </si>
  <si>
    <t>11183367</t>
  </si>
  <si>
    <t>11:00:52</t>
  </si>
  <si>
    <t>11:30:21</t>
  </si>
  <si>
    <t>11183405</t>
  </si>
  <si>
    <t>11:08:23</t>
  </si>
  <si>
    <t>11:40:59</t>
  </si>
  <si>
    <t>11183577</t>
  </si>
  <si>
    <t>12:10:30</t>
  </si>
  <si>
    <t>12:31:35</t>
  </si>
  <si>
    <t>11183632</t>
  </si>
  <si>
    <t>12:31:24</t>
  </si>
  <si>
    <t>12:55:44</t>
  </si>
  <si>
    <t>11183693</t>
  </si>
  <si>
    <t>13:15:43</t>
  </si>
  <si>
    <t>13:46:36</t>
  </si>
  <si>
    <t>11183902</t>
  </si>
  <si>
    <t>17:13:49</t>
  </si>
  <si>
    <t>17:36:34</t>
  </si>
  <si>
    <t>11183970</t>
  </si>
  <si>
    <t>20:21:55</t>
  </si>
  <si>
    <t>20:46:11</t>
  </si>
  <si>
    <t>11183992</t>
  </si>
  <si>
    <t>23:13:09</t>
  </si>
  <si>
    <t>23:29:12</t>
  </si>
  <si>
    <t>11181024</t>
  </si>
  <si>
    <t>1:53:39</t>
  </si>
  <si>
    <t>2:16:46</t>
  </si>
  <si>
    <t>11182041</t>
  </si>
  <si>
    <t>5:40:54</t>
  </si>
  <si>
    <t>5:59:15</t>
  </si>
  <si>
    <t>11182926</t>
  </si>
  <si>
    <t>9:07:02</t>
  </si>
  <si>
    <t>9:30:03</t>
  </si>
  <si>
    <t>11183014</t>
  </si>
  <si>
    <t>9:20:41</t>
  </si>
  <si>
    <t>9:52:59</t>
  </si>
  <si>
    <t>11183548</t>
  </si>
  <si>
    <t>11:58:35</t>
  </si>
  <si>
    <t>12:20:13</t>
  </si>
  <si>
    <t>11181763</t>
  </si>
  <si>
    <t>4:43:49</t>
  </si>
  <si>
    <t>5:04:34</t>
  </si>
  <si>
    <t>11183033</t>
  </si>
  <si>
    <t>9:23:41</t>
  </si>
  <si>
    <t>9:54:23</t>
  </si>
  <si>
    <t>11183580</t>
  </si>
  <si>
    <t>12:12:57</t>
  </si>
  <si>
    <t>12:42:07</t>
  </si>
  <si>
    <t>11183977</t>
  </si>
  <si>
    <t>20:51:57</t>
  </si>
  <si>
    <t>21:19:02</t>
  </si>
  <si>
    <t>11181292</t>
  </si>
  <si>
    <t>3:01:07</t>
  </si>
  <si>
    <t>3:19:05</t>
  </si>
  <si>
    <t>11182645</t>
  </si>
  <si>
    <t>7:58:06</t>
  </si>
  <si>
    <t>8:33:28</t>
  </si>
  <si>
    <t>11183576</t>
  </si>
  <si>
    <t>12:09:08</t>
  </si>
  <si>
    <t>12:29:50</t>
  </si>
  <si>
    <t>11180984</t>
  </si>
  <si>
    <t>1:41:15</t>
  </si>
  <si>
    <t>2:02:04</t>
  </si>
  <si>
    <t>11183938</t>
  </si>
  <si>
    <t>19:41:08</t>
  </si>
  <si>
    <t>19:58:24</t>
  </si>
  <si>
    <t>11183993</t>
  </si>
  <si>
    <t>23:15:20</t>
  </si>
  <si>
    <t>23:40:53</t>
  </si>
  <si>
    <t>11183847</t>
  </si>
  <si>
    <t>15:34:11</t>
  </si>
  <si>
    <t>15:59:45</t>
  </si>
  <si>
    <t>11182995</t>
  </si>
  <si>
    <t>9:16:45</t>
  </si>
  <si>
    <t>9:56:38</t>
  </si>
  <si>
    <t>11182013</t>
  </si>
  <si>
    <t>5:35:37</t>
  </si>
  <si>
    <t>6:02:07</t>
  </si>
  <si>
    <t>11182455</t>
  </si>
  <si>
    <t>7:20:28</t>
  </si>
  <si>
    <t>7:44:12</t>
  </si>
  <si>
    <t>11182998</t>
  </si>
  <si>
    <t>9:18:24</t>
  </si>
  <si>
    <t>10:11:31</t>
  </si>
  <si>
    <t>11181677</t>
  </si>
  <si>
    <t>4:28:57</t>
  </si>
  <si>
    <t>5:18:16</t>
  </si>
  <si>
    <t>11181779</t>
  </si>
  <si>
    <t>4:46:50</t>
  </si>
  <si>
    <t>5:24:39</t>
  </si>
  <si>
    <t>11181636</t>
  </si>
  <si>
    <t>4:17:24</t>
  </si>
  <si>
    <t>4:33:14</t>
  </si>
  <si>
    <t>11181638</t>
  </si>
  <si>
    <t>4:18:57</t>
  </si>
  <si>
    <t>4:42:22</t>
  </si>
  <si>
    <t>11182172</t>
  </si>
  <si>
    <t>6:13:44</t>
  </si>
  <si>
    <t>6:28:56</t>
  </si>
  <si>
    <t>11182376</t>
  </si>
  <si>
    <t>6:56:44</t>
  </si>
  <si>
    <t>7:18:29</t>
  </si>
  <si>
    <t>11182952</t>
  </si>
  <si>
    <t>9:09:35</t>
  </si>
  <si>
    <t>9:32:54</t>
  </si>
  <si>
    <t>11182159</t>
  </si>
  <si>
    <t>6:03:02</t>
  </si>
  <si>
    <t>6:20:30</t>
  </si>
  <si>
    <t>11182696</t>
  </si>
  <si>
    <t>8:10:22</t>
  </si>
  <si>
    <t>8:26:42</t>
  </si>
  <si>
    <t>11182850</t>
  </si>
  <si>
    <t>8:38:05</t>
  </si>
  <si>
    <t>9:01:52</t>
  </si>
  <si>
    <t>11183306</t>
  </si>
  <si>
    <t>10:35:50</t>
  </si>
  <si>
    <t>11:01:56</t>
  </si>
  <si>
    <t>11183310</t>
  </si>
  <si>
    <t>10:37:32</t>
  </si>
  <si>
    <t>11:03:14</t>
  </si>
  <si>
    <t>11183244</t>
  </si>
  <si>
    <t>10:23:27</t>
  </si>
  <si>
    <t>10:52:00</t>
  </si>
  <si>
    <t>11183476</t>
  </si>
  <si>
    <t>11:26:52</t>
  </si>
  <si>
    <t>11:48:43</t>
  </si>
  <si>
    <t>11183866</t>
  </si>
  <si>
    <t>16:47:48</t>
  </si>
  <si>
    <t>17:11:19</t>
  </si>
  <si>
    <t>11181317</t>
  </si>
  <si>
    <t>3:09:10</t>
  </si>
  <si>
    <t>3:27:36</t>
  </si>
  <si>
    <t>11181929</t>
  </si>
  <si>
    <t>5:11:40</t>
  </si>
  <si>
    <t>5:37:37</t>
  </si>
  <si>
    <t>11180964</t>
  </si>
  <si>
    <t>1:36:18</t>
  </si>
  <si>
    <t>1:54:50</t>
  </si>
  <si>
    <t>11181566</t>
  </si>
  <si>
    <t>4:00:42</t>
  </si>
  <si>
    <t>4:26:47</t>
  </si>
  <si>
    <t>11182511</t>
  </si>
  <si>
    <t>7:27:45</t>
  </si>
  <si>
    <t>7:53:09</t>
  </si>
  <si>
    <t>11183131</t>
  </si>
  <si>
    <t>10:13:20</t>
  </si>
  <si>
    <t>11183747</t>
  </si>
  <si>
    <t>14:03:05</t>
  </si>
  <si>
    <t>14:35:20</t>
  </si>
  <si>
    <t>11183973</t>
  </si>
  <si>
    <t>20:35:24</t>
  </si>
  <si>
    <t>20:59:36</t>
  </si>
  <si>
    <t>11183218</t>
  </si>
  <si>
    <t>10:13:55</t>
  </si>
  <si>
    <t>10:42:02</t>
  </si>
  <si>
    <t>11182238</t>
  </si>
  <si>
    <t>6:30:41</t>
  </si>
  <si>
    <t>6:54:22</t>
  </si>
  <si>
    <t>11182864</t>
  </si>
  <si>
    <t>8:47:43</t>
  </si>
  <si>
    <t>9:27:36</t>
  </si>
  <si>
    <t>11183546</t>
  </si>
  <si>
    <t>11:56:55</t>
  </si>
  <si>
    <t>12:21:41</t>
  </si>
  <si>
    <t>11183931</t>
  </si>
  <si>
    <t>18:42:08</t>
  </si>
  <si>
    <t>19:16:34</t>
  </si>
  <si>
    <t>11183723</t>
  </si>
  <si>
    <t>13:34:28</t>
  </si>
  <si>
    <t>13:59:33</t>
  </si>
  <si>
    <t>11183337</t>
  </si>
  <si>
    <t>10:44:53</t>
  </si>
  <si>
    <t>11:10:07</t>
  </si>
  <si>
    <t>11181195</t>
  </si>
  <si>
    <t>2:39:12</t>
  </si>
  <si>
    <t>3:02:54</t>
  </si>
  <si>
    <t>11181669</t>
  </si>
  <si>
    <t>4:23:00</t>
  </si>
  <si>
    <t>4:52:35</t>
  </si>
  <si>
    <t>11181671</t>
  </si>
  <si>
    <t>4:25:36</t>
  </si>
  <si>
    <t>5:03:01</t>
  </si>
  <si>
    <t>11183856</t>
  </si>
  <si>
    <t>16:02:17</t>
  </si>
  <si>
    <t>16:37:30</t>
  </si>
  <si>
    <t>11183858</t>
  </si>
  <si>
    <t>16:03:53</t>
  </si>
  <si>
    <t>16:38:57</t>
  </si>
  <si>
    <t>11183900</t>
  </si>
  <si>
    <t>17:07:17</t>
  </si>
  <si>
    <t>17:27:51</t>
  </si>
  <si>
    <t>11182566</t>
  </si>
  <si>
    <t>7:41:08</t>
  </si>
  <si>
    <t>8:14:16</t>
  </si>
  <si>
    <t>11183029</t>
  </si>
  <si>
    <t>9:22:00</t>
  </si>
  <si>
    <t>9:48:46</t>
  </si>
  <si>
    <t>11182559</t>
  </si>
  <si>
    <t>7:36:14</t>
  </si>
  <si>
    <t>8:06:03</t>
  </si>
  <si>
    <t>11183692</t>
  </si>
  <si>
    <t>13:14:09</t>
  </si>
  <si>
    <t>13:44:47</t>
  </si>
  <si>
    <t>11183834</t>
  </si>
  <si>
    <t>14:51:03</t>
  </si>
  <si>
    <t>11182053</t>
  </si>
  <si>
    <t>5:44:27</t>
  </si>
  <si>
    <t>6:24:31</t>
  </si>
  <si>
    <t>11182993</t>
  </si>
  <si>
    <t>9:47:00</t>
  </si>
  <si>
    <t>11183726</t>
  </si>
  <si>
    <t>13:41:17</t>
  </si>
  <si>
    <t>14:04:43</t>
  </si>
  <si>
    <t>11184366</t>
  </si>
  <si>
    <t>26.03.2022</t>
  </si>
  <si>
    <t>6:41:19</t>
  </si>
  <si>
    <t>7:05:16</t>
  </si>
  <si>
    <t>11184106</t>
  </si>
  <si>
    <t>2:15:22</t>
  </si>
  <si>
    <t>2:33:52</t>
  </si>
  <si>
    <t>11184311</t>
  </si>
  <si>
    <t>5:33:33</t>
  </si>
  <si>
    <t>5:50:43</t>
  </si>
  <si>
    <t>11184329</t>
  </si>
  <si>
    <t>6:01:11</t>
  </si>
  <si>
    <t>11184490</t>
  </si>
  <si>
    <t>8:21:16</t>
  </si>
  <si>
    <t>8:42:18</t>
  </si>
  <si>
    <t>11184502</t>
  </si>
  <si>
    <t>8:40:40</t>
  </si>
  <si>
    <t>9:05:48</t>
  </si>
  <si>
    <t>11184519</t>
  </si>
  <si>
    <t>9:17:21</t>
  </si>
  <si>
    <t>9:40:43</t>
  </si>
  <si>
    <t>11184600</t>
  </si>
  <si>
    <t>11:13:31</t>
  </si>
  <si>
    <t>11:32:17</t>
  </si>
  <si>
    <t>11184608</t>
  </si>
  <si>
    <t>12:30:28</t>
  </si>
  <si>
    <t>12:54:16</t>
  </si>
  <si>
    <t>11184102</t>
  </si>
  <si>
    <t>2:11:05</t>
  </si>
  <si>
    <t>2:32:01</t>
  </si>
  <si>
    <t>11184200</t>
  </si>
  <si>
    <t>3:40:36</t>
  </si>
  <si>
    <t>4:11:58</t>
  </si>
  <si>
    <t>11184279</t>
  </si>
  <si>
    <t>4:48:41</t>
  </si>
  <si>
    <t>5:09:59</t>
  </si>
  <si>
    <t>11184396</t>
  </si>
  <si>
    <t>7:00:21</t>
  </si>
  <si>
    <t>7:20:29</t>
  </si>
  <si>
    <t>11184402</t>
  </si>
  <si>
    <t>7:19:10</t>
  </si>
  <si>
    <t>7:36:41</t>
  </si>
  <si>
    <t>11184408</t>
  </si>
  <si>
    <t>7:33:42</t>
  </si>
  <si>
    <t>7:54:42</t>
  </si>
  <si>
    <t>11184544</t>
  </si>
  <si>
    <t>9:54:13</t>
  </si>
  <si>
    <t>10:14:14</t>
  </si>
  <si>
    <t>11184548</t>
  </si>
  <si>
    <t>10:22:25</t>
  </si>
  <si>
    <t>10:45:07</t>
  </si>
  <si>
    <t>11184578</t>
  </si>
  <si>
    <t>10:56:41</t>
  </si>
  <si>
    <t>11:15:38</t>
  </si>
  <si>
    <t>11184650</t>
  </si>
  <si>
    <t>13:18:56</t>
  </si>
  <si>
    <t>13:38:51</t>
  </si>
  <si>
    <t>11184604</t>
  </si>
  <si>
    <t>11:53:31</t>
  </si>
  <si>
    <t>12:24:45</t>
  </si>
  <si>
    <t>11184657</t>
  </si>
  <si>
    <t>16:04:50</t>
  </si>
  <si>
    <t>16:28:29</t>
  </si>
  <si>
    <t>11184716</t>
  </si>
  <si>
    <t>22:12:47</t>
  </si>
  <si>
    <t>22:36:36</t>
  </si>
  <si>
    <t>11184013</t>
  </si>
  <si>
    <t>0:08:42</t>
  </si>
  <si>
    <t>0:37:23</t>
  </si>
  <si>
    <t>11184015</t>
  </si>
  <si>
    <t>0:28:18</t>
  </si>
  <si>
    <t>0:46:58</t>
  </si>
  <si>
    <t>11184282</t>
  </si>
  <si>
    <t>4:52:25</t>
  </si>
  <si>
    <t>5:18:22</t>
  </si>
  <si>
    <t>11184349</t>
  </si>
  <si>
    <t>6:21:39</t>
  </si>
  <si>
    <t>6:44:21</t>
  </si>
  <si>
    <t>11184729</t>
  </si>
  <si>
    <t>23:34:58</t>
  </si>
  <si>
    <t>11184714</t>
  </si>
  <si>
    <t>20:34:11</t>
  </si>
  <si>
    <t>20:54:32</t>
  </si>
  <si>
    <t>11184523</t>
  </si>
  <si>
    <t>9:35:38</t>
  </si>
  <si>
    <t>10:02:10</t>
  </si>
  <si>
    <t>11184653</t>
  </si>
  <si>
    <t>13:41:01</t>
  </si>
  <si>
    <t>14:07:34</t>
  </si>
  <si>
    <t>136514</t>
  </si>
  <si>
    <t>Atlantic Building Components</t>
  </si>
  <si>
    <t>11184649</t>
  </si>
  <si>
    <t>12:34:46</t>
  </si>
  <si>
    <t>12:59:36</t>
  </si>
  <si>
    <t>11184656</t>
  </si>
  <si>
    <t>16:00:37</t>
  </si>
  <si>
    <t>16:23:30</t>
  </si>
  <si>
    <t>11184547</t>
  </si>
  <si>
    <t>10:09:37</t>
  </si>
  <si>
    <t>10:32:26</t>
  </si>
  <si>
    <t>11184493</t>
  </si>
  <si>
    <t>8:23:43</t>
  </si>
  <si>
    <t>8:46:05</t>
  </si>
  <si>
    <t>11184805</t>
  </si>
  <si>
    <t>27.03.2022</t>
  </si>
  <si>
    <t>6:27:08</t>
  </si>
  <si>
    <t>6:52:05</t>
  </si>
  <si>
    <t>11184887</t>
  </si>
  <si>
    <t>11:32:02</t>
  </si>
  <si>
    <t>11:53:52</t>
  </si>
  <si>
    <t>11185005</t>
  </si>
  <si>
    <t>17:45:26</t>
  </si>
  <si>
    <t>18:07:07</t>
  </si>
  <si>
    <t>11185044</t>
  </si>
  <si>
    <t>20:51:19</t>
  </si>
  <si>
    <t>21:16:37</t>
  </si>
  <si>
    <t>11185175</t>
  </si>
  <si>
    <t>23:39:47</t>
  </si>
  <si>
    <t>11185172</t>
  </si>
  <si>
    <t>23:37:56</t>
  </si>
  <si>
    <t>23:57:56</t>
  </si>
  <si>
    <t>11185004</t>
  </si>
  <si>
    <t>17:15:33</t>
  </si>
  <si>
    <t>17:33:46</t>
  </si>
  <si>
    <t>11185043</t>
  </si>
  <si>
    <t>20:49:29</t>
  </si>
  <si>
    <t>21:07:34</t>
  </si>
  <si>
    <t>11184888</t>
  </si>
  <si>
    <t>12:00:57</t>
  </si>
  <si>
    <t>12:24:23</t>
  </si>
  <si>
    <t>11185085</t>
  </si>
  <si>
    <t>22:56:19</t>
  </si>
  <si>
    <t>23:12:20</t>
  </si>
  <si>
    <t>11184737</t>
  </si>
  <si>
    <t>4:16:09</t>
  </si>
  <si>
    <t>4:42:56</t>
  </si>
  <si>
    <t>11185048</t>
  </si>
  <si>
    <t>21:35:07</t>
  </si>
  <si>
    <t>21:57:50</t>
  </si>
  <si>
    <t>11184958</t>
  </si>
  <si>
    <t>16:02:08</t>
  </si>
  <si>
    <t>16:40:48</t>
  </si>
  <si>
    <t>11184951</t>
  </si>
  <si>
    <t>12:36:52</t>
  </si>
  <si>
    <t>13:07:51</t>
  </si>
  <si>
    <t>Weighing in week</t>
  </si>
  <si>
    <t>12.2022</t>
  </si>
  <si>
    <t>24:02:48</t>
  </si>
  <si>
    <t>24:08:03</t>
  </si>
  <si>
    <t>Average Time Weighing by Hour</t>
  </si>
  <si>
    <t>Averagge Time Unloading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</si>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</sst>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19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2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Mar 21,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21,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0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3-4DBF-A060-62D171D3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581640"/>
        <c:axId val="1751580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Mar 21,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21,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3-4DBF-A060-62D171D3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581640"/>
        <c:axId val="1751580328"/>
      </c:lineChart>
      <c:catAx>
        <c:axId val="17515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80328"/>
        <c:crosses val="autoZero"/>
        <c:auto val="1"/>
        <c:lblAlgn val="ctr"/>
        <c:lblOffset val="100"/>
        <c:noMultiLvlLbl val="0"/>
      </c:catAx>
      <c:valAx>
        <c:axId val="175158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25,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Mar 25,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Mar 25, 2022'!$R$2:$R$25</c:f>
              <c:numCache>
                <c:formatCode>h:mm;@</c:formatCode>
                <c:ptCount val="24"/>
                <c:pt idx="0">
                  <c:v>1.8344907407407407E-2</c:v>
                </c:pt>
                <c:pt idx="1">
                  <c:v>1.4459876543209876E-2</c:v>
                </c:pt>
                <c:pt idx="2">
                  <c:v>1.4160879629629634E-2</c:v>
                </c:pt>
                <c:pt idx="3">
                  <c:v>1.3267746913580255E-2</c:v>
                </c:pt>
                <c:pt idx="4">
                  <c:v>2.0055555555555559E-2</c:v>
                </c:pt>
                <c:pt idx="5">
                  <c:v>1.9386574074074084E-2</c:v>
                </c:pt>
                <c:pt idx="6">
                  <c:v>1.3439814814814821E-2</c:v>
                </c:pt>
                <c:pt idx="7">
                  <c:v>2.0272633744855977E-2</c:v>
                </c:pt>
                <c:pt idx="8">
                  <c:v>1.7666666666666664E-2</c:v>
                </c:pt>
                <c:pt idx="9">
                  <c:v>2.1089120370370369E-2</c:v>
                </c:pt>
                <c:pt idx="10">
                  <c:v>1.8019179894179886E-2</c:v>
                </c:pt>
                <c:pt idx="11">
                  <c:v>1.8101851851851848E-2</c:v>
                </c:pt>
                <c:pt idx="12">
                  <c:v>1.6542245370370356E-2</c:v>
                </c:pt>
                <c:pt idx="13">
                  <c:v>1.9103009259259257E-2</c:v>
                </c:pt>
                <c:pt idx="14">
                  <c:v>1.8258101851851893E-2</c:v>
                </c:pt>
                <c:pt idx="15">
                  <c:v>1.7754629629629703E-2</c:v>
                </c:pt>
                <c:pt idx="16">
                  <c:v>2.1712962962962951E-2</c:v>
                </c:pt>
                <c:pt idx="17">
                  <c:v>1.5040509259259316E-2</c:v>
                </c:pt>
                <c:pt idx="18">
                  <c:v>2.3912037037037037E-2</c:v>
                </c:pt>
                <c:pt idx="19">
                  <c:v>1.1990740740740691E-2</c:v>
                </c:pt>
                <c:pt idx="20">
                  <c:v>1.7488425925925959E-2</c:v>
                </c:pt>
                <c:pt idx="21">
                  <c:v>0</c:v>
                </c:pt>
                <c:pt idx="22">
                  <c:v>0</c:v>
                </c:pt>
                <c:pt idx="23">
                  <c:v>1.4444444444444482E-2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1-4B33-AB37-0903E3F6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134864"/>
        <c:axId val="161113388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Mar 25, 2022'!$S$2:$S$25</c:f>
              <c:numCache>
                <c:formatCode>h:mm;@</c:formatCode>
                <c:ptCount val="24"/>
                <c:pt idx="0">
                  <c:v>1.6021329747819918E-2</c:v>
                </c:pt>
                <c:pt idx="1">
                  <c:v>1.6021329747819918E-2</c:v>
                </c:pt>
                <c:pt idx="2">
                  <c:v>1.6021329747819918E-2</c:v>
                </c:pt>
                <c:pt idx="3">
                  <c:v>1.6021329747819918E-2</c:v>
                </c:pt>
                <c:pt idx="4">
                  <c:v>1.6021329747819918E-2</c:v>
                </c:pt>
                <c:pt idx="5">
                  <c:v>1.6021329747819918E-2</c:v>
                </c:pt>
                <c:pt idx="6">
                  <c:v>1.6021329747819918E-2</c:v>
                </c:pt>
                <c:pt idx="7">
                  <c:v>1.6021329747819918E-2</c:v>
                </c:pt>
                <c:pt idx="8">
                  <c:v>1.6021329747819918E-2</c:v>
                </c:pt>
                <c:pt idx="9">
                  <c:v>1.6021329747819918E-2</c:v>
                </c:pt>
                <c:pt idx="10">
                  <c:v>1.6021329747819918E-2</c:v>
                </c:pt>
                <c:pt idx="11">
                  <c:v>1.6021329747819918E-2</c:v>
                </c:pt>
                <c:pt idx="12">
                  <c:v>1.6021329747819918E-2</c:v>
                </c:pt>
                <c:pt idx="13">
                  <c:v>1.6021329747819918E-2</c:v>
                </c:pt>
                <c:pt idx="14">
                  <c:v>1.6021329747819918E-2</c:v>
                </c:pt>
                <c:pt idx="15">
                  <c:v>1.6021329747819918E-2</c:v>
                </c:pt>
                <c:pt idx="16">
                  <c:v>1.6021329747819918E-2</c:v>
                </c:pt>
                <c:pt idx="17">
                  <c:v>1.6021329747819918E-2</c:v>
                </c:pt>
                <c:pt idx="18">
                  <c:v>1.6021329747819918E-2</c:v>
                </c:pt>
                <c:pt idx="19">
                  <c:v>1.6021329747819918E-2</c:v>
                </c:pt>
                <c:pt idx="20">
                  <c:v>1.6021329747819918E-2</c:v>
                </c:pt>
                <c:pt idx="21">
                  <c:v>1.6021329747819918E-2</c:v>
                </c:pt>
                <c:pt idx="22">
                  <c:v>1.6021329747819918E-2</c:v>
                </c:pt>
                <c:pt idx="23">
                  <c:v>1.6021329747819918E-2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1-4B33-AB37-0903E3F6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134864"/>
        <c:axId val="1611133880"/>
      </c:lineChart>
      <c:catAx>
        <c:axId val="16111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33880"/>
        <c:crosses val="autoZero"/>
        <c:auto val="1"/>
        <c:lblAlgn val="ctr"/>
        <c:lblOffset val="100"/>
        <c:noMultiLvlLbl val="0"/>
      </c:catAx>
      <c:valAx>
        <c:axId val="16111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26,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Mar 26,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Mar 26,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7-41AA-B083-5B35C4D3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925120"/>
        <c:axId val="5299228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Mar 26,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Mar 26, 2022'!$Q$2:$Q$25</c:f>
              <c:numCache>
                <c:formatCode>0.00</c:formatCode>
                <c:ptCount val="24"/>
                <c:pt idx="0">
                  <c:v>1.4166666666666667</c:v>
                </c:pt>
                <c:pt idx="1">
                  <c:v>1.4166666666666667</c:v>
                </c:pt>
                <c:pt idx="2">
                  <c:v>1.4166666666666667</c:v>
                </c:pt>
                <c:pt idx="3">
                  <c:v>1.4166666666666667</c:v>
                </c:pt>
                <c:pt idx="4">
                  <c:v>1.4166666666666667</c:v>
                </c:pt>
                <c:pt idx="5">
                  <c:v>1.4166666666666667</c:v>
                </c:pt>
                <c:pt idx="6">
                  <c:v>1.4166666666666667</c:v>
                </c:pt>
                <c:pt idx="7">
                  <c:v>1.4166666666666667</c:v>
                </c:pt>
                <c:pt idx="8">
                  <c:v>1.4166666666666667</c:v>
                </c:pt>
                <c:pt idx="9">
                  <c:v>1.4166666666666667</c:v>
                </c:pt>
                <c:pt idx="10">
                  <c:v>1.4166666666666667</c:v>
                </c:pt>
                <c:pt idx="11">
                  <c:v>1.4166666666666667</c:v>
                </c:pt>
                <c:pt idx="12">
                  <c:v>1.4166666666666667</c:v>
                </c:pt>
                <c:pt idx="13">
                  <c:v>1.4166666666666667</c:v>
                </c:pt>
                <c:pt idx="14">
                  <c:v>1.4166666666666667</c:v>
                </c:pt>
                <c:pt idx="15">
                  <c:v>1.4166666666666667</c:v>
                </c:pt>
                <c:pt idx="16">
                  <c:v>1.4166666666666667</c:v>
                </c:pt>
                <c:pt idx="17">
                  <c:v>1.4166666666666667</c:v>
                </c:pt>
                <c:pt idx="18">
                  <c:v>1.4166666666666667</c:v>
                </c:pt>
                <c:pt idx="19">
                  <c:v>1.4166666666666667</c:v>
                </c:pt>
                <c:pt idx="20">
                  <c:v>1.4166666666666667</c:v>
                </c:pt>
                <c:pt idx="21">
                  <c:v>1.4166666666666667</c:v>
                </c:pt>
                <c:pt idx="22">
                  <c:v>1.4166666666666667</c:v>
                </c:pt>
                <c:pt idx="23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7-41AA-B083-5B35C4D3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925120"/>
        <c:axId val="529922824"/>
      </c:lineChart>
      <c:catAx>
        <c:axId val="5299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2824"/>
        <c:crosses val="autoZero"/>
        <c:auto val="1"/>
        <c:lblAlgn val="ctr"/>
        <c:lblOffset val="100"/>
        <c:noMultiLvlLbl val="0"/>
      </c:catAx>
      <c:valAx>
        <c:axId val="5299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26,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Mar 26, 2022'!$R$2:$R$25</c:f>
              <c:numCache>
                <c:formatCode>h:mm;@</c:formatCode>
                <c:ptCount val="24"/>
                <c:pt idx="0">
                  <c:v>1.6440972222222225E-2</c:v>
                </c:pt>
                <c:pt idx="1">
                  <c:v>0</c:v>
                </c:pt>
                <c:pt idx="2">
                  <c:v>1.3692129629629624E-2</c:v>
                </c:pt>
                <c:pt idx="3">
                  <c:v>2.1782407407407417E-2</c:v>
                </c:pt>
                <c:pt idx="4">
                  <c:v>1.6406250000000025E-2</c:v>
                </c:pt>
                <c:pt idx="5">
                  <c:v>1.1921296296296291E-2</c:v>
                </c:pt>
                <c:pt idx="6">
                  <c:v>1.5983796296296315E-2</c:v>
                </c:pt>
                <c:pt idx="7">
                  <c:v>1.3576388888888883E-2</c:v>
                </c:pt>
                <c:pt idx="8">
                  <c:v>1.5864197530864193E-2</c:v>
                </c:pt>
                <c:pt idx="9">
                  <c:v>1.6184413580246897E-2</c:v>
                </c:pt>
                <c:pt idx="10">
                  <c:v>1.4922839506172828E-2</c:v>
                </c:pt>
                <c:pt idx="11">
                  <c:v>1.7361111111111105E-2</c:v>
                </c:pt>
                <c:pt idx="12">
                  <c:v>1.6886574074074123E-2</c:v>
                </c:pt>
                <c:pt idx="13">
                  <c:v>1.6134259259259376E-2</c:v>
                </c:pt>
                <c:pt idx="14">
                  <c:v>0</c:v>
                </c:pt>
                <c:pt idx="15">
                  <c:v>0</c:v>
                </c:pt>
                <c:pt idx="16">
                  <c:v>1.6157407407407398E-2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1.4131944444444433E-2</c:v>
                </c:pt>
                <c:pt idx="21">
                  <c:v>0</c:v>
                </c:pt>
                <c:pt idx="22">
                  <c:v>1.6539351851851736E-2</c:v>
                </c:pt>
                <c:pt idx="23">
                  <c:v>1.9328703703703765E-2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8-4DD9-8D56-9E82FD5DA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090664"/>
        <c:axId val="102508968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Mar 26, 2022'!$S$2:$S$25</c:f>
              <c:numCache>
                <c:formatCode>h:mm;@</c:formatCode>
                <c:ptCount val="24"/>
                <c:pt idx="0">
                  <c:v>1.6077296659404508E-2</c:v>
                </c:pt>
                <c:pt idx="1">
                  <c:v>1.6077296659404508E-2</c:v>
                </c:pt>
                <c:pt idx="2">
                  <c:v>1.6077296659404508E-2</c:v>
                </c:pt>
                <c:pt idx="3">
                  <c:v>1.6077296659404508E-2</c:v>
                </c:pt>
                <c:pt idx="4">
                  <c:v>1.6077296659404508E-2</c:v>
                </c:pt>
                <c:pt idx="5">
                  <c:v>1.6077296659404508E-2</c:v>
                </c:pt>
                <c:pt idx="6">
                  <c:v>1.6077296659404508E-2</c:v>
                </c:pt>
                <c:pt idx="7">
                  <c:v>1.6077296659404508E-2</c:v>
                </c:pt>
                <c:pt idx="8">
                  <c:v>1.6077296659404508E-2</c:v>
                </c:pt>
                <c:pt idx="9">
                  <c:v>1.6077296659404508E-2</c:v>
                </c:pt>
                <c:pt idx="10">
                  <c:v>1.6077296659404508E-2</c:v>
                </c:pt>
                <c:pt idx="11">
                  <c:v>1.6077296659404508E-2</c:v>
                </c:pt>
                <c:pt idx="12">
                  <c:v>1.6077296659404508E-2</c:v>
                </c:pt>
                <c:pt idx="13">
                  <c:v>1.6077296659404508E-2</c:v>
                </c:pt>
                <c:pt idx="14">
                  <c:v>1.6077296659404508E-2</c:v>
                </c:pt>
                <c:pt idx="15">
                  <c:v>1.6077296659404508E-2</c:v>
                </c:pt>
                <c:pt idx="16">
                  <c:v>1.6077296659404508E-2</c:v>
                </c:pt>
                <c:pt idx="17">
                  <c:v>1.6077296659404508E-2</c:v>
                </c:pt>
                <c:pt idx="18">
                  <c:v>1.6077296659404508E-2</c:v>
                </c:pt>
                <c:pt idx="19">
                  <c:v>1.6077296659404508E-2</c:v>
                </c:pt>
                <c:pt idx="20">
                  <c:v>1.6077296659404508E-2</c:v>
                </c:pt>
                <c:pt idx="21">
                  <c:v>1.6077296659404508E-2</c:v>
                </c:pt>
                <c:pt idx="22">
                  <c:v>1.6077296659404508E-2</c:v>
                </c:pt>
                <c:pt idx="23">
                  <c:v>1.6077296659404508E-2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8-4DD9-8D56-9E82FD5DA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090664"/>
        <c:axId val="1025089680"/>
      </c:lineChart>
      <c:catAx>
        <c:axId val="1025090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89680"/>
        <c:crosses val="autoZero"/>
        <c:auto val="1"/>
        <c:lblAlgn val="ctr"/>
        <c:lblOffset val="100"/>
        <c:noMultiLvlLbl val="0"/>
      </c:catAx>
      <c:valAx>
        <c:axId val="10250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9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27,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Mar 27,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Mar 27,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9-4259-BC78-C469F78B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587504"/>
        <c:axId val="10295914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Mar 27,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Mar 27, 2022'!$Q$2:$Q$25</c:f>
              <c:numCache>
                <c:formatCode>General</c:formatCode>
                <c:ptCount val="24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  <c:pt idx="20">
                  <c:v>0.58333333333333337</c:v>
                </c:pt>
                <c:pt idx="21">
                  <c:v>0.58333333333333337</c:v>
                </c:pt>
                <c:pt idx="22">
                  <c:v>0.58333333333333337</c:v>
                </c:pt>
                <c:pt idx="23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9-4259-BC78-C469F78B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587504"/>
        <c:axId val="1029591440"/>
      </c:lineChart>
      <c:catAx>
        <c:axId val="10295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91440"/>
        <c:crosses val="autoZero"/>
        <c:auto val="1"/>
        <c:lblAlgn val="ctr"/>
        <c:lblOffset val="100"/>
        <c:noMultiLvlLbl val="0"/>
      </c:catAx>
      <c:valAx>
        <c:axId val="1029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27;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Mar 27,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1.8599537037037012E-2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1.8894675925925974E-2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2.6851851851851904E-2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7-46DC-B6D4-632B3177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923152"/>
        <c:axId val="5299264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Mar 27, 2022'!$S$2:$S$25</c:f>
              <c:numCache>
                <c:formatCode>h:mm;@</c:formatCode>
                <c:ptCount val="24"/>
                <c:pt idx="0">
                  <c:v>2.1448688271604965E-2</c:v>
                </c:pt>
                <c:pt idx="1">
                  <c:v>2.1448688271604965E-2</c:v>
                </c:pt>
                <c:pt idx="2">
                  <c:v>2.1448688271604965E-2</c:v>
                </c:pt>
                <c:pt idx="3">
                  <c:v>2.1448688271604965E-2</c:v>
                </c:pt>
                <c:pt idx="4">
                  <c:v>2.1448688271604965E-2</c:v>
                </c:pt>
                <c:pt idx="5">
                  <c:v>2.1448688271604965E-2</c:v>
                </c:pt>
                <c:pt idx="6">
                  <c:v>2.1448688271604965E-2</c:v>
                </c:pt>
                <c:pt idx="7">
                  <c:v>2.1448688271604965E-2</c:v>
                </c:pt>
                <c:pt idx="8">
                  <c:v>2.1448688271604965E-2</c:v>
                </c:pt>
                <c:pt idx="9">
                  <c:v>2.1448688271604965E-2</c:v>
                </c:pt>
                <c:pt idx="10">
                  <c:v>2.1448688271604965E-2</c:v>
                </c:pt>
                <c:pt idx="11">
                  <c:v>2.1448688271604965E-2</c:v>
                </c:pt>
                <c:pt idx="12">
                  <c:v>2.1448688271604965E-2</c:v>
                </c:pt>
                <c:pt idx="13">
                  <c:v>2.1448688271604965E-2</c:v>
                </c:pt>
                <c:pt idx="14">
                  <c:v>2.1448688271604965E-2</c:v>
                </c:pt>
                <c:pt idx="15">
                  <c:v>2.1448688271604965E-2</c:v>
                </c:pt>
                <c:pt idx="16">
                  <c:v>2.1448688271604965E-2</c:v>
                </c:pt>
                <c:pt idx="17">
                  <c:v>2.1448688271604965E-2</c:v>
                </c:pt>
                <c:pt idx="18">
                  <c:v>2.1448688271604965E-2</c:v>
                </c:pt>
                <c:pt idx="19">
                  <c:v>2.1448688271604965E-2</c:v>
                </c:pt>
                <c:pt idx="20">
                  <c:v>2.1448688271604965E-2</c:v>
                </c:pt>
                <c:pt idx="21">
                  <c:v>2.1448688271604965E-2</c:v>
                </c:pt>
                <c:pt idx="22">
                  <c:v>2.1448688271604965E-2</c:v>
                </c:pt>
                <c:pt idx="23">
                  <c:v>2.1448688271604965E-2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7-46DC-B6D4-632B3177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923152"/>
        <c:axId val="529926432"/>
      </c:lineChart>
      <c:catAx>
        <c:axId val="52992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6432"/>
        <c:crosses val="autoZero"/>
        <c:auto val="1"/>
        <c:lblAlgn val="ctr"/>
        <c:lblOffset val="100"/>
        <c:noMultiLvlLbl val="0"/>
      </c:catAx>
      <c:valAx>
        <c:axId val="5299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12,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'Weekly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'Weekly Stats'!$Q$2:$Q$25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35</c:v>
                </c:pt>
                <c:pt idx="5">
                  <c:v>22</c:v>
                </c:pt>
                <c:pt idx="6">
                  <c:v>46</c:v>
                </c:pt>
                <c:pt idx="7">
                  <c:v>47</c:v>
                </c:pt>
                <c:pt idx="8">
                  <c:v>35</c:v>
                </c:pt>
                <c:pt idx="9">
                  <c:v>54</c:v>
                </c:pt>
                <c:pt idx="10">
                  <c:v>49</c:v>
                </c:pt>
                <c:pt idx="11">
                  <c:v>48</c:v>
                </c:pt>
                <c:pt idx="12">
                  <c:v>40</c:v>
                </c:pt>
                <c:pt idx="13">
                  <c:v>50</c:v>
                </c:pt>
                <c:pt idx="14">
                  <c:v>34</c:v>
                </c:pt>
                <c:pt idx="15">
                  <c:v>25</c:v>
                </c:pt>
                <c:pt idx="16">
                  <c:v>27</c:v>
                </c:pt>
                <c:pt idx="17">
                  <c:v>19</c:v>
                </c:pt>
                <c:pt idx="18">
                  <c:v>13</c:v>
                </c:pt>
                <c:pt idx="19">
                  <c:v>7</c:v>
                </c:pt>
                <c:pt idx="20">
                  <c:v>15</c:v>
                </c:pt>
                <c:pt idx="21">
                  <c:v>17</c:v>
                </c:pt>
                <c:pt idx="22">
                  <c:v>7</c:v>
                </c:pt>
                <c:pt idx="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4-41D7-A94E-F77B138F6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164744"/>
        <c:axId val="5331680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'Weekly Stats'!$R$2:$R$25</c:f>
              <c:numCache>
                <c:formatCode>General</c:formatCode>
                <c:ptCount val="24"/>
                <c:pt idx="0">
                  <c:v>27.416666666666668</c:v>
                </c:pt>
                <c:pt idx="1">
                  <c:v>27.416666666666668</c:v>
                </c:pt>
                <c:pt idx="2">
                  <c:v>27.416666666666668</c:v>
                </c:pt>
                <c:pt idx="3">
                  <c:v>27.416666666666668</c:v>
                </c:pt>
                <c:pt idx="4">
                  <c:v>27.416666666666668</c:v>
                </c:pt>
                <c:pt idx="5">
                  <c:v>27.416666666666668</c:v>
                </c:pt>
                <c:pt idx="6">
                  <c:v>27.416666666666668</c:v>
                </c:pt>
                <c:pt idx="7">
                  <c:v>27.416666666666668</c:v>
                </c:pt>
                <c:pt idx="8">
                  <c:v>27.416666666666668</c:v>
                </c:pt>
                <c:pt idx="9">
                  <c:v>27.416666666666668</c:v>
                </c:pt>
                <c:pt idx="10">
                  <c:v>27.416666666666668</c:v>
                </c:pt>
                <c:pt idx="11">
                  <c:v>27.416666666666668</c:v>
                </c:pt>
                <c:pt idx="12">
                  <c:v>27.416666666666668</c:v>
                </c:pt>
                <c:pt idx="13">
                  <c:v>27.416666666666668</c:v>
                </c:pt>
                <c:pt idx="14">
                  <c:v>27.416666666666668</c:v>
                </c:pt>
                <c:pt idx="15">
                  <c:v>27.416666666666668</c:v>
                </c:pt>
                <c:pt idx="16">
                  <c:v>27.416666666666668</c:v>
                </c:pt>
                <c:pt idx="17">
                  <c:v>27.416666666666668</c:v>
                </c:pt>
                <c:pt idx="18">
                  <c:v>27.416666666666668</c:v>
                </c:pt>
                <c:pt idx="19">
                  <c:v>27.416666666666668</c:v>
                </c:pt>
                <c:pt idx="20">
                  <c:v>27.416666666666668</c:v>
                </c:pt>
                <c:pt idx="21">
                  <c:v>27.416666666666668</c:v>
                </c:pt>
                <c:pt idx="22">
                  <c:v>27.416666666666668</c:v>
                </c:pt>
                <c:pt idx="23">
                  <c:v>27.416666666666668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4-41D7-A94E-F77B138F6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64744"/>
        <c:axId val="533168024"/>
      </c:lineChart>
      <c:catAx>
        <c:axId val="53316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68024"/>
        <c:crosses val="autoZero"/>
        <c:auto val="1"/>
        <c:lblAlgn val="ctr"/>
        <c:lblOffset val="100"/>
        <c:noMultiLvlLbl val="0"/>
      </c:catAx>
      <c:valAx>
        <c:axId val="5331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12; Average Unload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'Weekly Stats'!$S$2:$S$25</c:f>
              <c:numCache>
                <c:formatCode>h:mm;@</c:formatCode>
                <c:ptCount val="24"/>
                <c:pt idx="0">
                  <c:v>1.5492724867724869E-2</c:v>
                </c:pt>
                <c:pt idx="1">
                  <c:v>1.7670304232804229E-2</c:v>
                </c:pt>
                <c:pt idx="2">
                  <c:v>1.8416666666666654E-2</c:v>
                </c:pt>
                <c:pt idx="3">
                  <c:v>1.5842737268518512E-2</c:v>
                </c:pt>
                <c:pt idx="4">
                  <c:v>1.8867607526881724E-2</c:v>
                </c:pt>
                <c:pt idx="5">
                  <c:v>1.8134645061728391E-2</c:v>
                </c:pt>
                <c:pt idx="6">
                  <c:v>1.7260443583118006E-2</c:v>
                </c:pt>
                <c:pt idx="7">
                  <c:v>1.9375538329026699E-2</c:v>
                </c:pt>
                <c:pt idx="8">
                  <c:v>1.7883939974457221E-2</c:v>
                </c:pt>
                <c:pt idx="9">
                  <c:v>1.91750635439361E-2</c:v>
                </c:pt>
                <c:pt idx="10">
                  <c:v>1.9423137626262625E-2</c:v>
                </c:pt>
                <c:pt idx="11">
                  <c:v>1.9951903292181068E-2</c:v>
                </c:pt>
                <c:pt idx="12">
                  <c:v>2.2857882553606219E-2</c:v>
                </c:pt>
                <c:pt idx="13">
                  <c:v>2.3585482804232807E-2</c:v>
                </c:pt>
                <c:pt idx="14">
                  <c:v>2.4471836419753076E-2</c:v>
                </c:pt>
                <c:pt idx="15">
                  <c:v>2.7519991582491563E-2</c:v>
                </c:pt>
                <c:pt idx="16">
                  <c:v>2.1196296296296314E-2</c:v>
                </c:pt>
                <c:pt idx="17">
                  <c:v>2.2143246187363855E-2</c:v>
                </c:pt>
                <c:pt idx="18">
                  <c:v>2.4326923076923097E-2</c:v>
                </c:pt>
                <c:pt idx="19">
                  <c:v>2.2053571428571457E-2</c:v>
                </c:pt>
                <c:pt idx="20">
                  <c:v>1.8607253086419775E-2</c:v>
                </c:pt>
                <c:pt idx="21">
                  <c:v>1.7725694444444419E-2</c:v>
                </c:pt>
                <c:pt idx="22">
                  <c:v>2.3381283068783044E-2</c:v>
                </c:pt>
                <c:pt idx="23">
                  <c:v>1.8836805555555575E-2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C-4B50-9597-7750FFA0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001888"/>
        <c:axId val="16040094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'Weekly Stats'!$T$2:$T$25</c:f>
              <c:numCache>
                <c:formatCode>h:mm;@</c:formatCode>
                <c:ptCount val="24"/>
                <c:pt idx="0">
                  <c:v>2.0175040769906137E-2</c:v>
                </c:pt>
                <c:pt idx="1">
                  <c:v>2.0175040769906137E-2</c:v>
                </c:pt>
                <c:pt idx="2">
                  <c:v>2.0175040769906137E-2</c:v>
                </c:pt>
                <c:pt idx="3">
                  <c:v>2.0175040769906137E-2</c:v>
                </c:pt>
                <c:pt idx="4">
                  <c:v>2.0175040769906137E-2</c:v>
                </c:pt>
                <c:pt idx="5">
                  <c:v>2.0175040769906137E-2</c:v>
                </c:pt>
                <c:pt idx="6">
                  <c:v>2.0175040769906137E-2</c:v>
                </c:pt>
                <c:pt idx="7">
                  <c:v>2.0175040769906137E-2</c:v>
                </c:pt>
                <c:pt idx="8">
                  <c:v>2.0175040769906137E-2</c:v>
                </c:pt>
                <c:pt idx="9">
                  <c:v>2.0175040769906137E-2</c:v>
                </c:pt>
                <c:pt idx="10">
                  <c:v>2.0175040769906137E-2</c:v>
                </c:pt>
                <c:pt idx="11">
                  <c:v>2.0175040769906137E-2</c:v>
                </c:pt>
                <c:pt idx="12">
                  <c:v>2.0175040769906137E-2</c:v>
                </c:pt>
                <c:pt idx="13">
                  <c:v>2.0175040769906137E-2</c:v>
                </c:pt>
                <c:pt idx="14">
                  <c:v>2.0175040769906137E-2</c:v>
                </c:pt>
                <c:pt idx="15">
                  <c:v>2.0175040769906137E-2</c:v>
                </c:pt>
                <c:pt idx="16">
                  <c:v>2.0175040769906137E-2</c:v>
                </c:pt>
                <c:pt idx="17">
                  <c:v>2.0175040769906137E-2</c:v>
                </c:pt>
                <c:pt idx="18">
                  <c:v>2.0175040769906137E-2</c:v>
                </c:pt>
                <c:pt idx="19">
                  <c:v>2.0175040769906137E-2</c:v>
                </c:pt>
                <c:pt idx="20">
                  <c:v>2.0175040769906137E-2</c:v>
                </c:pt>
                <c:pt idx="21">
                  <c:v>2.0175040769906137E-2</c:v>
                </c:pt>
                <c:pt idx="22">
                  <c:v>2.0175040769906137E-2</c:v>
                </c:pt>
                <c:pt idx="23">
                  <c:v>2.0175040769906137E-2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C-4B50-9597-7750FFA0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001888"/>
        <c:axId val="1604009432"/>
      </c:lineChart>
      <c:catAx>
        <c:axId val="160400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09432"/>
        <c:crosses val="autoZero"/>
        <c:auto val="1"/>
        <c:lblAlgn val="ctr"/>
        <c:lblOffset val="100"/>
        <c:noMultiLvlLbl val="0"/>
      </c:catAx>
      <c:valAx>
        <c:axId val="16040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49-4269-B230-97443E9E7F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9-4269-B230-97443E9E7FD9}"/>
              </c:ext>
            </c:extLst>
          </c:dPt>
          <c:cat>
            <c:strRef>
              <c:f>'Weekly Stats'!$Q$29:$Q$35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'Weekly Stats'!$R$29:$R$35</c:f>
              <c:numCache>
                <c:formatCode>General</c:formatCode>
                <c:ptCount val="7"/>
                <c:pt idx="0">
                  <c:v>136</c:v>
                </c:pt>
                <c:pt idx="1">
                  <c:v>130</c:v>
                </c:pt>
                <c:pt idx="2">
                  <c:v>135</c:v>
                </c:pt>
                <c:pt idx="3">
                  <c:v>120</c:v>
                </c:pt>
                <c:pt idx="4">
                  <c:v>91</c:v>
                </c:pt>
                <c:pt idx="5">
                  <c:v>34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9-4269-B230-97443E9E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21, 2022;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Mar 21,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21, 2022'!$R$2:$R$25</c:f>
              <c:numCache>
                <c:formatCode>h:mm;@</c:formatCode>
                <c:ptCount val="24"/>
                <c:pt idx="0">
                  <c:v>7.4421296296296284E-3</c:v>
                </c:pt>
                <c:pt idx="1">
                  <c:v>1.1319444444444451E-2</c:v>
                </c:pt>
                <c:pt idx="2">
                  <c:v>1.3616898148148149E-2</c:v>
                </c:pt>
                <c:pt idx="3">
                  <c:v>1.4418402777777783E-2</c:v>
                </c:pt>
                <c:pt idx="4">
                  <c:v>2.0281635802469136E-2</c:v>
                </c:pt>
                <c:pt idx="5">
                  <c:v>1.5981481481481475E-2</c:v>
                </c:pt>
                <c:pt idx="6">
                  <c:v>1.4128086419753086E-2</c:v>
                </c:pt>
                <c:pt idx="7">
                  <c:v>1.5543981481481483E-2</c:v>
                </c:pt>
                <c:pt idx="8">
                  <c:v>2.2125420875420895E-2</c:v>
                </c:pt>
                <c:pt idx="9">
                  <c:v>2.2135416666666675E-2</c:v>
                </c:pt>
                <c:pt idx="10">
                  <c:v>1.8820891203703713E-2</c:v>
                </c:pt>
                <c:pt idx="11">
                  <c:v>2.6725589225589232E-2</c:v>
                </c:pt>
                <c:pt idx="12">
                  <c:v>2.4829545454545431E-2</c:v>
                </c:pt>
                <c:pt idx="13">
                  <c:v>3.4291087962962957E-2</c:v>
                </c:pt>
                <c:pt idx="14">
                  <c:v>3.5837962962962974E-2</c:v>
                </c:pt>
                <c:pt idx="15">
                  <c:v>2.4930555555555567E-2</c:v>
                </c:pt>
                <c:pt idx="16">
                  <c:v>2.0018187830687872E-2</c:v>
                </c:pt>
                <c:pt idx="17">
                  <c:v>1.6641589506172838E-2</c:v>
                </c:pt>
                <c:pt idx="18">
                  <c:v>1.6473765432098737E-2</c:v>
                </c:pt>
                <c:pt idx="19">
                  <c:v>2.1510416666666643E-2</c:v>
                </c:pt>
                <c:pt idx="20">
                  <c:v>1.3865740740740762E-2</c:v>
                </c:pt>
                <c:pt idx="21">
                  <c:v>2.2673611111111065E-2</c:v>
                </c:pt>
                <c:pt idx="22">
                  <c:v>0</c:v>
                </c:pt>
                <c:pt idx="23">
                  <c:v>2.0943287037037073E-2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A-42D2-ACE9-DE6A7080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495704"/>
        <c:axId val="175149832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Mar 21, 2022'!$S$2:$S$25</c:f>
              <c:numCache>
                <c:formatCode>h:mm;@</c:formatCode>
                <c:ptCount val="24"/>
                <c:pt idx="0">
                  <c:v>1.8939797017379485E-2</c:v>
                </c:pt>
                <c:pt idx="1">
                  <c:v>1.8939797017379485E-2</c:v>
                </c:pt>
                <c:pt idx="2">
                  <c:v>1.8939797017379485E-2</c:v>
                </c:pt>
                <c:pt idx="3">
                  <c:v>1.8939797017379485E-2</c:v>
                </c:pt>
                <c:pt idx="4">
                  <c:v>1.8939797017379485E-2</c:v>
                </c:pt>
                <c:pt idx="5">
                  <c:v>1.8939797017379485E-2</c:v>
                </c:pt>
                <c:pt idx="6">
                  <c:v>1.8939797017379485E-2</c:v>
                </c:pt>
                <c:pt idx="7">
                  <c:v>1.8939797017379485E-2</c:v>
                </c:pt>
                <c:pt idx="8">
                  <c:v>1.8939797017379485E-2</c:v>
                </c:pt>
                <c:pt idx="9">
                  <c:v>1.8939797017379485E-2</c:v>
                </c:pt>
                <c:pt idx="10">
                  <c:v>1.8939797017379485E-2</c:v>
                </c:pt>
                <c:pt idx="11">
                  <c:v>1.8939797017379485E-2</c:v>
                </c:pt>
                <c:pt idx="12">
                  <c:v>1.8939797017379485E-2</c:v>
                </c:pt>
                <c:pt idx="13">
                  <c:v>1.8939797017379485E-2</c:v>
                </c:pt>
                <c:pt idx="14">
                  <c:v>1.8939797017379485E-2</c:v>
                </c:pt>
                <c:pt idx="15">
                  <c:v>1.8939797017379485E-2</c:v>
                </c:pt>
                <c:pt idx="16">
                  <c:v>1.8939797017379485E-2</c:v>
                </c:pt>
                <c:pt idx="17">
                  <c:v>1.8939797017379485E-2</c:v>
                </c:pt>
                <c:pt idx="18">
                  <c:v>1.8939797017379485E-2</c:v>
                </c:pt>
                <c:pt idx="19">
                  <c:v>1.8939797017379485E-2</c:v>
                </c:pt>
                <c:pt idx="20">
                  <c:v>1.8939797017379485E-2</c:v>
                </c:pt>
                <c:pt idx="21">
                  <c:v>1.8939797017379485E-2</c:v>
                </c:pt>
                <c:pt idx="22">
                  <c:v>1.8939797017379485E-2</c:v>
                </c:pt>
                <c:pt idx="23">
                  <c:v>1.8939797017379485E-2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A-42D2-ACE9-DE6A7080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495704"/>
        <c:axId val="1751498328"/>
      </c:lineChart>
      <c:catAx>
        <c:axId val="17514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98328"/>
        <c:crosses val="autoZero"/>
        <c:auto val="1"/>
        <c:lblAlgn val="ctr"/>
        <c:lblOffset val="100"/>
        <c:noMultiLvlLbl val="0"/>
      </c:catAx>
      <c:valAx>
        <c:axId val="17514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22,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Mar 22,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Mar 22,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12</c:v>
                </c:pt>
                <c:pt idx="7">
                  <c:v>14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</c:v>
                </c:pt>
                <c:pt idx="13">
                  <c:v>14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4-41E8-8EE8-CDC310955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835048"/>
        <c:axId val="1749833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Mar 22,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Mar 22, 2022'!$Q$2:$Q$25</c:f>
              <c:numCache>
                <c:formatCode>General</c:formatCode>
                <c:ptCount val="24"/>
                <c:pt idx="0">
                  <c:v>5.416666666666667</c:v>
                </c:pt>
                <c:pt idx="1">
                  <c:v>5.416666666666667</c:v>
                </c:pt>
                <c:pt idx="2">
                  <c:v>5.416666666666667</c:v>
                </c:pt>
                <c:pt idx="3">
                  <c:v>5.416666666666667</c:v>
                </c:pt>
                <c:pt idx="4">
                  <c:v>5.416666666666667</c:v>
                </c:pt>
                <c:pt idx="5">
                  <c:v>5.416666666666667</c:v>
                </c:pt>
                <c:pt idx="6">
                  <c:v>5.416666666666667</c:v>
                </c:pt>
                <c:pt idx="7">
                  <c:v>5.416666666666667</c:v>
                </c:pt>
                <c:pt idx="8">
                  <c:v>5.416666666666667</c:v>
                </c:pt>
                <c:pt idx="9">
                  <c:v>5.416666666666667</c:v>
                </c:pt>
                <c:pt idx="10">
                  <c:v>5.416666666666667</c:v>
                </c:pt>
                <c:pt idx="11">
                  <c:v>5.416666666666667</c:v>
                </c:pt>
                <c:pt idx="12">
                  <c:v>5.416666666666667</c:v>
                </c:pt>
                <c:pt idx="13">
                  <c:v>5.416666666666667</c:v>
                </c:pt>
                <c:pt idx="14">
                  <c:v>5.416666666666667</c:v>
                </c:pt>
                <c:pt idx="15">
                  <c:v>5.416666666666667</c:v>
                </c:pt>
                <c:pt idx="16">
                  <c:v>5.416666666666667</c:v>
                </c:pt>
                <c:pt idx="17">
                  <c:v>5.416666666666667</c:v>
                </c:pt>
                <c:pt idx="18">
                  <c:v>5.416666666666667</c:v>
                </c:pt>
                <c:pt idx="19">
                  <c:v>5.416666666666667</c:v>
                </c:pt>
                <c:pt idx="20">
                  <c:v>5.416666666666667</c:v>
                </c:pt>
                <c:pt idx="21">
                  <c:v>5.416666666666667</c:v>
                </c:pt>
                <c:pt idx="22">
                  <c:v>5.416666666666667</c:v>
                </c:pt>
                <c:pt idx="23">
                  <c:v>5.416666666666667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4-41E8-8EE8-CDC310955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835048"/>
        <c:axId val="1749833736"/>
      </c:lineChart>
      <c:catAx>
        <c:axId val="174983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33736"/>
        <c:crosses val="autoZero"/>
        <c:auto val="1"/>
        <c:lblAlgn val="ctr"/>
        <c:lblOffset val="100"/>
        <c:noMultiLvlLbl val="0"/>
      </c:catAx>
      <c:valAx>
        <c:axId val="174983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Mar 22,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Mar 22, 2022'!$R$2:$R$25</c:f>
              <c:numCache>
                <c:formatCode>h:mm;@</c:formatCode>
                <c:ptCount val="24"/>
                <c:pt idx="0">
                  <c:v>1.5046296296296294E-2</c:v>
                </c:pt>
                <c:pt idx="1">
                  <c:v>0</c:v>
                </c:pt>
                <c:pt idx="2">
                  <c:v>1.5902777777777773E-2</c:v>
                </c:pt>
                <c:pt idx="3">
                  <c:v>1.3425925925925924E-2</c:v>
                </c:pt>
                <c:pt idx="4">
                  <c:v>1.975501543209876E-2</c:v>
                </c:pt>
                <c:pt idx="5">
                  <c:v>1.6053240740740757E-2</c:v>
                </c:pt>
                <c:pt idx="6">
                  <c:v>2.1787229938271615E-2</c:v>
                </c:pt>
                <c:pt idx="7">
                  <c:v>2.6388062169312172E-2</c:v>
                </c:pt>
                <c:pt idx="8">
                  <c:v>2.0943287037037031E-2</c:v>
                </c:pt>
                <c:pt idx="9">
                  <c:v>1.6635416666666653E-2</c:v>
                </c:pt>
                <c:pt idx="10">
                  <c:v>1.8395833333333313E-2</c:v>
                </c:pt>
                <c:pt idx="11">
                  <c:v>1.7743055555555529E-2</c:v>
                </c:pt>
                <c:pt idx="12">
                  <c:v>1.8922164351851845E-2</c:v>
                </c:pt>
                <c:pt idx="13">
                  <c:v>2.5112847222222217E-2</c:v>
                </c:pt>
                <c:pt idx="14">
                  <c:v>1.841435185185189E-2</c:v>
                </c:pt>
                <c:pt idx="15">
                  <c:v>1.5706018518518522E-2</c:v>
                </c:pt>
                <c:pt idx="16">
                  <c:v>1.7233796296296251E-2</c:v>
                </c:pt>
                <c:pt idx="17">
                  <c:v>1.51186342592593E-2</c:v>
                </c:pt>
                <c:pt idx="18">
                  <c:v>2.1296296296296202E-2</c:v>
                </c:pt>
                <c:pt idx="19">
                  <c:v>0</c:v>
                </c:pt>
                <c:pt idx="20">
                  <c:v>1.6315586419753097E-2</c:v>
                </c:pt>
                <c:pt idx="21">
                  <c:v>1.7241512345679017E-2</c:v>
                </c:pt>
                <c:pt idx="22">
                  <c:v>1.3906250000000009E-2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D-4D53-B081-F0E98B9C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75288"/>
        <c:axId val="174376807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Mar 22, 2022'!$S$2:$S$25</c:f>
              <c:numCache>
                <c:formatCode>h:mm;@</c:formatCode>
                <c:ptCount val="24"/>
                <c:pt idx="0">
                  <c:v>1.588931660144767E-2</c:v>
                </c:pt>
                <c:pt idx="1">
                  <c:v>1.588931660144767E-2</c:v>
                </c:pt>
                <c:pt idx="2">
                  <c:v>1.588931660144767E-2</c:v>
                </c:pt>
                <c:pt idx="3">
                  <c:v>1.588931660144767E-2</c:v>
                </c:pt>
                <c:pt idx="4">
                  <c:v>1.588931660144767E-2</c:v>
                </c:pt>
                <c:pt idx="5">
                  <c:v>1.588931660144767E-2</c:v>
                </c:pt>
                <c:pt idx="6">
                  <c:v>1.588931660144767E-2</c:v>
                </c:pt>
                <c:pt idx="7">
                  <c:v>1.588931660144767E-2</c:v>
                </c:pt>
                <c:pt idx="8">
                  <c:v>1.588931660144767E-2</c:v>
                </c:pt>
                <c:pt idx="9">
                  <c:v>1.588931660144767E-2</c:v>
                </c:pt>
                <c:pt idx="10">
                  <c:v>1.588931660144767E-2</c:v>
                </c:pt>
                <c:pt idx="11">
                  <c:v>1.588931660144767E-2</c:v>
                </c:pt>
                <c:pt idx="12">
                  <c:v>1.588931660144767E-2</c:v>
                </c:pt>
                <c:pt idx="13">
                  <c:v>1.588931660144767E-2</c:v>
                </c:pt>
                <c:pt idx="14">
                  <c:v>1.588931660144767E-2</c:v>
                </c:pt>
                <c:pt idx="15">
                  <c:v>1.588931660144767E-2</c:v>
                </c:pt>
                <c:pt idx="16">
                  <c:v>1.588931660144767E-2</c:v>
                </c:pt>
                <c:pt idx="17">
                  <c:v>1.588931660144767E-2</c:v>
                </c:pt>
                <c:pt idx="18">
                  <c:v>1.588931660144767E-2</c:v>
                </c:pt>
                <c:pt idx="19">
                  <c:v>1.588931660144767E-2</c:v>
                </c:pt>
                <c:pt idx="20">
                  <c:v>1.588931660144767E-2</c:v>
                </c:pt>
                <c:pt idx="21">
                  <c:v>1.588931660144767E-2</c:v>
                </c:pt>
                <c:pt idx="22">
                  <c:v>1.588931660144767E-2</c:v>
                </c:pt>
                <c:pt idx="23">
                  <c:v>1.588931660144767E-2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D-4D53-B081-F0E98B9C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775288"/>
        <c:axId val="1743768072"/>
      </c:lineChart>
      <c:catAx>
        <c:axId val="174377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68072"/>
        <c:crosses val="autoZero"/>
        <c:auto val="1"/>
        <c:lblAlgn val="ctr"/>
        <c:lblOffset val="100"/>
        <c:noMultiLvlLbl val="0"/>
      </c:catAx>
      <c:valAx>
        <c:axId val="17437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7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23,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Mar 23,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23,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12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14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16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4-4692-AC29-A5D40DE0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84560"/>
        <c:axId val="17835907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Mar 23,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23, 2022'!$Q$2:$Q$25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4-4692-AC29-A5D40DE0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84560"/>
        <c:axId val="1783590792"/>
      </c:lineChart>
      <c:catAx>
        <c:axId val="17835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90792"/>
        <c:crosses val="autoZero"/>
        <c:auto val="1"/>
        <c:lblAlgn val="ctr"/>
        <c:lblOffset val="100"/>
        <c:noMultiLvlLbl val="0"/>
      </c:catAx>
      <c:valAx>
        <c:axId val="178359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23,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23,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2.3391203703703702E-2</c:v>
                </c:pt>
                <c:pt idx="2">
                  <c:v>1.3483796296296299E-2</c:v>
                </c:pt>
                <c:pt idx="3">
                  <c:v>1.3844907407407413E-2</c:v>
                </c:pt>
                <c:pt idx="4">
                  <c:v>1.5673611111111117E-2</c:v>
                </c:pt>
                <c:pt idx="5">
                  <c:v>1.546875000000001E-2</c:v>
                </c:pt>
                <c:pt idx="6">
                  <c:v>2.1370563271604928E-2</c:v>
                </c:pt>
                <c:pt idx="7">
                  <c:v>1.4783950617283945E-2</c:v>
                </c:pt>
                <c:pt idx="8">
                  <c:v>1.5642361111111103E-2</c:v>
                </c:pt>
                <c:pt idx="9">
                  <c:v>2.2190806878306886E-2</c:v>
                </c:pt>
                <c:pt idx="10">
                  <c:v>2.8278133903133901E-2</c:v>
                </c:pt>
                <c:pt idx="11">
                  <c:v>3.0203510802469167E-2</c:v>
                </c:pt>
                <c:pt idx="12">
                  <c:v>1.9378306878306852E-2</c:v>
                </c:pt>
                <c:pt idx="13">
                  <c:v>1.9636863425925924E-2</c:v>
                </c:pt>
                <c:pt idx="14">
                  <c:v>2.5669126157407414E-2</c:v>
                </c:pt>
                <c:pt idx="15">
                  <c:v>3.5341435185185205E-2</c:v>
                </c:pt>
                <c:pt idx="16">
                  <c:v>1.6006944444444504E-2</c:v>
                </c:pt>
                <c:pt idx="17">
                  <c:v>1.8831018518518594E-2</c:v>
                </c:pt>
                <c:pt idx="18">
                  <c:v>1.4418402777777728E-2</c:v>
                </c:pt>
                <c:pt idx="19">
                  <c:v>1.7797067901234438E-2</c:v>
                </c:pt>
                <c:pt idx="20">
                  <c:v>1.5677083333333286E-2</c:v>
                </c:pt>
                <c:pt idx="21">
                  <c:v>1.4701967592592596E-2</c:v>
                </c:pt>
                <c:pt idx="22">
                  <c:v>1.5798611111111138E-2</c:v>
                </c:pt>
                <c:pt idx="23">
                  <c:v>1.6082175925925868E-2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F-4614-8BDB-9FFC8C79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98008"/>
        <c:axId val="178360456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Mar 23,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23, 2022'!$S$2:$S$25</c:f>
              <c:numCache>
                <c:formatCode>h:mm;@</c:formatCode>
                <c:ptCount val="24"/>
                <c:pt idx="0">
                  <c:v>1.8486274931424667E-2</c:v>
                </c:pt>
                <c:pt idx="1">
                  <c:v>1.8486274931424667E-2</c:v>
                </c:pt>
                <c:pt idx="2">
                  <c:v>1.8486274931424667E-2</c:v>
                </c:pt>
                <c:pt idx="3">
                  <c:v>1.8486274931424667E-2</c:v>
                </c:pt>
                <c:pt idx="4">
                  <c:v>1.8486274931424667E-2</c:v>
                </c:pt>
                <c:pt idx="5">
                  <c:v>1.8486274931424667E-2</c:v>
                </c:pt>
                <c:pt idx="6">
                  <c:v>1.8486274931424667E-2</c:v>
                </c:pt>
                <c:pt idx="7">
                  <c:v>1.8486274931424667E-2</c:v>
                </c:pt>
                <c:pt idx="8">
                  <c:v>1.8486274931424667E-2</c:v>
                </c:pt>
                <c:pt idx="9">
                  <c:v>1.8486274931424667E-2</c:v>
                </c:pt>
                <c:pt idx="10">
                  <c:v>1.8486274931424667E-2</c:v>
                </c:pt>
                <c:pt idx="11">
                  <c:v>1.8486274931424667E-2</c:v>
                </c:pt>
                <c:pt idx="12">
                  <c:v>1.8486274931424667E-2</c:v>
                </c:pt>
                <c:pt idx="13">
                  <c:v>1.8486274931424667E-2</c:v>
                </c:pt>
                <c:pt idx="14">
                  <c:v>1.8486274931424667E-2</c:v>
                </c:pt>
                <c:pt idx="15">
                  <c:v>1.8486274931424667E-2</c:v>
                </c:pt>
                <c:pt idx="16">
                  <c:v>1.8486274931424667E-2</c:v>
                </c:pt>
                <c:pt idx="17">
                  <c:v>1.8486274931424667E-2</c:v>
                </c:pt>
                <c:pt idx="18">
                  <c:v>1.8486274931424667E-2</c:v>
                </c:pt>
                <c:pt idx="19">
                  <c:v>1.8486274931424667E-2</c:v>
                </c:pt>
                <c:pt idx="20">
                  <c:v>1.8486274931424667E-2</c:v>
                </c:pt>
                <c:pt idx="21">
                  <c:v>1.8486274931424667E-2</c:v>
                </c:pt>
                <c:pt idx="22">
                  <c:v>1.8486274931424667E-2</c:v>
                </c:pt>
                <c:pt idx="23">
                  <c:v>1.8486274931424667E-2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F-4614-8BDB-9FFC8C79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98008"/>
        <c:axId val="1783604568"/>
      </c:lineChart>
      <c:catAx>
        <c:axId val="178359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04568"/>
        <c:crosses val="autoZero"/>
        <c:auto val="1"/>
        <c:lblAlgn val="ctr"/>
        <c:lblOffset val="100"/>
        <c:noMultiLvlLbl val="0"/>
      </c:catAx>
      <c:valAx>
        <c:axId val="17836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9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24,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Mar 24,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24,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9</c:v>
                </c:pt>
                <c:pt idx="8">
                  <c:v>5</c:v>
                </c:pt>
                <c:pt idx="9">
                  <c:v>13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4-4D94-85A1-FE2972B4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708872"/>
        <c:axId val="17837010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Mar 24,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24, 2022'!$Q$2:$Q$25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4-4D94-85A1-FE2972B4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08872"/>
        <c:axId val="1783701000"/>
      </c:lineChart>
      <c:catAx>
        <c:axId val="17837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01000"/>
        <c:crosses val="autoZero"/>
        <c:auto val="1"/>
        <c:lblAlgn val="ctr"/>
        <c:lblOffset val="100"/>
        <c:noMultiLvlLbl val="0"/>
      </c:catAx>
      <c:valAx>
        <c:axId val="178370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0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24,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Mar 24, 2022'!$R$2:$R$25</c:f>
              <c:numCache>
                <c:formatCode>h:mm;@</c:formatCode>
                <c:ptCount val="24"/>
                <c:pt idx="0">
                  <c:v>1.3645833333333333E-2</c:v>
                </c:pt>
                <c:pt idx="1">
                  <c:v>1.4988425925925926E-2</c:v>
                </c:pt>
                <c:pt idx="2">
                  <c:v>1.6374421296296293E-2</c:v>
                </c:pt>
                <c:pt idx="3">
                  <c:v>1.5005787037037047E-2</c:v>
                </c:pt>
                <c:pt idx="4">
                  <c:v>1.3645833333333324E-2</c:v>
                </c:pt>
                <c:pt idx="5">
                  <c:v>1.3703703703703704E-2</c:v>
                </c:pt>
                <c:pt idx="6">
                  <c:v>2.1741255144032919E-2</c:v>
                </c:pt>
                <c:pt idx="7">
                  <c:v>2.1179108796296281E-2</c:v>
                </c:pt>
                <c:pt idx="8">
                  <c:v>2.2425925925925915E-2</c:v>
                </c:pt>
                <c:pt idx="9">
                  <c:v>2.0080054012345677E-2</c:v>
                </c:pt>
                <c:pt idx="10">
                  <c:v>2.7557870370370361E-2</c:v>
                </c:pt>
                <c:pt idx="11">
                  <c:v>2.034336419753088E-2</c:v>
                </c:pt>
                <c:pt idx="12">
                  <c:v>3.546296296296296E-2</c:v>
                </c:pt>
                <c:pt idx="13">
                  <c:v>2.6099537037037008E-2</c:v>
                </c:pt>
                <c:pt idx="14">
                  <c:v>2.5087962962962916E-2</c:v>
                </c:pt>
                <c:pt idx="15">
                  <c:v>1.6211419753086431E-2</c:v>
                </c:pt>
                <c:pt idx="16">
                  <c:v>1.9135802469135859E-2</c:v>
                </c:pt>
                <c:pt idx="17">
                  <c:v>1.5312500000000007E-2</c:v>
                </c:pt>
                <c:pt idx="18">
                  <c:v>1.3767361111111154E-2</c:v>
                </c:pt>
                <c:pt idx="19">
                  <c:v>1.9120370370370399E-2</c:v>
                </c:pt>
                <c:pt idx="20">
                  <c:v>1.3269675925925872E-2</c:v>
                </c:pt>
                <c:pt idx="21">
                  <c:v>1.9629629629629625E-2</c:v>
                </c:pt>
                <c:pt idx="22">
                  <c:v>1.664351851851853E-2</c:v>
                </c:pt>
                <c:pt idx="23">
                  <c:v>1.5746527777777741E-2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4-41C5-9C6A-7282D604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732816"/>
        <c:axId val="178373412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Mar 24,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24, 2022'!$S$2:$S$25</c:f>
              <c:numCache>
                <c:formatCode>h:mm;@</c:formatCode>
                <c:ptCount val="24"/>
                <c:pt idx="0">
                  <c:v>1.9007452149777088E-2</c:v>
                </c:pt>
                <c:pt idx="1">
                  <c:v>1.9007452149777088E-2</c:v>
                </c:pt>
                <c:pt idx="2">
                  <c:v>1.9007452149777088E-2</c:v>
                </c:pt>
                <c:pt idx="3">
                  <c:v>1.9007452149777088E-2</c:v>
                </c:pt>
                <c:pt idx="4">
                  <c:v>1.9007452149777088E-2</c:v>
                </c:pt>
                <c:pt idx="5">
                  <c:v>1.9007452149777088E-2</c:v>
                </c:pt>
                <c:pt idx="6">
                  <c:v>1.9007452149777088E-2</c:v>
                </c:pt>
                <c:pt idx="7">
                  <c:v>1.9007452149777088E-2</c:v>
                </c:pt>
                <c:pt idx="8">
                  <c:v>1.9007452149777088E-2</c:v>
                </c:pt>
                <c:pt idx="9">
                  <c:v>1.9007452149777088E-2</c:v>
                </c:pt>
                <c:pt idx="10">
                  <c:v>1.9007452149777088E-2</c:v>
                </c:pt>
                <c:pt idx="11">
                  <c:v>1.9007452149777088E-2</c:v>
                </c:pt>
                <c:pt idx="12">
                  <c:v>1.9007452149777088E-2</c:v>
                </c:pt>
                <c:pt idx="13">
                  <c:v>1.9007452149777088E-2</c:v>
                </c:pt>
                <c:pt idx="14">
                  <c:v>1.9007452149777088E-2</c:v>
                </c:pt>
                <c:pt idx="15">
                  <c:v>1.9007452149777088E-2</c:v>
                </c:pt>
                <c:pt idx="16">
                  <c:v>1.9007452149777088E-2</c:v>
                </c:pt>
                <c:pt idx="17">
                  <c:v>1.9007452149777088E-2</c:v>
                </c:pt>
                <c:pt idx="18">
                  <c:v>1.9007452149777088E-2</c:v>
                </c:pt>
                <c:pt idx="19">
                  <c:v>1.9007452149777088E-2</c:v>
                </c:pt>
                <c:pt idx="20">
                  <c:v>1.9007452149777088E-2</c:v>
                </c:pt>
                <c:pt idx="21">
                  <c:v>1.9007452149777088E-2</c:v>
                </c:pt>
                <c:pt idx="22">
                  <c:v>1.9007452149777088E-2</c:v>
                </c:pt>
                <c:pt idx="23">
                  <c:v>1.9007452149777088E-2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4-41C5-9C6A-7282D604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32816"/>
        <c:axId val="1783734128"/>
      </c:lineChart>
      <c:catAx>
        <c:axId val="178373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34128"/>
        <c:crosses val="autoZero"/>
        <c:auto val="1"/>
        <c:lblAlgn val="ctr"/>
        <c:lblOffset val="100"/>
        <c:noMultiLvlLbl val="0"/>
      </c:catAx>
      <c:valAx>
        <c:axId val="17837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25,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Mar 25,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Mar 25,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11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7-452C-B4D1-85CBB97B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118040"/>
        <c:axId val="7151137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Mar 25,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Mar 25, 2022'!$Q$2:$Q$25</c:f>
              <c:numCache>
                <c:formatCode>0.00</c:formatCode>
                <c:ptCount val="24"/>
                <c:pt idx="0">
                  <c:v>3.7916666666666665</c:v>
                </c:pt>
                <c:pt idx="1">
                  <c:v>3.7916666666666665</c:v>
                </c:pt>
                <c:pt idx="2">
                  <c:v>3.7916666666666665</c:v>
                </c:pt>
                <c:pt idx="3">
                  <c:v>3.7916666666666665</c:v>
                </c:pt>
                <c:pt idx="4">
                  <c:v>3.7916666666666665</c:v>
                </c:pt>
                <c:pt idx="5">
                  <c:v>3.7916666666666665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3.7916666666666665</c:v>
                </c:pt>
                <c:pt idx="10">
                  <c:v>3.7916666666666665</c:v>
                </c:pt>
                <c:pt idx="11">
                  <c:v>3.7916666666666665</c:v>
                </c:pt>
                <c:pt idx="12">
                  <c:v>3.7916666666666665</c:v>
                </c:pt>
                <c:pt idx="13">
                  <c:v>3.7916666666666665</c:v>
                </c:pt>
                <c:pt idx="14">
                  <c:v>3.7916666666666665</c:v>
                </c:pt>
                <c:pt idx="15">
                  <c:v>3.7916666666666665</c:v>
                </c:pt>
                <c:pt idx="16">
                  <c:v>3.7916666666666665</c:v>
                </c:pt>
                <c:pt idx="17">
                  <c:v>3.7916666666666665</c:v>
                </c:pt>
                <c:pt idx="18">
                  <c:v>3.7916666666666665</c:v>
                </c:pt>
                <c:pt idx="19">
                  <c:v>3.7916666666666665</c:v>
                </c:pt>
                <c:pt idx="20">
                  <c:v>3.7916666666666665</c:v>
                </c:pt>
                <c:pt idx="21">
                  <c:v>3.7916666666666665</c:v>
                </c:pt>
                <c:pt idx="22">
                  <c:v>3.7916666666666665</c:v>
                </c:pt>
                <c:pt idx="23">
                  <c:v>3.7916666666666665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7-452C-B4D1-85CBB97B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18040"/>
        <c:axId val="715113776"/>
      </c:lineChart>
      <c:catAx>
        <c:axId val="71511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13776"/>
        <c:crosses val="autoZero"/>
        <c:auto val="1"/>
        <c:lblAlgn val="ctr"/>
        <c:lblOffset val="100"/>
        <c:noMultiLvlLbl val="0"/>
      </c:catAx>
      <c:valAx>
        <c:axId val="7151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1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1019175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14287</xdr:rowOff>
    </xdr:from>
    <xdr:to>
      <xdr:col>6</xdr:col>
      <xdr:colOff>866775</xdr:colOff>
      <xdr:row>14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1323975</xdr:colOff>
      <xdr:row>0</xdr:row>
      <xdr:rowOff>0</xdr:rowOff>
    </xdr:from>
    <xdr:to>
      <xdr:col>6</xdr:col>
      <xdr:colOff>847725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1247775</xdr:colOff>
      <xdr:row>0</xdr:row>
      <xdr:rowOff>0</xdr:rowOff>
    </xdr:from>
    <xdr:to>
      <xdr:col>6</xdr:col>
      <xdr:colOff>771525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3</xdr:col>
      <xdr:colOff>1000125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1219200</xdr:colOff>
      <xdr:row>0</xdr:row>
      <xdr:rowOff>0</xdr:rowOff>
    </xdr:from>
    <xdr:to>
      <xdr:col>7</xdr:col>
      <xdr:colOff>104775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1314450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1476375</xdr:colOff>
      <xdr:row>0</xdr:row>
      <xdr:rowOff>0</xdr:rowOff>
    </xdr:from>
    <xdr:to>
      <xdr:col>7</xdr:col>
      <xdr:colOff>485775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3</xdr:col>
      <xdr:colOff>1000125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0</xdr:row>
      <xdr:rowOff>0</xdr:rowOff>
    </xdr:from>
    <xdr:to>
      <xdr:col>11</xdr:col>
      <xdr:colOff>400050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82"/>
  <sheetViews>
    <sheetView topLeftCell="E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1701</v>
      </c>
      <c r="M1" t="s">
        <v>1698</v>
      </c>
      <c r="O1" t="s">
        <v>1699</v>
      </c>
      <c r="P1" t="s">
        <v>1700</v>
      </c>
      <c r="Q1" t="s">
        <v>1706</v>
      </c>
      <c r="R1" s="17" t="s">
        <v>1705</v>
      </c>
      <c r="S1" t="s">
        <v>1707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5.666666666666667</v>
      </c>
      <c r="R2" s="17">
        <f t="shared" ref="R2:R23" si="0">AVERAGEIF(M1:M399,  O2, L1:L399)</f>
        <v>7.4421296296296284E-3</v>
      </c>
      <c r="S2" s="17">
        <f>AVERAGE($R$2:$R$25)</f>
        <v>1.8939797017379485E-2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1">AVERAGE($P$2:$P$25)</f>
        <v>5.666666666666667</v>
      </c>
      <c r="R3" s="17">
        <f t="shared" si="0"/>
        <v>1.1319444444444451E-2</v>
      </c>
      <c r="S3" s="17">
        <f t="shared" ref="S3:S25" si="2">AVERAGE($R$2:$R$25)</f>
        <v>1.8939797017379485E-2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1"/>
        <v>5.666666666666667</v>
      </c>
      <c r="R4" s="17">
        <f t="shared" si="0"/>
        <v>1.3616898148148149E-2</v>
      </c>
      <c r="S4" s="17">
        <f t="shared" si="2"/>
        <v>1.8939797017379485E-2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7">
        <f t="shared" ref="L5:L66" si="3">K5-J5</f>
        <v>2.5740740740740842E-2</v>
      </c>
      <c r="M5">
        <f t="shared" ref="M5:M66" si="4">HOUR(J5)</f>
        <v>21</v>
      </c>
      <c r="O5">
        <v>3</v>
      </c>
      <c r="P5">
        <f>COUNTIF(M:M,"3")</f>
        <v>4</v>
      </c>
      <c r="Q5">
        <f t="shared" si="1"/>
        <v>5.666666666666667</v>
      </c>
      <c r="R5" s="17">
        <f t="shared" si="0"/>
        <v>1.4418402777777783E-2</v>
      </c>
      <c r="S5" s="17">
        <f t="shared" si="2"/>
        <v>1.8939797017379485E-2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1702</v>
      </c>
      <c r="L6" s="17">
        <f t="shared" si="3"/>
        <v>1.5428240740740562E-2</v>
      </c>
      <c r="M6">
        <f t="shared" si="4"/>
        <v>23</v>
      </c>
      <c r="O6">
        <v>4</v>
      </c>
      <c r="P6">
        <f>COUNTIF(M:M,"4")</f>
        <v>6</v>
      </c>
      <c r="Q6">
        <f t="shared" si="1"/>
        <v>5.666666666666667</v>
      </c>
      <c r="R6" s="17">
        <f t="shared" si="0"/>
        <v>2.0281635802469136E-2</v>
      </c>
      <c r="S6" s="17">
        <f t="shared" si="2"/>
        <v>1.8939797017379485E-2</v>
      </c>
    </row>
    <row r="7" spans="1:19" x14ac:dyDescent="0.25">
      <c r="A7" s="11"/>
      <c r="B7" s="12"/>
      <c r="C7" s="9" t="s">
        <v>23</v>
      </c>
      <c r="D7" s="9" t="s">
        <v>24</v>
      </c>
      <c r="E7" s="9" t="s">
        <v>24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5</v>
      </c>
      <c r="Q7">
        <f t="shared" si="1"/>
        <v>5.666666666666667</v>
      </c>
      <c r="R7" s="17">
        <f t="shared" si="0"/>
        <v>1.5981481481481475E-2</v>
      </c>
      <c r="S7" s="17">
        <f t="shared" si="2"/>
        <v>1.8939797017379485E-2</v>
      </c>
    </row>
    <row r="8" spans="1:19" x14ac:dyDescent="0.25">
      <c r="A8" s="11"/>
      <c r="B8" s="12"/>
      <c r="C8" s="12"/>
      <c r="D8" s="12"/>
      <c r="E8" s="12"/>
      <c r="F8" s="12"/>
      <c r="G8" s="9" t="s">
        <v>25</v>
      </c>
      <c r="H8" s="9" t="s">
        <v>17</v>
      </c>
      <c r="I8" s="3" t="s">
        <v>18</v>
      </c>
      <c r="J8" s="13" t="s">
        <v>26</v>
      </c>
      <c r="K8" s="14" t="s">
        <v>27</v>
      </c>
      <c r="L8" s="17">
        <f t="shared" si="3"/>
        <v>2.7673611111111107E-2</v>
      </c>
      <c r="M8">
        <f t="shared" si="4"/>
        <v>11</v>
      </c>
      <c r="O8">
        <v>6</v>
      </c>
      <c r="P8">
        <f>COUNTIF(M:M,"6")</f>
        <v>3</v>
      </c>
      <c r="Q8">
        <f t="shared" si="1"/>
        <v>5.666666666666667</v>
      </c>
      <c r="R8" s="17">
        <f t="shared" si="0"/>
        <v>1.4128086419753086E-2</v>
      </c>
      <c r="S8" s="17">
        <f t="shared" si="2"/>
        <v>1.8939797017379485E-2</v>
      </c>
    </row>
    <row r="9" spans="1:19" x14ac:dyDescent="0.25">
      <c r="A9" s="11"/>
      <c r="B9" s="12"/>
      <c r="C9" s="12"/>
      <c r="D9" s="12"/>
      <c r="E9" s="12"/>
      <c r="F9" s="12"/>
      <c r="G9" s="9" t="s">
        <v>28</v>
      </c>
      <c r="H9" s="9" t="s">
        <v>17</v>
      </c>
      <c r="I9" s="3" t="s">
        <v>18</v>
      </c>
      <c r="J9" s="13" t="s">
        <v>29</v>
      </c>
      <c r="K9" s="14" t="s">
        <v>30</v>
      </c>
      <c r="L9" s="17">
        <f t="shared" si="3"/>
        <v>3.1412037037036988E-2</v>
      </c>
      <c r="M9">
        <f t="shared" si="4"/>
        <v>15</v>
      </c>
      <c r="O9">
        <v>7</v>
      </c>
      <c r="P9">
        <f>COUNTIF(M:M,"7")</f>
        <v>5</v>
      </c>
      <c r="Q9">
        <f t="shared" si="1"/>
        <v>5.666666666666667</v>
      </c>
      <c r="R9" s="17">
        <f t="shared" si="0"/>
        <v>1.5543981481481483E-2</v>
      </c>
      <c r="S9" s="17">
        <f t="shared" si="2"/>
        <v>1.8939797017379485E-2</v>
      </c>
    </row>
    <row r="10" spans="1:19" x14ac:dyDescent="0.25">
      <c r="A10" s="11"/>
      <c r="B10" s="12"/>
      <c r="C10" s="9" t="s">
        <v>31</v>
      </c>
      <c r="D10" s="9" t="s">
        <v>32</v>
      </c>
      <c r="E10" s="9" t="s">
        <v>32</v>
      </c>
      <c r="F10" s="9" t="s">
        <v>15</v>
      </c>
      <c r="G10" s="9" t="s">
        <v>33</v>
      </c>
      <c r="H10" s="9" t="s">
        <v>17</v>
      </c>
      <c r="I10" s="3" t="s">
        <v>18</v>
      </c>
      <c r="J10" s="13" t="s">
        <v>34</v>
      </c>
      <c r="K10" s="14" t="s">
        <v>35</v>
      </c>
      <c r="L10" s="17">
        <f t="shared" si="3"/>
        <v>1.7893518518518503E-2</v>
      </c>
      <c r="M10">
        <f t="shared" si="4"/>
        <v>9</v>
      </c>
      <c r="O10">
        <v>8</v>
      </c>
      <c r="P10">
        <f>COUNTIF(M:M,"8")</f>
        <v>11</v>
      </c>
      <c r="Q10">
        <f t="shared" si="1"/>
        <v>5.666666666666667</v>
      </c>
      <c r="R10" s="17">
        <f t="shared" si="0"/>
        <v>2.2125420875420895E-2</v>
      </c>
      <c r="S10" s="17">
        <f t="shared" si="2"/>
        <v>1.8939797017379485E-2</v>
      </c>
    </row>
    <row r="11" spans="1:19" x14ac:dyDescent="0.25">
      <c r="A11" s="11"/>
      <c r="B11" s="12"/>
      <c r="C11" s="9" t="s">
        <v>36</v>
      </c>
      <c r="D11" s="9" t="s">
        <v>37</v>
      </c>
      <c r="E11" s="9" t="s">
        <v>37</v>
      </c>
      <c r="F11" s="9" t="s">
        <v>15</v>
      </c>
      <c r="G11" s="9" t="s">
        <v>38</v>
      </c>
      <c r="H11" s="9" t="s">
        <v>17</v>
      </c>
      <c r="I11" s="3" t="s">
        <v>18</v>
      </c>
      <c r="J11" s="13" t="s">
        <v>39</v>
      </c>
      <c r="K11" s="14" t="s">
        <v>40</v>
      </c>
      <c r="L11" s="17">
        <f t="shared" si="3"/>
        <v>4.0879629629629655E-2</v>
      </c>
      <c r="M11">
        <f t="shared" si="4"/>
        <v>14</v>
      </c>
      <c r="O11">
        <v>9</v>
      </c>
      <c r="P11">
        <f>COUNTIF(M:M,"9")</f>
        <v>10</v>
      </c>
      <c r="Q11">
        <f t="shared" si="1"/>
        <v>5.666666666666667</v>
      </c>
      <c r="R11" s="17">
        <f t="shared" si="0"/>
        <v>2.2135416666666675E-2</v>
      </c>
      <c r="S11" s="17">
        <f t="shared" si="2"/>
        <v>1.8939797017379485E-2</v>
      </c>
    </row>
    <row r="12" spans="1:19" x14ac:dyDescent="0.25">
      <c r="A12" s="11"/>
      <c r="B12" s="12"/>
      <c r="C12" s="9" t="s">
        <v>41</v>
      </c>
      <c r="D12" s="9" t="s">
        <v>42</v>
      </c>
      <c r="E12" s="10" t="s">
        <v>12</v>
      </c>
      <c r="F12" s="5"/>
      <c r="G12" s="5"/>
      <c r="H12" s="5"/>
      <c r="I12" s="6"/>
      <c r="J12" s="7"/>
      <c r="K12" s="8"/>
      <c r="O12">
        <v>10</v>
      </c>
      <c r="P12">
        <f>COUNTIF(M:M,"10")</f>
        <v>8</v>
      </c>
      <c r="Q12">
        <f t="shared" si="1"/>
        <v>5.666666666666667</v>
      </c>
      <c r="R12" s="17">
        <f t="shared" si="0"/>
        <v>1.8820891203703713E-2</v>
      </c>
      <c r="S12" s="17">
        <f t="shared" si="2"/>
        <v>1.8939797017379485E-2</v>
      </c>
    </row>
    <row r="13" spans="1:19" x14ac:dyDescent="0.25">
      <c r="A13" s="11"/>
      <c r="B13" s="12"/>
      <c r="C13" s="12"/>
      <c r="D13" s="12"/>
      <c r="E13" s="9" t="s">
        <v>43</v>
      </c>
      <c r="F13" s="9" t="s">
        <v>15</v>
      </c>
      <c r="G13" s="9" t="s">
        <v>44</v>
      </c>
      <c r="H13" s="9" t="s">
        <v>45</v>
      </c>
      <c r="I13" s="3" t="s">
        <v>18</v>
      </c>
      <c r="J13" s="13" t="s">
        <v>46</v>
      </c>
      <c r="K13" s="14" t="s">
        <v>47</v>
      </c>
      <c r="L13" s="17">
        <f t="shared" si="3"/>
        <v>1.8784722222222383E-2</v>
      </c>
      <c r="M13">
        <f t="shared" si="4"/>
        <v>21</v>
      </c>
      <c r="O13">
        <v>11</v>
      </c>
      <c r="P13">
        <f>COUNTIF(M:M,"11")</f>
        <v>12</v>
      </c>
      <c r="Q13">
        <f t="shared" si="1"/>
        <v>5.666666666666667</v>
      </c>
      <c r="R13" s="17">
        <f t="shared" si="0"/>
        <v>2.6725589225589232E-2</v>
      </c>
      <c r="S13" s="17">
        <f t="shared" si="2"/>
        <v>1.8939797017379485E-2</v>
      </c>
    </row>
    <row r="14" spans="1:19" x14ac:dyDescent="0.25">
      <c r="A14" s="11"/>
      <c r="B14" s="12"/>
      <c r="C14" s="12"/>
      <c r="D14" s="12"/>
      <c r="E14" s="9" t="s">
        <v>42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11</v>
      </c>
      <c r="Q14">
        <f t="shared" si="1"/>
        <v>5.666666666666667</v>
      </c>
      <c r="R14" s="17">
        <f t="shared" si="0"/>
        <v>2.4829545454545431E-2</v>
      </c>
      <c r="S14" s="17">
        <f t="shared" si="2"/>
        <v>1.8939797017379485E-2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48</v>
      </c>
      <c r="H15" s="9" t="s">
        <v>17</v>
      </c>
      <c r="I15" s="3" t="s">
        <v>18</v>
      </c>
      <c r="J15" s="13" t="s">
        <v>49</v>
      </c>
      <c r="K15" s="14" t="s">
        <v>50</v>
      </c>
      <c r="L15" s="17">
        <f t="shared" si="3"/>
        <v>2.2442129629629604E-2</v>
      </c>
      <c r="M15">
        <f t="shared" si="4"/>
        <v>9</v>
      </c>
      <c r="O15">
        <v>13</v>
      </c>
      <c r="P15">
        <f>COUNTIF(M:M,"13")</f>
        <v>12</v>
      </c>
      <c r="Q15">
        <f t="shared" si="1"/>
        <v>5.666666666666667</v>
      </c>
      <c r="R15" s="17">
        <f t="shared" si="0"/>
        <v>3.4291087962962957E-2</v>
      </c>
      <c r="S15" s="17">
        <f t="shared" si="2"/>
        <v>1.8939797017379485E-2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51</v>
      </c>
      <c r="H16" s="9" t="s">
        <v>17</v>
      </c>
      <c r="I16" s="3" t="s">
        <v>18</v>
      </c>
      <c r="J16" s="13" t="s">
        <v>52</v>
      </c>
      <c r="K16" s="14" t="s">
        <v>53</v>
      </c>
      <c r="L16" s="17">
        <f t="shared" si="3"/>
        <v>4.6875E-2</v>
      </c>
      <c r="M16">
        <f t="shared" si="4"/>
        <v>13</v>
      </c>
      <c r="O16">
        <v>14</v>
      </c>
      <c r="P16">
        <f>COUNTIF(M:M,"14")</f>
        <v>6</v>
      </c>
      <c r="Q16">
        <f t="shared" si="1"/>
        <v>5.666666666666667</v>
      </c>
      <c r="R16" s="17">
        <f t="shared" si="0"/>
        <v>3.5837962962962974E-2</v>
      </c>
      <c r="S16" s="17">
        <f t="shared" si="2"/>
        <v>1.8939797017379485E-2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54</v>
      </c>
      <c r="H17" s="9" t="s">
        <v>17</v>
      </c>
      <c r="I17" s="3" t="s">
        <v>18</v>
      </c>
      <c r="J17" s="13" t="s">
        <v>55</v>
      </c>
      <c r="K17" s="14" t="s">
        <v>56</v>
      </c>
      <c r="L17" s="17">
        <f t="shared" si="3"/>
        <v>2.5289351851851882E-2</v>
      </c>
      <c r="M17">
        <f t="shared" si="4"/>
        <v>17</v>
      </c>
      <c r="O17">
        <v>15</v>
      </c>
      <c r="P17">
        <f>COUNTIF(M:M,"15")</f>
        <v>7</v>
      </c>
      <c r="Q17">
        <f t="shared" si="1"/>
        <v>5.666666666666667</v>
      </c>
      <c r="R17" s="17">
        <f t="shared" si="0"/>
        <v>2.4930555555555567E-2</v>
      </c>
      <c r="S17" s="17">
        <f t="shared" si="2"/>
        <v>1.8939797017379485E-2</v>
      </c>
    </row>
    <row r="18" spans="1:19" x14ac:dyDescent="0.25">
      <c r="A18" s="11"/>
      <c r="B18" s="12"/>
      <c r="C18" s="9" t="s">
        <v>57</v>
      </c>
      <c r="D18" s="9" t="s">
        <v>58</v>
      </c>
      <c r="E18" s="9" t="s">
        <v>58</v>
      </c>
      <c r="F18" s="9" t="s">
        <v>15</v>
      </c>
      <c r="G18" s="9" t="s">
        <v>59</v>
      </c>
      <c r="H18" s="9" t="s">
        <v>17</v>
      </c>
      <c r="I18" s="3" t="s">
        <v>18</v>
      </c>
      <c r="J18" s="13" t="s">
        <v>60</v>
      </c>
      <c r="K18" s="14" t="s">
        <v>61</v>
      </c>
      <c r="L18" s="17">
        <f t="shared" si="3"/>
        <v>4.355324074074074E-2</v>
      </c>
      <c r="M18">
        <f t="shared" si="4"/>
        <v>14</v>
      </c>
      <c r="O18">
        <v>16</v>
      </c>
      <c r="P18">
        <f>COUNTIF(M:M,"16")</f>
        <v>7</v>
      </c>
      <c r="Q18">
        <f t="shared" si="1"/>
        <v>5.666666666666667</v>
      </c>
      <c r="R18" s="17">
        <f t="shared" si="0"/>
        <v>2.0018187830687872E-2</v>
      </c>
      <c r="S18" s="17">
        <f t="shared" si="2"/>
        <v>1.8939797017379485E-2</v>
      </c>
    </row>
    <row r="19" spans="1:19" x14ac:dyDescent="0.25">
      <c r="A19" s="3" t="s">
        <v>62</v>
      </c>
      <c r="B19" s="9" t="s">
        <v>63</v>
      </c>
      <c r="C19" s="10" t="s">
        <v>12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7</v>
      </c>
      <c r="Q19">
        <f t="shared" si="1"/>
        <v>5.666666666666667</v>
      </c>
      <c r="R19" s="17">
        <f t="shared" si="0"/>
        <v>1.6641589506172838E-2</v>
      </c>
      <c r="S19" s="17">
        <f t="shared" si="2"/>
        <v>1.8939797017379485E-2</v>
      </c>
    </row>
    <row r="20" spans="1:19" x14ac:dyDescent="0.25">
      <c r="A20" s="11"/>
      <c r="B20" s="12"/>
      <c r="C20" s="9" t="s">
        <v>64</v>
      </c>
      <c r="D20" s="9" t="s">
        <v>65</v>
      </c>
      <c r="E20" s="9" t="s">
        <v>65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3</v>
      </c>
      <c r="Q20">
        <f t="shared" si="1"/>
        <v>5.666666666666667</v>
      </c>
      <c r="R20" s="17">
        <f t="shared" si="0"/>
        <v>1.6473765432098737E-2</v>
      </c>
      <c r="S20" s="17">
        <f t="shared" si="2"/>
        <v>1.8939797017379485E-2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66</v>
      </c>
      <c r="H21" s="9" t="s">
        <v>17</v>
      </c>
      <c r="I21" s="3" t="s">
        <v>18</v>
      </c>
      <c r="J21" s="13" t="s">
        <v>67</v>
      </c>
      <c r="K21" s="14" t="s">
        <v>68</v>
      </c>
      <c r="L21" s="17">
        <f t="shared" si="3"/>
        <v>1.88194444444445E-2</v>
      </c>
      <c r="M21">
        <f t="shared" si="4"/>
        <v>8</v>
      </c>
      <c r="O21">
        <v>19</v>
      </c>
      <c r="P21">
        <f>COUNTIF(M:M,"19")</f>
        <v>2</v>
      </c>
      <c r="Q21">
        <f t="shared" si="1"/>
        <v>5.666666666666667</v>
      </c>
      <c r="R21" s="17">
        <f t="shared" si="0"/>
        <v>2.1510416666666643E-2</v>
      </c>
      <c r="S21" s="17">
        <f t="shared" si="2"/>
        <v>1.8939797017379485E-2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69</v>
      </c>
      <c r="H22" s="9" t="s">
        <v>17</v>
      </c>
      <c r="I22" s="3" t="s">
        <v>18</v>
      </c>
      <c r="J22" s="13" t="s">
        <v>70</v>
      </c>
      <c r="K22" s="14" t="s">
        <v>71</v>
      </c>
      <c r="L22" s="17">
        <f t="shared" si="3"/>
        <v>2.4386574074074074E-2</v>
      </c>
      <c r="M22">
        <f t="shared" si="4"/>
        <v>12</v>
      </c>
      <c r="O22">
        <v>20</v>
      </c>
      <c r="P22">
        <f>COUNTIF(M:M,"20")</f>
        <v>2</v>
      </c>
      <c r="Q22">
        <f t="shared" si="1"/>
        <v>5.666666666666667</v>
      </c>
      <c r="R22" s="17">
        <f t="shared" si="0"/>
        <v>1.3865740740740762E-2</v>
      </c>
      <c r="S22" s="17">
        <f t="shared" si="2"/>
        <v>1.8939797017379485E-2</v>
      </c>
    </row>
    <row r="23" spans="1:19" x14ac:dyDescent="0.25">
      <c r="A23" s="11"/>
      <c r="B23" s="12"/>
      <c r="C23" s="9" t="s">
        <v>13</v>
      </c>
      <c r="D23" s="9" t="s">
        <v>14</v>
      </c>
      <c r="E23" s="9" t="s">
        <v>14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5</v>
      </c>
      <c r="Q23">
        <f t="shared" si="1"/>
        <v>5.666666666666667</v>
      </c>
      <c r="R23" s="17">
        <f t="shared" si="0"/>
        <v>2.2673611111111065E-2</v>
      </c>
      <c r="S23" s="17">
        <f t="shared" si="2"/>
        <v>1.8939797017379485E-2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72</v>
      </c>
      <c r="H24" s="9" t="s">
        <v>17</v>
      </c>
      <c r="I24" s="3" t="s">
        <v>18</v>
      </c>
      <c r="J24" s="13" t="s">
        <v>73</v>
      </c>
      <c r="K24" s="14" t="s">
        <v>74</v>
      </c>
      <c r="L24" s="17">
        <f t="shared" si="3"/>
        <v>2.3391203703703622E-2</v>
      </c>
      <c r="M24">
        <f t="shared" si="4"/>
        <v>13</v>
      </c>
      <c r="O24">
        <v>22</v>
      </c>
      <c r="P24">
        <f>COUNTIF(M:M,"22")</f>
        <v>0</v>
      </c>
      <c r="Q24">
        <f t="shared" si="1"/>
        <v>5.666666666666667</v>
      </c>
      <c r="R24" s="17">
        <v>0</v>
      </c>
      <c r="S24" s="17">
        <f t="shared" si="2"/>
        <v>1.8939797017379485E-2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75</v>
      </c>
      <c r="H25" s="9" t="s">
        <v>17</v>
      </c>
      <c r="I25" s="3" t="s">
        <v>18</v>
      </c>
      <c r="J25" s="13" t="s">
        <v>76</v>
      </c>
      <c r="K25" s="14" t="s">
        <v>77</v>
      </c>
      <c r="L25" s="17">
        <f t="shared" si="3"/>
        <v>2.9525462962962989E-2</v>
      </c>
      <c r="M25">
        <f t="shared" si="4"/>
        <v>15</v>
      </c>
      <c r="O25">
        <v>23</v>
      </c>
      <c r="P25">
        <f>COUNTIF(M:M,"23")</f>
        <v>5</v>
      </c>
      <c r="Q25">
        <f t="shared" si="1"/>
        <v>5.666666666666667</v>
      </c>
      <c r="R25" s="17">
        <f>AVERAGEIF(M24:M422,  O25, L24:L422)</f>
        <v>2.0943287037037073E-2</v>
      </c>
      <c r="S25" s="17">
        <f t="shared" si="2"/>
        <v>1.8939797017379485E-2</v>
      </c>
    </row>
    <row r="26" spans="1:19" x14ac:dyDescent="0.25">
      <c r="A26" s="11"/>
      <c r="B26" s="12"/>
      <c r="C26" s="9" t="s">
        <v>23</v>
      </c>
      <c r="D26" s="9" t="s">
        <v>24</v>
      </c>
      <c r="E26" s="9" t="s">
        <v>24</v>
      </c>
      <c r="F26" s="9" t="s">
        <v>15</v>
      </c>
      <c r="G26" s="9" t="s">
        <v>78</v>
      </c>
      <c r="H26" s="9" t="s">
        <v>17</v>
      </c>
      <c r="I26" s="3" t="s">
        <v>18</v>
      </c>
      <c r="J26" s="13" t="s">
        <v>79</v>
      </c>
      <c r="K26" s="14" t="s">
        <v>80</v>
      </c>
      <c r="L26" s="17">
        <f t="shared" si="3"/>
        <v>4.0590277777777795E-2</v>
      </c>
      <c r="M26">
        <f t="shared" si="4"/>
        <v>13</v>
      </c>
    </row>
    <row r="27" spans="1:19" x14ac:dyDescent="0.25">
      <c r="A27" s="11"/>
      <c r="B27" s="12"/>
      <c r="C27" s="9" t="s">
        <v>81</v>
      </c>
      <c r="D27" s="9" t="s">
        <v>82</v>
      </c>
      <c r="E27" s="10" t="s">
        <v>12</v>
      </c>
      <c r="F27" s="5"/>
      <c r="G27" s="5"/>
      <c r="H27" s="5"/>
      <c r="I27" s="6"/>
      <c r="J27" s="7"/>
      <c r="K27" s="8"/>
      <c r="P27">
        <f>SUM(P2:P25)</f>
        <v>136</v>
      </c>
    </row>
    <row r="28" spans="1:19" x14ac:dyDescent="0.25">
      <c r="A28" s="11"/>
      <c r="B28" s="12"/>
      <c r="C28" s="12"/>
      <c r="D28" s="12"/>
      <c r="E28" s="9" t="s">
        <v>82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83</v>
      </c>
      <c r="H29" s="9" t="s">
        <v>17</v>
      </c>
      <c r="I29" s="3" t="s">
        <v>18</v>
      </c>
      <c r="J29" s="13" t="s">
        <v>84</v>
      </c>
      <c r="K29" s="14" t="s">
        <v>85</v>
      </c>
      <c r="L29" s="17">
        <f t="shared" si="3"/>
        <v>1.5960648148148154E-2</v>
      </c>
      <c r="M29">
        <f t="shared" si="4"/>
        <v>4</v>
      </c>
    </row>
    <row r="30" spans="1:19" x14ac:dyDescent="0.25">
      <c r="A30" s="11"/>
      <c r="B30" s="12"/>
      <c r="C30" s="12"/>
      <c r="D30" s="12"/>
      <c r="E30" s="12"/>
      <c r="F30" s="12"/>
      <c r="G30" s="9" t="s">
        <v>86</v>
      </c>
      <c r="H30" s="9" t="s">
        <v>17</v>
      </c>
      <c r="I30" s="3" t="s">
        <v>18</v>
      </c>
      <c r="J30" s="13" t="s">
        <v>87</v>
      </c>
      <c r="K30" s="14" t="s">
        <v>88</v>
      </c>
      <c r="L30" s="17">
        <f t="shared" si="3"/>
        <v>1.4097222222222205E-2</v>
      </c>
      <c r="M30">
        <f t="shared" si="4"/>
        <v>6</v>
      </c>
    </row>
    <row r="31" spans="1:19" x14ac:dyDescent="0.25">
      <c r="A31" s="11"/>
      <c r="B31" s="12"/>
      <c r="C31" s="12"/>
      <c r="D31" s="12"/>
      <c r="E31" s="12"/>
      <c r="F31" s="12"/>
      <c r="G31" s="9" t="s">
        <v>89</v>
      </c>
      <c r="H31" s="9" t="s">
        <v>17</v>
      </c>
      <c r="I31" s="3" t="s">
        <v>18</v>
      </c>
      <c r="J31" s="13" t="s">
        <v>90</v>
      </c>
      <c r="K31" s="14" t="s">
        <v>91</v>
      </c>
      <c r="L31" s="17">
        <f t="shared" si="3"/>
        <v>1.5671296296296322E-2</v>
      </c>
      <c r="M31">
        <f t="shared" si="4"/>
        <v>10</v>
      </c>
    </row>
    <row r="32" spans="1:19" x14ac:dyDescent="0.25">
      <c r="A32" s="11"/>
      <c r="B32" s="12"/>
      <c r="C32" s="12"/>
      <c r="D32" s="12"/>
      <c r="E32" s="9" t="s">
        <v>92</v>
      </c>
      <c r="F32" s="9" t="s">
        <v>15</v>
      </c>
      <c r="G32" s="10" t="s">
        <v>12</v>
      </c>
      <c r="H32" s="5"/>
      <c r="I32" s="6"/>
      <c r="J32" s="7"/>
      <c r="K32" s="8"/>
      <c r="L32" s="17">
        <f t="shared" si="3"/>
        <v>0</v>
      </c>
    </row>
    <row r="33" spans="1:13" x14ac:dyDescent="0.25">
      <c r="A33" s="11"/>
      <c r="B33" s="12"/>
      <c r="C33" s="12"/>
      <c r="D33" s="12"/>
      <c r="E33" s="12"/>
      <c r="F33" s="12"/>
      <c r="G33" s="9" t="s">
        <v>93</v>
      </c>
      <c r="H33" s="9" t="s">
        <v>17</v>
      </c>
      <c r="I33" s="3" t="s">
        <v>18</v>
      </c>
      <c r="J33" s="13" t="s">
        <v>94</v>
      </c>
      <c r="K33" s="14" t="s">
        <v>95</v>
      </c>
      <c r="L33" s="17">
        <f t="shared" si="3"/>
        <v>1.3854166666666667E-2</v>
      </c>
      <c r="M33">
        <f t="shared" si="4"/>
        <v>5</v>
      </c>
    </row>
    <row r="34" spans="1:13" x14ac:dyDescent="0.25">
      <c r="A34" s="11"/>
      <c r="B34" s="12"/>
      <c r="C34" s="12"/>
      <c r="D34" s="12"/>
      <c r="E34" s="12"/>
      <c r="F34" s="12"/>
      <c r="G34" s="9" t="s">
        <v>96</v>
      </c>
      <c r="H34" s="9" t="s">
        <v>17</v>
      </c>
      <c r="I34" s="3" t="s">
        <v>18</v>
      </c>
      <c r="J34" s="13" t="s">
        <v>97</v>
      </c>
      <c r="K34" s="14" t="s">
        <v>98</v>
      </c>
      <c r="L34" s="17">
        <f t="shared" si="3"/>
        <v>2.0474537037037055E-2</v>
      </c>
      <c r="M34">
        <f t="shared" si="4"/>
        <v>13</v>
      </c>
    </row>
    <row r="35" spans="1:13" x14ac:dyDescent="0.25">
      <c r="A35" s="11"/>
      <c r="B35" s="12"/>
      <c r="C35" s="12"/>
      <c r="D35" s="12"/>
      <c r="E35" s="12"/>
      <c r="F35" s="12"/>
      <c r="G35" s="9" t="s">
        <v>99</v>
      </c>
      <c r="H35" s="9" t="s">
        <v>17</v>
      </c>
      <c r="I35" s="3" t="s">
        <v>18</v>
      </c>
      <c r="J35" s="13" t="s">
        <v>100</v>
      </c>
      <c r="K35" s="14" t="s">
        <v>101</v>
      </c>
      <c r="L35" s="17">
        <f t="shared" si="3"/>
        <v>1.3310185185185119E-2</v>
      </c>
      <c r="M35">
        <f t="shared" si="4"/>
        <v>17</v>
      </c>
    </row>
    <row r="36" spans="1:13" x14ac:dyDescent="0.25">
      <c r="A36" s="11"/>
      <c r="B36" s="12"/>
      <c r="C36" s="12"/>
      <c r="D36" s="12"/>
      <c r="E36" s="12"/>
      <c r="F36" s="12"/>
      <c r="G36" s="9" t="s">
        <v>102</v>
      </c>
      <c r="H36" s="9" t="s">
        <v>17</v>
      </c>
      <c r="I36" s="3" t="s">
        <v>18</v>
      </c>
      <c r="J36" s="13" t="s">
        <v>103</v>
      </c>
      <c r="K36" s="14" t="s">
        <v>104</v>
      </c>
      <c r="L36" s="17">
        <f t="shared" si="3"/>
        <v>1.2488425925925917E-2</v>
      </c>
      <c r="M36">
        <f t="shared" si="4"/>
        <v>21</v>
      </c>
    </row>
    <row r="37" spans="1:13" x14ac:dyDescent="0.25">
      <c r="A37" s="11"/>
      <c r="B37" s="12"/>
      <c r="C37" s="9" t="s">
        <v>31</v>
      </c>
      <c r="D37" s="9" t="s">
        <v>32</v>
      </c>
      <c r="E37" s="9" t="s">
        <v>32</v>
      </c>
      <c r="F37" s="9" t="s">
        <v>15</v>
      </c>
      <c r="G37" s="9" t="s">
        <v>105</v>
      </c>
      <c r="H37" s="9" t="s">
        <v>17</v>
      </c>
      <c r="I37" s="3" t="s">
        <v>18</v>
      </c>
      <c r="J37" s="13" t="s">
        <v>106</v>
      </c>
      <c r="K37" s="14" t="s">
        <v>107</v>
      </c>
      <c r="L37" s="17">
        <f t="shared" si="3"/>
        <v>2.4976851851851833E-2</v>
      </c>
      <c r="M37">
        <f t="shared" si="4"/>
        <v>12</v>
      </c>
    </row>
    <row r="38" spans="1:13" x14ac:dyDescent="0.25">
      <c r="A38" s="11"/>
      <c r="B38" s="12"/>
      <c r="C38" s="9" t="s">
        <v>36</v>
      </c>
      <c r="D38" s="9" t="s">
        <v>37</v>
      </c>
      <c r="E38" s="9" t="s">
        <v>37</v>
      </c>
      <c r="F38" s="9" t="s">
        <v>15</v>
      </c>
      <c r="G38" s="9" t="s">
        <v>108</v>
      </c>
      <c r="H38" s="9" t="s">
        <v>17</v>
      </c>
      <c r="I38" s="3" t="s">
        <v>18</v>
      </c>
      <c r="J38" s="13" t="s">
        <v>109</v>
      </c>
      <c r="K38" s="14" t="s">
        <v>110</v>
      </c>
      <c r="L38" s="17">
        <f t="shared" si="3"/>
        <v>2.7071759259259198E-2</v>
      </c>
      <c r="M38">
        <f t="shared" si="4"/>
        <v>16</v>
      </c>
    </row>
    <row r="39" spans="1:13" x14ac:dyDescent="0.25">
      <c r="A39" s="11"/>
      <c r="B39" s="12"/>
      <c r="C39" s="9" t="s">
        <v>111</v>
      </c>
      <c r="D39" s="9" t="s">
        <v>112</v>
      </c>
      <c r="E39" s="9" t="s">
        <v>112</v>
      </c>
      <c r="F39" s="9" t="s">
        <v>15</v>
      </c>
      <c r="G39" s="10" t="s">
        <v>12</v>
      </c>
      <c r="H39" s="5"/>
      <c r="I39" s="6"/>
      <c r="J39" s="7"/>
      <c r="K39" s="8"/>
      <c r="L39" s="17">
        <f t="shared" si="3"/>
        <v>0</v>
      </c>
      <c r="M39">
        <f t="shared" si="4"/>
        <v>0</v>
      </c>
    </row>
    <row r="40" spans="1:13" x14ac:dyDescent="0.25">
      <c r="A40" s="11"/>
      <c r="B40" s="12"/>
      <c r="C40" s="12"/>
      <c r="D40" s="12"/>
      <c r="E40" s="12"/>
      <c r="F40" s="12"/>
      <c r="G40" s="9" t="s">
        <v>113</v>
      </c>
      <c r="H40" s="9" t="s">
        <v>17</v>
      </c>
      <c r="I40" s="3" t="s">
        <v>18</v>
      </c>
      <c r="J40" s="13" t="s">
        <v>114</v>
      </c>
      <c r="K40" s="14" t="s">
        <v>115</v>
      </c>
      <c r="L40" s="17">
        <f t="shared" si="3"/>
        <v>1.7696759259259176E-2</v>
      </c>
      <c r="M40">
        <f t="shared" si="4"/>
        <v>17</v>
      </c>
    </row>
    <row r="41" spans="1:13" x14ac:dyDescent="0.25">
      <c r="A41" s="11"/>
      <c r="B41" s="12"/>
      <c r="C41" s="12"/>
      <c r="D41" s="12"/>
      <c r="E41" s="12"/>
      <c r="F41" s="12"/>
      <c r="G41" s="9" t="s">
        <v>116</v>
      </c>
      <c r="H41" s="9" t="s">
        <v>17</v>
      </c>
      <c r="I41" s="3" t="s">
        <v>18</v>
      </c>
      <c r="J41" s="13" t="s">
        <v>117</v>
      </c>
      <c r="K41" s="14" t="s">
        <v>118</v>
      </c>
      <c r="L41" s="17">
        <f t="shared" si="3"/>
        <v>2.2905092592592657E-2</v>
      </c>
      <c r="M41">
        <f t="shared" si="4"/>
        <v>21</v>
      </c>
    </row>
    <row r="42" spans="1:13" x14ac:dyDescent="0.25">
      <c r="A42" s="3" t="s">
        <v>119</v>
      </c>
      <c r="B42" s="9" t="s">
        <v>120</v>
      </c>
      <c r="C42" s="10" t="s">
        <v>12</v>
      </c>
      <c r="D42" s="5"/>
      <c r="E42" s="5"/>
      <c r="F42" s="5"/>
      <c r="G42" s="5"/>
      <c r="H42" s="5"/>
      <c r="I42" s="6"/>
      <c r="J42" s="7"/>
      <c r="K42" s="8"/>
    </row>
    <row r="43" spans="1:13" x14ac:dyDescent="0.25">
      <c r="A43" s="11"/>
      <c r="B43" s="12"/>
      <c r="C43" s="9" t="s">
        <v>121</v>
      </c>
      <c r="D43" s="9" t="s">
        <v>122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122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123</v>
      </c>
      <c r="H45" s="9" t="s">
        <v>124</v>
      </c>
      <c r="I45" s="3" t="s">
        <v>18</v>
      </c>
      <c r="J45" s="13" t="s">
        <v>125</v>
      </c>
      <c r="K45" s="14" t="s">
        <v>126</v>
      </c>
      <c r="L45" s="17">
        <f t="shared" si="3"/>
        <v>2.393518518518517E-2</v>
      </c>
      <c r="M45">
        <f t="shared" si="4"/>
        <v>8</v>
      </c>
    </row>
    <row r="46" spans="1:13" x14ac:dyDescent="0.25">
      <c r="A46" s="11"/>
      <c r="B46" s="12"/>
      <c r="C46" s="12"/>
      <c r="D46" s="12"/>
      <c r="E46" s="12"/>
      <c r="F46" s="12"/>
      <c r="G46" s="9" t="s">
        <v>127</v>
      </c>
      <c r="H46" s="9" t="s">
        <v>124</v>
      </c>
      <c r="I46" s="3" t="s">
        <v>18</v>
      </c>
      <c r="J46" s="13" t="s">
        <v>128</v>
      </c>
      <c r="K46" s="14" t="s">
        <v>129</v>
      </c>
      <c r="L46" s="17">
        <f t="shared" si="3"/>
        <v>1.7789351851851931E-2</v>
      </c>
      <c r="M46">
        <f t="shared" si="4"/>
        <v>12</v>
      </c>
    </row>
    <row r="47" spans="1:13" x14ac:dyDescent="0.25">
      <c r="A47" s="11"/>
      <c r="B47" s="12"/>
      <c r="C47" s="12"/>
      <c r="D47" s="12"/>
      <c r="E47" s="12"/>
      <c r="F47" s="12"/>
      <c r="G47" s="9" t="s">
        <v>130</v>
      </c>
      <c r="H47" s="9" t="s">
        <v>124</v>
      </c>
      <c r="I47" s="3" t="s">
        <v>18</v>
      </c>
      <c r="J47" s="13" t="s">
        <v>131</v>
      </c>
      <c r="K47" s="14" t="s">
        <v>132</v>
      </c>
      <c r="L47" s="17">
        <f t="shared" si="3"/>
        <v>1.2997685185185182E-2</v>
      </c>
      <c r="M47">
        <f t="shared" si="4"/>
        <v>16</v>
      </c>
    </row>
    <row r="48" spans="1:13" x14ac:dyDescent="0.25">
      <c r="A48" s="11"/>
      <c r="B48" s="12"/>
      <c r="C48" s="12"/>
      <c r="D48" s="12"/>
      <c r="E48" s="12"/>
      <c r="F48" s="12"/>
      <c r="G48" s="9" t="s">
        <v>133</v>
      </c>
      <c r="H48" s="9" t="s">
        <v>124</v>
      </c>
      <c r="I48" s="3" t="s">
        <v>18</v>
      </c>
      <c r="J48" s="13" t="s">
        <v>134</v>
      </c>
      <c r="K48" s="14" t="s">
        <v>135</v>
      </c>
      <c r="L48" s="17">
        <f t="shared" si="3"/>
        <v>1.5555555555555545E-2</v>
      </c>
      <c r="M48">
        <f t="shared" si="4"/>
        <v>19</v>
      </c>
    </row>
    <row r="49" spans="1:13" x14ac:dyDescent="0.25">
      <c r="A49" s="11"/>
      <c r="B49" s="12"/>
      <c r="C49" s="12"/>
      <c r="D49" s="12"/>
      <c r="E49" s="12"/>
      <c r="F49" s="12"/>
      <c r="G49" s="9" t="s">
        <v>136</v>
      </c>
      <c r="H49" s="9" t="s">
        <v>124</v>
      </c>
      <c r="I49" s="3" t="s">
        <v>18</v>
      </c>
      <c r="J49" s="13" t="s">
        <v>137</v>
      </c>
      <c r="K49" s="14" t="s">
        <v>138</v>
      </c>
      <c r="L49" s="17">
        <f t="shared" si="3"/>
        <v>1.3969907407407445E-2</v>
      </c>
      <c r="M49">
        <f t="shared" si="4"/>
        <v>23</v>
      </c>
    </row>
    <row r="50" spans="1:13" x14ac:dyDescent="0.25">
      <c r="A50" s="11"/>
      <c r="B50" s="12"/>
      <c r="C50" s="12"/>
      <c r="D50" s="12"/>
      <c r="E50" s="9" t="s">
        <v>139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140</v>
      </c>
      <c r="H51" s="9" t="s">
        <v>141</v>
      </c>
      <c r="I51" s="3" t="s">
        <v>18</v>
      </c>
      <c r="J51" s="13" t="s">
        <v>142</v>
      </c>
      <c r="K51" s="14" t="s">
        <v>143</v>
      </c>
      <c r="L51" s="17">
        <f t="shared" si="3"/>
        <v>1.5509259259259264E-2</v>
      </c>
      <c r="M51">
        <f t="shared" si="4"/>
        <v>2</v>
      </c>
    </row>
    <row r="52" spans="1:13" x14ac:dyDescent="0.25">
      <c r="A52" s="11"/>
      <c r="B52" s="12"/>
      <c r="C52" s="12"/>
      <c r="D52" s="12"/>
      <c r="E52" s="12"/>
      <c r="F52" s="12"/>
      <c r="G52" s="9" t="s">
        <v>144</v>
      </c>
      <c r="H52" s="9" t="s">
        <v>141</v>
      </c>
      <c r="I52" s="3" t="s">
        <v>18</v>
      </c>
      <c r="J52" s="13" t="s">
        <v>145</v>
      </c>
      <c r="K52" s="14" t="s">
        <v>146</v>
      </c>
      <c r="L52" s="17">
        <f t="shared" si="3"/>
        <v>1.6689814814814852E-2</v>
      </c>
      <c r="M52">
        <f t="shared" si="4"/>
        <v>9</v>
      </c>
    </row>
    <row r="53" spans="1:13" x14ac:dyDescent="0.25">
      <c r="A53" s="11"/>
      <c r="B53" s="12"/>
      <c r="C53" s="9" t="s">
        <v>147</v>
      </c>
      <c r="D53" s="9" t="s">
        <v>148</v>
      </c>
      <c r="E53" s="9" t="s">
        <v>148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149</v>
      </c>
      <c r="H54" s="9" t="s">
        <v>124</v>
      </c>
      <c r="I54" s="3" t="s">
        <v>18</v>
      </c>
      <c r="J54" s="13" t="s">
        <v>150</v>
      </c>
      <c r="K54" s="14" t="s">
        <v>151</v>
      </c>
      <c r="L54" s="17">
        <f t="shared" si="3"/>
        <v>1.6620370370370369E-2</v>
      </c>
      <c r="M54">
        <f t="shared" si="4"/>
        <v>4</v>
      </c>
    </row>
    <row r="55" spans="1:13" x14ac:dyDescent="0.25">
      <c r="A55" s="11"/>
      <c r="B55" s="12"/>
      <c r="C55" s="12"/>
      <c r="D55" s="12"/>
      <c r="E55" s="12"/>
      <c r="F55" s="12"/>
      <c r="G55" s="9" t="s">
        <v>152</v>
      </c>
      <c r="H55" s="9" t="s">
        <v>124</v>
      </c>
      <c r="I55" s="3" t="s">
        <v>18</v>
      </c>
      <c r="J55" s="13" t="s">
        <v>153</v>
      </c>
      <c r="K55" s="14" t="s">
        <v>154</v>
      </c>
      <c r="L55" s="17">
        <f t="shared" si="3"/>
        <v>1.8784722222222217E-2</v>
      </c>
      <c r="M55">
        <f t="shared" si="4"/>
        <v>9</v>
      </c>
    </row>
    <row r="56" spans="1:13" x14ac:dyDescent="0.25">
      <c r="A56" s="11"/>
      <c r="B56" s="12"/>
      <c r="C56" s="12"/>
      <c r="D56" s="12"/>
      <c r="E56" s="12"/>
      <c r="F56" s="12"/>
      <c r="G56" s="9" t="s">
        <v>155</v>
      </c>
      <c r="H56" s="9" t="s">
        <v>124</v>
      </c>
      <c r="I56" s="3" t="s">
        <v>18</v>
      </c>
      <c r="J56" s="13" t="s">
        <v>156</v>
      </c>
      <c r="K56" s="14" t="s">
        <v>157</v>
      </c>
      <c r="L56" s="17">
        <f t="shared" si="3"/>
        <v>1.9259259259259198E-2</v>
      </c>
      <c r="M56">
        <f t="shared" si="4"/>
        <v>12</v>
      </c>
    </row>
    <row r="57" spans="1:13" x14ac:dyDescent="0.25">
      <c r="A57" s="11"/>
      <c r="B57" s="12"/>
      <c r="C57" s="9" t="s">
        <v>158</v>
      </c>
      <c r="D57" s="9" t="s">
        <v>159</v>
      </c>
      <c r="E57" s="9" t="s">
        <v>159</v>
      </c>
      <c r="F57" s="9" t="s">
        <v>15</v>
      </c>
      <c r="G57" s="9" t="s">
        <v>160</v>
      </c>
      <c r="H57" s="9" t="s">
        <v>124</v>
      </c>
      <c r="I57" s="3" t="s">
        <v>18</v>
      </c>
      <c r="J57" s="13" t="s">
        <v>161</v>
      </c>
      <c r="K57" s="14" t="s">
        <v>162</v>
      </c>
      <c r="L57" s="17">
        <f t="shared" si="3"/>
        <v>9.9421296296296202E-3</v>
      </c>
      <c r="M57">
        <f t="shared" si="4"/>
        <v>3</v>
      </c>
    </row>
    <row r="58" spans="1:13" x14ac:dyDescent="0.25">
      <c r="A58" s="11"/>
      <c r="B58" s="12"/>
      <c r="C58" s="9" t="s">
        <v>81</v>
      </c>
      <c r="D58" s="9" t="s">
        <v>82</v>
      </c>
      <c r="E58" s="10" t="s">
        <v>12</v>
      </c>
      <c r="F58" s="5"/>
      <c r="G58" s="5"/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9" t="s">
        <v>82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163</v>
      </c>
      <c r="H60" s="9" t="s">
        <v>124</v>
      </c>
      <c r="I60" s="3" t="s">
        <v>18</v>
      </c>
      <c r="J60" s="13" t="s">
        <v>164</v>
      </c>
      <c r="K60" s="14" t="s">
        <v>165</v>
      </c>
      <c r="L60" s="17">
        <f t="shared" si="3"/>
        <v>1.5312500000000007E-2</v>
      </c>
      <c r="M60">
        <f t="shared" si="4"/>
        <v>3</v>
      </c>
    </row>
    <row r="61" spans="1:13" x14ac:dyDescent="0.25">
      <c r="A61" s="11"/>
      <c r="B61" s="12"/>
      <c r="C61" s="12"/>
      <c r="D61" s="12"/>
      <c r="E61" s="12"/>
      <c r="F61" s="12"/>
      <c r="G61" s="9" t="s">
        <v>166</v>
      </c>
      <c r="H61" s="9" t="s">
        <v>124</v>
      </c>
      <c r="I61" s="3" t="s">
        <v>18</v>
      </c>
      <c r="J61" s="13" t="s">
        <v>167</v>
      </c>
      <c r="K61" s="14" t="s">
        <v>168</v>
      </c>
      <c r="L61" s="17">
        <f t="shared" si="3"/>
        <v>1.6250000000000042E-2</v>
      </c>
      <c r="M61">
        <f t="shared" si="4"/>
        <v>7</v>
      </c>
    </row>
    <row r="62" spans="1:13" x14ac:dyDescent="0.25">
      <c r="A62" s="11"/>
      <c r="B62" s="12"/>
      <c r="C62" s="12"/>
      <c r="D62" s="12"/>
      <c r="E62" s="9" t="s">
        <v>92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169</v>
      </c>
      <c r="H63" s="9" t="s">
        <v>124</v>
      </c>
      <c r="I63" s="3" t="s">
        <v>18</v>
      </c>
      <c r="J63" s="13" t="s">
        <v>170</v>
      </c>
      <c r="K63" s="14" t="s">
        <v>171</v>
      </c>
      <c r="L63" s="17">
        <f t="shared" si="3"/>
        <v>1.4884259259259257E-2</v>
      </c>
      <c r="M63">
        <v>0</v>
      </c>
    </row>
    <row r="64" spans="1:13" x14ac:dyDescent="0.25">
      <c r="A64" s="11"/>
      <c r="B64" s="12"/>
      <c r="C64" s="12"/>
      <c r="D64" s="12"/>
      <c r="E64" s="12"/>
      <c r="F64" s="12"/>
      <c r="G64" s="9" t="s">
        <v>172</v>
      </c>
      <c r="H64" s="9" t="s">
        <v>124</v>
      </c>
      <c r="I64" s="3" t="s">
        <v>18</v>
      </c>
      <c r="J64" s="13" t="s">
        <v>173</v>
      </c>
      <c r="K64" s="14" t="s">
        <v>174</v>
      </c>
      <c r="L64" s="17">
        <f t="shared" si="3"/>
        <v>1.309027777777777E-2</v>
      </c>
      <c r="M64">
        <f t="shared" si="4"/>
        <v>6</v>
      </c>
    </row>
    <row r="65" spans="1:13" x14ac:dyDescent="0.25">
      <c r="A65" s="11"/>
      <c r="B65" s="12"/>
      <c r="C65" s="9" t="s">
        <v>175</v>
      </c>
      <c r="D65" s="9" t="s">
        <v>176</v>
      </c>
      <c r="E65" s="9" t="s">
        <v>176</v>
      </c>
      <c r="F65" s="9" t="s">
        <v>15</v>
      </c>
      <c r="G65" s="10" t="s">
        <v>12</v>
      </c>
      <c r="H65" s="5"/>
      <c r="I65" s="6"/>
      <c r="J65" s="7"/>
      <c r="K65" s="8"/>
      <c r="L65" s="17">
        <f t="shared" si="3"/>
        <v>0</v>
      </c>
    </row>
    <row r="66" spans="1:13" x14ac:dyDescent="0.25">
      <c r="A66" s="11"/>
      <c r="B66" s="12"/>
      <c r="C66" s="12"/>
      <c r="D66" s="12"/>
      <c r="E66" s="12"/>
      <c r="F66" s="12"/>
      <c r="G66" s="9" t="s">
        <v>177</v>
      </c>
      <c r="H66" s="9" t="s">
        <v>124</v>
      </c>
      <c r="I66" s="3" t="s">
        <v>18</v>
      </c>
      <c r="J66" s="13" t="s">
        <v>178</v>
      </c>
      <c r="K66" s="14" t="s">
        <v>179</v>
      </c>
      <c r="L66" s="17">
        <f t="shared" si="3"/>
        <v>1.8819444444444444E-2</v>
      </c>
      <c r="M66">
        <f t="shared" si="4"/>
        <v>10</v>
      </c>
    </row>
    <row r="67" spans="1:13" x14ac:dyDescent="0.25">
      <c r="A67" s="11"/>
      <c r="B67" s="12"/>
      <c r="C67" s="12"/>
      <c r="D67" s="12"/>
      <c r="E67" s="12"/>
      <c r="F67" s="12"/>
      <c r="G67" s="9" t="s">
        <v>180</v>
      </c>
      <c r="H67" s="9" t="s">
        <v>124</v>
      </c>
      <c r="I67" s="3" t="s">
        <v>18</v>
      </c>
      <c r="J67" s="13" t="s">
        <v>181</v>
      </c>
      <c r="K67" s="14" t="s">
        <v>182</v>
      </c>
      <c r="L67" s="17">
        <f t="shared" ref="L67:L130" si="5">K67-J67</f>
        <v>1.7881944444444464E-2</v>
      </c>
      <c r="M67">
        <f t="shared" ref="M67:M130" si="6">HOUR(J67)</f>
        <v>17</v>
      </c>
    </row>
    <row r="68" spans="1:13" x14ac:dyDescent="0.25">
      <c r="A68" s="11"/>
      <c r="B68" s="12"/>
      <c r="C68" s="9" t="s">
        <v>183</v>
      </c>
      <c r="D68" s="9" t="s">
        <v>184</v>
      </c>
      <c r="E68" s="9" t="s">
        <v>184</v>
      </c>
      <c r="F68" s="9" t="s">
        <v>15</v>
      </c>
      <c r="G68" s="9" t="s">
        <v>185</v>
      </c>
      <c r="H68" s="9" t="s">
        <v>124</v>
      </c>
      <c r="I68" s="3" t="s">
        <v>18</v>
      </c>
      <c r="J68" s="13" t="s">
        <v>186</v>
      </c>
      <c r="K68" s="14" t="s">
        <v>187</v>
      </c>
      <c r="L68" s="17">
        <f t="shared" si="5"/>
        <v>1.9953703703703751E-2</v>
      </c>
      <c r="M68">
        <f t="shared" si="6"/>
        <v>11</v>
      </c>
    </row>
    <row r="69" spans="1:13" x14ac:dyDescent="0.25">
      <c r="A69" s="11"/>
      <c r="B69" s="12"/>
      <c r="C69" s="9" t="s">
        <v>41</v>
      </c>
      <c r="D69" s="9" t="s">
        <v>42</v>
      </c>
      <c r="E69" s="9" t="s">
        <v>43</v>
      </c>
      <c r="F69" s="9" t="s">
        <v>15</v>
      </c>
      <c r="G69" s="10" t="s">
        <v>12</v>
      </c>
      <c r="H69" s="5"/>
      <c r="I69" s="6"/>
      <c r="J69" s="7"/>
      <c r="K69" s="8"/>
      <c r="L69" s="17">
        <f t="shared" si="5"/>
        <v>0</v>
      </c>
    </row>
    <row r="70" spans="1:13" x14ac:dyDescent="0.25">
      <c r="A70" s="11"/>
      <c r="B70" s="12"/>
      <c r="C70" s="12"/>
      <c r="D70" s="12"/>
      <c r="E70" s="12"/>
      <c r="F70" s="12"/>
      <c r="G70" s="9" t="s">
        <v>188</v>
      </c>
      <c r="H70" s="9" t="s">
        <v>189</v>
      </c>
      <c r="I70" s="3" t="s">
        <v>18</v>
      </c>
      <c r="J70" s="13" t="s">
        <v>190</v>
      </c>
      <c r="K70" s="14" t="s">
        <v>191</v>
      </c>
      <c r="L70" s="17">
        <f t="shared" si="5"/>
        <v>4.3171296296296235E-2</v>
      </c>
      <c r="M70">
        <f t="shared" si="6"/>
        <v>13</v>
      </c>
    </row>
    <row r="71" spans="1:13" x14ac:dyDescent="0.25">
      <c r="A71" s="11"/>
      <c r="B71" s="12"/>
      <c r="C71" s="12"/>
      <c r="D71" s="12"/>
      <c r="E71" s="12"/>
      <c r="F71" s="12"/>
      <c r="G71" s="9" t="s">
        <v>192</v>
      </c>
      <c r="H71" s="9" t="s">
        <v>189</v>
      </c>
      <c r="I71" s="3" t="s">
        <v>18</v>
      </c>
      <c r="J71" s="13" t="s">
        <v>193</v>
      </c>
      <c r="K71" s="14" t="s">
        <v>194</v>
      </c>
      <c r="L71" s="17">
        <f t="shared" si="5"/>
        <v>3.2627314814814623E-2</v>
      </c>
      <c r="M71">
        <f t="shared" si="6"/>
        <v>21</v>
      </c>
    </row>
    <row r="72" spans="1:13" x14ac:dyDescent="0.25">
      <c r="A72" s="11"/>
      <c r="B72" s="12"/>
      <c r="C72" s="9" t="s">
        <v>195</v>
      </c>
      <c r="D72" s="9" t="s">
        <v>196</v>
      </c>
      <c r="E72" s="9" t="s">
        <v>196</v>
      </c>
      <c r="F72" s="9" t="s">
        <v>15</v>
      </c>
      <c r="G72" s="9" t="s">
        <v>197</v>
      </c>
      <c r="H72" s="9" t="s">
        <v>124</v>
      </c>
      <c r="I72" s="3" t="s">
        <v>18</v>
      </c>
      <c r="J72" s="13" t="s">
        <v>198</v>
      </c>
      <c r="K72" s="14" t="s">
        <v>199</v>
      </c>
      <c r="L72" s="17">
        <f t="shared" si="5"/>
        <v>1.851851851851849E-2</v>
      </c>
      <c r="M72">
        <f t="shared" si="6"/>
        <v>17</v>
      </c>
    </row>
    <row r="73" spans="1:13" x14ac:dyDescent="0.25">
      <c r="A73" s="11"/>
      <c r="B73" s="12"/>
      <c r="C73" s="9" t="s">
        <v>200</v>
      </c>
      <c r="D73" s="9" t="s">
        <v>201</v>
      </c>
      <c r="E73" s="9" t="s">
        <v>201</v>
      </c>
      <c r="F73" s="9" t="s">
        <v>15</v>
      </c>
      <c r="G73" s="9" t="s">
        <v>202</v>
      </c>
      <c r="H73" s="9" t="s">
        <v>124</v>
      </c>
      <c r="I73" s="3" t="s">
        <v>18</v>
      </c>
      <c r="J73" s="13" t="s">
        <v>203</v>
      </c>
      <c r="K73" s="14" t="s">
        <v>204</v>
      </c>
      <c r="L73" s="17">
        <f t="shared" si="5"/>
        <v>1.5370370370370423E-2</v>
      </c>
      <c r="M73">
        <f t="shared" si="6"/>
        <v>8</v>
      </c>
    </row>
    <row r="74" spans="1:13" x14ac:dyDescent="0.25">
      <c r="A74" s="3" t="s">
        <v>205</v>
      </c>
      <c r="B74" s="9" t="s">
        <v>206</v>
      </c>
      <c r="C74" s="10" t="s">
        <v>12</v>
      </c>
      <c r="D74" s="5"/>
      <c r="E74" s="5"/>
      <c r="F74" s="5"/>
      <c r="G74" s="5"/>
      <c r="H74" s="5"/>
      <c r="I74" s="6"/>
      <c r="J74" s="7"/>
      <c r="K74" s="8"/>
    </row>
    <row r="75" spans="1:13" x14ac:dyDescent="0.25">
      <c r="A75" s="11"/>
      <c r="B75" s="12"/>
      <c r="C75" s="9" t="s">
        <v>207</v>
      </c>
      <c r="D75" s="9" t="s">
        <v>208</v>
      </c>
      <c r="E75" s="9" t="s">
        <v>208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209</v>
      </c>
      <c r="H76" s="9" t="s">
        <v>124</v>
      </c>
      <c r="I76" s="3" t="s">
        <v>18</v>
      </c>
      <c r="J76" s="13" t="s">
        <v>210</v>
      </c>
      <c r="K76" s="14" t="s">
        <v>211</v>
      </c>
      <c r="L76" s="17">
        <f t="shared" si="5"/>
        <v>2.1064814814814814E-2</v>
      </c>
      <c r="M76">
        <f t="shared" si="6"/>
        <v>4</v>
      </c>
    </row>
    <row r="77" spans="1:13" x14ac:dyDescent="0.25">
      <c r="A77" s="11"/>
      <c r="B77" s="12"/>
      <c r="C77" s="12"/>
      <c r="D77" s="12"/>
      <c r="E77" s="12"/>
      <c r="F77" s="12"/>
      <c r="G77" s="9" t="s">
        <v>212</v>
      </c>
      <c r="H77" s="9" t="s">
        <v>124</v>
      </c>
      <c r="I77" s="3" t="s">
        <v>18</v>
      </c>
      <c r="J77" s="13" t="s">
        <v>213</v>
      </c>
      <c r="K77" s="14" t="s">
        <v>214</v>
      </c>
      <c r="L77" s="17">
        <f t="shared" si="5"/>
        <v>1.4814814814814781E-2</v>
      </c>
      <c r="M77">
        <f t="shared" si="6"/>
        <v>5</v>
      </c>
    </row>
    <row r="78" spans="1:13" x14ac:dyDescent="0.25">
      <c r="A78" s="11"/>
      <c r="B78" s="12"/>
      <c r="C78" s="12"/>
      <c r="D78" s="12"/>
      <c r="E78" s="12"/>
      <c r="F78" s="12"/>
      <c r="G78" s="9" t="s">
        <v>215</v>
      </c>
      <c r="H78" s="9" t="s">
        <v>124</v>
      </c>
      <c r="I78" s="3" t="s">
        <v>18</v>
      </c>
      <c r="J78" s="13" t="s">
        <v>216</v>
      </c>
      <c r="K78" s="14" t="s">
        <v>217</v>
      </c>
      <c r="L78" s="17">
        <f t="shared" si="5"/>
        <v>2.0532407407407416E-2</v>
      </c>
      <c r="M78">
        <f t="shared" si="6"/>
        <v>8</v>
      </c>
    </row>
    <row r="79" spans="1:13" x14ac:dyDescent="0.25">
      <c r="A79" s="11"/>
      <c r="B79" s="12"/>
      <c r="C79" s="12"/>
      <c r="D79" s="12"/>
      <c r="E79" s="12"/>
      <c r="F79" s="12"/>
      <c r="G79" s="9" t="s">
        <v>218</v>
      </c>
      <c r="H79" s="9" t="s">
        <v>124</v>
      </c>
      <c r="I79" s="3" t="s">
        <v>18</v>
      </c>
      <c r="J79" s="13" t="s">
        <v>219</v>
      </c>
      <c r="K79" s="14" t="s">
        <v>220</v>
      </c>
      <c r="L79" s="17">
        <f t="shared" si="5"/>
        <v>3.4340277777777761E-2</v>
      </c>
      <c r="M79">
        <f t="shared" si="6"/>
        <v>8</v>
      </c>
    </row>
    <row r="80" spans="1:13" x14ac:dyDescent="0.25">
      <c r="A80" s="11"/>
      <c r="B80" s="12"/>
      <c r="C80" s="12"/>
      <c r="D80" s="12"/>
      <c r="E80" s="12"/>
      <c r="F80" s="12"/>
      <c r="G80" s="9" t="s">
        <v>221</v>
      </c>
      <c r="H80" s="9" t="s">
        <v>124</v>
      </c>
      <c r="I80" s="3" t="s">
        <v>18</v>
      </c>
      <c r="J80" s="13" t="s">
        <v>222</v>
      </c>
      <c r="K80" s="14" t="s">
        <v>223</v>
      </c>
      <c r="L80" s="17">
        <f t="shared" si="5"/>
        <v>2.5243055555555616E-2</v>
      </c>
      <c r="M80">
        <f t="shared" si="6"/>
        <v>11</v>
      </c>
    </row>
    <row r="81" spans="1:13" x14ac:dyDescent="0.25">
      <c r="A81" s="11"/>
      <c r="B81" s="12"/>
      <c r="C81" s="12"/>
      <c r="D81" s="12"/>
      <c r="E81" s="12"/>
      <c r="F81" s="12"/>
      <c r="G81" s="9" t="s">
        <v>224</v>
      </c>
      <c r="H81" s="9" t="s">
        <v>124</v>
      </c>
      <c r="I81" s="3" t="s">
        <v>18</v>
      </c>
      <c r="J81" s="13" t="s">
        <v>225</v>
      </c>
      <c r="K81" s="14" t="s">
        <v>226</v>
      </c>
      <c r="L81" s="17">
        <f t="shared" si="5"/>
        <v>1.7627314814814776E-2</v>
      </c>
      <c r="M81">
        <f t="shared" si="6"/>
        <v>11</v>
      </c>
    </row>
    <row r="82" spans="1:13" x14ac:dyDescent="0.25">
      <c r="A82" s="11"/>
      <c r="B82" s="12"/>
      <c r="C82" s="12"/>
      <c r="D82" s="12"/>
      <c r="E82" s="12"/>
      <c r="F82" s="12"/>
      <c r="G82" s="9" t="s">
        <v>227</v>
      </c>
      <c r="H82" s="9" t="s">
        <v>124</v>
      </c>
      <c r="I82" s="3" t="s">
        <v>18</v>
      </c>
      <c r="J82" s="13" t="s">
        <v>228</v>
      </c>
      <c r="K82" s="14" t="s">
        <v>229</v>
      </c>
      <c r="L82" s="17">
        <f t="shared" si="5"/>
        <v>3.3043981481481466E-2</v>
      </c>
      <c r="M82">
        <f t="shared" si="6"/>
        <v>14</v>
      </c>
    </row>
    <row r="83" spans="1:13" x14ac:dyDescent="0.25">
      <c r="A83" s="11"/>
      <c r="B83" s="12"/>
      <c r="C83" s="9" t="s">
        <v>121</v>
      </c>
      <c r="D83" s="9" t="s">
        <v>122</v>
      </c>
      <c r="E83" s="9" t="s">
        <v>122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230</v>
      </c>
      <c r="H84" s="9" t="s">
        <v>124</v>
      </c>
      <c r="I84" s="3" t="s">
        <v>18</v>
      </c>
      <c r="J84" s="13" t="s">
        <v>231</v>
      </c>
      <c r="K84" s="14" t="s">
        <v>232</v>
      </c>
      <c r="L84" s="17">
        <f t="shared" si="5"/>
        <v>1.5196759259259285E-2</v>
      </c>
      <c r="M84">
        <f t="shared" si="6"/>
        <v>6</v>
      </c>
    </row>
    <row r="85" spans="1:13" x14ac:dyDescent="0.25">
      <c r="A85" s="11"/>
      <c r="B85" s="12"/>
      <c r="C85" s="12"/>
      <c r="D85" s="12"/>
      <c r="E85" s="12"/>
      <c r="F85" s="12"/>
      <c r="G85" s="9" t="s">
        <v>233</v>
      </c>
      <c r="H85" s="9" t="s">
        <v>124</v>
      </c>
      <c r="I85" s="3" t="s">
        <v>18</v>
      </c>
      <c r="J85" s="13" t="s">
        <v>234</v>
      </c>
      <c r="K85" s="14" t="s">
        <v>235</v>
      </c>
      <c r="L85" s="17">
        <f t="shared" si="5"/>
        <v>1.3923611111111067E-2</v>
      </c>
      <c r="M85">
        <f t="shared" si="6"/>
        <v>10</v>
      </c>
    </row>
    <row r="86" spans="1:13" x14ac:dyDescent="0.25">
      <c r="A86" s="11"/>
      <c r="B86" s="12"/>
      <c r="C86" s="12"/>
      <c r="D86" s="12"/>
      <c r="E86" s="12"/>
      <c r="F86" s="12"/>
      <c r="G86" s="9" t="s">
        <v>236</v>
      </c>
      <c r="H86" s="9" t="s">
        <v>124</v>
      </c>
      <c r="I86" s="3" t="s">
        <v>18</v>
      </c>
      <c r="J86" s="13" t="s">
        <v>237</v>
      </c>
      <c r="K86" s="14" t="s">
        <v>238</v>
      </c>
      <c r="L86" s="17">
        <f t="shared" si="5"/>
        <v>1.9212962962962932E-2</v>
      </c>
      <c r="M86">
        <f t="shared" si="6"/>
        <v>12</v>
      </c>
    </row>
    <row r="87" spans="1:13" x14ac:dyDescent="0.25">
      <c r="A87" s="11"/>
      <c r="B87" s="12"/>
      <c r="C87" s="12"/>
      <c r="D87" s="12"/>
      <c r="E87" s="12"/>
      <c r="F87" s="12"/>
      <c r="G87" s="9" t="s">
        <v>239</v>
      </c>
      <c r="H87" s="9" t="s">
        <v>124</v>
      </c>
      <c r="I87" s="3" t="s">
        <v>18</v>
      </c>
      <c r="J87" s="13" t="s">
        <v>240</v>
      </c>
      <c r="K87" s="14" t="s">
        <v>241</v>
      </c>
      <c r="L87" s="17">
        <f t="shared" si="5"/>
        <v>1.7754629629629703E-2</v>
      </c>
      <c r="M87">
        <f t="shared" si="6"/>
        <v>16</v>
      </c>
    </row>
    <row r="88" spans="1:13" x14ac:dyDescent="0.25">
      <c r="A88" s="11"/>
      <c r="B88" s="12"/>
      <c r="C88" s="12"/>
      <c r="D88" s="12"/>
      <c r="E88" s="12"/>
      <c r="F88" s="12"/>
      <c r="G88" s="9" t="s">
        <v>242</v>
      </c>
      <c r="H88" s="9" t="s">
        <v>124</v>
      </c>
      <c r="I88" s="3" t="s">
        <v>18</v>
      </c>
      <c r="J88" s="13" t="s">
        <v>243</v>
      </c>
      <c r="K88" s="14" t="s">
        <v>244</v>
      </c>
      <c r="L88" s="17">
        <f t="shared" si="5"/>
        <v>1.274305555555566E-2</v>
      </c>
      <c r="M88">
        <f t="shared" si="6"/>
        <v>18</v>
      </c>
    </row>
    <row r="89" spans="1:13" x14ac:dyDescent="0.25">
      <c r="A89" s="11"/>
      <c r="B89" s="12"/>
      <c r="C89" s="12"/>
      <c r="D89" s="12"/>
      <c r="E89" s="12"/>
      <c r="F89" s="12"/>
      <c r="G89" s="9" t="s">
        <v>245</v>
      </c>
      <c r="H89" s="9" t="s">
        <v>124</v>
      </c>
      <c r="I89" s="3" t="s">
        <v>18</v>
      </c>
      <c r="J89" s="13" t="s">
        <v>246</v>
      </c>
      <c r="K89" s="14" t="s">
        <v>247</v>
      </c>
      <c r="L89" s="17">
        <f t="shared" si="5"/>
        <v>1.2384259259259234E-2</v>
      </c>
      <c r="M89">
        <f t="shared" si="6"/>
        <v>20</v>
      </c>
    </row>
    <row r="90" spans="1:13" x14ac:dyDescent="0.25">
      <c r="A90" s="11"/>
      <c r="B90" s="12"/>
      <c r="C90" s="9" t="s">
        <v>147</v>
      </c>
      <c r="D90" s="9" t="s">
        <v>148</v>
      </c>
      <c r="E90" s="9" t="s">
        <v>148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248</v>
      </c>
      <c r="H91" s="9" t="s">
        <v>124</v>
      </c>
      <c r="I91" s="3" t="s">
        <v>18</v>
      </c>
      <c r="J91" s="13" t="s">
        <v>249</v>
      </c>
      <c r="K91" s="14" t="s">
        <v>250</v>
      </c>
      <c r="L91" s="17">
        <f t="shared" si="5"/>
        <v>2.4131944444444442E-2</v>
      </c>
      <c r="M91">
        <f t="shared" si="6"/>
        <v>4</v>
      </c>
    </row>
    <row r="92" spans="1:13" x14ac:dyDescent="0.25">
      <c r="A92" s="11"/>
      <c r="B92" s="12"/>
      <c r="C92" s="12"/>
      <c r="D92" s="12"/>
      <c r="E92" s="12"/>
      <c r="F92" s="12"/>
      <c r="G92" s="9" t="s">
        <v>251</v>
      </c>
      <c r="H92" s="9" t="s">
        <v>124</v>
      </c>
      <c r="I92" s="3" t="s">
        <v>18</v>
      </c>
      <c r="J92" s="13" t="s">
        <v>252</v>
      </c>
      <c r="K92" s="14" t="s">
        <v>253</v>
      </c>
      <c r="L92" s="17">
        <f t="shared" si="5"/>
        <v>1.6863425925925934E-2</v>
      </c>
      <c r="M92">
        <f t="shared" si="6"/>
        <v>7</v>
      </c>
    </row>
    <row r="93" spans="1:13" x14ac:dyDescent="0.25">
      <c r="A93" s="11"/>
      <c r="B93" s="12"/>
      <c r="C93" s="12"/>
      <c r="D93" s="12"/>
      <c r="E93" s="12"/>
      <c r="F93" s="12"/>
      <c r="G93" s="9" t="s">
        <v>254</v>
      </c>
      <c r="H93" s="9" t="s">
        <v>124</v>
      </c>
      <c r="I93" s="3" t="s">
        <v>18</v>
      </c>
      <c r="J93" s="13" t="s">
        <v>255</v>
      </c>
      <c r="K93" s="14" t="s">
        <v>256</v>
      </c>
      <c r="L93" s="17">
        <f t="shared" si="5"/>
        <v>1.3414351851851802E-2</v>
      </c>
      <c r="M93">
        <f t="shared" si="6"/>
        <v>7</v>
      </c>
    </row>
    <row r="94" spans="1:13" x14ac:dyDescent="0.25">
      <c r="A94" s="11"/>
      <c r="B94" s="12"/>
      <c r="C94" s="12"/>
      <c r="D94" s="12"/>
      <c r="E94" s="12"/>
      <c r="F94" s="12"/>
      <c r="G94" s="9" t="s">
        <v>257</v>
      </c>
      <c r="H94" s="9" t="s">
        <v>124</v>
      </c>
      <c r="I94" s="3" t="s">
        <v>18</v>
      </c>
      <c r="J94" s="13" t="s">
        <v>258</v>
      </c>
      <c r="K94" s="14" t="s">
        <v>259</v>
      </c>
      <c r="L94" s="17">
        <f t="shared" si="5"/>
        <v>1.3356481481481497E-2</v>
      </c>
      <c r="M94">
        <f t="shared" si="6"/>
        <v>8</v>
      </c>
    </row>
    <row r="95" spans="1:13" x14ac:dyDescent="0.25">
      <c r="A95" s="11"/>
      <c r="B95" s="12"/>
      <c r="C95" s="12"/>
      <c r="D95" s="12"/>
      <c r="E95" s="12"/>
      <c r="F95" s="12"/>
      <c r="G95" s="9" t="s">
        <v>260</v>
      </c>
      <c r="H95" s="9" t="s">
        <v>124</v>
      </c>
      <c r="I95" s="3" t="s">
        <v>18</v>
      </c>
      <c r="J95" s="13" t="s">
        <v>261</v>
      </c>
      <c r="K95" s="14" t="s">
        <v>262</v>
      </c>
      <c r="L95" s="17">
        <f t="shared" si="5"/>
        <v>2.1701388888888895E-2</v>
      </c>
      <c r="M95">
        <f t="shared" si="6"/>
        <v>8</v>
      </c>
    </row>
    <row r="96" spans="1:13" x14ac:dyDescent="0.25">
      <c r="A96" s="11"/>
      <c r="B96" s="12"/>
      <c r="C96" s="12"/>
      <c r="D96" s="12"/>
      <c r="E96" s="12"/>
      <c r="F96" s="12"/>
      <c r="G96" s="9" t="s">
        <v>263</v>
      </c>
      <c r="H96" s="9" t="s">
        <v>124</v>
      </c>
      <c r="I96" s="3" t="s">
        <v>18</v>
      </c>
      <c r="J96" s="13" t="s">
        <v>264</v>
      </c>
      <c r="K96" s="14" t="s">
        <v>265</v>
      </c>
      <c r="L96" s="17">
        <f t="shared" si="5"/>
        <v>2.2951388888888924E-2</v>
      </c>
      <c r="M96">
        <f t="shared" si="6"/>
        <v>9</v>
      </c>
    </row>
    <row r="97" spans="1:13" x14ac:dyDescent="0.25">
      <c r="A97" s="11"/>
      <c r="B97" s="12"/>
      <c r="C97" s="12"/>
      <c r="D97" s="12"/>
      <c r="E97" s="12"/>
      <c r="F97" s="12"/>
      <c r="G97" s="9" t="s">
        <v>266</v>
      </c>
      <c r="H97" s="9" t="s">
        <v>124</v>
      </c>
      <c r="I97" s="3" t="s">
        <v>18</v>
      </c>
      <c r="J97" s="13" t="s">
        <v>267</v>
      </c>
      <c r="K97" s="14" t="s">
        <v>268</v>
      </c>
      <c r="L97" s="17">
        <f t="shared" si="5"/>
        <v>2.0231481481481517E-2</v>
      </c>
      <c r="M97">
        <f t="shared" si="6"/>
        <v>9</v>
      </c>
    </row>
    <row r="98" spans="1:13" x14ac:dyDescent="0.25">
      <c r="A98" s="11"/>
      <c r="B98" s="12"/>
      <c r="C98" s="12"/>
      <c r="D98" s="12"/>
      <c r="E98" s="12"/>
      <c r="F98" s="12"/>
      <c r="G98" s="9" t="s">
        <v>269</v>
      </c>
      <c r="H98" s="9" t="s">
        <v>124</v>
      </c>
      <c r="I98" s="3" t="s">
        <v>18</v>
      </c>
      <c r="J98" s="13" t="s">
        <v>223</v>
      </c>
      <c r="K98" s="14" t="s">
        <v>270</v>
      </c>
      <c r="L98" s="17">
        <f t="shared" si="5"/>
        <v>1.525462962962959E-2</v>
      </c>
      <c r="M98">
        <f t="shared" si="6"/>
        <v>11</v>
      </c>
    </row>
    <row r="99" spans="1:13" x14ac:dyDescent="0.25">
      <c r="A99" s="11"/>
      <c r="B99" s="12"/>
      <c r="C99" s="9" t="s">
        <v>271</v>
      </c>
      <c r="D99" s="9" t="s">
        <v>272</v>
      </c>
      <c r="E99" s="10" t="s">
        <v>12</v>
      </c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9" t="s">
        <v>273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274</v>
      </c>
      <c r="H101" s="9" t="s">
        <v>124</v>
      </c>
      <c r="I101" s="3" t="s">
        <v>18</v>
      </c>
      <c r="J101" s="13" t="s">
        <v>275</v>
      </c>
      <c r="K101" s="14" t="s">
        <v>276</v>
      </c>
      <c r="L101" s="17">
        <f t="shared" si="5"/>
        <v>1.5405092592592595E-2</v>
      </c>
      <c r="M101">
        <f t="shared" si="6"/>
        <v>5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277</v>
      </c>
      <c r="H102" s="9" t="s">
        <v>124</v>
      </c>
      <c r="I102" s="3" t="s">
        <v>18</v>
      </c>
      <c r="J102" s="13" t="s">
        <v>278</v>
      </c>
      <c r="K102" s="14" t="s">
        <v>279</v>
      </c>
      <c r="L102" s="17">
        <f t="shared" si="5"/>
        <v>2.3622685185185233E-2</v>
      </c>
      <c r="M102">
        <f t="shared" si="6"/>
        <v>8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280</v>
      </c>
      <c r="H103" s="9" t="s">
        <v>124</v>
      </c>
      <c r="I103" s="3" t="s">
        <v>18</v>
      </c>
      <c r="J103" s="13" t="s">
        <v>281</v>
      </c>
      <c r="K103" s="14" t="s">
        <v>282</v>
      </c>
      <c r="L103" s="17">
        <f t="shared" si="5"/>
        <v>2.380787037037041E-2</v>
      </c>
      <c r="M103">
        <f t="shared" si="6"/>
        <v>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283</v>
      </c>
      <c r="H104" s="9" t="s">
        <v>124</v>
      </c>
      <c r="I104" s="3" t="s">
        <v>18</v>
      </c>
      <c r="J104" s="13" t="s">
        <v>284</v>
      </c>
      <c r="K104" s="14" t="s">
        <v>285</v>
      </c>
      <c r="L104" s="17">
        <f t="shared" si="5"/>
        <v>2.1018518518518547E-2</v>
      </c>
      <c r="M104">
        <f t="shared" si="6"/>
        <v>8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286</v>
      </c>
      <c r="H105" s="9" t="s">
        <v>124</v>
      </c>
      <c r="I105" s="3" t="s">
        <v>18</v>
      </c>
      <c r="J105" s="13" t="s">
        <v>287</v>
      </c>
      <c r="K105" s="14" t="s">
        <v>288</v>
      </c>
      <c r="L105" s="17">
        <f t="shared" si="5"/>
        <v>1.4918981481481464E-2</v>
      </c>
      <c r="M105">
        <f t="shared" si="6"/>
        <v>10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289</v>
      </c>
      <c r="H106" s="9" t="s">
        <v>124</v>
      </c>
      <c r="I106" s="3" t="s">
        <v>18</v>
      </c>
      <c r="J106" s="13" t="s">
        <v>290</v>
      </c>
      <c r="K106" s="14" t="s">
        <v>291</v>
      </c>
      <c r="L106" s="17">
        <f t="shared" si="5"/>
        <v>3.3472222222222181E-2</v>
      </c>
      <c r="M106">
        <f t="shared" si="6"/>
        <v>11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292</v>
      </c>
      <c r="H107" s="9" t="s">
        <v>124</v>
      </c>
      <c r="I107" s="3" t="s">
        <v>18</v>
      </c>
      <c r="J107" s="13" t="s">
        <v>293</v>
      </c>
      <c r="K107" s="14" t="s">
        <v>294</v>
      </c>
      <c r="L107" s="17">
        <f t="shared" si="5"/>
        <v>3.2835648148148155E-2</v>
      </c>
      <c r="M107">
        <f t="shared" si="6"/>
        <v>11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295</v>
      </c>
      <c r="H108" s="9" t="s">
        <v>124</v>
      </c>
      <c r="I108" s="3" t="s">
        <v>18</v>
      </c>
      <c r="J108" s="13" t="s">
        <v>296</v>
      </c>
      <c r="K108" s="14" t="s">
        <v>297</v>
      </c>
      <c r="L108" s="17">
        <f t="shared" si="5"/>
        <v>3.3240740740740682E-2</v>
      </c>
      <c r="M108">
        <f t="shared" si="6"/>
        <v>12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298</v>
      </c>
      <c r="H109" s="9" t="s">
        <v>124</v>
      </c>
      <c r="I109" s="3" t="s">
        <v>18</v>
      </c>
      <c r="J109" s="13" t="s">
        <v>299</v>
      </c>
      <c r="K109" s="14" t="s">
        <v>300</v>
      </c>
      <c r="L109" s="17">
        <f t="shared" si="5"/>
        <v>2.5069444444444366E-2</v>
      </c>
      <c r="M109">
        <f t="shared" si="6"/>
        <v>12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301</v>
      </c>
      <c r="H110" s="9" t="s">
        <v>124</v>
      </c>
      <c r="I110" s="3" t="s">
        <v>18</v>
      </c>
      <c r="J110" s="13" t="s">
        <v>302</v>
      </c>
      <c r="K110" s="14" t="s">
        <v>303</v>
      </c>
      <c r="L110" s="17">
        <f t="shared" si="5"/>
        <v>2.1979166666666661E-2</v>
      </c>
      <c r="M110">
        <f t="shared" si="6"/>
        <v>13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304</v>
      </c>
      <c r="H111" s="9" t="s">
        <v>124</v>
      </c>
      <c r="I111" s="3" t="s">
        <v>18</v>
      </c>
      <c r="J111" s="13" t="s">
        <v>305</v>
      </c>
      <c r="K111" s="14" t="s">
        <v>306</v>
      </c>
      <c r="L111" s="17">
        <f t="shared" si="5"/>
        <v>2.2905092592592657E-2</v>
      </c>
      <c r="M111">
        <f t="shared" si="6"/>
        <v>15</v>
      </c>
    </row>
    <row r="112" spans="1:13" x14ac:dyDescent="0.25">
      <c r="A112" s="11"/>
      <c r="B112" s="12"/>
      <c r="C112" s="12"/>
      <c r="D112" s="12"/>
      <c r="E112" s="9" t="s">
        <v>307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308</v>
      </c>
      <c r="H113" s="9" t="s">
        <v>124</v>
      </c>
      <c r="I113" s="3" t="s">
        <v>18</v>
      </c>
      <c r="J113" s="13" t="s">
        <v>309</v>
      </c>
      <c r="K113" s="14" t="s">
        <v>310</v>
      </c>
      <c r="L113" s="17">
        <f t="shared" si="5"/>
        <v>1.9513888888888886E-2</v>
      </c>
      <c r="M113">
        <f t="shared" si="6"/>
        <v>10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311</v>
      </c>
      <c r="H114" s="9" t="s">
        <v>124</v>
      </c>
      <c r="I114" s="3" t="s">
        <v>18</v>
      </c>
      <c r="J114" s="13" t="s">
        <v>312</v>
      </c>
      <c r="K114" s="14" t="s">
        <v>313</v>
      </c>
      <c r="L114" s="17">
        <f t="shared" si="5"/>
        <v>3.9039351851851811E-2</v>
      </c>
      <c r="M114">
        <f t="shared" si="6"/>
        <v>13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314</v>
      </c>
      <c r="H115" s="9" t="s">
        <v>124</v>
      </c>
      <c r="I115" s="3" t="s">
        <v>18</v>
      </c>
      <c r="J115" s="13" t="s">
        <v>315</v>
      </c>
      <c r="K115" s="14" t="s">
        <v>316</v>
      </c>
      <c r="L115" s="17">
        <f t="shared" si="5"/>
        <v>3.2777777777777795E-2</v>
      </c>
      <c r="M115">
        <f t="shared" si="6"/>
        <v>14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317</v>
      </c>
      <c r="H116" s="9" t="s">
        <v>124</v>
      </c>
      <c r="I116" s="3" t="s">
        <v>18</v>
      </c>
      <c r="J116" s="13" t="s">
        <v>318</v>
      </c>
      <c r="K116" s="14" t="s">
        <v>319</v>
      </c>
      <c r="L116" s="17">
        <f t="shared" si="5"/>
        <v>2.8981481481481497E-2</v>
      </c>
      <c r="M116">
        <f t="shared" si="6"/>
        <v>14</v>
      </c>
    </row>
    <row r="117" spans="1:13" x14ac:dyDescent="0.25">
      <c r="A117" s="11"/>
      <c r="B117" s="12"/>
      <c r="C117" s="9" t="s">
        <v>158</v>
      </c>
      <c r="D117" s="9" t="s">
        <v>159</v>
      </c>
      <c r="E117" s="9" t="s">
        <v>159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320</v>
      </c>
      <c r="H118" s="9" t="s">
        <v>124</v>
      </c>
      <c r="I118" s="3" t="s">
        <v>18</v>
      </c>
      <c r="J118" s="13" t="s">
        <v>321</v>
      </c>
      <c r="K118" s="14" t="s">
        <v>322</v>
      </c>
      <c r="L118" s="17">
        <f t="shared" si="5"/>
        <v>1.1319444444444451E-2</v>
      </c>
      <c r="M118">
        <f t="shared" si="6"/>
        <v>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323</v>
      </c>
      <c r="H119" s="9" t="s">
        <v>124</v>
      </c>
      <c r="I119" s="3" t="s">
        <v>18</v>
      </c>
      <c r="J119" s="13" t="s">
        <v>324</v>
      </c>
      <c r="K119" s="14" t="s">
        <v>325</v>
      </c>
      <c r="L119" s="17">
        <f t="shared" si="5"/>
        <v>1.5023148148148147E-2</v>
      </c>
      <c r="M119">
        <f t="shared" si="6"/>
        <v>4</v>
      </c>
    </row>
    <row r="120" spans="1:13" x14ac:dyDescent="0.25">
      <c r="A120" s="11"/>
      <c r="B120" s="12"/>
      <c r="C120" s="9" t="s">
        <v>326</v>
      </c>
      <c r="D120" s="9" t="s">
        <v>327</v>
      </c>
      <c r="E120" s="9" t="s">
        <v>327</v>
      </c>
      <c r="F120" s="9" t="s">
        <v>15</v>
      </c>
      <c r="G120" s="9" t="s">
        <v>328</v>
      </c>
      <c r="H120" s="9" t="s">
        <v>124</v>
      </c>
      <c r="I120" s="3" t="s">
        <v>18</v>
      </c>
      <c r="J120" s="13" t="s">
        <v>329</v>
      </c>
      <c r="K120" s="14" t="s">
        <v>330</v>
      </c>
      <c r="L120" s="17">
        <f t="shared" si="5"/>
        <v>1.8773148148148233E-2</v>
      </c>
      <c r="M120">
        <f t="shared" si="6"/>
        <v>10</v>
      </c>
    </row>
    <row r="121" spans="1:13" x14ac:dyDescent="0.25">
      <c r="A121" s="11"/>
      <c r="B121" s="12"/>
      <c r="C121" s="9" t="s">
        <v>331</v>
      </c>
      <c r="D121" s="9" t="s">
        <v>332</v>
      </c>
      <c r="E121" s="9" t="s">
        <v>332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333</v>
      </c>
      <c r="H122" s="9" t="s">
        <v>124</v>
      </c>
      <c r="I122" s="3" t="s">
        <v>18</v>
      </c>
      <c r="J122" s="13" t="s">
        <v>334</v>
      </c>
      <c r="K122" s="14" t="s">
        <v>335</v>
      </c>
      <c r="L122" s="17">
        <f t="shared" si="5"/>
        <v>2.9618055555555578E-2</v>
      </c>
      <c r="M122">
        <f t="shared" si="6"/>
        <v>9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336</v>
      </c>
      <c r="H123" s="9" t="s">
        <v>124</v>
      </c>
      <c r="I123" s="3" t="s">
        <v>18</v>
      </c>
      <c r="J123" s="13" t="s">
        <v>337</v>
      </c>
      <c r="K123" s="14" t="s">
        <v>338</v>
      </c>
      <c r="L123" s="17">
        <f t="shared" si="5"/>
        <v>2.7071759259259254E-2</v>
      </c>
      <c r="M123">
        <f t="shared" si="6"/>
        <v>11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339</v>
      </c>
      <c r="H124" s="9" t="s">
        <v>124</v>
      </c>
      <c r="I124" s="3" t="s">
        <v>18</v>
      </c>
      <c r="J124" s="13" t="s">
        <v>340</v>
      </c>
      <c r="K124" s="14" t="s">
        <v>341</v>
      </c>
      <c r="L124" s="17">
        <f t="shared" si="5"/>
        <v>2.9791666666666661E-2</v>
      </c>
      <c r="M124">
        <f t="shared" si="6"/>
        <v>11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342</v>
      </c>
      <c r="H125" s="9" t="s">
        <v>124</v>
      </c>
      <c r="I125" s="3" t="s">
        <v>18</v>
      </c>
      <c r="J125" s="13" t="s">
        <v>343</v>
      </c>
      <c r="K125" s="14" t="s">
        <v>344</v>
      </c>
      <c r="L125" s="17">
        <f t="shared" si="5"/>
        <v>1.4733796296296342E-2</v>
      </c>
      <c r="M125">
        <f t="shared" si="6"/>
        <v>15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345</v>
      </c>
      <c r="H126" s="9" t="s">
        <v>124</v>
      </c>
      <c r="I126" s="3" t="s">
        <v>18</v>
      </c>
      <c r="J126" s="13" t="s">
        <v>346</v>
      </c>
      <c r="K126" s="14" t="s">
        <v>347</v>
      </c>
      <c r="L126" s="17">
        <f t="shared" si="5"/>
        <v>1.5821759259259327E-2</v>
      </c>
      <c r="M126">
        <f t="shared" si="6"/>
        <v>16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348</v>
      </c>
      <c r="H127" s="9" t="s">
        <v>124</v>
      </c>
      <c r="I127" s="3" t="s">
        <v>18</v>
      </c>
      <c r="J127" s="13" t="s">
        <v>349</v>
      </c>
      <c r="K127" s="14" t="s">
        <v>350</v>
      </c>
      <c r="L127" s="17">
        <f t="shared" si="5"/>
        <v>1.7210648148148211E-2</v>
      </c>
      <c r="M127">
        <f t="shared" si="6"/>
        <v>17</v>
      </c>
    </row>
    <row r="128" spans="1:13" x14ac:dyDescent="0.25">
      <c r="A128" s="11"/>
      <c r="B128" s="12"/>
      <c r="C128" s="9" t="s">
        <v>81</v>
      </c>
      <c r="D128" s="9" t="s">
        <v>82</v>
      </c>
      <c r="E128" s="10" t="s">
        <v>12</v>
      </c>
      <c r="F128" s="5"/>
      <c r="G128" s="5"/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9" t="s">
        <v>82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351</v>
      </c>
      <c r="H130" s="9" t="s">
        <v>124</v>
      </c>
      <c r="I130" s="3" t="s">
        <v>18</v>
      </c>
      <c r="J130" s="13" t="s">
        <v>352</v>
      </c>
      <c r="K130" s="14" t="s">
        <v>353</v>
      </c>
      <c r="L130" s="17">
        <f t="shared" si="5"/>
        <v>1.1724537037037033E-2</v>
      </c>
      <c r="M130">
        <f t="shared" si="6"/>
        <v>2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354</v>
      </c>
      <c r="H131" s="9" t="s">
        <v>124</v>
      </c>
      <c r="I131" s="3" t="s">
        <v>18</v>
      </c>
      <c r="J131" s="13" t="s">
        <v>355</v>
      </c>
      <c r="K131" s="14" t="s">
        <v>356</v>
      </c>
      <c r="L131" s="17">
        <f t="shared" ref="L131:L182" si="7">K131-J131</f>
        <v>2.8888888888888881E-2</v>
      </c>
      <c r="M131">
        <f t="shared" ref="M131:M182" si="8">HOUR(J131)</f>
        <v>4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357</v>
      </c>
      <c r="H132" s="9" t="s">
        <v>124</v>
      </c>
      <c r="I132" s="3" t="s">
        <v>18</v>
      </c>
      <c r="J132" s="13" t="s">
        <v>358</v>
      </c>
      <c r="K132" s="14" t="s">
        <v>1703</v>
      </c>
      <c r="L132" s="17">
        <f t="shared" si="7"/>
        <v>2.7106481481481426E-2</v>
      </c>
      <c r="M132">
        <f t="shared" si="8"/>
        <v>23</v>
      </c>
    </row>
    <row r="133" spans="1:13" x14ac:dyDescent="0.25">
      <c r="A133" s="11"/>
      <c r="B133" s="12"/>
      <c r="C133" s="12"/>
      <c r="D133" s="12"/>
      <c r="E133" s="9" t="s">
        <v>92</v>
      </c>
      <c r="F133" s="9" t="s">
        <v>15</v>
      </c>
      <c r="G133" s="9" t="s">
        <v>359</v>
      </c>
      <c r="H133" s="9" t="s">
        <v>124</v>
      </c>
      <c r="I133" s="3" t="s">
        <v>18</v>
      </c>
      <c r="J133" s="13" t="s">
        <v>360</v>
      </c>
      <c r="K133" s="14" t="s">
        <v>361</v>
      </c>
      <c r="L133" s="17">
        <f t="shared" si="7"/>
        <v>2.6874999999999982E-2</v>
      </c>
      <c r="M133">
        <f t="shared" si="8"/>
        <v>8</v>
      </c>
    </row>
    <row r="134" spans="1:13" x14ac:dyDescent="0.25">
      <c r="A134" s="11"/>
      <c r="B134" s="12"/>
      <c r="C134" s="9" t="s">
        <v>362</v>
      </c>
      <c r="D134" s="9" t="s">
        <v>363</v>
      </c>
      <c r="E134" s="9" t="s">
        <v>363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364</v>
      </c>
      <c r="H135" s="9" t="s">
        <v>124</v>
      </c>
      <c r="I135" s="3" t="s">
        <v>18</v>
      </c>
      <c r="J135" s="13" t="s">
        <v>365</v>
      </c>
      <c r="K135" s="14" t="s">
        <v>366</v>
      </c>
      <c r="L135" s="17">
        <f t="shared" si="7"/>
        <v>3.6516203703703787E-2</v>
      </c>
      <c r="M135">
        <f t="shared" si="8"/>
        <v>13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367</v>
      </c>
      <c r="H136" s="9" t="s">
        <v>124</v>
      </c>
      <c r="I136" s="3" t="s">
        <v>18</v>
      </c>
      <c r="J136" s="13" t="s">
        <v>368</v>
      </c>
      <c r="K136" s="14" t="s">
        <v>369</v>
      </c>
      <c r="L136" s="17">
        <f t="shared" si="7"/>
        <v>1.5081018518518507E-2</v>
      </c>
      <c r="M136">
        <f t="shared" si="8"/>
        <v>18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370</v>
      </c>
      <c r="H137" s="9" t="s">
        <v>124</v>
      </c>
      <c r="I137" s="3" t="s">
        <v>18</v>
      </c>
      <c r="J137" s="13" t="s">
        <v>371</v>
      </c>
      <c r="K137" s="14" t="s">
        <v>1704</v>
      </c>
      <c r="L137" s="17">
        <f t="shared" si="7"/>
        <v>2.9502314814814912E-2</v>
      </c>
      <c r="M137">
        <f t="shared" si="8"/>
        <v>23</v>
      </c>
    </row>
    <row r="138" spans="1:13" x14ac:dyDescent="0.25">
      <c r="A138" s="11"/>
      <c r="B138" s="12"/>
      <c r="C138" s="9" t="s">
        <v>175</v>
      </c>
      <c r="D138" s="9" t="s">
        <v>176</v>
      </c>
      <c r="E138" s="9" t="s">
        <v>176</v>
      </c>
      <c r="F138" s="9" t="s">
        <v>15</v>
      </c>
      <c r="G138" s="9" t="s">
        <v>372</v>
      </c>
      <c r="H138" s="9" t="s">
        <v>124</v>
      </c>
      <c r="I138" s="3" t="s">
        <v>18</v>
      </c>
      <c r="J138" s="13" t="s">
        <v>373</v>
      </c>
      <c r="K138" s="14" t="s">
        <v>374</v>
      </c>
      <c r="L138" s="17">
        <f t="shared" si="7"/>
        <v>2.1446759259259318E-2</v>
      </c>
      <c r="M138">
        <f t="shared" si="8"/>
        <v>16</v>
      </c>
    </row>
    <row r="139" spans="1:13" x14ac:dyDescent="0.25">
      <c r="A139" s="11"/>
      <c r="B139" s="12"/>
      <c r="C139" s="9" t="s">
        <v>375</v>
      </c>
      <c r="D139" s="9" t="s">
        <v>376</v>
      </c>
      <c r="E139" s="9" t="s">
        <v>376</v>
      </c>
      <c r="F139" s="9" t="s">
        <v>15</v>
      </c>
      <c r="G139" s="9" t="s">
        <v>377</v>
      </c>
      <c r="H139" s="9" t="s">
        <v>124</v>
      </c>
      <c r="I139" s="3" t="s">
        <v>18</v>
      </c>
      <c r="J139" s="13" t="s">
        <v>378</v>
      </c>
      <c r="K139" s="14" t="s">
        <v>379</v>
      </c>
      <c r="L139" s="17">
        <f t="shared" si="7"/>
        <v>3.1064814814814878E-2</v>
      </c>
      <c r="M139">
        <f t="shared" si="8"/>
        <v>11</v>
      </c>
    </row>
    <row r="140" spans="1:13" x14ac:dyDescent="0.25">
      <c r="A140" s="11"/>
      <c r="B140" s="12"/>
      <c r="C140" s="9" t="s">
        <v>41</v>
      </c>
      <c r="D140" s="9" t="s">
        <v>42</v>
      </c>
      <c r="E140" s="9" t="s">
        <v>43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380</v>
      </c>
      <c r="H141" s="9" t="s">
        <v>189</v>
      </c>
      <c r="I141" s="3" t="s">
        <v>18</v>
      </c>
      <c r="J141" s="13" t="s">
        <v>381</v>
      </c>
      <c r="K141" s="14" t="s">
        <v>382</v>
      </c>
      <c r="L141" s="17">
        <f t="shared" si="7"/>
        <v>2.1643518518518506E-2</v>
      </c>
      <c r="M141">
        <f t="shared" si="8"/>
        <v>5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383</v>
      </c>
      <c r="H142" s="9" t="s">
        <v>189</v>
      </c>
      <c r="I142" s="3" t="s">
        <v>18</v>
      </c>
      <c r="J142" s="13" t="s">
        <v>384</v>
      </c>
      <c r="K142" s="14" t="s">
        <v>385</v>
      </c>
      <c r="L142" s="17">
        <f t="shared" si="7"/>
        <v>1.4930555555555558E-2</v>
      </c>
      <c r="M142">
        <f t="shared" si="8"/>
        <v>7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386</v>
      </c>
      <c r="H143" s="9" t="s">
        <v>189</v>
      </c>
      <c r="I143" s="3" t="s">
        <v>18</v>
      </c>
      <c r="J143" s="13" t="s">
        <v>387</v>
      </c>
      <c r="K143" s="14" t="s">
        <v>388</v>
      </c>
      <c r="L143" s="17">
        <f t="shared" si="7"/>
        <v>1.6261574074074081E-2</v>
      </c>
      <c r="M143">
        <f t="shared" si="8"/>
        <v>7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389</v>
      </c>
      <c r="H144" s="9" t="s">
        <v>189</v>
      </c>
      <c r="I144" s="3" t="s">
        <v>18</v>
      </c>
      <c r="J144" s="13" t="s">
        <v>390</v>
      </c>
      <c r="K144" s="14" t="s">
        <v>391</v>
      </c>
      <c r="L144" s="17">
        <f t="shared" si="7"/>
        <v>2.3310185185185184E-2</v>
      </c>
      <c r="M144">
        <f t="shared" si="8"/>
        <v>10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392</v>
      </c>
      <c r="H145" s="9" t="s">
        <v>189</v>
      </c>
      <c r="I145" s="3" t="s">
        <v>18</v>
      </c>
      <c r="J145" s="13" t="s">
        <v>393</v>
      </c>
      <c r="K145" s="14" t="s">
        <v>394</v>
      </c>
      <c r="L145" s="17">
        <f t="shared" si="7"/>
        <v>2.3009259259259229E-2</v>
      </c>
      <c r="M145">
        <f t="shared" si="8"/>
        <v>12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395</v>
      </c>
      <c r="H146" s="9" t="s">
        <v>189</v>
      </c>
      <c r="I146" s="3" t="s">
        <v>18</v>
      </c>
      <c r="J146" s="13" t="s">
        <v>396</v>
      </c>
      <c r="K146" s="14" t="s">
        <v>397</v>
      </c>
      <c r="L146" s="17">
        <f t="shared" si="7"/>
        <v>2.2314814814814787E-2</v>
      </c>
      <c r="M146">
        <f t="shared" si="8"/>
        <v>12</v>
      </c>
    </row>
    <row r="147" spans="1:13" x14ac:dyDescent="0.25">
      <c r="A147" s="11"/>
      <c r="B147" s="12"/>
      <c r="C147" s="9" t="s">
        <v>398</v>
      </c>
      <c r="D147" s="9" t="s">
        <v>399</v>
      </c>
      <c r="E147" s="9" t="s">
        <v>399</v>
      </c>
      <c r="F147" s="9" t="s">
        <v>15</v>
      </c>
      <c r="G147" s="9" t="s">
        <v>400</v>
      </c>
      <c r="H147" s="9" t="s">
        <v>124</v>
      </c>
      <c r="I147" s="3" t="s">
        <v>18</v>
      </c>
      <c r="J147" s="13" t="s">
        <v>401</v>
      </c>
      <c r="K147" s="14" t="s">
        <v>402</v>
      </c>
      <c r="L147" s="17">
        <f t="shared" si="7"/>
        <v>3.4328703703703667E-2</v>
      </c>
      <c r="M147">
        <f t="shared" si="8"/>
        <v>12</v>
      </c>
    </row>
    <row r="148" spans="1:13" x14ac:dyDescent="0.25">
      <c r="A148" s="11"/>
      <c r="B148" s="12"/>
      <c r="C148" s="9" t="s">
        <v>403</v>
      </c>
      <c r="D148" s="9" t="s">
        <v>404</v>
      </c>
      <c r="E148" s="9" t="s">
        <v>404</v>
      </c>
      <c r="F148" s="9" t="s">
        <v>15</v>
      </c>
      <c r="G148" s="10" t="s">
        <v>12</v>
      </c>
      <c r="H148" s="5"/>
      <c r="I148" s="6"/>
      <c r="J148" s="7"/>
      <c r="K148" s="8"/>
      <c r="L148" s="17">
        <f t="shared" si="7"/>
        <v>0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405</v>
      </c>
      <c r="H149" s="9" t="s">
        <v>124</v>
      </c>
      <c r="I149" s="3" t="s">
        <v>18</v>
      </c>
      <c r="J149" s="13" t="s">
        <v>406</v>
      </c>
      <c r="K149" s="14" t="s">
        <v>407</v>
      </c>
      <c r="L149" s="17">
        <f t="shared" si="7"/>
        <v>1.950231481481482E-2</v>
      </c>
      <c r="M149">
        <f t="shared" si="8"/>
        <v>3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408</v>
      </c>
      <c r="H150" s="9" t="s">
        <v>124</v>
      </c>
      <c r="I150" s="3" t="s">
        <v>18</v>
      </c>
      <c r="J150" s="13" t="s">
        <v>409</v>
      </c>
      <c r="K150" s="14" t="s">
        <v>410</v>
      </c>
      <c r="L150" s="17">
        <f t="shared" si="7"/>
        <v>2.2986111111111041E-2</v>
      </c>
      <c r="M150">
        <f t="shared" si="8"/>
        <v>15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411</v>
      </c>
      <c r="H151" s="9" t="s">
        <v>124</v>
      </c>
      <c r="I151" s="3" t="s">
        <v>18</v>
      </c>
      <c r="J151" s="13" t="s">
        <v>412</v>
      </c>
      <c r="K151" s="14" t="s">
        <v>413</v>
      </c>
      <c r="L151" s="17">
        <f t="shared" si="7"/>
        <v>1.3194444444444509E-2</v>
      </c>
      <c r="M151">
        <f t="shared" si="8"/>
        <v>23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414</v>
      </c>
      <c r="H152" s="9" t="s">
        <v>124</v>
      </c>
      <c r="I152" s="3" t="s">
        <v>18</v>
      </c>
      <c r="J152" s="13" t="s">
        <v>415</v>
      </c>
      <c r="K152" s="14" t="s">
        <v>416</v>
      </c>
      <c r="L152" s="17">
        <f t="shared" si="7"/>
        <v>2.7465277777777741E-2</v>
      </c>
      <c r="M152">
        <f t="shared" si="8"/>
        <v>19</v>
      </c>
    </row>
    <row r="153" spans="1:13" x14ac:dyDescent="0.25">
      <c r="A153" s="3" t="s">
        <v>417</v>
      </c>
      <c r="B153" s="9" t="s">
        <v>418</v>
      </c>
      <c r="C153" s="10" t="s">
        <v>12</v>
      </c>
      <c r="D153" s="5"/>
      <c r="E153" s="5"/>
      <c r="F153" s="5"/>
      <c r="G153" s="5"/>
      <c r="H153" s="5"/>
      <c r="I153" s="6"/>
      <c r="J153" s="7"/>
      <c r="K153" s="8"/>
    </row>
    <row r="154" spans="1:13" x14ac:dyDescent="0.25">
      <c r="A154" s="11"/>
      <c r="B154" s="12"/>
      <c r="C154" s="9" t="s">
        <v>419</v>
      </c>
      <c r="D154" s="9" t="s">
        <v>420</v>
      </c>
      <c r="E154" s="9" t="s">
        <v>420</v>
      </c>
      <c r="F154" s="9" t="s">
        <v>421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422</v>
      </c>
      <c r="H155" s="9" t="s">
        <v>124</v>
      </c>
      <c r="I155" s="3" t="s">
        <v>18</v>
      </c>
      <c r="J155" s="13" t="s">
        <v>423</v>
      </c>
      <c r="K155" s="14" t="s">
        <v>424</v>
      </c>
      <c r="L155" s="17">
        <f t="shared" si="7"/>
        <v>4.0833333333333388E-2</v>
      </c>
      <c r="M155">
        <f t="shared" si="8"/>
        <v>14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425</v>
      </c>
      <c r="H156" s="9" t="s">
        <v>124</v>
      </c>
      <c r="I156" s="3" t="s">
        <v>18</v>
      </c>
      <c r="J156" s="13" t="s">
        <v>426</v>
      </c>
      <c r="K156" s="14" t="s">
        <v>427</v>
      </c>
      <c r="L156" s="17">
        <f t="shared" si="7"/>
        <v>1.534722222222229E-2</v>
      </c>
      <c r="M156">
        <f t="shared" si="8"/>
        <v>20</v>
      </c>
    </row>
    <row r="157" spans="1:13" x14ac:dyDescent="0.25">
      <c r="A157" s="11"/>
      <c r="B157" s="12"/>
      <c r="C157" s="9" t="s">
        <v>428</v>
      </c>
      <c r="D157" s="9" t="s">
        <v>429</v>
      </c>
      <c r="E157" s="9" t="s">
        <v>429</v>
      </c>
      <c r="F157" s="9" t="s">
        <v>421</v>
      </c>
      <c r="G157" s="9" t="s">
        <v>430</v>
      </c>
      <c r="H157" s="9" t="s">
        <v>124</v>
      </c>
      <c r="I157" s="3" t="s">
        <v>18</v>
      </c>
      <c r="J157" s="13" t="s">
        <v>431</v>
      </c>
      <c r="K157" s="14" t="s">
        <v>432</v>
      </c>
      <c r="L157" s="17">
        <f t="shared" si="7"/>
        <v>2.2361111111111165E-2</v>
      </c>
      <c r="M157">
        <f t="shared" si="8"/>
        <v>16</v>
      </c>
    </row>
    <row r="158" spans="1:13" x14ac:dyDescent="0.25">
      <c r="A158" s="3" t="s">
        <v>433</v>
      </c>
      <c r="B158" s="9" t="s">
        <v>434</v>
      </c>
      <c r="C158" s="10" t="s">
        <v>12</v>
      </c>
      <c r="D158" s="5"/>
      <c r="E158" s="5"/>
      <c r="F158" s="5"/>
      <c r="G158" s="5"/>
      <c r="H158" s="5"/>
      <c r="I158" s="6"/>
      <c r="J158" s="7"/>
      <c r="K158" s="8"/>
    </row>
    <row r="159" spans="1:13" x14ac:dyDescent="0.25">
      <c r="A159" s="11"/>
      <c r="B159" s="12"/>
      <c r="C159" s="9" t="s">
        <v>435</v>
      </c>
      <c r="D159" s="9" t="s">
        <v>436</v>
      </c>
      <c r="E159" s="9" t="s">
        <v>437</v>
      </c>
      <c r="F159" s="9" t="s">
        <v>15</v>
      </c>
      <c r="G159" s="9" t="s">
        <v>438</v>
      </c>
      <c r="H159" s="9" t="s">
        <v>124</v>
      </c>
      <c r="I159" s="3" t="s">
        <v>18</v>
      </c>
      <c r="J159" s="13" t="s">
        <v>439</v>
      </c>
      <c r="K159" s="14" t="s">
        <v>440</v>
      </c>
      <c r="L159" s="17">
        <f t="shared" si="7"/>
        <v>2.1354166666666674E-2</v>
      </c>
      <c r="M159">
        <f t="shared" si="8"/>
        <v>13</v>
      </c>
    </row>
    <row r="160" spans="1:13" x14ac:dyDescent="0.25">
      <c r="A160" s="11"/>
      <c r="B160" s="12"/>
      <c r="C160" s="9" t="s">
        <v>441</v>
      </c>
      <c r="D160" s="9" t="s">
        <v>442</v>
      </c>
      <c r="E160" s="9" t="s">
        <v>442</v>
      </c>
      <c r="F160" s="9" t="s">
        <v>15</v>
      </c>
      <c r="G160" s="10" t="s">
        <v>12</v>
      </c>
      <c r="H160" s="5"/>
      <c r="I160" s="6"/>
      <c r="J160" s="7"/>
      <c r="K160" s="8"/>
    </row>
    <row r="161" spans="1:13" x14ac:dyDescent="0.25">
      <c r="A161" s="11"/>
      <c r="B161" s="12"/>
      <c r="C161" s="12"/>
      <c r="D161" s="12"/>
      <c r="E161" s="12"/>
      <c r="F161" s="12"/>
      <c r="G161" s="9" t="s">
        <v>443</v>
      </c>
      <c r="H161" s="9" t="s">
        <v>124</v>
      </c>
      <c r="I161" s="3" t="s">
        <v>18</v>
      </c>
      <c r="J161" s="13" t="s">
        <v>444</v>
      </c>
      <c r="K161" s="14" t="s">
        <v>445</v>
      </c>
      <c r="L161" s="17">
        <f t="shared" si="7"/>
        <v>1.4189814814814822E-2</v>
      </c>
      <c r="M161">
        <f t="shared" si="8"/>
        <v>5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446</v>
      </c>
      <c r="H162" s="9" t="s">
        <v>124</v>
      </c>
      <c r="I162" s="3" t="s">
        <v>18</v>
      </c>
      <c r="J162" s="13" t="s">
        <v>447</v>
      </c>
      <c r="K162" s="14" t="s">
        <v>448</v>
      </c>
      <c r="L162" s="17">
        <f t="shared" si="7"/>
        <v>3.0335648148148098E-2</v>
      </c>
      <c r="M162">
        <f t="shared" si="8"/>
        <v>9</v>
      </c>
    </row>
    <row r="163" spans="1:13" x14ac:dyDescent="0.25">
      <c r="A163" s="11"/>
      <c r="B163" s="12"/>
      <c r="C163" s="9" t="s">
        <v>449</v>
      </c>
      <c r="D163" s="9" t="s">
        <v>450</v>
      </c>
      <c r="E163" s="9" t="s">
        <v>451</v>
      </c>
      <c r="F163" s="9" t="s">
        <v>15</v>
      </c>
      <c r="G163" s="9" t="s">
        <v>452</v>
      </c>
      <c r="H163" s="9" t="s">
        <v>124</v>
      </c>
      <c r="I163" s="3" t="s">
        <v>18</v>
      </c>
      <c r="J163" s="13" t="s">
        <v>453</v>
      </c>
      <c r="K163" s="14" t="s">
        <v>454</v>
      </c>
      <c r="L163" s="17">
        <f t="shared" si="7"/>
        <v>1.2916666666666687E-2</v>
      </c>
      <c r="M163">
        <f t="shared" si="8"/>
        <v>3</v>
      </c>
    </row>
    <row r="164" spans="1:13" x14ac:dyDescent="0.25">
      <c r="A164" s="11"/>
      <c r="B164" s="12"/>
      <c r="C164" s="9" t="s">
        <v>455</v>
      </c>
      <c r="D164" s="9" t="s">
        <v>456</v>
      </c>
      <c r="E164" s="9" t="s">
        <v>457</v>
      </c>
      <c r="F164" s="9" t="s">
        <v>15</v>
      </c>
      <c r="G164" s="10" t="s">
        <v>12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458</v>
      </c>
      <c r="H165" s="9" t="s">
        <v>124</v>
      </c>
      <c r="I165" s="3" t="s">
        <v>18</v>
      </c>
      <c r="J165" s="13" t="s">
        <v>459</v>
      </c>
      <c r="K165" s="14" t="s">
        <v>460</v>
      </c>
      <c r="L165" s="17">
        <f t="shared" si="7"/>
        <v>2.4733796296296295E-2</v>
      </c>
      <c r="M165">
        <f t="shared" si="8"/>
        <v>9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461</v>
      </c>
      <c r="H166" s="9" t="s">
        <v>124</v>
      </c>
      <c r="I166" s="3" t="s">
        <v>18</v>
      </c>
      <c r="J166" s="13" t="s">
        <v>462</v>
      </c>
      <c r="K166" s="14" t="s">
        <v>463</v>
      </c>
      <c r="L166" s="17">
        <f t="shared" si="7"/>
        <v>1.3831018518518534E-2</v>
      </c>
      <c r="M166">
        <f t="shared" si="8"/>
        <v>11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464</v>
      </c>
      <c r="H167" s="9" t="s">
        <v>124</v>
      </c>
      <c r="I167" s="3" t="s">
        <v>18</v>
      </c>
      <c r="J167" s="13" t="s">
        <v>465</v>
      </c>
      <c r="K167" s="14" t="s">
        <v>466</v>
      </c>
      <c r="L167" s="17">
        <f t="shared" si="7"/>
        <v>4.7835648148148169E-2</v>
      </c>
      <c r="M167">
        <f t="shared" si="8"/>
        <v>11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467</v>
      </c>
      <c r="H168" s="9" t="s">
        <v>124</v>
      </c>
      <c r="I168" s="3" t="s">
        <v>18</v>
      </c>
      <c r="J168" s="13" t="s">
        <v>468</v>
      </c>
      <c r="K168" s="14" t="s">
        <v>469</v>
      </c>
      <c r="L168" s="17">
        <f t="shared" si="7"/>
        <v>2.9212962962962941E-2</v>
      </c>
      <c r="M168">
        <f t="shared" si="8"/>
        <v>13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470</v>
      </c>
      <c r="H169" s="9" t="s">
        <v>124</v>
      </c>
      <c r="I169" s="3" t="s">
        <v>18</v>
      </c>
      <c r="J169" s="13" t="s">
        <v>471</v>
      </c>
      <c r="K169" s="14" t="s">
        <v>472</v>
      </c>
      <c r="L169" s="17">
        <f t="shared" si="7"/>
        <v>2.1597222222222046E-2</v>
      </c>
      <c r="M169">
        <f t="shared" si="8"/>
        <v>18</v>
      </c>
    </row>
    <row r="170" spans="1:13" x14ac:dyDescent="0.25">
      <c r="A170" s="3" t="s">
        <v>473</v>
      </c>
      <c r="B170" s="9" t="s">
        <v>474</v>
      </c>
      <c r="C170" s="10" t="s">
        <v>12</v>
      </c>
      <c r="D170" s="5"/>
      <c r="E170" s="5"/>
      <c r="F170" s="5"/>
      <c r="G170" s="5"/>
      <c r="H170" s="5"/>
      <c r="I170" s="6"/>
      <c r="J170" s="7"/>
      <c r="K170" s="8"/>
    </row>
    <row r="171" spans="1:13" x14ac:dyDescent="0.25">
      <c r="A171" s="11"/>
      <c r="B171" s="12"/>
      <c r="C171" s="9" t="s">
        <v>475</v>
      </c>
      <c r="D171" s="9" t="s">
        <v>476</v>
      </c>
      <c r="E171" s="9" t="s">
        <v>477</v>
      </c>
      <c r="F171" s="9" t="s">
        <v>15</v>
      </c>
      <c r="G171" s="9" t="s">
        <v>478</v>
      </c>
      <c r="H171" s="9" t="s">
        <v>17</v>
      </c>
      <c r="I171" s="3" t="s">
        <v>18</v>
      </c>
      <c r="J171" s="13" t="s">
        <v>479</v>
      </c>
      <c r="K171" s="14" t="s">
        <v>480</v>
      </c>
      <c r="L171" s="17">
        <f t="shared" si="7"/>
        <v>4.817129629629624E-2</v>
      </c>
      <c r="M171">
        <f t="shared" si="8"/>
        <v>13</v>
      </c>
    </row>
    <row r="172" spans="1:13" x14ac:dyDescent="0.25">
      <c r="A172" s="11"/>
      <c r="B172" s="12"/>
      <c r="C172" s="9" t="s">
        <v>481</v>
      </c>
      <c r="D172" s="9" t="s">
        <v>482</v>
      </c>
      <c r="E172" s="9" t="s">
        <v>483</v>
      </c>
      <c r="F172" s="9" t="s">
        <v>15</v>
      </c>
      <c r="G172" s="9" t="s">
        <v>484</v>
      </c>
      <c r="H172" s="9" t="s">
        <v>17</v>
      </c>
      <c r="I172" s="3" t="s">
        <v>18</v>
      </c>
      <c r="J172" s="13" t="s">
        <v>485</v>
      </c>
      <c r="K172" s="14" t="s">
        <v>486</v>
      </c>
      <c r="L172" s="17">
        <f t="shared" si="7"/>
        <v>2.7245370370370336E-2</v>
      </c>
      <c r="M172">
        <f t="shared" si="8"/>
        <v>15</v>
      </c>
    </row>
    <row r="173" spans="1:13" x14ac:dyDescent="0.25">
      <c r="A173" s="11"/>
      <c r="B173" s="12"/>
      <c r="C173" s="9" t="s">
        <v>487</v>
      </c>
      <c r="D173" s="9" t="s">
        <v>488</v>
      </c>
      <c r="E173" s="9" t="s">
        <v>489</v>
      </c>
      <c r="F173" s="9" t="s">
        <v>15</v>
      </c>
      <c r="G173" s="10" t="s">
        <v>12</v>
      </c>
      <c r="H173" s="5"/>
      <c r="I173" s="6"/>
      <c r="J173" s="7"/>
      <c r="K173" s="8"/>
    </row>
    <row r="174" spans="1:13" x14ac:dyDescent="0.25">
      <c r="A174" s="11"/>
      <c r="B174" s="12"/>
      <c r="C174" s="12"/>
      <c r="D174" s="12"/>
      <c r="E174" s="12"/>
      <c r="F174" s="12"/>
      <c r="G174" s="9" t="s">
        <v>490</v>
      </c>
      <c r="H174" s="9" t="s">
        <v>17</v>
      </c>
      <c r="I174" s="3" t="s">
        <v>18</v>
      </c>
      <c r="J174" s="13" t="s">
        <v>491</v>
      </c>
      <c r="K174" s="14" t="s">
        <v>492</v>
      </c>
      <c r="L174" s="17">
        <f t="shared" si="7"/>
        <v>2.9537037037037028E-2</v>
      </c>
      <c r="M174">
        <f t="shared" si="8"/>
        <v>12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493</v>
      </c>
      <c r="H175" s="9" t="s">
        <v>17</v>
      </c>
      <c r="I175" s="3" t="s">
        <v>18</v>
      </c>
      <c r="J175" s="13" t="s">
        <v>494</v>
      </c>
      <c r="K175" s="14" t="s">
        <v>495</v>
      </c>
      <c r="L175" s="17">
        <f t="shared" si="7"/>
        <v>2.2673611111111214E-2</v>
      </c>
      <c r="M175">
        <f t="shared" si="8"/>
        <v>16</v>
      </c>
    </row>
    <row r="176" spans="1:13" x14ac:dyDescent="0.25">
      <c r="A176" s="11"/>
      <c r="B176" s="12"/>
      <c r="C176" s="9" t="s">
        <v>496</v>
      </c>
      <c r="D176" s="9" t="s">
        <v>497</v>
      </c>
      <c r="E176" s="9" t="s">
        <v>498</v>
      </c>
      <c r="F176" s="9" t="s">
        <v>15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499</v>
      </c>
      <c r="H177" s="9" t="s">
        <v>17</v>
      </c>
      <c r="I177" s="3" t="s">
        <v>18</v>
      </c>
      <c r="J177" s="13" t="s">
        <v>500</v>
      </c>
      <c r="K177" s="14" t="s">
        <v>501</v>
      </c>
      <c r="L177" s="17">
        <f t="shared" si="7"/>
        <v>1.7673611111111154E-2</v>
      </c>
      <c r="M177">
        <f t="shared" si="8"/>
        <v>9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502</v>
      </c>
      <c r="H178" s="9" t="s">
        <v>17</v>
      </c>
      <c r="I178" s="3" t="s">
        <v>18</v>
      </c>
      <c r="J178" s="13" t="s">
        <v>503</v>
      </c>
      <c r="K178" s="14" t="s">
        <v>504</v>
      </c>
      <c r="L178" s="17">
        <f t="shared" si="7"/>
        <v>3.2187500000000036E-2</v>
      </c>
      <c r="M178">
        <f t="shared" si="8"/>
        <v>15</v>
      </c>
    </row>
    <row r="179" spans="1:13" x14ac:dyDescent="0.25">
      <c r="A179" s="11"/>
      <c r="B179" s="12"/>
      <c r="C179" s="9" t="s">
        <v>505</v>
      </c>
      <c r="D179" s="9" t="s">
        <v>506</v>
      </c>
      <c r="E179" s="9" t="s">
        <v>507</v>
      </c>
      <c r="F179" s="9" t="s">
        <v>15</v>
      </c>
      <c r="G179" s="10" t="s">
        <v>12</v>
      </c>
      <c r="H179" s="5"/>
      <c r="I179" s="6"/>
      <c r="J179" s="7"/>
      <c r="K179" s="8"/>
    </row>
    <row r="180" spans="1:13" x14ac:dyDescent="0.25">
      <c r="A180" s="11"/>
      <c r="B180" s="12"/>
      <c r="C180" s="12"/>
      <c r="D180" s="12"/>
      <c r="E180" s="12"/>
      <c r="F180" s="12"/>
      <c r="G180" s="9" t="s">
        <v>508</v>
      </c>
      <c r="H180" s="9" t="s">
        <v>17</v>
      </c>
      <c r="I180" s="3" t="s">
        <v>18</v>
      </c>
      <c r="J180" s="13" t="s">
        <v>509</v>
      </c>
      <c r="K180" s="14" t="s">
        <v>510</v>
      </c>
      <c r="L180" s="17">
        <f t="shared" si="7"/>
        <v>4.0717592592592666E-2</v>
      </c>
      <c r="M180">
        <f t="shared" si="8"/>
        <v>13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511</v>
      </c>
      <c r="H181" s="9" t="s">
        <v>17</v>
      </c>
      <c r="I181" s="3" t="s">
        <v>18</v>
      </c>
      <c r="J181" s="13" t="s">
        <v>512</v>
      </c>
      <c r="K181" s="14" t="s">
        <v>513</v>
      </c>
      <c r="L181" s="17">
        <f t="shared" si="7"/>
        <v>1.5231481481481568E-2</v>
      </c>
      <c r="M181">
        <f t="shared" si="8"/>
        <v>17</v>
      </c>
    </row>
    <row r="182" spans="1:13" x14ac:dyDescent="0.25">
      <c r="A182" s="11"/>
      <c r="B182" s="11"/>
      <c r="C182" s="3" t="s">
        <v>455</v>
      </c>
      <c r="D182" s="3" t="s">
        <v>456</v>
      </c>
      <c r="E182" s="3" t="s">
        <v>457</v>
      </c>
      <c r="F182" s="3" t="s">
        <v>15</v>
      </c>
      <c r="G182" s="3" t="s">
        <v>514</v>
      </c>
      <c r="H182" s="3" t="s">
        <v>17</v>
      </c>
      <c r="I182" s="3" t="s">
        <v>18</v>
      </c>
      <c r="J182" s="15" t="s">
        <v>515</v>
      </c>
      <c r="K182" s="16" t="s">
        <v>516</v>
      </c>
      <c r="L182" s="17">
        <f t="shared" si="7"/>
        <v>2.5636574074074103E-2</v>
      </c>
      <c r="M182">
        <f t="shared" si="8"/>
        <v>10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68"/>
  <sheetViews>
    <sheetView topLeftCell="E1" workbookViewId="0">
      <selection activeCell="P29" sqref="P29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1701</v>
      </c>
      <c r="M1" t="s">
        <v>1698</v>
      </c>
      <c r="O1" t="s">
        <v>1699</v>
      </c>
      <c r="P1" t="s">
        <v>1700</v>
      </c>
      <c r="Q1" t="s">
        <v>1706</v>
      </c>
      <c r="R1" s="17" t="s">
        <v>1705</v>
      </c>
      <c r="S1" t="s">
        <v>1707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5.416666666666667</v>
      </c>
      <c r="R2" s="17">
        <f>AVERAGEIF(M1:M399,  O2, L1:L399)</f>
        <v>1.5046296296296294E-2</v>
      </c>
      <c r="S2" s="17">
        <f>AVERAGE($R$2:$R$25)</f>
        <v>1.588931660144767E-2</v>
      </c>
    </row>
    <row r="3" spans="1:19" x14ac:dyDescent="0.25">
      <c r="A3" s="3" t="s">
        <v>62</v>
      </c>
      <c r="B3" s="9" t="s">
        <v>63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5.416666666666667</v>
      </c>
      <c r="R3" s="17">
        <v>0</v>
      </c>
      <c r="S3" s="17">
        <f t="shared" ref="S3:S25" si="1">AVERAGE($R$2:$R$25)</f>
        <v>1.588931660144767E-2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5</v>
      </c>
      <c r="Q4">
        <f t="shared" si="0"/>
        <v>5.416666666666667</v>
      </c>
      <c r="R4" s="17">
        <f t="shared" ref="R4:R20" si="2">AVERAGEIF(M3:M401,  O4, L3:L401)</f>
        <v>1.5902777777777773E-2</v>
      </c>
      <c r="S4" s="17">
        <f t="shared" si="1"/>
        <v>1.588931660144767E-2</v>
      </c>
    </row>
    <row r="5" spans="1:19" x14ac:dyDescent="0.25">
      <c r="A5" s="11"/>
      <c r="B5" s="12"/>
      <c r="C5" s="12"/>
      <c r="D5" s="12"/>
      <c r="E5" s="12"/>
      <c r="F5" s="12"/>
      <c r="G5" s="9" t="s">
        <v>517</v>
      </c>
      <c r="H5" s="9" t="s">
        <v>17</v>
      </c>
      <c r="I5" s="3" t="s">
        <v>518</v>
      </c>
      <c r="J5" s="13" t="s">
        <v>519</v>
      </c>
      <c r="K5" s="14" t="s">
        <v>520</v>
      </c>
      <c r="L5" s="17">
        <f t="shared" ref="L5:L66" si="3">K5-J5</f>
        <v>2.0081018518518512E-2</v>
      </c>
      <c r="M5">
        <f t="shared" ref="M5:M66" si="4">HOUR(J5)</f>
        <v>8</v>
      </c>
      <c r="O5">
        <v>3</v>
      </c>
      <c r="P5">
        <f>COUNTIF(M:M,"3")</f>
        <v>4</v>
      </c>
      <c r="Q5">
        <f t="shared" si="0"/>
        <v>5.416666666666667</v>
      </c>
      <c r="R5" s="17">
        <f t="shared" si="2"/>
        <v>1.3425925925925924E-2</v>
      </c>
      <c r="S5" s="17">
        <f t="shared" si="1"/>
        <v>1.588931660144767E-2</v>
      </c>
    </row>
    <row r="6" spans="1:19" x14ac:dyDescent="0.25">
      <c r="A6" s="11"/>
      <c r="B6" s="12"/>
      <c r="C6" s="12"/>
      <c r="D6" s="12"/>
      <c r="E6" s="12"/>
      <c r="F6" s="12"/>
      <c r="G6" s="9" t="s">
        <v>521</v>
      </c>
      <c r="H6" s="9" t="s">
        <v>17</v>
      </c>
      <c r="I6" s="3" t="s">
        <v>518</v>
      </c>
      <c r="J6" s="13" t="s">
        <v>522</v>
      </c>
      <c r="K6" s="14" t="s">
        <v>523</v>
      </c>
      <c r="L6" s="17">
        <f t="shared" si="3"/>
        <v>1.7974537037037108E-2</v>
      </c>
      <c r="M6">
        <f t="shared" si="4"/>
        <v>15</v>
      </c>
      <c r="O6">
        <v>4</v>
      </c>
      <c r="P6">
        <f>COUNTIF(M:M,"4")</f>
        <v>6</v>
      </c>
      <c r="Q6">
        <f t="shared" si="0"/>
        <v>5.416666666666667</v>
      </c>
      <c r="R6" s="17">
        <f t="shared" si="2"/>
        <v>1.975501543209876E-2</v>
      </c>
      <c r="S6" s="17">
        <f t="shared" si="1"/>
        <v>1.588931660144767E-2</v>
      </c>
    </row>
    <row r="7" spans="1:19" x14ac:dyDescent="0.25">
      <c r="A7" s="11"/>
      <c r="B7" s="12"/>
      <c r="C7" s="9" t="s">
        <v>23</v>
      </c>
      <c r="D7" s="9" t="s">
        <v>24</v>
      </c>
      <c r="E7" s="9" t="s">
        <v>24</v>
      </c>
      <c r="F7" s="9" t="s">
        <v>15</v>
      </c>
      <c r="G7" s="9" t="s">
        <v>524</v>
      </c>
      <c r="H7" s="9" t="s">
        <v>17</v>
      </c>
      <c r="I7" s="3" t="s">
        <v>518</v>
      </c>
      <c r="J7" s="13" t="s">
        <v>525</v>
      </c>
      <c r="K7" s="14" t="s">
        <v>526</v>
      </c>
      <c r="L7" s="17">
        <f t="shared" si="3"/>
        <v>3.8819444444444517E-2</v>
      </c>
      <c r="M7">
        <f t="shared" si="4"/>
        <v>13</v>
      </c>
      <c r="O7">
        <v>5</v>
      </c>
      <c r="P7">
        <f>COUNTIF(M:M,"5")</f>
        <v>2</v>
      </c>
      <c r="Q7">
        <f t="shared" si="0"/>
        <v>5.416666666666667</v>
      </c>
      <c r="R7" s="17">
        <f t="shared" si="2"/>
        <v>1.6053240740740757E-2</v>
      </c>
      <c r="S7" s="17">
        <f t="shared" si="1"/>
        <v>1.588931660144767E-2</v>
      </c>
    </row>
    <row r="8" spans="1:19" x14ac:dyDescent="0.25">
      <c r="A8" s="11"/>
      <c r="B8" s="12"/>
      <c r="C8" s="9" t="s">
        <v>81</v>
      </c>
      <c r="D8" s="9" t="s">
        <v>82</v>
      </c>
      <c r="E8" s="9" t="s">
        <v>82</v>
      </c>
      <c r="F8" s="9" t="s">
        <v>15</v>
      </c>
      <c r="G8" s="9" t="s">
        <v>527</v>
      </c>
      <c r="H8" s="9" t="s">
        <v>17</v>
      </c>
      <c r="I8" s="3" t="s">
        <v>518</v>
      </c>
      <c r="J8" s="13" t="s">
        <v>528</v>
      </c>
      <c r="K8" s="14" t="s">
        <v>1708</v>
      </c>
      <c r="L8" s="17">
        <f t="shared" si="3"/>
        <v>1.3622685185185168E-2</v>
      </c>
      <c r="M8">
        <f t="shared" si="4"/>
        <v>23</v>
      </c>
      <c r="O8">
        <v>6</v>
      </c>
      <c r="P8">
        <f>COUNTIF(M:M,"6")</f>
        <v>12</v>
      </c>
      <c r="Q8">
        <f t="shared" si="0"/>
        <v>5.416666666666667</v>
      </c>
      <c r="R8" s="17">
        <f t="shared" si="2"/>
        <v>2.1787229938271615E-2</v>
      </c>
      <c r="S8" s="17">
        <f t="shared" si="1"/>
        <v>1.588931660144767E-2</v>
      </c>
    </row>
    <row r="9" spans="1:19" x14ac:dyDescent="0.25">
      <c r="A9" s="11"/>
      <c r="B9" s="12"/>
      <c r="C9" s="9" t="s">
        <v>111</v>
      </c>
      <c r="D9" s="9" t="s">
        <v>112</v>
      </c>
      <c r="E9" s="9" t="s">
        <v>112</v>
      </c>
      <c r="F9" s="9" t="s">
        <v>15</v>
      </c>
      <c r="G9" s="9" t="s">
        <v>529</v>
      </c>
      <c r="H9" s="9" t="s">
        <v>17</v>
      </c>
      <c r="I9" s="3" t="s">
        <v>518</v>
      </c>
      <c r="J9" s="13" t="s">
        <v>530</v>
      </c>
      <c r="K9" s="14" t="s">
        <v>531</v>
      </c>
      <c r="L9" s="17">
        <f t="shared" si="3"/>
        <v>1.6111111111111076E-2</v>
      </c>
      <c r="M9">
        <f t="shared" si="4"/>
        <v>18</v>
      </c>
      <c r="O9">
        <v>7</v>
      </c>
      <c r="P9">
        <f>COUNTIF(M:M,"7")</f>
        <v>14</v>
      </c>
      <c r="Q9">
        <f t="shared" si="0"/>
        <v>5.416666666666667</v>
      </c>
      <c r="R9" s="17">
        <f t="shared" si="2"/>
        <v>2.6388062169312172E-2</v>
      </c>
      <c r="S9" s="17">
        <f t="shared" si="1"/>
        <v>1.588931660144767E-2</v>
      </c>
    </row>
    <row r="10" spans="1:19" x14ac:dyDescent="0.25">
      <c r="A10" s="11"/>
      <c r="B10" s="12"/>
      <c r="C10" s="9" t="s">
        <v>532</v>
      </c>
      <c r="D10" s="9" t="s">
        <v>533</v>
      </c>
      <c r="E10" s="9" t="s">
        <v>533</v>
      </c>
      <c r="F10" s="9" t="s">
        <v>15</v>
      </c>
      <c r="G10" s="9" t="s">
        <v>534</v>
      </c>
      <c r="H10" s="9" t="s">
        <v>17</v>
      </c>
      <c r="I10" s="3" t="s">
        <v>518</v>
      </c>
      <c r="J10" s="13" t="s">
        <v>535</v>
      </c>
      <c r="K10" s="14" t="s">
        <v>536</v>
      </c>
      <c r="L10" s="17">
        <f t="shared" si="3"/>
        <v>2.0069444444444473E-2</v>
      </c>
      <c r="M10">
        <f t="shared" si="4"/>
        <v>13</v>
      </c>
      <c r="O10">
        <v>8</v>
      </c>
      <c r="P10">
        <f>COUNTIF(M:M,"8")</f>
        <v>5</v>
      </c>
      <c r="Q10">
        <f t="shared" si="0"/>
        <v>5.416666666666667</v>
      </c>
      <c r="R10" s="17">
        <f t="shared" si="2"/>
        <v>2.0943287037037031E-2</v>
      </c>
      <c r="S10" s="17">
        <f t="shared" si="1"/>
        <v>1.588931660144767E-2</v>
      </c>
    </row>
    <row r="11" spans="1:19" x14ac:dyDescent="0.25">
      <c r="A11" s="3" t="s">
        <v>119</v>
      </c>
      <c r="B11" s="9" t="s">
        <v>120</v>
      </c>
      <c r="C11" s="10" t="s">
        <v>12</v>
      </c>
      <c r="D11" s="5"/>
      <c r="E11" s="5"/>
      <c r="F11" s="5"/>
      <c r="G11" s="5"/>
      <c r="H11" s="5"/>
      <c r="I11" s="6"/>
      <c r="J11" s="7"/>
      <c r="K11" s="8"/>
      <c r="O11">
        <v>9</v>
      </c>
      <c r="P11">
        <f>COUNTIF(M:M,"9")</f>
        <v>10</v>
      </c>
      <c r="Q11">
        <f t="shared" si="0"/>
        <v>5.416666666666667</v>
      </c>
      <c r="R11" s="17">
        <f t="shared" si="2"/>
        <v>1.6635416666666653E-2</v>
      </c>
      <c r="S11" s="17">
        <f t="shared" si="1"/>
        <v>1.588931660144767E-2</v>
      </c>
    </row>
    <row r="12" spans="1:19" x14ac:dyDescent="0.25">
      <c r="A12" s="11"/>
      <c r="B12" s="12"/>
      <c r="C12" s="9" t="s">
        <v>121</v>
      </c>
      <c r="D12" s="9" t="s">
        <v>122</v>
      </c>
      <c r="E12" s="10" t="s">
        <v>12</v>
      </c>
      <c r="F12" s="5"/>
      <c r="G12" s="5"/>
      <c r="H12" s="5"/>
      <c r="I12" s="6"/>
      <c r="J12" s="7"/>
      <c r="K12" s="8"/>
      <c r="O12">
        <v>10</v>
      </c>
      <c r="P12">
        <f>COUNTIF(M:M,"10")</f>
        <v>10</v>
      </c>
      <c r="Q12">
        <f t="shared" si="0"/>
        <v>5.416666666666667</v>
      </c>
      <c r="R12" s="17">
        <f t="shared" si="2"/>
        <v>1.8395833333333313E-2</v>
      </c>
      <c r="S12" s="17">
        <f t="shared" si="1"/>
        <v>1.588931660144767E-2</v>
      </c>
    </row>
    <row r="13" spans="1:19" x14ac:dyDescent="0.25">
      <c r="A13" s="11"/>
      <c r="B13" s="12"/>
      <c r="C13" s="12"/>
      <c r="D13" s="12"/>
      <c r="E13" s="9" t="s">
        <v>122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7</v>
      </c>
      <c r="Q13">
        <f t="shared" si="0"/>
        <v>5.416666666666667</v>
      </c>
      <c r="R13" s="17">
        <f t="shared" si="2"/>
        <v>1.7743055555555529E-2</v>
      </c>
      <c r="S13" s="17">
        <f t="shared" si="1"/>
        <v>1.588931660144767E-2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537</v>
      </c>
      <c r="H14" s="9" t="s">
        <v>124</v>
      </c>
      <c r="I14" s="3" t="s">
        <v>518</v>
      </c>
      <c r="J14" s="13" t="s">
        <v>538</v>
      </c>
      <c r="K14" s="14" t="s">
        <v>539</v>
      </c>
      <c r="L14" s="17">
        <f t="shared" si="3"/>
        <v>2.7430555555555514E-2</v>
      </c>
      <c r="M14">
        <f t="shared" si="4"/>
        <v>9</v>
      </c>
      <c r="O14">
        <v>12</v>
      </c>
      <c r="P14">
        <f>COUNTIF(M:M,"12")</f>
        <v>8</v>
      </c>
      <c r="Q14">
        <f t="shared" si="0"/>
        <v>5.416666666666667</v>
      </c>
      <c r="R14" s="17">
        <f t="shared" si="2"/>
        <v>1.8922164351851845E-2</v>
      </c>
      <c r="S14" s="17">
        <f t="shared" si="1"/>
        <v>1.588931660144767E-2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540</v>
      </c>
      <c r="H15" s="9" t="s">
        <v>124</v>
      </c>
      <c r="I15" s="3" t="s">
        <v>518</v>
      </c>
      <c r="J15" s="13" t="s">
        <v>541</v>
      </c>
      <c r="K15" s="14" t="s">
        <v>542</v>
      </c>
      <c r="L15" s="17">
        <f t="shared" si="3"/>
        <v>2.9849537037037077E-2</v>
      </c>
      <c r="M15">
        <f t="shared" si="4"/>
        <v>13</v>
      </c>
      <c r="O15">
        <v>13</v>
      </c>
      <c r="P15">
        <f>COUNTIF(M:M,"13")</f>
        <v>14</v>
      </c>
      <c r="Q15">
        <f t="shared" si="0"/>
        <v>5.416666666666667</v>
      </c>
      <c r="R15" s="17">
        <f t="shared" si="2"/>
        <v>2.5112847222222217E-2</v>
      </c>
      <c r="S15" s="17">
        <f t="shared" si="1"/>
        <v>1.588931660144767E-2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543</v>
      </c>
      <c r="H16" s="9" t="s">
        <v>124</v>
      </c>
      <c r="I16" s="3" t="s">
        <v>518</v>
      </c>
      <c r="J16" s="13" t="s">
        <v>544</v>
      </c>
      <c r="K16" s="14" t="s">
        <v>545</v>
      </c>
      <c r="L16" s="17">
        <f t="shared" si="3"/>
        <v>4.037037037037039E-2</v>
      </c>
      <c r="M16">
        <f t="shared" si="4"/>
        <v>13</v>
      </c>
      <c r="O16">
        <v>14</v>
      </c>
      <c r="P16">
        <f>COUNTIF(M:M,"14")</f>
        <v>4</v>
      </c>
      <c r="Q16">
        <f t="shared" si="0"/>
        <v>5.416666666666667</v>
      </c>
      <c r="R16" s="17">
        <f t="shared" si="2"/>
        <v>1.841435185185189E-2</v>
      </c>
      <c r="S16" s="17">
        <f t="shared" si="1"/>
        <v>1.588931660144767E-2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546</v>
      </c>
      <c r="H17" s="9" t="s">
        <v>124</v>
      </c>
      <c r="I17" s="3" t="s">
        <v>518</v>
      </c>
      <c r="J17" s="13" t="s">
        <v>547</v>
      </c>
      <c r="K17" s="14" t="s">
        <v>548</v>
      </c>
      <c r="L17" s="17">
        <f t="shared" si="3"/>
        <v>1.373842592592589E-2</v>
      </c>
      <c r="M17">
        <f t="shared" si="4"/>
        <v>16</v>
      </c>
      <c r="O17">
        <v>15</v>
      </c>
      <c r="P17">
        <f>COUNTIF(M:M,"15")</f>
        <v>5</v>
      </c>
      <c r="Q17">
        <f t="shared" si="0"/>
        <v>5.416666666666667</v>
      </c>
      <c r="R17" s="17">
        <f t="shared" si="2"/>
        <v>1.5706018518518522E-2</v>
      </c>
      <c r="S17" s="17">
        <f t="shared" si="1"/>
        <v>1.588931660144767E-2</v>
      </c>
    </row>
    <row r="18" spans="1:19" x14ac:dyDescent="0.25">
      <c r="A18" s="11"/>
      <c r="B18" s="12"/>
      <c r="C18" s="12"/>
      <c r="D18" s="12"/>
      <c r="E18" s="9" t="s">
        <v>139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6</v>
      </c>
      <c r="Q18">
        <f t="shared" si="0"/>
        <v>5.416666666666667</v>
      </c>
      <c r="R18" s="17">
        <f t="shared" si="2"/>
        <v>1.7233796296296251E-2</v>
      </c>
      <c r="S18" s="17">
        <f t="shared" si="1"/>
        <v>1.588931660144767E-2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549</v>
      </c>
      <c r="H19" s="9" t="s">
        <v>141</v>
      </c>
      <c r="I19" s="3" t="s">
        <v>518</v>
      </c>
      <c r="J19" s="13" t="s">
        <v>550</v>
      </c>
      <c r="K19" s="14" t="s">
        <v>551</v>
      </c>
      <c r="L19" s="17">
        <f t="shared" si="3"/>
        <v>1.5046296296296294E-2</v>
      </c>
      <c r="M19">
        <f t="shared" si="4"/>
        <v>0</v>
      </c>
      <c r="O19">
        <v>17</v>
      </c>
      <c r="P19">
        <f>COUNTIF(M:M,"17")</f>
        <v>4</v>
      </c>
      <c r="Q19">
        <f t="shared" si="0"/>
        <v>5.416666666666667</v>
      </c>
      <c r="R19" s="17">
        <f t="shared" si="2"/>
        <v>1.51186342592593E-2</v>
      </c>
      <c r="S19" s="17">
        <f t="shared" si="1"/>
        <v>1.588931660144767E-2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552</v>
      </c>
      <c r="H20" s="9" t="s">
        <v>141</v>
      </c>
      <c r="I20" s="3" t="s">
        <v>518</v>
      </c>
      <c r="J20" s="13" t="s">
        <v>553</v>
      </c>
      <c r="K20" s="14" t="s">
        <v>554</v>
      </c>
      <c r="L20" s="17">
        <f t="shared" si="3"/>
        <v>1.4745370370370353E-2</v>
      </c>
      <c r="M20">
        <f t="shared" si="4"/>
        <v>2</v>
      </c>
      <c r="O20">
        <v>18</v>
      </c>
      <c r="P20">
        <f>COUNTIF(M:M,"18")</f>
        <v>3</v>
      </c>
      <c r="Q20">
        <f t="shared" si="0"/>
        <v>5.416666666666667</v>
      </c>
      <c r="R20" s="17">
        <f t="shared" si="2"/>
        <v>2.1296296296296202E-2</v>
      </c>
      <c r="S20" s="17">
        <f t="shared" si="1"/>
        <v>1.588931660144767E-2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555</v>
      </c>
      <c r="H21" s="9" t="s">
        <v>141</v>
      </c>
      <c r="I21" s="3" t="s">
        <v>518</v>
      </c>
      <c r="J21" s="13" t="s">
        <v>556</v>
      </c>
      <c r="K21" s="14" t="s">
        <v>557</v>
      </c>
      <c r="L21" s="17">
        <f t="shared" si="3"/>
        <v>1.6435185185185192E-2</v>
      </c>
      <c r="M21">
        <f t="shared" si="4"/>
        <v>5</v>
      </c>
      <c r="O21">
        <v>19</v>
      </c>
      <c r="P21">
        <f>COUNTIF(M:M,"19")</f>
        <v>0</v>
      </c>
      <c r="Q21">
        <f t="shared" si="0"/>
        <v>5.416666666666667</v>
      </c>
      <c r="R21" s="17">
        <v>0</v>
      </c>
      <c r="S21" s="17">
        <f t="shared" si="1"/>
        <v>1.588931660144767E-2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558</v>
      </c>
      <c r="H22" s="9" t="s">
        <v>141</v>
      </c>
      <c r="I22" s="3" t="s">
        <v>518</v>
      </c>
      <c r="J22" s="13" t="s">
        <v>559</v>
      </c>
      <c r="K22" s="14" t="s">
        <v>560</v>
      </c>
      <c r="L22" s="17">
        <f t="shared" si="3"/>
        <v>1.4699074074074114E-2</v>
      </c>
      <c r="M22">
        <f t="shared" si="4"/>
        <v>7</v>
      </c>
      <c r="O22">
        <v>20</v>
      </c>
      <c r="P22">
        <f>COUNTIF(M:M,"20")</f>
        <v>3</v>
      </c>
      <c r="Q22">
        <f t="shared" si="0"/>
        <v>5.416666666666667</v>
      </c>
      <c r="R22" s="17">
        <f>AVERAGEIF(M21:M419,  O22, L21:L419)</f>
        <v>1.6315586419753097E-2</v>
      </c>
      <c r="S22" s="17">
        <f t="shared" si="1"/>
        <v>1.588931660144767E-2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561</v>
      </c>
      <c r="H23" s="9" t="s">
        <v>141</v>
      </c>
      <c r="I23" s="3" t="s">
        <v>518</v>
      </c>
      <c r="J23" s="13" t="s">
        <v>562</v>
      </c>
      <c r="K23" s="14" t="s">
        <v>563</v>
      </c>
      <c r="L23" s="17">
        <f t="shared" si="3"/>
        <v>1.6689814814814796E-2</v>
      </c>
      <c r="M23">
        <f t="shared" si="4"/>
        <v>10</v>
      </c>
      <c r="O23">
        <v>21</v>
      </c>
      <c r="P23">
        <f>COUNTIF(M:M,"21")</f>
        <v>3</v>
      </c>
      <c r="Q23">
        <f t="shared" si="0"/>
        <v>5.416666666666667</v>
      </c>
      <c r="R23" s="17">
        <f>AVERAGEIF(M22:M420,  O23, L22:L420)</f>
        <v>1.7241512345679017E-2</v>
      </c>
      <c r="S23" s="17">
        <f t="shared" si="1"/>
        <v>1.588931660144767E-2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564</v>
      </c>
      <c r="H24" s="9" t="s">
        <v>141</v>
      </c>
      <c r="I24" s="3" t="s">
        <v>518</v>
      </c>
      <c r="J24" s="13" t="s">
        <v>565</v>
      </c>
      <c r="K24" s="14" t="s">
        <v>566</v>
      </c>
      <c r="L24" s="17">
        <f t="shared" si="3"/>
        <v>1.2986111111111143E-2</v>
      </c>
      <c r="M24">
        <f t="shared" si="4"/>
        <v>22</v>
      </c>
      <c r="O24">
        <v>22</v>
      </c>
      <c r="P24">
        <f>COUNTIF(M:M,"22")</f>
        <v>2</v>
      </c>
      <c r="Q24">
        <f t="shared" si="0"/>
        <v>5.416666666666667</v>
      </c>
      <c r="R24" s="17">
        <f>AVERAGEIF(M23:M421,  O24, L23:L421)</f>
        <v>1.3906250000000009E-2</v>
      </c>
      <c r="S24" s="17">
        <f t="shared" si="1"/>
        <v>1.588931660144767E-2</v>
      </c>
    </row>
    <row r="25" spans="1:19" x14ac:dyDescent="0.25">
      <c r="A25" s="11"/>
      <c r="B25" s="12"/>
      <c r="C25" s="9" t="s">
        <v>147</v>
      </c>
      <c r="D25" s="9" t="s">
        <v>148</v>
      </c>
      <c r="E25" s="9" t="s">
        <v>148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5.416666666666667</v>
      </c>
      <c r="R25" s="17">
        <v>0</v>
      </c>
      <c r="S25" s="17">
        <f t="shared" si="1"/>
        <v>1.588931660144767E-2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567</v>
      </c>
      <c r="H26" s="9" t="s">
        <v>124</v>
      </c>
      <c r="I26" s="3" t="s">
        <v>518</v>
      </c>
      <c r="J26" s="13" t="s">
        <v>568</v>
      </c>
      <c r="K26" s="14" t="s">
        <v>569</v>
      </c>
      <c r="L26" s="17">
        <f t="shared" si="3"/>
        <v>1.5393518518518501E-2</v>
      </c>
      <c r="M26">
        <f t="shared" si="4"/>
        <v>4</v>
      </c>
    </row>
    <row r="27" spans="1:19" x14ac:dyDescent="0.25">
      <c r="A27" s="11"/>
      <c r="B27" s="12"/>
      <c r="C27" s="12"/>
      <c r="D27" s="12"/>
      <c r="E27" s="12"/>
      <c r="F27" s="12"/>
      <c r="G27" s="9" t="s">
        <v>570</v>
      </c>
      <c r="H27" s="9" t="s">
        <v>124</v>
      </c>
      <c r="I27" s="3" t="s">
        <v>518</v>
      </c>
      <c r="J27" s="13" t="s">
        <v>571</v>
      </c>
      <c r="K27" s="14" t="s">
        <v>572</v>
      </c>
      <c r="L27" s="17">
        <f t="shared" si="3"/>
        <v>1.7083333333333339E-2</v>
      </c>
      <c r="M27">
        <f t="shared" si="4"/>
        <v>14</v>
      </c>
    </row>
    <row r="28" spans="1:19" x14ac:dyDescent="0.25">
      <c r="A28" s="11"/>
      <c r="B28" s="12"/>
      <c r="C28" s="9" t="s">
        <v>158</v>
      </c>
      <c r="D28" s="9" t="s">
        <v>159</v>
      </c>
      <c r="E28" s="9" t="s">
        <v>159</v>
      </c>
      <c r="F28" s="9" t="s">
        <v>15</v>
      </c>
      <c r="G28" s="9" t="s">
        <v>573</v>
      </c>
      <c r="H28" s="9" t="s">
        <v>124</v>
      </c>
      <c r="I28" s="3" t="s">
        <v>518</v>
      </c>
      <c r="J28" s="13" t="s">
        <v>574</v>
      </c>
      <c r="K28" s="14" t="s">
        <v>575</v>
      </c>
      <c r="L28" s="17">
        <f t="shared" si="3"/>
        <v>1.1990740740740746E-2</v>
      </c>
      <c r="M28">
        <f t="shared" si="4"/>
        <v>3</v>
      </c>
      <c r="P28">
        <f>SUM(P2:P25)</f>
        <v>130</v>
      </c>
    </row>
    <row r="29" spans="1:19" x14ac:dyDescent="0.25">
      <c r="A29" s="11"/>
      <c r="B29" s="12"/>
      <c r="C29" s="9" t="s">
        <v>326</v>
      </c>
      <c r="D29" s="9" t="s">
        <v>327</v>
      </c>
      <c r="E29" s="9" t="s">
        <v>327</v>
      </c>
      <c r="F29" s="9" t="s">
        <v>15</v>
      </c>
      <c r="G29" s="9" t="s">
        <v>576</v>
      </c>
      <c r="H29" s="9" t="s">
        <v>124</v>
      </c>
      <c r="I29" s="3" t="s">
        <v>518</v>
      </c>
      <c r="J29" s="13" t="s">
        <v>577</v>
      </c>
      <c r="K29" s="14" t="s">
        <v>578</v>
      </c>
      <c r="L29" s="17">
        <f t="shared" si="3"/>
        <v>1.9143518518518476E-2</v>
      </c>
      <c r="M29">
        <f t="shared" si="4"/>
        <v>8</v>
      </c>
    </row>
    <row r="30" spans="1:19" x14ac:dyDescent="0.25">
      <c r="A30" s="11"/>
      <c r="B30" s="12"/>
      <c r="C30" s="9" t="s">
        <v>331</v>
      </c>
      <c r="D30" s="9" t="s">
        <v>332</v>
      </c>
      <c r="E30" s="9" t="s">
        <v>579</v>
      </c>
      <c r="F30" s="9" t="s">
        <v>15</v>
      </c>
      <c r="G30" s="9" t="s">
        <v>580</v>
      </c>
      <c r="H30" s="9" t="s">
        <v>141</v>
      </c>
      <c r="I30" s="3" t="s">
        <v>518</v>
      </c>
      <c r="J30" s="13" t="s">
        <v>581</v>
      </c>
      <c r="K30" s="14" t="s">
        <v>582</v>
      </c>
      <c r="L30" s="17">
        <f t="shared" si="3"/>
        <v>2.04050925925926E-2</v>
      </c>
      <c r="M30">
        <f t="shared" si="4"/>
        <v>15</v>
      </c>
    </row>
    <row r="31" spans="1:19" x14ac:dyDescent="0.25">
      <c r="A31" s="11"/>
      <c r="B31" s="12"/>
      <c r="C31" s="9" t="s">
        <v>81</v>
      </c>
      <c r="D31" s="9" t="s">
        <v>82</v>
      </c>
      <c r="E31" s="10" t="s">
        <v>12</v>
      </c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9" t="s">
        <v>82</v>
      </c>
      <c r="F32" s="9" t="s">
        <v>15</v>
      </c>
      <c r="G32" s="9" t="s">
        <v>583</v>
      </c>
      <c r="H32" s="9" t="s">
        <v>124</v>
      </c>
      <c r="I32" s="3" t="s">
        <v>518</v>
      </c>
      <c r="J32" s="13" t="s">
        <v>584</v>
      </c>
      <c r="K32" s="14" t="s">
        <v>585</v>
      </c>
      <c r="L32" s="17">
        <f t="shared" si="3"/>
        <v>1.2407407407407395E-2</v>
      </c>
      <c r="M32">
        <f t="shared" si="4"/>
        <v>3</v>
      </c>
    </row>
    <row r="33" spans="1:13" x14ac:dyDescent="0.25">
      <c r="A33" s="11"/>
      <c r="B33" s="12"/>
      <c r="C33" s="12"/>
      <c r="D33" s="12"/>
      <c r="E33" s="9" t="s">
        <v>92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586</v>
      </c>
      <c r="H34" s="9" t="s">
        <v>124</v>
      </c>
      <c r="I34" s="3" t="s">
        <v>518</v>
      </c>
      <c r="J34" s="13" t="s">
        <v>587</v>
      </c>
      <c r="K34" s="14" t="s">
        <v>588</v>
      </c>
      <c r="L34" s="17">
        <f t="shared" si="3"/>
        <v>1.4201388888888833E-2</v>
      </c>
      <c r="M34">
        <f t="shared" si="4"/>
        <v>11</v>
      </c>
    </row>
    <row r="35" spans="1:13" x14ac:dyDescent="0.25">
      <c r="A35" s="11"/>
      <c r="B35" s="12"/>
      <c r="C35" s="12"/>
      <c r="D35" s="12"/>
      <c r="E35" s="12"/>
      <c r="F35" s="12"/>
      <c r="G35" s="9" t="s">
        <v>589</v>
      </c>
      <c r="H35" s="9" t="s">
        <v>124</v>
      </c>
      <c r="I35" s="3" t="s">
        <v>518</v>
      </c>
      <c r="J35" s="13" t="s">
        <v>590</v>
      </c>
      <c r="K35" s="14" t="s">
        <v>591</v>
      </c>
      <c r="L35" s="17">
        <f t="shared" si="3"/>
        <v>1.6249999999999876E-2</v>
      </c>
      <c r="M35">
        <f t="shared" si="4"/>
        <v>12</v>
      </c>
    </row>
    <row r="36" spans="1:13" x14ac:dyDescent="0.25">
      <c r="A36" s="11"/>
      <c r="B36" s="12"/>
      <c r="C36" s="12"/>
      <c r="D36" s="12"/>
      <c r="E36" s="12"/>
      <c r="F36" s="12"/>
      <c r="G36" s="9" t="s">
        <v>592</v>
      </c>
      <c r="H36" s="9" t="s">
        <v>124</v>
      </c>
      <c r="I36" s="3" t="s">
        <v>518</v>
      </c>
      <c r="J36" s="13" t="s">
        <v>593</v>
      </c>
      <c r="K36" s="14" t="s">
        <v>594</v>
      </c>
      <c r="L36" s="17">
        <f t="shared" si="3"/>
        <v>1.2974537037036993E-2</v>
      </c>
      <c r="M36">
        <f t="shared" si="4"/>
        <v>17</v>
      </c>
    </row>
    <row r="37" spans="1:13" x14ac:dyDescent="0.25">
      <c r="A37" s="11"/>
      <c r="B37" s="12"/>
      <c r="C37" s="9" t="s">
        <v>175</v>
      </c>
      <c r="D37" s="9" t="s">
        <v>176</v>
      </c>
      <c r="E37" s="9" t="s">
        <v>176</v>
      </c>
      <c r="F37" s="9" t="s">
        <v>15</v>
      </c>
      <c r="G37" s="9" t="s">
        <v>595</v>
      </c>
      <c r="H37" s="9" t="s">
        <v>124</v>
      </c>
      <c r="I37" s="3" t="s">
        <v>518</v>
      </c>
      <c r="J37" s="13" t="s">
        <v>596</v>
      </c>
      <c r="K37" s="14" t="s">
        <v>597</v>
      </c>
      <c r="L37" s="17">
        <f t="shared" si="3"/>
        <v>1.6296296296296364E-2</v>
      </c>
      <c r="M37">
        <f t="shared" si="4"/>
        <v>17</v>
      </c>
    </row>
    <row r="38" spans="1:13" x14ac:dyDescent="0.25">
      <c r="A38" s="11"/>
      <c r="B38" s="12"/>
      <c r="C38" s="9" t="s">
        <v>41</v>
      </c>
      <c r="D38" s="9" t="s">
        <v>42</v>
      </c>
      <c r="E38" s="9" t="s">
        <v>43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598</v>
      </c>
      <c r="H39" s="9" t="s">
        <v>189</v>
      </c>
      <c r="I39" s="3" t="s">
        <v>518</v>
      </c>
      <c r="J39" s="13" t="s">
        <v>599</v>
      </c>
      <c r="K39" s="14" t="s">
        <v>600</v>
      </c>
      <c r="L39" s="17">
        <f t="shared" si="3"/>
        <v>3.4166666666666679E-2</v>
      </c>
      <c r="M39">
        <f t="shared" si="4"/>
        <v>7</v>
      </c>
    </row>
    <row r="40" spans="1:13" x14ac:dyDescent="0.25">
      <c r="A40" s="11"/>
      <c r="B40" s="12"/>
      <c r="C40" s="12"/>
      <c r="D40" s="12"/>
      <c r="E40" s="12"/>
      <c r="F40" s="12"/>
      <c r="G40" s="9" t="s">
        <v>601</v>
      </c>
      <c r="H40" s="9" t="s">
        <v>189</v>
      </c>
      <c r="I40" s="3" t="s">
        <v>518</v>
      </c>
      <c r="J40" s="13" t="s">
        <v>602</v>
      </c>
      <c r="K40" s="14" t="s">
        <v>603</v>
      </c>
      <c r="L40" s="17">
        <f t="shared" si="3"/>
        <v>1.9120370370370399E-2</v>
      </c>
      <c r="M40">
        <f t="shared" si="4"/>
        <v>10</v>
      </c>
    </row>
    <row r="41" spans="1:13" x14ac:dyDescent="0.25">
      <c r="A41" s="11"/>
      <c r="B41" s="12"/>
      <c r="C41" s="12"/>
      <c r="D41" s="12"/>
      <c r="E41" s="12"/>
      <c r="F41" s="12"/>
      <c r="G41" s="9" t="s">
        <v>604</v>
      </c>
      <c r="H41" s="9" t="s">
        <v>189</v>
      </c>
      <c r="I41" s="3" t="s">
        <v>518</v>
      </c>
      <c r="J41" s="13" t="s">
        <v>605</v>
      </c>
      <c r="K41" s="14" t="s">
        <v>606</v>
      </c>
      <c r="L41" s="17">
        <f t="shared" si="3"/>
        <v>1.438657407407401E-2</v>
      </c>
      <c r="M41">
        <f t="shared" si="4"/>
        <v>11</v>
      </c>
    </row>
    <row r="42" spans="1:13" x14ac:dyDescent="0.25">
      <c r="A42" s="11"/>
      <c r="B42" s="12"/>
      <c r="C42" s="12"/>
      <c r="D42" s="12"/>
      <c r="E42" s="12"/>
      <c r="F42" s="12"/>
      <c r="G42" s="9" t="s">
        <v>607</v>
      </c>
      <c r="H42" s="9" t="s">
        <v>124</v>
      </c>
      <c r="I42" s="3" t="s">
        <v>518</v>
      </c>
      <c r="J42" s="13" t="s">
        <v>608</v>
      </c>
      <c r="K42" s="14" t="s">
        <v>609</v>
      </c>
      <c r="L42" s="17">
        <f t="shared" si="3"/>
        <v>1.8414351851851807E-2</v>
      </c>
      <c r="M42">
        <f t="shared" si="4"/>
        <v>12</v>
      </c>
    </row>
    <row r="43" spans="1:13" x14ac:dyDescent="0.25">
      <c r="A43" s="11"/>
      <c r="B43" s="12"/>
      <c r="C43" s="12"/>
      <c r="D43" s="12"/>
      <c r="E43" s="12"/>
      <c r="F43" s="12"/>
      <c r="G43" s="9" t="s">
        <v>610</v>
      </c>
      <c r="H43" s="9" t="s">
        <v>189</v>
      </c>
      <c r="I43" s="3" t="s">
        <v>518</v>
      </c>
      <c r="J43" s="13" t="s">
        <v>611</v>
      </c>
      <c r="K43" s="14" t="s">
        <v>612</v>
      </c>
      <c r="L43" s="17">
        <f t="shared" si="3"/>
        <v>2.2013888888888888E-2</v>
      </c>
      <c r="M43">
        <f t="shared" si="4"/>
        <v>20</v>
      </c>
    </row>
    <row r="44" spans="1:13" x14ac:dyDescent="0.25">
      <c r="A44" s="11"/>
      <c r="B44" s="12"/>
      <c r="C44" s="9" t="s">
        <v>195</v>
      </c>
      <c r="D44" s="9" t="s">
        <v>196</v>
      </c>
      <c r="E44" s="9" t="s">
        <v>196</v>
      </c>
      <c r="F44" s="9" t="s">
        <v>15</v>
      </c>
      <c r="G44" s="9" t="s">
        <v>613</v>
      </c>
      <c r="H44" s="9" t="s">
        <v>124</v>
      </c>
      <c r="I44" s="3" t="s">
        <v>518</v>
      </c>
      <c r="J44" s="13" t="s">
        <v>614</v>
      </c>
      <c r="K44" s="14" t="s">
        <v>615</v>
      </c>
      <c r="L44" s="17">
        <f t="shared" si="3"/>
        <v>2.8263888888888977E-2</v>
      </c>
      <c r="M44">
        <f t="shared" si="4"/>
        <v>14</v>
      </c>
    </row>
    <row r="45" spans="1:13" x14ac:dyDescent="0.25">
      <c r="A45" s="11"/>
      <c r="B45" s="12"/>
      <c r="C45" s="9" t="s">
        <v>200</v>
      </c>
      <c r="D45" s="9" t="s">
        <v>201</v>
      </c>
      <c r="E45" s="9" t="s">
        <v>201</v>
      </c>
      <c r="F45" s="9" t="s">
        <v>15</v>
      </c>
      <c r="G45" s="9" t="s">
        <v>616</v>
      </c>
      <c r="H45" s="9" t="s">
        <v>124</v>
      </c>
      <c r="I45" s="3" t="s">
        <v>518</v>
      </c>
      <c r="J45" s="13" t="s">
        <v>617</v>
      </c>
      <c r="K45" s="14" t="s">
        <v>618</v>
      </c>
      <c r="L45" s="17">
        <f t="shared" si="3"/>
        <v>1.8749999999999989E-2</v>
      </c>
      <c r="M45">
        <f t="shared" si="4"/>
        <v>6</v>
      </c>
    </row>
    <row r="46" spans="1:13" x14ac:dyDescent="0.25">
      <c r="A46" s="3" t="s">
        <v>205</v>
      </c>
      <c r="B46" s="9" t="s">
        <v>206</v>
      </c>
      <c r="C46" s="10" t="s">
        <v>12</v>
      </c>
      <c r="D46" s="5"/>
      <c r="E46" s="5"/>
      <c r="F46" s="5"/>
      <c r="G46" s="5"/>
      <c r="H46" s="5"/>
      <c r="I46" s="6"/>
      <c r="J46" s="7"/>
      <c r="K46" s="8"/>
    </row>
    <row r="47" spans="1:13" x14ac:dyDescent="0.25">
      <c r="A47" s="11"/>
      <c r="B47" s="12"/>
      <c r="C47" s="9" t="s">
        <v>207</v>
      </c>
      <c r="D47" s="9" t="s">
        <v>208</v>
      </c>
      <c r="E47" s="9" t="s">
        <v>208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619</v>
      </c>
      <c r="H48" s="9" t="s">
        <v>124</v>
      </c>
      <c r="I48" s="3" t="s">
        <v>518</v>
      </c>
      <c r="J48" s="13" t="s">
        <v>620</v>
      </c>
      <c r="K48" s="14" t="s">
        <v>621</v>
      </c>
      <c r="L48" s="17">
        <f t="shared" si="3"/>
        <v>2.6527777777777789E-2</v>
      </c>
      <c r="M48">
        <f t="shared" si="4"/>
        <v>4</v>
      </c>
    </row>
    <row r="49" spans="1:13" x14ac:dyDescent="0.25">
      <c r="A49" s="11"/>
      <c r="B49" s="12"/>
      <c r="C49" s="12"/>
      <c r="D49" s="12"/>
      <c r="E49" s="12"/>
      <c r="F49" s="12"/>
      <c r="G49" s="9" t="s">
        <v>622</v>
      </c>
      <c r="H49" s="9" t="s">
        <v>124</v>
      </c>
      <c r="I49" s="3" t="s">
        <v>518</v>
      </c>
      <c r="J49" s="13" t="s">
        <v>623</v>
      </c>
      <c r="K49" s="14" t="s">
        <v>624</v>
      </c>
      <c r="L49" s="17">
        <f t="shared" si="3"/>
        <v>1.8437499999999996E-2</v>
      </c>
      <c r="M49">
        <f t="shared" si="4"/>
        <v>4</v>
      </c>
    </row>
    <row r="50" spans="1:13" x14ac:dyDescent="0.25">
      <c r="A50" s="11"/>
      <c r="B50" s="12"/>
      <c r="C50" s="12"/>
      <c r="D50" s="12"/>
      <c r="E50" s="12"/>
      <c r="F50" s="12"/>
      <c r="G50" s="9" t="s">
        <v>625</v>
      </c>
      <c r="H50" s="9" t="s">
        <v>124</v>
      </c>
      <c r="I50" s="3" t="s">
        <v>518</v>
      </c>
      <c r="J50" s="13" t="s">
        <v>626</v>
      </c>
      <c r="K50" s="14" t="s">
        <v>627</v>
      </c>
      <c r="L50" s="17">
        <f t="shared" si="3"/>
        <v>2.2442129629629604E-2</v>
      </c>
      <c r="M50">
        <f t="shared" si="4"/>
        <v>6</v>
      </c>
    </row>
    <row r="51" spans="1:13" x14ac:dyDescent="0.25">
      <c r="A51" s="11"/>
      <c r="B51" s="12"/>
      <c r="C51" s="12"/>
      <c r="D51" s="12"/>
      <c r="E51" s="12"/>
      <c r="F51" s="12"/>
      <c r="G51" s="9" t="s">
        <v>628</v>
      </c>
      <c r="H51" s="9" t="s">
        <v>124</v>
      </c>
      <c r="I51" s="3" t="s">
        <v>518</v>
      </c>
      <c r="J51" s="13" t="s">
        <v>629</v>
      </c>
      <c r="K51" s="14" t="s">
        <v>630</v>
      </c>
      <c r="L51" s="17">
        <f t="shared" si="3"/>
        <v>3.3645833333333375E-2</v>
      </c>
      <c r="M51">
        <f t="shared" si="4"/>
        <v>7</v>
      </c>
    </row>
    <row r="52" spans="1:13" x14ac:dyDescent="0.25">
      <c r="A52" s="11"/>
      <c r="B52" s="12"/>
      <c r="C52" s="12"/>
      <c r="D52" s="12"/>
      <c r="E52" s="12"/>
      <c r="F52" s="12"/>
      <c r="G52" s="9" t="s">
        <v>631</v>
      </c>
      <c r="H52" s="9" t="s">
        <v>124</v>
      </c>
      <c r="I52" s="3" t="s">
        <v>518</v>
      </c>
      <c r="J52" s="13" t="s">
        <v>632</v>
      </c>
      <c r="K52" s="14" t="s">
        <v>633</v>
      </c>
      <c r="L52" s="17">
        <f t="shared" si="3"/>
        <v>1.7974537037036997E-2</v>
      </c>
      <c r="M52">
        <f t="shared" si="4"/>
        <v>10</v>
      </c>
    </row>
    <row r="53" spans="1:13" x14ac:dyDescent="0.25">
      <c r="A53" s="11"/>
      <c r="B53" s="12"/>
      <c r="C53" s="12"/>
      <c r="D53" s="12"/>
      <c r="E53" s="12"/>
      <c r="F53" s="12"/>
      <c r="G53" s="9" t="s">
        <v>634</v>
      </c>
      <c r="H53" s="9" t="s">
        <v>124</v>
      </c>
      <c r="I53" s="3" t="s">
        <v>518</v>
      </c>
      <c r="J53" s="13" t="s">
        <v>635</v>
      </c>
      <c r="K53" s="14" t="s">
        <v>636</v>
      </c>
      <c r="L53" s="17">
        <f t="shared" si="3"/>
        <v>2.0497685185185133E-2</v>
      </c>
      <c r="M53">
        <f t="shared" si="4"/>
        <v>10</v>
      </c>
    </row>
    <row r="54" spans="1:13" x14ac:dyDescent="0.25">
      <c r="A54" s="11"/>
      <c r="B54" s="12"/>
      <c r="C54" s="12"/>
      <c r="D54" s="12"/>
      <c r="E54" s="12"/>
      <c r="F54" s="12"/>
      <c r="G54" s="9" t="s">
        <v>637</v>
      </c>
      <c r="H54" s="9" t="s">
        <v>124</v>
      </c>
      <c r="I54" s="3" t="s">
        <v>518</v>
      </c>
      <c r="J54" s="13" t="s">
        <v>638</v>
      </c>
      <c r="K54" s="14" t="s">
        <v>639</v>
      </c>
      <c r="L54" s="17">
        <f t="shared" si="3"/>
        <v>1.9293981481481426E-2</v>
      </c>
      <c r="M54">
        <f t="shared" si="4"/>
        <v>13</v>
      </c>
    </row>
    <row r="55" spans="1:13" x14ac:dyDescent="0.25">
      <c r="A55" s="11"/>
      <c r="B55" s="12"/>
      <c r="C55" s="9" t="s">
        <v>121</v>
      </c>
      <c r="D55" s="9" t="s">
        <v>122</v>
      </c>
      <c r="E55" s="9" t="s">
        <v>122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640</v>
      </c>
      <c r="H56" s="9" t="s">
        <v>124</v>
      </c>
      <c r="I56" s="3" t="s">
        <v>518</v>
      </c>
      <c r="J56" s="13" t="s">
        <v>641</v>
      </c>
      <c r="K56" s="14" t="s">
        <v>642</v>
      </c>
      <c r="L56" s="17">
        <f t="shared" si="3"/>
        <v>1.5011574074074052E-2</v>
      </c>
      <c r="M56">
        <f t="shared" si="4"/>
        <v>4</v>
      </c>
    </row>
    <row r="57" spans="1:13" x14ac:dyDescent="0.25">
      <c r="A57" s="11"/>
      <c r="B57" s="12"/>
      <c r="C57" s="12"/>
      <c r="D57" s="12"/>
      <c r="E57" s="12"/>
      <c r="F57" s="12"/>
      <c r="G57" s="9" t="s">
        <v>643</v>
      </c>
      <c r="H57" s="9" t="s">
        <v>124</v>
      </c>
      <c r="I57" s="3" t="s">
        <v>518</v>
      </c>
      <c r="J57" s="13" t="s">
        <v>644</v>
      </c>
      <c r="K57" s="14" t="s">
        <v>645</v>
      </c>
      <c r="L57" s="17">
        <f t="shared" si="3"/>
        <v>1.3402777777777763E-2</v>
      </c>
      <c r="M57">
        <f t="shared" si="4"/>
        <v>7</v>
      </c>
    </row>
    <row r="58" spans="1:13" x14ac:dyDescent="0.25">
      <c r="A58" s="11"/>
      <c r="B58" s="12"/>
      <c r="C58" s="12"/>
      <c r="D58" s="12"/>
      <c r="E58" s="12"/>
      <c r="F58" s="12"/>
      <c r="G58" s="9" t="s">
        <v>646</v>
      </c>
      <c r="H58" s="9" t="s">
        <v>124</v>
      </c>
      <c r="I58" s="3" t="s">
        <v>518</v>
      </c>
      <c r="J58" s="13" t="s">
        <v>647</v>
      </c>
      <c r="K58" s="14" t="s">
        <v>648</v>
      </c>
      <c r="L58" s="17">
        <f t="shared" si="3"/>
        <v>1.5057870370370374E-2</v>
      </c>
      <c r="M58">
        <f t="shared" si="4"/>
        <v>7</v>
      </c>
    </row>
    <row r="59" spans="1:13" x14ac:dyDescent="0.25">
      <c r="A59" s="11"/>
      <c r="B59" s="12"/>
      <c r="C59" s="12"/>
      <c r="D59" s="12"/>
      <c r="E59" s="12"/>
      <c r="F59" s="12"/>
      <c r="G59" s="9" t="s">
        <v>649</v>
      </c>
      <c r="H59" s="9" t="s">
        <v>124</v>
      </c>
      <c r="I59" s="3" t="s">
        <v>518</v>
      </c>
      <c r="J59" s="13" t="s">
        <v>650</v>
      </c>
      <c r="K59" s="14" t="s">
        <v>651</v>
      </c>
      <c r="L59" s="17">
        <f t="shared" si="3"/>
        <v>1.2476851851851878E-2</v>
      </c>
      <c r="M59">
        <f t="shared" si="4"/>
        <v>9</v>
      </c>
    </row>
    <row r="60" spans="1:13" x14ac:dyDescent="0.25">
      <c r="A60" s="11"/>
      <c r="B60" s="12"/>
      <c r="C60" s="12"/>
      <c r="D60" s="12"/>
      <c r="E60" s="12"/>
      <c r="F60" s="12"/>
      <c r="G60" s="9" t="s">
        <v>652</v>
      </c>
      <c r="H60" s="9" t="s">
        <v>124</v>
      </c>
      <c r="I60" s="3" t="s">
        <v>518</v>
      </c>
      <c r="J60" s="13" t="s">
        <v>653</v>
      </c>
      <c r="K60" s="14" t="s">
        <v>654</v>
      </c>
      <c r="L60" s="17">
        <f t="shared" si="3"/>
        <v>1.2453703703703689E-2</v>
      </c>
      <c r="M60">
        <f t="shared" si="4"/>
        <v>9</v>
      </c>
    </row>
    <row r="61" spans="1:13" x14ac:dyDescent="0.25">
      <c r="A61" s="11"/>
      <c r="B61" s="12"/>
      <c r="C61" s="12"/>
      <c r="D61" s="12"/>
      <c r="E61" s="12"/>
      <c r="F61" s="12"/>
      <c r="G61" s="9" t="s">
        <v>655</v>
      </c>
      <c r="H61" s="9" t="s">
        <v>124</v>
      </c>
      <c r="I61" s="3" t="s">
        <v>518</v>
      </c>
      <c r="J61" s="13" t="s">
        <v>656</v>
      </c>
      <c r="K61" s="14" t="s">
        <v>657</v>
      </c>
      <c r="L61" s="17">
        <f t="shared" si="3"/>
        <v>1.2245370370370379E-2</v>
      </c>
      <c r="M61">
        <f t="shared" si="4"/>
        <v>11</v>
      </c>
    </row>
    <row r="62" spans="1:13" x14ac:dyDescent="0.25">
      <c r="A62" s="11"/>
      <c r="B62" s="12"/>
      <c r="C62" s="12"/>
      <c r="D62" s="12"/>
      <c r="E62" s="12"/>
      <c r="F62" s="12"/>
      <c r="G62" s="9" t="s">
        <v>658</v>
      </c>
      <c r="H62" s="9" t="s">
        <v>124</v>
      </c>
      <c r="I62" s="3" t="s">
        <v>518</v>
      </c>
      <c r="J62" s="13" t="s">
        <v>659</v>
      </c>
      <c r="K62" s="14" t="s">
        <v>660</v>
      </c>
      <c r="L62" s="17">
        <f t="shared" si="3"/>
        <v>1.2766203703703738E-2</v>
      </c>
      <c r="M62">
        <f t="shared" si="4"/>
        <v>15</v>
      </c>
    </row>
    <row r="63" spans="1:13" x14ac:dyDescent="0.25">
      <c r="A63" s="11"/>
      <c r="B63" s="12"/>
      <c r="C63" s="12"/>
      <c r="D63" s="12"/>
      <c r="E63" s="12"/>
      <c r="F63" s="12"/>
      <c r="G63" s="9" t="s">
        <v>661</v>
      </c>
      <c r="H63" s="9" t="s">
        <v>124</v>
      </c>
      <c r="I63" s="3" t="s">
        <v>518</v>
      </c>
      <c r="J63" s="13" t="s">
        <v>662</v>
      </c>
      <c r="K63" s="14" t="s">
        <v>663</v>
      </c>
      <c r="L63" s="17">
        <f t="shared" si="3"/>
        <v>1.2384259259259345E-2</v>
      </c>
      <c r="M63">
        <f t="shared" si="4"/>
        <v>17</v>
      </c>
    </row>
    <row r="64" spans="1:13" x14ac:dyDescent="0.25">
      <c r="A64" s="11"/>
      <c r="B64" s="12"/>
      <c r="C64" s="12"/>
      <c r="D64" s="12"/>
      <c r="E64" s="12"/>
      <c r="F64" s="12"/>
      <c r="G64" s="9" t="s">
        <v>664</v>
      </c>
      <c r="H64" s="9" t="s">
        <v>124</v>
      </c>
      <c r="I64" s="3" t="s">
        <v>518</v>
      </c>
      <c r="J64" s="13" t="s">
        <v>665</v>
      </c>
      <c r="K64" s="14" t="s">
        <v>666</v>
      </c>
      <c r="L64" s="17">
        <f t="shared" si="3"/>
        <v>1.4050925925925939E-2</v>
      </c>
      <c r="M64">
        <f t="shared" si="4"/>
        <v>20</v>
      </c>
    </row>
    <row r="65" spans="1:13" x14ac:dyDescent="0.25">
      <c r="A65" s="11"/>
      <c r="B65" s="12"/>
      <c r="C65" s="9" t="s">
        <v>147</v>
      </c>
      <c r="D65" s="9" t="s">
        <v>148</v>
      </c>
      <c r="E65" s="9" t="s">
        <v>148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667</v>
      </c>
      <c r="H66" s="9" t="s">
        <v>124</v>
      </c>
      <c r="I66" s="3" t="s">
        <v>518</v>
      </c>
      <c r="J66" s="13" t="s">
        <v>668</v>
      </c>
      <c r="K66" s="14" t="s">
        <v>669</v>
      </c>
      <c r="L66" s="17">
        <f t="shared" si="3"/>
        <v>1.6331018518518592E-2</v>
      </c>
      <c r="M66">
        <f t="shared" si="4"/>
        <v>6</v>
      </c>
    </row>
    <row r="67" spans="1:13" x14ac:dyDescent="0.25">
      <c r="A67" s="11"/>
      <c r="B67" s="12"/>
      <c r="C67" s="12"/>
      <c r="D67" s="12"/>
      <c r="E67" s="12"/>
      <c r="F67" s="12"/>
      <c r="G67" s="9" t="s">
        <v>670</v>
      </c>
      <c r="H67" s="9" t="s">
        <v>124</v>
      </c>
      <c r="I67" s="3" t="s">
        <v>518</v>
      </c>
      <c r="J67" s="13" t="s">
        <v>671</v>
      </c>
      <c r="K67" s="14" t="s">
        <v>672</v>
      </c>
      <c r="L67" s="17">
        <f t="shared" ref="L67:L129" si="5">K67-J67</f>
        <v>1.960648148148153E-2</v>
      </c>
      <c r="M67">
        <f t="shared" ref="M67:M130" si="6">HOUR(J67)</f>
        <v>8</v>
      </c>
    </row>
    <row r="68" spans="1:13" x14ac:dyDescent="0.25">
      <c r="A68" s="11"/>
      <c r="B68" s="12"/>
      <c r="C68" s="12"/>
      <c r="D68" s="12"/>
      <c r="E68" s="12"/>
      <c r="F68" s="12"/>
      <c r="G68" s="9" t="s">
        <v>673</v>
      </c>
      <c r="H68" s="9" t="s">
        <v>124</v>
      </c>
      <c r="I68" s="3" t="s">
        <v>518</v>
      </c>
      <c r="J68" s="13" t="s">
        <v>674</v>
      </c>
      <c r="K68" s="14" t="s">
        <v>675</v>
      </c>
      <c r="L68" s="17">
        <f t="shared" si="5"/>
        <v>1.1469907407407387E-2</v>
      </c>
      <c r="M68">
        <f t="shared" si="6"/>
        <v>9</v>
      </c>
    </row>
    <row r="69" spans="1:13" x14ac:dyDescent="0.25">
      <c r="A69" s="11"/>
      <c r="B69" s="12"/>
      <c r="C69" s="12"/>
      <c r="D69" s="12"/>
      <c r="E69" s="12"/>
      <c r="F69" s="12"/>
      <c r="G69" s="9" t="s">
        <v>676</v>
      </c>
      <c r="H69" s="9" t="s">
        <v>124</v>
      </c>
      <c r="I69" s="3" t="s">
        <v>518</v>
      </c>
      <c r="J69" s="13" t="s">
        <v>677</v>
      </c>
      <c r="K69" s="14" t="s">
        <v>678</v>
      </c>
      <c r="L69" s="17">
        <f t="shared" si="5"/>
        <v>1.0092592592592597E-2</v>
      </c>
      <c r="M69">
        <f t="shared" si="6"/>
        <v>10</v>
      </c>
    </row>
    <row r="70" spans="1:13" x14ac:dyDescent="0.25">
      <c r="A70" s="11"/>
      <c r="B70" s="12"/>
      <c r="C70" s="12"/>
      <c r="D70" s="12"/>
      <c r="E70" s="12"/>
      <c r="F70" s="12"/>
      <c r="G70" s="9" t="s">
        <v>679</v>
      </c>
      <c r="H70" s="9" t="s">
        <v>124</v>
      </c>
      <c r="I70" s="3" t="s">
        <v>518</v>
      </c>
      <c r="J70" s="13" t="s">
        <v>680</v>
      </c>
      <c r="K70" s="14" t="s">
        <v>681</v>
      </c>
      <c r="L70" s="17">
        <f t="shared" si="5"/>
        <v>2.1030092592592586E-2</v>
      </c>
      <c r="M70">
        <f t="shared" si="6"/>
        <v>11</v>
      </c>
    </row>
    <row r="71" spans="1:13" x14ac:dyDescent="0.25">
      <c r="A71" s="11"/>
      <c r="B71" s="12"/>
      <c r="C71" s="12"/>
      <c r="D71" s="12"/>
      <c r="E71" s="12"/>
      <c r="F71" s="12"/>
      <c r="G71" s="9" t="s">
        <v>682</v>
      </c>
      <c r="H71" s="9" t="s">
        <v>124</v>
      </c>
      <c r="I71" s="3" t="s">
        <v>518</v>
      </c>
      <c r="J71" s="13" t="s">
        <v>683</v>
      </c>
      <c r="K71" s="14" t="s">
        <v>684</v>
      </c>
      <c r="L71" s="17">
        <f t="shared" si="5"/>
        <v>2.0613425925925855E-2</v>
      </c>
      <c r="M71">
        <f t="shared" si="6"/>
        <v>12</v>
      </c>
    </row>
    <row r="72" spans="1:13" x14ac:dyDescent="0.25">
      <c r="A72" s="11"/>
      <c r="B72" s="12"/>
      <c r="C72" s="12"/>
      <c r="D72" s="12"/>
      <c r="E72" s="12"/>
      <c r="F72" s="12"/>
      <c r="G72" s="9" t="s">
        <v>685</v>
      </c>
      <c r="H72" s="9" t="s">
        <v>124</v>
      </c>
      <c r="I72" s="3" t="s">
        <v>518</v>
      </c>
      <c r="J72" s="13" t="s">
        <v>686</v>
      </c>
      <c r="K72" s="14" t="s">
        <v>687</v>
      </c>
      <c r="L72" s="17">
        <f t="shared" si="5"/>
        <v>2.6863425925925943E-2</v>
      </c>
      <c r="M72">
        <f t="shared" si="6"/>
        <v>12</v>
      </c>
    </row>
    <row r="73" spans="1:13" x14ac:dyDescent="0.25">
      <c r="A73" s="11"/>
      <c r="B73" s="12"/>
      <c r="C73" s="12"/>
      <c r="D73" s="12"/>
      <c r="E73" s="12"/>
      <c r="F73" s="12"/>
      <c r="G73" s="9" t="s">
        <v>688</v>
      </c>
      <c r="H73" s="9" t="s">
        <v>124</v>
      </c>
      <c r="I73" s="3" t="s">
        <v>518</v>
      </c>
      <c r="J73" s="13" t="s">
        <v>689</v>
      </c>
      <c r="K73" s="14" t="s">
        <v>690</v>
      </c>
      <c r="L73" s="17">
        <f t="shared" si="5"/>
        <v>1.2754629629629699E-2</v>
      </c>
      <c r="M73">
        <f t="shared" si="6"/>
        <v>14</v>
      </c>
    </row>
    <row r="74" spans="1:13" x14ac:dyDescent="0.25">
      <c r="A74" s="11"/>
      <c r="B74" s="12"/>
      <c r="C74" s="9" t="s">
        <v>271</v>
      </c>
      <c r="D74" s="9" t="s">
        <v>272</v>
      </c>
      <c r="E74" s="10" t="s">
        <v>12</v>
      </c>
      <c r="F74" s="5"/>
      <c r="G74" s="5"/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9" t="s">
        <v>273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691</v>
      </c>
      <c r="H76" s="9" t="s">
        <v>124</v>
      </c>
      <c r="I76" s="3" t="s">
        <v>518</v>
      </c>
      <c r="J76" s="13" t="s">
        <v>692</v>
      </c>
      <c r="K76" s="14" t="s">
        <v>693</v>
      </c>
      <c r="L76" s="17">
        <f t="shared" si="5"/>
        <v>2.8113425925925917E-2</v>
      </c>
      <c r="M76">
        <f t="shared" si="6"/>
        <v>6</v>
      </c>
    </row>
    <row r="77" spans="1:13" x14ac:dyDescent="0.25">
      <c r="A77" s="11"/>
      <c r="B77" s="12"/>
      <c r="C77" s="12"/>
      <c r="D77" s="12"/>
      <c r="E77" s="12"/>
      <c r="F77" s="12"/>
      <c r="G77" s="9" t="s">
        <v>694</v>
      </c>
      <c r="H77" s="9" t="s">
        <v>124</v>
      </c>
      <c r="I77" s="3" t="s">
        <v>518</v>
      </c>
      <c r="J77" s="13" t="s">
        <v>695</v>
      </c>
      <c r="K77" s="14" t="s">
        <v>696</v>
      </c>
      <c r="L77" s="17">
        <f t="shared" si="5"/>
        <v>1.9780092592592557E-2</v>
      </c>
      <c r="M77">
        <f t="shared" si="6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697</v>
      </c>
      <c r="H78" s="9" t="s">
        <v>124</v>
      </c>
      <c r="I78" s="3" t="s">
        <v>518</v>
      </c>
      <c r="J78" s="13" t="s">
        <v>698</v>
      </c>
      <c r="K78" s="14" t="s">
        <v>699</v>
      </c>
      <c r="L78" s="17">
        <f t="shared" si="5"/>
        <v>1.5081018518518452E-2</v>
      </c>
      <c r="M78">
        <f t="shared" si="6"/>
        <v>10</v>
      </c>
    </row>
    <row r="79" spans="1:13" x14ac:dyDescent="0.25">
      <c r="A79" s="11"/>
      <c r="B79" s="12"/>
      <c r="C79" s="12"/>
      <c r="D79" s="12"/>
      <c r="E79" s="12"/>
      <c r="F79" s="12"/>
      <c r="G79" s="9" t="s">
        <v>700</v>
      </c>
      <c r="H79" s="9" t="s">
        <v>124</v>
      </c>
      <c r="I79" s="3" t="s">
        <v>518</v>
      </c>
      <c r="J79" s="13" t="s">
        <v>701</v>
      </c>
      <c r="K79" s="14" t="s">
        <v>702</v>
      </c>
      <c r="L79" s="17">
        <f t="shared" si="5"/>
        <v>2.3692129629629577E-2</v>
      </c>
      <c r="M79">
        <f t="shared" si="6"/>
        <v>10</v>
      </c>
    </row>
    <row r="80" spans="1:13" x14ac:dyDescent="0.25">
      <c r="A80" s="11"/>
      <c r="B80" s="12"/>
      <c r="C80" s="12"/>
      <c r="D80" s="12"/>
      <c r="E80" s="9" t="s">
        <v>307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703</v>
      </c>
      <c r="H81" s="9" t="s">
        <v>124</v>
      </c>
      <c r="I81" s="3" t="s">
        <v>518</v>
      </c>
      <c r="J81" s="13" t="s">
        <v>704</v>
      </c>
      <c r="K81" s="14" t="s">
        <v>705</v>
      </c>
      <c r="L81" s="17">
        <f t="shared" si="5"/>
        <v>1.5590277777777772E-2</v>
      </c>
      <c r="M81">
        <f t="shared" si="6"/>
        <v>9</v>
      </c>
    </row>
    <row r="82" spans="1:13" x14ac:dyDescent="0.25">
      <c r="A82" s="11"/>
      <c r="B82" s="12"/>
      <c r="C82" s="12"/>
      <c r="D82" s="12"/>
      <c r="E82" s="12"/>
      <c r="F82" s="12"/>
      <c r="G82" s="9" t="s">
        <v>706</v>
      </c>
      <c r="H82" s="9" t="s">
        <v>124</v>
      </c>
      <c r="I82" s="3" t="s">
        <v>518</v>
      </c>
      <c r="J82" s="13" t="s">
        <v>707</v>
      </c>
      <c r="K82" s="14" t="s">
        <v>708</v>
      </c>
      <c r="L82" s="17">
        <f t="shared" si="5"/>
        <v>1.2893518518518499E-2</v>
      </c>
      <c r="M82">
        <f t="shared" si="6"/>
        <v>12</v>
      </c>
    </row>
    <row r="83" spans="1:13" x14ac:dyDescent="0.25">
      <c r="A83" s="11"/>
      <c r="B83" s="12"/>
      <c r="C83" s="12"/>
      <c r="D83" s="12"/>
      <c r="E83" s="12"/>
      <c r="F83" s="12"/>
      <c r="G83" s="9" t="s">
        <v>709</v>
      </c>
      <c r="H83" s="9" t="s">
        <v>124</v>
      </c>
      <c r="I83" s="3" t="s">
        <v>518</v>
      </c>
      <c r="J83" s="13" t="s">
        <v>710</v>
      </c>
      <c r="K83" s="14" t="s">
        <v>711</v>
      </c>
      <c r="L83" s="17">
        <f t="shared" si="5"/>
        <v>1.8206018518518441E-2</v>
      </c>
      <c r="M83">
        <f t="shared" si="6"/>
        <v>13</v>
      </c>
    </row>
    <row r="84" spans="1:13" x14ac:dyDescent="0.25">
      <c r="A84" s="11"/>
      <c r="B84" s="12"/>
      <c r="C84" s="12"/>
      <c r="D84" s="12"/>
      <c r="E84" s="12"/>
      <c r="F84" s="12"/>
      <c r="G84" s="9" t="s">
        <v>712</v>
      </c>
      <c r="H84" s="9" t="s">
        <v>124</v>
      </c>
      <c r="I84" s="3" t="s">
        <v>518</v>
      </c>
      <c r="J84" s="13" t="s">
        <v>713</v>
      </c>
      <c r="K84" s="14" t="s">
        <v>714</v>
      </c>
      <c r="L84" s="17">
        <f t="shared" si="5"/>
        <v>1.7615740740740793E-2</v>
      </c>
      <c r="M84">
        <f t="shared" si="6"/>
        <v>13</v>
      </c>
    </row>
    <row r="85" spans="1:13" x14ac:dyDescent="0.25">
      <c r="A85" s="11"/>
      <c r="B85" s="12"/>
      <c r="C85" s="12"/>
      <c r="D85" s="12"/>
      <c r="E85" s="12"/>
      <c r="F85" s="12"/>
      <c r="G85" s="9" t="s">
        <v>715</v>
      </c>
      <c r="H85" s="9" t="s">
        <v>124</v>
      </c>
      <c r="I85" s="3" t="s">
        <v>518</v>
      </c>
      <c r="J85" s="13" t="s">
        <v>716</v>
      </c>
      <c r="K85" s="14" t="s">
        <v>717</v>
      </c>
      <c r="L85" s="17">
        <f t="shared" si="5"/>
        <v>3.0289351851851776E-2</v>
      </c>
      <c r="M85">
        <f t="shared" si="6"/>
        <v>13</v>
      </c>
    </row>
    <row r="86" spans="1:13" x14ac:dyDescent="0.25">
      <c r="A86" s="11"/>
      <c r="B86" s="12"/>
      <c r="C86" s="9" t="s">
        <v>326</v>
      </c>
      <c r="D86" s="9" t="s">
        <v>327</v>
      </c>
      <c r="E86" s="9" t="s">
        <v>327</v>
      </c>
      <c r="F86" s="9" t="s">
        <v>15</v>
      </c>
      <c r="G86" s="9" t="s">
        <v>718</v>
      </c>
      <c r="H86" s="9" t="s">
        <v>124</v>
      </c>
      <c r="I86" s="3" t="s">
        <v>518</v>
      </c>
      <c r="J86" s="13" t="s">
        <v>719</v>
      </c>
      <c r="K86" s="14" t="s">
        <v>720</v>
      </c>
      <c r="L86" s="17">
        <f t="shared" si="5"/>
        <v>2.1145833333333364E-2</v>
      </c>
      <c r="M86">
        <f t="shared" si="6"/>
        <v>11</v>
      </c>
    </row>
    <row r="87" spans="1:13" x14ac:dyDescent="0.25">
      <c r="A87" s="11"/>
      <c r="B87" s="12"/>
      <c r="C87" s="9" t="s">
        <v>331</v>
      </c>
      <c r="D87" s="9" t="s">
        <v>332</v>
      </c>
      <c r="E87" s="9" t="s">
        <v>332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721</v>
      </c>
      <c r="H88" s="9" t="s">
        <v>124</v>
      </c>
      <c r="I88" s="3" t="s">
        <v>518</v>
      </c>
      <c r="J88" s="13" t="s">
        <v>722</v>
      </c>
      <c r="K88" s="14" t="s">
        <v>723</v>
      </c>
      <c r="L88" s="17">
        <f t="shared" si="5"/>
        <v>1.8495370370370356E-2</v>
      </c>
      <c r="M88">
        <f t="shared" si="6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724</v>
      </c>
      <c r="H89" s="9" t="s">
        <v>124</v>
      </c>
      <c r="I89" s="3" t="s">
        <v>518</v>
      </c>
      <c r="J89" s="13" t="s">
        <v>725</v>
      </c>
      <c r="K89" s="14" t="s">
        <v>726</v>
      </c>
      <c r="L89" s="17">
        <f t="shared" si="5"/>
        <v>1.6099537037037148E-2</v>
      </c>
      <c r="M89">
        <f t="shared" si="6"/>
        <v>12</v>
      </c>
    </row>
    <row r="90" spans="1:13" x14ac:dyDescent="0.25">
      <c r="A90" s="11"/>
      <c r="B90" s="12"/>
      <c r="C90" s="12"/>
      <c r="D90" s="12"/>
      <c r="E90" s="12"/>
      <c r="F90" s="12"/>
      <c r="G90" s="9" t="s">
        <v>727</v>
      </c>
      <c r="H90" s="9" t="s">
        <v>124</v>
      </c>
      <c r="I90" s="3" t="s">
        <v>518</v>
      </c>
      <c r="J90" s="13" t="s">
        <v>728</v>
      </c>
      <c r="K90" s="14" t="s">
        <v>729</v>
      </c>
      <c r="L90" s="17">
        <f t="shared" si="5"/>
        <v>1.8923611111111072E-2</v>
      </c>
      <c r="M90">
        <f t="shared" si="6"/>
        <v>13</v>
      </c>
    </row>
    <row r="91" spans="1:13" x14ac:dyDescent="0.25">
      <c r="A91" s="11"/>
      <c r="B91" s="12"/>
      <c r="C91" s="12"/>
      <c r="D91" s="12"/>
      <c r="E91" s="12"/>
      <c r="F91" s="12"/>
      <c r="G91" s="9" t="s">
        <v>730</v>
      </c>
      <c r="H91" s="9" t="s">
        <v>124</v>
      </c>
      <c r="I91" s="3" t="s">
        <v>518</v>
      </c>
      <c r="J91" s="13" t="s">
        <v>731</v>
      </c>
      <c r="K91" s="14" t="s">
        <v>732</v>
      </c>
      <c r="L91" s="17">
        <f t="shared" si="5"/>
        <v>1.5775462962962949E-2</v>
      </c>
      <c r="M91">
        <f t="shared" si="6"/>
        <v>16</v>
      </c>
    </row>
    <row r="92" spans="1:13" x14ac:dyDescent="0.25">
      <c r="A92" s="11"/>
      <c r="B92" s="12"/>
      <c r="C92" s="12"/>
      <c r="D92" s="12"/>
      <c r="E92" s="12"/>
      <c r="F92" s="12"/>
      <c r="G92" s="9" t="s">
        <v>733</v>
      </c>
      <c r="H92" s="9" t="s">
        <v>124</v>
      </c>
      <c r="I92" s="3" t="s">
        <v>518</v>
      </c>
      <c r="J92" s="13" t="s">
        <v>734</v>
      </c>
      <c r="K92" s="14" t="s">
        <v>735</v>
      </c>
      <c r="L92" s="17">
        <f t="shared" si="5"/>
        <v>1.5254629629629646E-2</v>
      </c>
      <c r="M92">
        <f t="shared" si="6"/>
        <v>21</v>
      </c>
    </row>
    <row r="93" spans="1:13" x14ac:dyDescent="0.25">
      <c r="A93" s="11"/>
      <c r="B93" s="12"/>
      <c r="C93" s="9" t="s">
        <v>81</v>
      </c>
      <c r="D93" s="9" t="s">
        <v>82</v>
      </c>
      <c r="E93" s="10" t="s">
        <v>12</v>
      </c>
      <c r="F93" s="5"/>
      <c r="G93" s="5"/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9" t="s">
        <v>82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736</v>
      </c>
      <c r="H95" s="9" t="s">
        <v>124</v>
      </c>
      <c r="I95" s="3" t="s">
        <v>518</v>
      </c>
      <c r="J95" s="13" t="s">
        <v>737</v>
      </c>
      <c r="K95" s="14" t="s">
        <v>738</v>
      </c>
      <c r="L95" s="17">
        <f t="shared" si="5"/>
        <v>1.5231481481481485E-2</v>
      </c>
      <c r="M95">
        <f t="shared" si="6"/>
        <v>3</v>
      </c>
    </row>
    <row r="96" spans="1:13" x14ac:dyDescent="0.25">
      <c r="A96" s="11"/>
      <c r="B96" s="12"/>
      <c r="C96" s="12"/>
      <c r="D96" s="12"/>
      <c r="E96" s="12"/>
      <c r="F96" s="12"/>
      <c r="G96" s="9" t="s">
        <v>739</v>
      </c>
      <c r="H96" s="9" t="s">
        <v>124</v>
      </c>
      <c r="I96" s="3" t="s">
        <v>518</v>
      </c>
      <c r="J96" s="13" t="s">
        <v>740</v>
      </c>
      <c r="K96" s="14" t="s">
        <v>741</v>
      </c>
      <c r="L96" s="17">
        <f t="shared" si="5"/>
        <v>2.7303240740740753E-2</v>
      </c>
      <c r="M96">
        <f t="shared" si="6"/>
        <v>7</v>
      </c>
    </row>
    <row r="97" spans="1:13" x14ac:dyDescent="0.25">
      <c r="A97" s="11"/>
      <c r="B97" s="12"/>
      <c r="C97" s="12"/>
      <c r="D97" s="12"/>
      <c r="E97" s="9" t="s">
        <v>92</v>
      </c>
      <c r="F97" s="9" t="s">
        <v>15</v>
      </c>
      <c r="G97" s="9" t="s">
        <v>742</v>
      </c>
      <c r="H97" s="9" t="s">
        <v>124</v>
      </c>
      <c r="I97" s="3" t="s">
        <v>518</v>
      </c>
      <c r="J97" s="13" t="s">
        <v>743</v>
      </c>
      <c r="K97" s="14" t="s">
        <v>744</v>
      </c>
      <c r="L97" s="17">
        <f t="shared" si="5"/>
        <v>1.288194444444446E-2</v>
      </c>
      <c r="M97">
        <f t="shared" si="6"/>
        <v>20</v>
      </c>
    </row>
    <row r="98" spans="1:13" x14ac:dyDescent="0.25">
      <c r="A98" s="11"/>
      <c r="B98" s="12"/>
      <c r="C98" s="9" t="s">
        <v>362</v>
      </c>
      <c r="D98" s="9" t="s">
        <v>363</v>
      </c>
      <c r="E98" s="9" t="s">
        <v>363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745</v>
      </c>
      <c r="H99" s="9" t="s">
        <v>124</v>
      </c>
      <c r="I99" s="3" t="s">
        <v>518</v>
      </c>
      <c r="J99" s="13" t="s">
        <v>746</v>
      </c>
      <c r="K99" s="14" t="s">
        <v>747</v>
      </c>
      <c r="L99" s="17">
        <f t="shared" si="5"/>
        <v>2.0601851851851857E-2</v>
      </c>
      <c r="M99">
        <f t="shared" si="6"/>
        <v>2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748</v>
      </c>
      <c r="H100" s="9" t="s">
        <v>124</v>
      </c>
      <c r="I100" s="3" t="s">
        <v>518</v>
      </c>
      <c r="J100" s="13" t="s">
        <v>749</v>
      </c>
      <c r="K100" s="14" t="s">
        <v>750</v>
      </c>
      <c r="L100" s="17">
        <f t="shared" si="5"/>
        <v>2.1979166666666661E-2</v>
      </c>
      <c r="M100">
        <f t="shared" si="6"/>
        <v>4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751</v>
      </c>
      <c r="H101" s="9" t="s">
        <v>124</v>
      </c>
      <c r="I101" s="3" t="s">
        <v>518</v>
      </c>
      <c r="J101" s="13" t="s">
        <v>752</v>
      </c>
      <c r="K101" s="14" t="s">
        <v>753</v>
      </c>
      <c r="L101" s="17">
        <f t="shared" si="5"/>
        <v>2.4756944444444484E-2</v>
      </c>
      <c r="M101">
        <f t="shared" si="6"/>
        <v>6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754</v>
      </c>
      <c r="H102" s="9" t="s">
        <v>124</v>
      </c>
      <c r="I102" s="3" t="s">
        <v>518</v>
      </c>
      <c r="J102" s="13" t="s">
        <v>755</v>
      </c>
      <c r="K102" s="14" t="s">
        <v>756</v>
      </c>
      <c r="L102" s="17">
        <f t="shared" si="5"/>
        <v>2.5613425925925914E-2</v>
      </c>
      <c r="M102">
        <f t="shared" si="6"/>
        <v>7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757</v>
      </c>
      <c r="H103" s="9" t="s">
        <v>124</v>
      </c>
      <c r="I103" s="3" t="s">
        <v>518</v>
      </c>
      <c r="J103" s="13" t="s">
        <v>758</v>
      </c>
      <c r="K103" s="14" t="s">
        <v>759</v>
      </c>
      <c r="L103" s="17">
        <f t="shared" si="5"/>
        <v>2.6782407407407394E-2</v>
      </c>
      <c r="M103">
        <f t="shared" si="6"/>
        <v>7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760</v>
      </c>
      <c r="H104" s="9" t="s">
        <v>124</v>
      </c>
      <c r="I104" s="3" t="s">
        <v>518</v>
      </c>
      <c r="J104" s="13" t="s">
        <v>761</v>
      </c>
      <c r="K104" s="14" t="s">
        <v>762</v>
      </c>
      <c r="L104" s="17">
        <f t="shared" si="5"/>
        <v>2.1481481481481546E-2</v>
      </c>
      <c r="M104">
        <f t="shared" si="6"/>
        <v>12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763</v>
      </c>
      <c r="H105" s="9" t="s">
        <v>124</v>
      </c>
      <c r="I105" s="3" t="s">
        <v>518</v>
      </c>
      <c r="J105" s="13" t="s">
        <v>764</v>
      </c>
      <c r="K105" s="14" t="s">
        <v>765</v>
      </c>
      <c r="L105" s="17">
        <f t="shared" si="5"/>
        <v>1.1747685185185208E-2</v>
      </c>
      <c r="M105">
        <f t="shared" si="6"/>
        <v>16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766</v>
      </c>
      <c r="H106" s="9" t="s">
        <v>124</v>
      </c>
      <c r="I106" s="3" t="s">
        <v>518</v>
      </c>
      <c r="J106" s="13" t="s">
        <v>767</v>
      </c>
      <c r="K106" s="14" t="s">
        <v>768</v>
      </c>
      <c r="L106" s="17">
        <f t="shared" si="5"/>
        <v>1.7245370370370439E-2</v>
      </c>
      <c r="M106">
        <f t="shared" si="6"/>
        <v>21</v>
      </c>
    </row>
    <row r="107" spans="1:13" x14ac:dyDescent="0.25">
      <c r="A107" s="11"/>
      <c r="B107" s="12"/>
      <c r="C107" s="9" t="s">
        <v>175</v>
      </c>
      <c r="D107" s="9" t="s">
        <v>176</v>
      </c>
      <c r="E107" s="9" t="s">
        <v>176</v>
      </c>
      <c r="F107" s="9" t="s">
        <v>15</v>
      </c>
      <c r="G107" s="9" t="s">
        <v>769</v>
      </c>
      <c r="H107" s="9" t="s">
        <v>124</v>
      </c>
      <c r="I107" s="3" t="s">
        <v>518</v>
      </c>
      <c r="J107" s="13" t="s">
        <v>770</v>
      </c>
      <c r="K107" s="14" t="s">
        <v>771</v>
      </c>
      <c r="L107" s="17">
        <f t="shared" si="5"/>
        <v>1.5740740740740722E-2</v>
      </c>
      <c r="M107">
        <f t="shared" si="6"/>
        <v>18</v>
      </c>
    </row>
    <row r="108" spans="1:13" x14ac:dyDescent="0.25">
      <c r="A108" s="11"/>
      <c r="B108" s="12"/>
      <c r="C108" s="9" t="s">
        <v>183</v>
      </c>
      <c r="D108" s="9" t="s">
        <v>184</v>
      </c>
      <c r="E108" s="9" t="s">
        <v>184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772</v>
      </c>
      <c r="H109" s="9" t="s">
        <v>124</v>
      </c>
      <c r="I109" s="3" t="s">
        <v>518</v>
      </c>
      <c r="J109" s="13" t="s">
        <v>773</v>
      </c>
      <c r="K109" s="14" t="s">
        <v>774</v>
      </c>
      <c r="L109" s="17">
        <f t="shared" si="5"/>
        <v>1.4074074074074072E-2</v>
      </c>
      <c r="M109">
        <f t="shared" si="6"/>
        <v>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775</v>
      </c>
      <c r="H110" s="9" t="s">
        <v>124</v>
      </c>
      <c r="I110" s="3" t="s">
        <v>518</v>
      </c>
      <c r="J110" s="13" t="s">
        <v>776</v>
      </c>
      <c r="K110" s="14" t="s">
        <v>777</v>
      </c>
      <c r="L110" s="17">
        <f t="shared" si="5"/>
        <v>2.4826388888888884E-2</v>
      </c>
      <c r="M110">
        <f t="shared" si="6"/>
        <v>6</v>
      </c>
    </row>
    <row r="111" spans="1:13" x14ac:dyDescent="0.25">
      <c r="A111" s="11"/>
      <c r="B111" s="12"/>
      <c r="C111" s="9" t="s">
        <v>41</v>
      </c>
      <c r="D111" s="9" t="s">
        <v>42</v>
      </c>
      <c r="E111" s="10" t="s">
        <v>12</v>
      </c>
      <c r="F111" s="5"/>
      <c r="G111" s="5"/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9" t="s">
        <v>43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778</v>
      </c>
      <c r="H113" s="9" t="s">
        <v>189</v>
      </c>
      <c r="I113" s="3" t="s">
        <v>518</v>
      </c>
      <c r="J113" s="13" t="s">
        <v>779</v>
      </c>
      <c r="K113" s="14" t="s">
        <v>780</v>
      </c>
      <c r="L113" s="17">
        <f t="shared" si="5"/>
        <v>1.5625E-2</v>
      </c>
      <c r="M113">
        <f t="shared" si="6"/>
        <v>6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781</v>
      </c>
      <c r="H114" s="9" t="s">
        <v>189</v>
      </c>
      <c r="I114" s="3" t="s">
        <v>518</v>
      </c>
      <c r="J114" s="13" t="s">
        <v>782</v>
      </c>
      <c r="K114" s="14" t="s">
        <v>783</v>
      </c>
      <c r="L114" s="17">
        <f t="shared" si="5"/>
        <v>2.2037037037037022E-2</v>
      </c>
      <c r="M114">
        <f t="shared" si="6"/>
        <v>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784</v>
      </c>
      <c r="H115" s="9" t="s">
        <v>189</v>
      </c>
      <c r="I115" s="3" t="s">
        <v>518</v>
      </c>
      <c r="J115" s="13" t="s">
        <v>785</v>
      </c>
      <c r="K115" s="14" t="s">
        <v>786</v>
      </c>
      <c r="L115" s="17">
        <f t="shared" si="5"/>
        <v>2.5057870370370383E-2</v>
      </c>
      <c r="M115">
        <f t="shared" si="6"/>
        <v>7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787</v>
      </c>
      <c r="H116" s="9" t="s">
        <v>189</v>
      </c>
      <c r="I116" s="3" t="s">
        <v>518</v>
      </c>
      <c r="J116" s="13" t="s">
        <v>788</v>
      </c>
      <c r="K116" s="14" t="s">
        <v>789</v>
      </c>
      <c r="L116" s="17">
        <f t="shared" si="5"/>
        <v>2.7627314814814785E-2</v>
      </c>
      <c r="M116">
        <f t="shared" si="6"/>
        <v>7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790</v>
      </c>
      <c r="H117" s="9" t="s">
        <v>189</v>
      </c>
      <c r="I117" s="3" t="s">
        <v>518</v>
      </c>
      <c r="J117" s="13" t="s">
        <v>791</v>
      </c>
      <c r="K117" s="14" t="s">
        <v>792</v>
      </c>
      <c r="L117" s="17">
        <f t="shared" si="5"/>
        <v>1.8761574074074083E-2</v>
      </c>
      <c r="M117">
        <f t="shared" si="6"/>
        <v>12</v>
      </c>
    </row>
    <row r="118" spans="1:13" x14ac:dyDescent="0.25">
      <c r="A118" s="11"/>
      <c r="B118" s="12"/>
      <c r="C118" s="12"/>
      <c r="D118" s="12"/>
      <c r="E118" s="9" t="s">
        <v>42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793</v>
      </c>
      <c r="H119" s="9" t="s">
        <v>189</v>
      </c>
      <c r="I119" s="3" t="s">
        <v>518</v>
      </c>
      <c r="J119" s="13" t="s">
        <v>794</v>
      </c>
      <c r="K119" s="14" t="s">
        <v>795</v>
      </c>
      <c r="L119" s="17">
        <f t="shared" si="5"/>
        <v>1.5856481481481555E-2</v>
      </c>
      <c r="M119">
        <f t="shared" si="6"/>
        <v>13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796</v>
      </c>
      <c r="H120" s="9" t="s">
        <v>189</v>
      </c>
      <c r="I120" s="3" t="s">
        <v>518</v>
      </c>
      <c r="J120" s="13" t="s">
        <v>797</v>
      </c>
      <c r="K120" s="14" t="s">
        <v>798</v>
      </c>
      <c r="L120" s="17">
        <f t="shared" si="5"/>
        <v>1.88194444444445E-2</v>
      </c>
      <c r="M120">
        <f t="shared" si="6"/>
        <v>17</v>
      </c>
    </row>
    <row r="121" spans="1:13" x14ac:dyDescent="0.25">
      <c r="A121" s="11"/>
      <c r="B121" s="12"/>
      <c r="C121" s="9" t="s">
        <v>799</v>
      </c>
      <c r="D121" s="9" t="s">
        <v>800</v>
      </c>
      <c r="E121" s="9" t="s">
        <v>800</v>
      </c>
      <c r="F121" s="9" t="s">
        <v>15</v>
      </c>
      <c r="G121" s="9" t="s">
        <v>801</v>
      </c>
      <c r="H121" s="9" t="s">
        <v>124</v>
      </c>
      <c r="I121" s="3" t="s">
        <v>518</v>
      </c>
      <c r="J121" s="13" t="s">
        <v>802</v>
      </c>
      <c r="K121" s="14" t="s">
        <v>803</v>
      </c>
      <c r="L121" s="17">
        <f t="shared" si="5"/>
        <v>3.1157407407407411E-2</v>
      </c>
      <c r="M121">
        <f t="shared" si="6"/>
        <v>6</v>
      </c>
    </row>
    <row r="122" spans="1:13" x14ac:dyDescent="0.25">
      <c r="A122" s="11"/>
      <c r="B122" s="12"/>
      <c r="C122" s="9" t="s">
        <v>804</v>
      </c>
      <c r="D122" s="9" t="s">
        <v>805</v>
      </c>
      <c r="E122" s="9" t="s">
        <v>805</v>
      </c>
      <c r="F122" s="9" t="s">
        <v>15</v>
      </c>
      <c r="G122" s="9" t="s">
        <v>806</v>
      </c>
      <c r="H122" s="9" t="s">
        <v>124</v>
      </c>
      <c r="I122" s="3" t="s">
        <v>518</v>
      </c>
      <c r="J122" s="13" t="s">
        <v>807</v>
      </c>
      <c r="K122" s="14" t="s">
        <v>808</v>
      </c>
      <c r="L122" s="17">
        <f t="shared" si="5"/>
        <v>1.9618055555555514E-2</v>
      </c>
      <c r="M122">
        <f t="shared" si="6"/>
        <v>10</v>
      </c>
    </row>
    <row r="123" spans="1:13" x14ac:dyDescent="0.25">
      <c r="A123" s="11"/>
      <c r="B123" s="12"/>
      <c r="C123" s="9" t="s">
        <v>403</v>
      </c>
      <c r="D123" s="9" t="s">
        <v>404</v>
      </c>
      <c r="E123" s="9" t="s">
        <v>404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809</v>
      </c>
      <c r="H124" s="9" t="s">
        <v>124</v>
      </c>
      <c r="I124" s="3" t="s">
        <v>518</v>
      </c>
      <c r="J124" s="13" t="s">
        <v>810</v>
      </c>
      <c r="K124" s="14" t="s">
        <v>811</v>
      </c>
      <c r="L124" s="17">
        <f t="shared" si="5"/>
        <v>1.2615740740740733E-2</v>
      </c>
      <c r="M124">
        <f t="shared" si="6"/>
        <v>2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812</v>
      </c>
      <c r="H125" s="9" t="s">
        <v>124</v>
      </c>
      <c r="I125" s="3" t="s">
        <v>518</v>
      </c>
      <c r="J125" s="13" t="s">
        <v>813</v>
      </c>
      <c r="K125" s="14" t="s">
        <v>814</v>
      </c>
      <c r="L125" s="17">
        <f t="shared" si="5"/>
        <v>1.5925925925925927E-2</v>
      </c>
      <c r="M125">
        <f t="shared" si="6"/>
        <v>2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815</v>
      </c>
      <c r="H126" s="9" t="s">
        <v>124</v>
      </c>
      <c r="I126" s="3" t="s">
        <v>518</v>
      </c>
      <c r="J126" s="13" t="s">
        <v>816</v>
      </c>
      <c r="K126" s="14" t="s">
        <v>817</v>
      </c>
      <c r="L126" s="17">
        <f t="shared" si="5"/>
        <v>2.1180555555555564E-2</v>
      </c>
      <c r="M126">
        <f t="shared" si="6"/>
        <v>4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818</v>
      </c>
      <c r="H127" s="9" t="s">
        <v>124</v>
      </c>
      <c r="I127" s="3" t="s">
        <v>518</v>
      </c>
      <c r="J127" s="13" t="s">
        <v>819</v>
      </c>
      <c r="K127" s="14" t="s">
        <v>820</v>
      </c>
      <c r="L127" s="17">
        <f t="shared" si="5"/>
        <v>1.9201388888888893E-2</v>
      </c>
      <c r="M127">
        <f t="shared" si="6"/>
        <v>6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821</v>
      </c>
      <c r="H128" s="9" t="s">
        <v>124</v>
      </c>
      <c r="I128" s="3" t="s">
        <v>518</v>
      </c>
      <c r="J128" s="13" t="s">
        <v>822</v>
      </c>
      <c r="K128" s="14" t="s">
        <v>823</v>
      </c>
      <c r="L128" s="17">
        <f t="shared" si="5"/>
        <v>4.0393518518518523E-2</v>
      </c>
      <c r="M128">
        <f t="shared" si="6"/>
        <v>7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824</v>
      </c>
      <c r="H129" s="9" t="s">
        <v>124</v>
      </c>
      <c r="I129" s="3" t="s">
        <v>518</v>
      </c>
      <c r="J129" s="13" t="s">
        <v>825</v>
      </c>
      <c r="K129" s="14" t="s">
        <v>826</v>
      </c>
      <c r="L129" s="17">
        <f t="shared" si="5"/>
        <v>2.6851851851851682E-2</v>
      </c>
      <c r="M129">
        <f t="shared" si="6"/>
        <v>18</v>
      </c>
    </row>
    <row r="130" spans="1:13" x14ac:dyDescent="0.25">
      <c r="A130" s="3" t="s">
        <v>10</v>
      </c>
      <c r="B130" s="9" t="s">
        <v>11</v>
      </c>
      <c r="C130" s="10" t="s">
        <v>12</v>
      </c>
      <c r="D130" s="5"/>
      <c r="E130" s="5"/>
      <c r="F130" s="5"/>
      <c r="G130" s="5"/>
      <c r="H130" s="5"/>
      <c r="I130" s="6"/>
      <c r="J130" s="7"/>
      <c r="K130" s="8"/>
      <c r="M130">
        <f t="shared" si="6"/>
        <v>0</v>
      </c>
    </row>
    <row r="131" spans="1:13" x14ac:dyDescent="0.25">
      <c r="A131" s="11"/>
      <c r="B131" s="12"/>
      <c r="C131" s="9" t="s">
        <v>13</v>
      </c>
      <c r="D131" s="9" t="s">
        <v>14</v>
      </c>
      <c r="E131" s="9" t="s">
        <v>14</v>
      </c>
      <c r="F131" s="9" t="s">
        <v>15</v>
      </c>
      <c r="G131" s="9" t="s">
        <v>827</v>
      </c>
      <c r="H131" s="9" t="s">
        <v>17</v>
      </c>
      <c r="I131" s="3" t="s">
        <v>518</v>
      </c>
      <c r="J131" s="13" t="s">
        <v>828</v>
      </c>
      <c r="K131" s="14" t="s">
        <v>829</v>
      </c>
      <c r="L131" s="17">
        <f t="shared" ref="L131:L168" si="7">K131-J131</f>
        <v>1.9224537037036971E-2</v>
      </c>
      <c r="M131">
        <f t="shared" ref="M131:M168" si="8">HOUR(J131)</f>
        <v>21</v>
      </c>
    </row>
    <row r="132" spans="1:13" x14ac:dyDescent="0.25">
      <c r="A132" s="11"/>
      <c r="B132" s="12"/>
      <c r="C132" s="9" t="s">
        <v>23</v>
      </c>
      <c r="D132" s="9" t="s">
        <v>24</v>
      </c>
      <c r="E132" s="9" t="s">
        <v>24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830</v>
      </c>
      <c r="H133" s="9" t="s">
        <v>17</v>
      </c>
      <c r="I133" s="3" t="s">
        <v>518</v>
      </c>
      <c r="J133" s="13" t="s">
        <v>831</v>
      </c>
      <c r="K133" s="14" t="s">
        <v>626</v>
      </c>
      <c r="L133" s="17">
        <f t="shared" si="7"/>
        <v>2.054398148148151E-2</v>
      </c>
      <c r="M133">
        <f t="shared" si="8"/>
        <v>6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832</v>
      </c>
      <c r="H134" s="9" t="s">
        <v>17</v>
      </c>
      <c r="I134" s="3" t="s">
        <v>518</v>
      </c>
      <c r="J134" s="13" t="s">
        <v>833</v>
      </c>
      <c r="K134" s="14" t="s">
        <v>834</v>
      </c>
      <c r="L134" s="17">
        <f t="shared" si="7"/>
        <v>1.6307870370370348E-2</v>
      </c>
      <c r="M134">
        <f t="shared" si="8"/>
        <v>9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835</v>
      </c>
      <c r="H135" s="9" t="s">
        <v>17</v>
      </c>
      <c r="I135" s="3" t="s">
        <v>518</v>
      </c>
      <c r="J135" s="13" t="s">
        <v>836</v>
      </c>
      <c r="K135" s="14" t="s">
        <v>837</v>
      </c>
      <c r="L135" s="17">
        <f t="shared" si="7"/>
        <v>1.5625E-2</v>
      </c>
      <c r="M135">
        <f t="shared" si="8"/>
        <v>15</v>
      </c>
    </row>
    <row r="136" spans="1:13" x14ac:dyDescent="0.25">
      <c r="A136" s="11"/>
      <c r="B136" s="12"/>
      <c r="C136" s="9" t="s">
        <v>36</v>
      </c>
      <c r="D136" s="9" t="s">
        <v>37</v>
      </c>
      <c r="E136" s="9" t="s">
        <v>37</v>
      </c>
      <c r="F136" s="9" t="s">
        <v>15</v>
      </c>
      <c r="G136" s="9" t="s">
        <v>838</v>
      </c>
      <c r="H136" s="9" t="s">
        <v>17</v>
      </c>
      <c r="I136" s="3" t="s">
        <v>518</v>
      </c>
      <c r="J136" s="13" t="s">
        <v>839</v>
      </c>
      <c r="K136" s="14" t="s">
        <v>840</v>
      </c>
      <c r="L136" s="17">
        <f t="shared" si="7"/>
        <v>1.9930555555555507E-2</v>
      </c>
      <c r="M136">
        <f t="shared" si="8"/>
        <v>8</v>
      </c>
    </row>
    <row r="137" spans="1:13" x14ac:dyDescent="0.25">
      <c r="A137" s="11"/>
      <c r="B137" s="12"/>
      <c r="C137" s="9" t="s">
        <v>41</v>
      </c>
      <c r="D137" s="9" t="s">
        <v>42</v>
      </c>
      <c r="E137" s="9" t="s">
        <v>42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841</v>
      </c>
      <c r="H138" s="9" t="s">
        <v>17</v>
      </c>
      <c r="I138" s="3" t="s">
        <v>518</v>
      </c>
      <c r="J138" s="13" t="s">
        <v>842</v>
      </c>
      <c r="K138" s="14" t="s">
        <v>843</v>
      </c>
      <c r="L138" s="17">
        <f t="shared" si="7"/>
        <v>2.0173611111111101E-2</v>
      </c>
      <c r="M138">
        <f t="shared" si="8"/>
        <v>9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844</v>
      </c>
      <c r="H139" s="9" t="s">
        <v>17</v>
      </c>
      <c r="I139" s="3" t="s">
        <v>518</v>
      </c>
      <c r="J139" s="13" t="s">
        <v>845</v>
      </c>
      <c r="K139" s="14" t="s">
        <v>846</v>
      </c>
      <c r="L139" s="17">
        <f t="shared" si="7"/>
        <v>2.1817129629629672E-2</v>
      </c>
      <c r="M139">
        <f t="shared" si="8"/>
        <v>13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847</v>
      </c>
      <c r="H140" s="9" t="s">
        <v>17</v>
      </c>
      <c r="I140" s="3" t="s">
        <v>518</v>
      </c>
      <c r="J140" s="13" t="s">
        <v>848</v>
      </c>
      <c r="K140" s="14" t="s">
        <v>849</v>
      </c>
      <c r="L140" s="17">
        <f t="shared" si="7"/>
        <v>1.9004629629629566E-2</v>
      </c>
      <c r="M140">
        <f t="shared" si="8"/>
        <v>16</v>
      </c>
    </row>
    <row r="141" spans="1:13" x14ac:dyDescent="0.25">
      <c r="A141" s="11"/>
      <c r="B141" s="12"/>
      <c r="C141" s="9" t="s">
        <v>111</v>
      </c>
      <c r="D141" s="9" t="s">
        <v>112</v>
      </c>
      <c r="E141" s="9" t="s">
        <v>112</v>
      </c>
      <c r="F141" s="9" t="s">
        <v>15</v>
      </c>
      <c r="G141" s="9" t="s">
        <v>850</v>
      </c>
      <c r="H141" s="9" t="s">
        <v>45</v>
      </c>
      <c r="I141" s="3" t="s">
        <v>518</v>
      </c>
      <c r="J141" s="13" t="s">
        <v>851</v>
      </c>
      <c r="K141" s="14" t="s">
        <v>852</v>
      </c>
      <c r="L141" s="17">
        <f t="shared" si="7"/>
        <v>1.4826388888888875E-2</v>
      </c>
      <c r="M141">
        <f t="shared" si="8"/>
        <v>22</v>
      </c>
    </row>
    <row r="142" spans="1:13" x14ac:dyDescent="0.25">
      <c r="A142" s="3" t="s">
        <v>417</v>
      </c>
      <c r="B142" s="9" t="s">
        <v>418</v>
      </c>
      <c r="C142" s="9" t="s">
        <v>853</v>
      </c>
      <c r="D142" s="9" t="s">
        <v>854</v>
      </c>
      <c r="E142" s="9" t="s">
        <v>854</v>
      </c>
      <c r="F142" s="9" t="s">
        <v>421</v>
      </c>
      <c r="G142" s="9" t="s">
        <v>855</v>
      </c>
      <c r="H142" s="9" t="s">
        <v>124</v>
      </c>
      <c r="I142" s="3" t="s">
        <v>518</v>
      </c>
      <c r="J142" s="13" t="s">
        <v>856</v>
      </c>
      <c r="K142" s="14" t="s">
        <v>857</v>
      </c>
      <c r="L142" s="17">
        <f t="shared" si="7"/>
        <v>1.9212962962962987E-2</v>
      </c>
      <c r="M142">
        <f t="shared" si="8"/>
        <v>10</v>
      </c>
    </row>
    <row r="143" spans="1:13" x14ac:dyDescent="0.25">
      <c r="A143" s="3" t="s">
        <v>433</v>
      </c>
      <c r="B143" s="9" t="s">
        <v>434</v>
      </c>
      <c r="C143" s="10" t="s">
        <v>12</v>
      </c>
      <c r="D143" s="5"/>
      <c r="E143" s="5"/>
      <c r="F143" s="5"/>
      <c r="G143" s="5"/>
      <c r="H143" s="5"/>
      <c r="I143" s="6"/>
      <c r="J143" s="7"/>
      <c r="K143" s="8"/>
    </row>
    <row r="144" spans="1:13" x14ac:dyDescent="0.25">
      <c r="A144" s="11"/>
      <c r="B144" s="12"/>
      <c r="C144" s="9" t="s">
        <v>475</v>
      </c>
      <c r="D144" s="9" t="s">
        <v>476</v>
      </c>
      <c r="E144" s="9" t="s">
        <v>477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858</v>
      </c>
      <c r="H145" s="9" t="s">
        <v>124</v>
      </c>
      <c r="I145" s="3" t="s">
        <v>518</v>
      </c>
      <c r="J145" s="13" t="s">
        <v>859</v>
      </c>
      <c r="K145" s="14" t="s">
        <v>860</v>
      </c>
      <c r="L145" s="17">
        <f t="shared" si="7"/>
        <v>2.5092592592592611E-2</v>
      </c>
      <c r="M145">
        <f t="shared" si="8"/>
        <v>8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861</v>
      </c>
      <c r="H146" s="9" t="s">
        <v>124</v>
      </c>
      <c r="I146" s="3" t="s">
        <v>518</v>
      </c>
      <c r="J146" s="13" t="s">
        <v>862</v>
      </c>
      <c r="K146" s="14" t="s">
        <v>863</v>
      </c>
      <c r="L146" s="17">
        <f t="shared" si="7"/>
        <v>2.1724537037036917E-2</v>
      </c>
      <c r="M146">
        <f t="shared" si="8"/>
        <v>13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864</v>
      </c>
      <c r="H147" s="9" t="s">
        <v>124</v>
      </c>
      <c r="I147" s="3" t="s">
        <v>518</v>
      </c>
      <c r="J147" s="13" t="s">
        <v>865</v>
      </c>
      <c r="K147" s="14" t="s">
        <v>866</v>
      </c>
      <c r="L147" s="17">
        <f t="shared" si="7"/>
        <v>1.402777777777775E-2</v>
      </c>
      <c r="M147">
        <f t="shared" si="8"/>
        <v>15</v>
      </c>
    </row>
    <row r="148" spans="1:13" x14ac:dyDescent="0.25">
      <c r="A148" s="11"/>
      <c r="B148" s="12"/>
      <c r="C148" s="9" t="s">
        <v>441</v>
      </c>
      <c r="D148" s="9" t="s">
        <v>442</v>
      </c>
      <c r="E148" s="9" t="s">
        <v>442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867</v>
      </c>
      <c r="H149" s="9" t="s">
        <v>124</v>
      </c>
      <c r="I149" s="3" t="s">
        <v>518</v>
      </c>
      <c r="J149" s="13" t="s">
        <v>868</v>
      </c>
      <c r="K149" s="14" t="s">
        <v>869</v>
      </c>
      <c r="L149" s="17">
        <f t="shared" si="7"/>
        <v>1.5671296296296322E-2</v>
      </c>
      <c r="M149">
        <f t="shared" si="8"/>
        <v>5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870</v>
      </c>
      <c r="H150" s="9" t="s">
        <v>124</v>
      </c>
      <c r="I150" s="3" t="s">
        <v>518</v>
      </c>
      <c r="J150" s="13" t="s">
        <v>871</v>
      </c>
      <c r="K150" s="14" t="s">
        <v>872</v>
      </c>
      <c r="L150" s="17">
        <f t="shared" si="7"/>
        <v>1.4004629629629561E-2</v>
      </c>
      <c r="M150">
        <f t="shared" si="8"/>
        <v>9</v>
      </c>
    </row>
    <row r="151" spans="1:13" x14ac:dyDescent="0.25">
      <c r="A151" s="11"/>
      <c r="B151" s="12"/>
      <c r="C151" s="9" t="s">
        <v>449</v>
      </c>
      <c r="D151" s="9" t="s">
        <v>450</v>
      </c>
      <c r="E151" s="9" t="s">
        <v>451</v>
      </c>
      <c r="F151" s="9" t="s">
        <v>15</v>
      </c>
      <c r="G151" s="9" t="s">
        <v>873</v>
      </c>
      <c r="H151" s="9" t="s">
        <v>124</v>
      </c>
      <c r="I151" s="3" t="s">
        <v>518</v>
      </c>
      <c r="J151" s="13" t="s">
        <v>874</v>
      </c>
      <c r="K151" s="14" t="s">
        <v>875</v>
      </c>
      <c r="L151" s="17">
        <f t="shared" si="7"/>
        <v>1.5625E-2</v>
      </c>
      <c r="M151">
        <f t="shared" si="8"/>
        <v>2</v>
      </c>
    </row>
    <row r="152" spans="1:13" x14ac:dyDescent="0.25">
      <c r="A152" s="11"/>
      <c r="B152" s="12"/>
      <c r="C152" s="9" t="s">
        <v>876</v>
      </c>
      <c r="D152" s="9" t="s">
        <v>877</v>
      </c>
      <c r="E152" s="9" t="s">
        <v>878</v>
      </c>
      <c r="F152" s="9" t="s">
        <v>15</v>
      </c>
      <c r="G152" s="9" t="s">
        <v>879</v>
      </c>
      <c r="H152" s="9" t="s">
        <v>124</v>
      </c>
      <c r="I152" s="3" t="s">
        <v>518</v>
      </c>
      <c r="J152" s="13" t="s">
        <v>880</v>
      </c>
      <c r="K152" s="14" t="s">
        <v>881</v>
      </c>
      <c r="L152" s="17">
        <f t="shared" si="7"/>
        <v>2.8287037037037055E-2</v>
      </c>
      <c r="M152">
        <f t="shared" si="8"/>
        <v>7</v>
      </c>
    </row>
    <row r="153" spans="1:13" x14ac:dyDescent="0.25">
      <c r="A153" s="11"/>
      <c r="B153" s="12"/>
      <c r="C153" s="9" t="s">
        <v>882</v>
      </c>
      <c r="D153" s="9" t="s">
        <v>883</v>
      </c>
      <c r="E153" s="9" t="s">
        <v>884</v>
      </c>
      <c r="F153" s="9" t="s">
        <v>15</v>
      </c>
      <c r="G153" s="9" t="s">
        <v>885</v>
      </c>
      <c r="H153" s="9" t="s">
        <v>124</v>
      </c>
      <c r="I153" s="3" t="s">
        <v>518</v>
      </c>
      <c r="J153" s="13" t="s">
        <v>886</v>
      </c>
      <c r="K153" s="14" t="s">
        <v>887</v>
      </c>
      <c r="L153" s="17">
        <f t="shared" si="7"/>
        <v>1.9351851851851731E-2</v>
      </c>
      <c r="M153">
        <f t="shared" si="8"/>
        <v>16</v>
      </c>
    </row>
    <row r="154" spans="1:13" x14ac:dyDescent="0.25">
      <c r="A154" s="11"/>
      <c r="B154" s="12"/>
      <c r="C154" s="9" t="s">
        <v>455</v>
      </c>
      <c r="D154" s="9" t="s">
        <v>456</v>
      </c>
      <c r="E154" s="9" t="s">
        <v>457</v>
      </c>
      <c r="F154" s="9" t="s">
        <v>15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888</v>
      </c>
      <c r="H155" s="9" t="s">
        <v>124</v>
      </c>
      <c r="I155" s="3" t="s">
        <v>518</v>
      </c>
      <c r="J155" s="13" t="s">
        <v>889</v>
      </c>
      <c r="K155" s="14" t="s">
        <v>890</v>
      </c>
      <c r="L155" s="17">
        <f t="shared" si="7"/>
        <v>2.3287037037036995E-2</v>
      </c>
      <c r="M155">
        <f t="shared" si="8"/>
        <v>11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891</v>
      </c>
      <c r="H156" s="9" t="s">
        <v>124</v>
      </c>
      <c r="I156" s="3" t="s">
        <v>518</v>
      </c>
      <c r="J156" s="13" t="s">
        <v>892</v>
      </c>
      <c r="K156" s="14" t="s">
        <v>893</v>
      </c>
      <c r="L156" s="17">
        <f t="shared" si="7"/>
        <v>1.5555555555555545E-2</v>
      </c>
      <c r="M156">
        <f t="shared" si="8"/>
        <v>14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894</v>
      </c>
      <c r="H157" s="9" t="s">
        <v>124</v>
      </c>
      <c r="I157" s="3" t="s">
        <v>518</v>
      </c>
      <c r="J157" s="13" t="s">
        <v>895</v>
      </c>
      <c r="K157" s="14" t="s">
        <v>896</v>
      </c>
      <c r="L157" s="17">
        <f t="shared" si="7"/>
        <v>2.3784722222222165E-2</v>
      </c>
      <c r="M157">
        <f t="shared" si="8"/>
        <v>16</v>
      </c>
    </row>
    <row r="158" spans="1:13" x14ac:dyDescent="0.25">
      <c r="A158" s="3" t="s">
        <v>473</v>
      </c>
      <c r="B158" s="9" t="s">
        <v>474</v>
      </c>
      <c r="C158" s="10" t="s">
        <v>12</v>
      </c>
      <c r="D158" s="5"/>
      <c r="E158" s="5"/>
      <c r="F158" s="5"/>
      <c r="G158" s="5"/>
      <c r="H158" s="5"/>
      <c r="I158" s="6"/>
      <c r="J158" s="7"/>
      <c r="K158" s="8"/>
    </row>
    <row r="159" spans="1:13" x14ac:dyDescent="0.25">
      <c r="A159" s="11"/>
      <c r="B159" s="12"/>
      <c r="C159" s="9" t="s">
        <v>487</v>
      </c>
      <c r="D159" s="9" t="s">
        <v>488</v>
      </c>
      <c r="E159" s="9" t="s">
        <v>489</v>
      </c>
      <c r="F159" s="9" t="s">
        <v>15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897</v>
      </c>
      <c r="H160" s="9" t="s">
        <v>17</v>
      </c>
      <c r="I160" s="3" t="s">
        <v>518</v>
      </c>
      <c r="J160" s="13" t="s">
        <v>898</v>
      </c>
      <c r="K160" s="14" t="s">
        <v>899</v>
      </c>
      <c r="L160" s="17">
        <f t="shared" si="7"/>
        <v>3.7615740740740755E-2</v>
      </c>
      <c r="M160">
        <f t="shared" si="8"/>
        <v>7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900</v>
      </c>
      <c r="H161" s="9" t="s">
        <v>17</v>
      </c>
      <c r="I161" s="3" t="s">
        <v>518</v>
      </c>
      <c r="J161" s="13" t="s">
        <v>901</v>
      </c>
      <c r="K161" s="14" t="s">
        <v>902</v>
      </c>
      <c r="L161" s="17">
        <f t="shared" si="7"/>
        <v>1.7905092592592542E-2</v>
      </c>
      <c r="M161">
        <f t="shared" si="8"/>
        <v>11</v>
      </c>
    </row>
    <row r="162" spans="1:13" x14ac:dyDescent="0.25">
      <c r="A162" s="11"/>
      <c r="B162" s="12"/>
      <c r="C162" s="9" t="s">
        <v>496</v>
      </c>
      <c r="D162" s="9" t="s">
        <v>497</v>
      </c>
      <c r="E162" s="9" t="s">
        <v>498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903</v>
      </c>
      <c r="H163" s="9" t="s">
        <v>17</v>
      </c>
      <c r="I163" s="3" t="s">
        <v>518</v>
      </c>
      <c r="J163" s="13" t="s">
        <v>904</v>
      </c>
      <c r="K163" s="14" t="s">
        <v>905</v>
      </c>
      <c r="L163" s="17">
        <f t="shared" si="7"/>
        <v>1.7951388888888919E-2</v>
      </c>
      <c r="M163">
        <f t="shared" si="8"/>
        <v>9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906</v>
      </c>
      <c r="H164" s="9" t="s">
        <v>17</v>
      </c>
      <c r="I164" s="3" t="s">
        <v>518</v>
      </c>
      <c r="J164" s="13" t="s">
        <v>907</v>
      </c>
      <c r="K164" s="14" t="s">
        <v>908</v>
      </c>
      <c r="L164" s="17">
        <f t="shared" si="7"/>
        <v>2.7754629629629601E-2</v>
      </c>
      <c r="M164">
        <f t="shared" si="8"/>
        <v>13</v>
      </c>
    </row>
    <row r="165" spans="1:13" x14ac:dyDescent="0.25">
      <c r="A165" s="11"/>
      <c r="B165" s="12"/>
      <c r="C165" s="9" t="s">
        <v>909</v>
      </c>
      <c r="D165" s="9" t="s">
        <v>910</v>
      </c>
      <c r="E165" s="9" t="s">
        <v>911</v>
      </c>
      <c r="F165" s="9" t="s">
        <v>15</v>
      </c>
      <c r="G165" s="10" t="s">
        <v>12</v>
      </c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12"/>
      <c r="F166" s="12"/>
      <c r="G166" s="9" t="s">
        <v>912</v>
      </c>
      <c r="H166" s="9" t="s">
        <v>17</v>
      </c>
      <c r="I166" s="3" t="s">
        <v>518</v>
      </c>
      <c r="J166" s="13" t="s">
        <v>913</v>
      </c>
      <c r="K166" s="14" t="s">
        <v>914</v>
      </c>
      <c r="L166" s="17">
        <f t="shared" si="7"/>
        <v>1.7662037037037059E-2</v>
      </c>
      <c r="M166">
        <f t="shared" si="8"/>
        <v>6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915</v>
      </c>
      <c r="H167" s="9" t="s">
        <v>17</v>
      </c>
      <c r="I167" s="3" t="s">
        <v>518</v>
      </c>
      <c r="J167" s="13" t="s">
        <v>916</v>
      </c>
      <c r="K167" s="14" t="s">
        <v>917</v>
      </c>
      <c r="L167" s="17">
        <f t="shared" si="7"/>
        <v>2.1979166666666661E-2</v>
      </c>
      <c r="M167">
        <f t="shared" si="8"/>
        <v>10</v>
      </c>
    </row>
    <row r="168" spans="1:13" x14ac:dyDescent="0.25">
      <c r="A168" s="11"/>
      <c r="B168" s="11"/>
      <c r="C168" s="3" t="s">
        <v>918</v>
      </c>
      <c r="D168" s="3" t="s">
        <v>919</v>
      </c>
      <c r="E168" s="3" t="s">
        <v>920</v>
      </c>
      <c r="F168" s="3" t="s">
        <v>15</v>
      </c>
      <c r="G168" s="3" t="s">
        <v>921</v>
      </c>
      <c r="H168" s="3" t="s">
        <v>17</v>
      </c>
      <c r="I168" s="3" t="s">
        <v>518</v>
      </c>
      <c r="J168" s="15" t="s">
        <v>922</v>
      </c>
      <c r="K168" s="16" t="s">
        <v>923</v>
      </c>
      <c r="L168" s="17">
        <f t="shared" si="7"/>
        <v>3.965277777777787E-2</v>
      </c>
      <c r="M168">
        <f t="shared" si="8"/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77"/>
  <sheetViews>
    <sheetView topLeftCell="F1" workbookViewId="0">
      <selection activeCell="P28" sqref="P28"/>
    </sheetView>
  </sheetViews>
  <sheetFormatPr defaultRowHeight="15" x14ac:dyDescent="0.25"/>
  <cols>
    <col min="1" max="1" width="14.140625" customWidth="1"/>
    <col min="2" max="2" width="31.570312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1701</v>
      </c>
      <c r="M1" t="s">
        <v>1698</v>
      </c>
      <c r="O1" t="s">
        <v>1699</v>
      </c>
      <c r="P1" t="s">
        <v>1700</v>
      </c>
      <c r="Q1" t="s">
        <v>1706</v>
      </c>
      <c r="R1" s="17" t="s">
        <v>1705</v>
      </c>
      <c r="S1" t="s">
        <v>1707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5.625</v>
      </c>
      <c r="R2" s="17">
        <v>0</v>
      </c>
      <c r="S2" s="17">
        <f>AVERAGE($R$2:$R$25)</f>
        <v>1.8486274931424667E-2</v>
      </c>
    </row>
    <row r="3" spans="1:19" x14ac:dyDescent="0.25">
      <c r="A3" s="3" t="s">
        <v>62</v>
      </c>
      <c r="B3" s="9" t="s">
        <v>63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5.625</v>
      </c>
      <c r="R3" s="17">
        <f t="shared" ref="R3:R25" si="1">AVERAGEIF(M2:M400,  O3, L2:L400)</f>
        <v>2.3391203703703702E-2</v>
      </c>
      <c r="S3" s="17">
        <f t="shared" ref="S3:S25" si="2">AVERAGE($R$2:$R$25)</f>
        <v>1.8486274931424667E-2</v>
      </c>
    </row>
    <row r="4" spans="1:19" x14ac:dyDescent="0.25">
      <c r="A4" s="11"/>
      <c r="B4" s="12"/>
      <c r="C4" s="9" t="s">
        <v>64</v>
      </c>
      <c r="D4" s="9" t="s">
        <v>65</v>
      </c>
      <c r="E4" s="9" t="s">
        <v>65</v>
      </c>
      <c r="F4" s="9" t="s">
        <v>15</v>
      </c>
      <c r="G4" s="9" t="s">
        <v>924</v>
      </c>
      <c r="H4" s="9" t="s">
        <v>17</v>
      </c>
      <c r="I4" s="3" t="s">
        <v>925</v>
      </c>
      <c r="J4" s="13" t="s">
        <v>926</v>
      </c>
      <c r="K4" s="14" t="s">
        <v>927</v>
      </c>
      <c r="L4" s="17">
        <f t="shared" ref="L4:L66" si="3">K4-J4</f>
        <v>1.6886574074074123E-2</v>
      </c>
      <c r="M4">
        <f t="shared" ref="M4:M66" si="4">HOUR(J4)</f>
        <v>15</v>
      </c>
      <c r="O4">
        <v>2</v>
      </c>
      <c r="P4">
        <f>COUNTIF(M:M,"2")</f>
        <v>2</v>
      </c>
      <c r="Q4">
        <f t="shared" si="0"/>
        <v>5.625</v>
      </c>
      <c r="R4" s="17">
        <f t="shared" si="1"/>
        <v>1.3483796296296299E-2</v>
      </c>
      <c r="S4" s="17">
        <f t="shared" si="2"/>
        <v>1.8486274931424667E-2</v>
      </c>
    </row>
    <row r="5" spans="1:19" x14ac:dyDescent="0.25">
      <c r="A5" s="11"/>
      <c r="B5" s="12"/>
      <c r="C5" s="9" t="s">
        <v>81</v>
      </c>
      <c r="D5" s="9" t="s">
        <v>82</v>
      </c>
      <c r="E5" s="10" t="s">
        <v>12</v>
      </c>
      <c r="F5" s="5"/>
      <c r="G5" s="5"/>
      <c r="H5" s="5"/>
      <c r="I5" s="6"/>
      <c r="J5" s="7"/>
      <c r="K5" s="8"/>
      <c r="O5">
        <v>3</v>
      </c>
      <c r="P5">
        <f>COUNTIF(M:M,"3")</f>
        <v>5</v>
      </c>
      <c r="Q5">
        <f t="shared" si="0"/>
        <v>5.625</v>
      </c>
      <c r="R5" s="17">
        <f t="shared" si="1"/>
        <v>1.3844907407407413E-2</v>
      </c>
      <c r="S5" s="17">
        <f t="shared" si="2"/>
        <v>1.8486274931424667E-2</v>
      </c>
    </row>
    <row r="6" spans="1:19" x14ac:dyDescent="0.25">
      <c r="A6" s="11"/>
      <c r="B6" s="12"/>
      <c r="C6" s="12"/>
      <c r="D6" s="12"/>
      <c r="E6" s="9" t="s">
        <v>82</v>
      </c>
      <c r="F6" s="9" t="s">
        <v>15</v>
      </c>
      <c r="G6" s="9" t="s">
        <v>928</v>
      </c>
      <c r="H6" s="9" t="s">
        <v>17</v>
      </c>
      <c r="I6" s="3" t="s">
        <v>925</v>
      </c>
      <c r="J6" s="13" t="s">
        <v>929</v>
      </c>
      <c r="K6" s="14" t="s">
        <v>930</v>
      </c>
      <c r="L6" s="17">
        <f t="shared" si="3"/>
        <v>1.0775462962962973E-2</v>
      </c>
      <c r="M6">
        <f t="shared" si="4"/>
        <v>3</v>
      </c>
      <c r="O6">
        <v>4</v>
      </c>
      <c r="P6">
        <f>COUNTIF(M:M,"4")</f>
        <v>5</v>
      </c>
      <c r="Q6">
        <f t="shared" si="0"/>
        <v>5.625</v>
      </c>
      <c r="R6" s="17">
        <f t="shared" si="1"/>
        <v>1.5673611111111117E-2</v>
      </c>
      <c r="S6" s="17">
        <f t="shared" si="2"/>
        <v>1.8486274931424667E-2</v>
      </c>
    </row>
    <row r="7" spans="1:19" x14ac:dyDescent="0.25">
      <c r="A7" s="11"/>
      <c r="B7" s="12"/>
      <c r="C7" s="12"/>
      <c r="D7" s="12"/>
      <c r="E7" s="9" t="s">
        <v>92</v>
      </c>
      <c r="F7" s="9" t="s">
        <v>15</v>
      </c>
      <c r="G7" s="9" t="s">
        <v>931</v>
      </c>
      <c r="H7" s="9" t="s">
        <v>17</v>
      </c>
      <c r="I7" s="3" t="s">
        <v>925</v>
      </c>
      <c r="J7" s="13" t="s">
        <v>932</v>
      </c>
      <c r="K7" s="14" t="s">
        <v>933</v>
      </c>
      <c r="L7" s="17">
        <f t="shared" si="3"/>
        <v>1.305555555555557E-2</v>
      </c>
      <c r="M7">
        <f t="shared" si="4"/>
        <v>5</v>
      </c>
      <c r="O7">
        <v>5</v>
      </c>
      <c r="P7">
        <f>COUNTIF(M:M,"5")</f>
        <v>4</v>
      </c>
      <c r="Q7">
        <f t="shared" si="0"/>
        <v>5.625</v>
      </c>
      <c r="R7" s="17">
        <f t="shared" si="1"/>
        <v>1.546875000000001E-2</v>
      </c>
      <c r="S7" s="17">
        <f t="shared" si="2"/>
        <v>1.8486274931424667E-2</v>
      </c>
    </row>
    <row r="8" spans="1:19" x14ac:dyDescent="0.25">
      <c r="A8" s="11"/>
      <c r="B8" s="12"/>
      <c r="C8" s="9" t="s">
        <v>111</v>
      </c>
      <c r="D8" s="9" t="s">
        <v>112</v>
      </c>
      <c r="E8" s="9" t="s">
        <v>112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12</v>
      </c>
      <c r="Q8">
        <f t="shared" si="0"/>
        <v>5.625</v>
      </c>
      <c r="R8" s="17">
        <f t="shared" si="1"/>
        <v>2.1370563271604928E-2</v>
      </c>
      <c r="S8" s="17">
        <f t="shared" si="2"/>
        <v>1.8486274931424667E-2</v>
      </c>
    </row>
    <row r="9" spans="1:19" x14ac:dyDescent="0.25">
      <c r="A9" s="11"/>
      <c r="B9" s="12"/>
      <c r="C9" s="12"/>
      <c r="D9" s="12"/>
      <c r="E9" s="12"/>
      <c r="F9" s="12"/>
      <c r="G9" s="9" t="s">
        <v>934</v>
      </c>
      <c r="H9" s="9" t="s">
        <v>17</v>
      </c>
      <c r="I9" s="3" t="s">
        <v>925</v>
      </c>
      <c r="J9" s="13" t="s">
        <v>935</v>
      </c>
      <c r="K9" s="14" t="s">
        <v>936</v>
      </c>
      <c r="L9" s="17">
        <f t="shared" si="3"/>
        <v>4.0949074074074054E-2</v>
      </c>
      <c r="M9">
        <f t="shared" si="4"/>
        <v>10</v>
      </c>
      <c r="O9">
        <v>7</v>
      </c>
      <c r="P9">
        <f>COUNTIF(M:M,"7")</f>
        <v>6</v>
      </c>
      <c r="Q9">
        <f t="shared" si="0"/>
        <v>5.625</v>
      </c>
      <c r="R9" s="17">
        <f t="shared" si="1"/>
        <v>1.4783950617283945E-2</v>
      </c>
      <c r="S9" s="17">
        <f t="shared" si="2"/>
        <v>1.8486274931424667E-2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937</v>
      </c>
      <c r="H10" s="9" t="s">
        <v>17</v>
      </c>
      <c r="I10" s="3" t="s">
        <v>925</v>
      </c>
      <c r="J10" s="13" t="s">
        <v>938</v>
      </c>
      <c r="K10" s="14" t="s">
        <v>939</v>
      </c>
      <c r="L10" s="17">
        <f t="shared" si="3"/>
        <v>3.7395833333333295E-2</v>
      </c>
      <c r="M10">
        <f t="shared" si="4"/>
        <v>15</v>
      </c>
      <c r="O10">
        <v>8</v>
      </c>
      <c r="P10">
        <f>COUNTIF(M:M,"8")</f>
        <v>6</v>
      </c>
      <c r="Q10">
        <f t="shared" si="0"/>
        <v>5.625</v>
      </c>
      <c r="R10" s="17">
        <f t="shared" si="1"/>
        <v>1.5642361111111103E-2</v>
      </c>
      <c r="S10" s="17">
        <f t="shared" si="2"/>
        <v>1.8486274931424667E-2</v>
      </c>
    </row>
    <row r="11" spans="1:19" x14ac:dyDescent="0.25">
      <c r="A11" s="3" t="s">
        <v>119</v>
      </c>
      <c r="B11" s="9" t="s">
        <v>120</v>
      </c>
      <c r="C11" s="10" t="s">
        <v>12</v>
      </c>
      <c r="D11" s="5"/>
      <c r="E11" s="5"/>
      <c r="F11" s="5"/>
      <c r="G11" s="5"/>
      <c r="H11" s="5"/>
      <c r="I11" s="6"/>
      <c r="J11" s="7"/>
      <c r="K11" s="8"/>
      <c r="O11">
        <v>9</v>
      </c>
      <c r="P11">
        <f>COUNTIF(M:M,"9")</f>
        <v>7</v>
      </c>
      <c r="Q11">
        <f t="shared" si="0"/>
        <v>5.625</v>
      </c>
      <c r="R11" s="17">
        <f t="shared" si="1"/>
        <v>2.2190806878306886E-2</v>
      </c>
      <c r="S11" s="17">
        <f t="shared" si="2"/>
        <v>1.8486274931424667E-2</v>
      </c>
    </row>
    <row r="12" spans="1:19" x14ac:dyDescent="0.25">
      <c r="A12" s="11"/>
      <c r="B12" s="12"/>
      <c r="C12" s="9" t="s">
        <v>121</v>
      </c>
      <c r="D12" s="9" t="s">
        <v>122</v>
      </c>
      <c r="E12" s="10" t="s">
        <v>12</v>
      </c>
      <c r="F12" s="5"/>
      <c r="G12" s="5"/>
      <c r="H12" s="5"/>
      <c r="I12" s="6"/>
      <c r="J12" s="7"/>
      <c r="K12" s="8"/>
      <c r="O12">
        <v>10</v>
      </c>
      <c r="P12">
        <f>COUNTIF(M:M,"10")</f>
        <v>14</v>
      </c>
      <c r="Q12">
        <f t="shared" si="0"/>
        <v>5.625</v>
      </c>
      <c r="R12" s="17">
        <f t="shared" si="1"/>
        <v>2.8278133903133901E-2</v>
      </c>
      <c r="S12" s="17">
        <f t="shared" si="2"/>
        <v>1.8486274931424667E-2</v>
      </c>
    </row>
    <row r="13" spans="1:19" x14ac:dyDescent="0.25">
      <c r="A13" s="11"/>
      <c r="B13" s="12"/>
      <c r="C13" s="12"/>
      <c r="D13" s="12"/>
      <c r="E13" s="9" t="s">
        <v>122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12</v>
      </c>
      <c r="Q13">
        <f t="shared" si="0"/>
        <v>5.625</v>
      </c>
      <c r="R13" s="17">
        <f t="shared" si="1"/>
        <v>3.0203510802469167E-2</v>
      </c>
      <c r="S13" s="17">
        <f t="shared" si="2"/>
        <v>1.8486274931424667E-2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940</v>
      </c>
      <c r="H14" s="9" t="s">
        <v>124</v>
      </c>
      <c r="I14" s="3" t="s">
        <v>925</v>
      </c>
      <c r="J14" s="13" t="s">
        <v>941</v>
      </c>
      <c r="K14" s="14" t="s">
        <v>942</v>
      </c>
      <c r="L14" s="17">
        <f t="shared" si="3"/>
        <v>1.3611111111111074E-2</v>
      </c>
      <c r="M14">
        <f t="shared" si="4"/>
        <v>6</v>
      </c>
      <c r="O14">
        <v>12</v>
      </c>
      <c r="P14">
        <f>COUNTIF(M:M,"12")</f>
        <v>7</v>
      </c>
      <c r="Q14">
        <f t="shared" si="0"/>
        <v>5.625</v>
      </c>
      <c r="R14" s="17">
        <f t="shared" si="1"/>
        <v>1.9378306878306852E-2</v>
      </c>
      <c r="S14" s="17">
        <f t="shared" si="2"/>
        <v>1.8486274931424667E-2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943</v>
      </c>
      <c r="H15" s="9" t="s">
        <v>124</v>
      </c>
      <c r="I15" s="3" t="s">
        <v>925</v>
      </c>
      <c r="J15" s="13" t="s">
        <v>944</v>
      </c>
      <c r="K15" s="14" t="s">
        <v>945</v>
      </c>
      <c r="L15" s="17">
        <f t="shared" si="3"/>
        <v>1.9120370370370399E-2</v>
      </c>
      <c r="M15">
        <f t="shared" si="4"/>
        <v>7</v>
      </c>
      <c r="O15">
        <v>13</v>
      </c>
      <c r="P15">
        <f>COUNTIF(M:M,"13")</f>
        <v>8</v>
      </c>
      <c r="Q15">
        <f t="shared" si="0"/>
        <v>5.625</v>
      </c>
      <c r="R15" s="17">
        <f t="shared" si="1"/>
        <v>1.9636863425925924E-2</v>
      </c>
      <c r="S15" s="17">
        <f t="shared" si="2"/>
        <v>1.8486274931424667E-2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946</v>
      </c>
      <c r="H16" s="9" t="s">
        <v>124</v>
      </c>
      <c r="I16" s="3" t="s">
        <v>925</v>
      </c>
      <c r="J16" s="13" t="s">
        <v>947</v>
      </c>
      <c r="K16" s="14" t="s">
        <v>948</v>
      </c>
      <c r="L16" s="17">
        <f t="shared" si="3"/>
        <v>1.3194444444444453E-2</v>
      </c>
      <c r="M16">
        <f t="shared" si="4"/>
        <v>9</v>
      </c>
      <c r="O16">
        <v>14</v>
      </c>
      <c r="P16">
        <f>COUNTIF(M:M,"14")</f>
        <v>16</v>
      </c>
      <c r="Q16">
        <f t="shared" si="0"/>
        <v>5.625</v>
      </c>
      <c r="R16" s="17">
        <f t="shared" si="1"/>
        <v>2.5669126157407414E-2</v>
      </c>
      <c r="S16" s="17">
        <f t="shared" si="2"/>
        <v>1.8486274931424667E-2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949</v>
      </c>
      <c r="H17" s="9" t="s">
        <v>124</v>
      </c>
      <c r="I17" s="3" t="s">
        <v>925</v>
      </c>
      <c r="J17" s="13" t="s">
        <v>950</v>
      </c>
      <c r="K17" s="14" t="s">
        <v>951</v>
      </c>
      <c r="L17" s="17">
        <f t="shared" si="3"/>
        <v>3.9305555555555594E-2</v>
      </c>
      <c r="M17">
        <f t="shared" si="4"/>
        <v>10</v>
      </c>
      <c r="O17">
        <v>15</v>
      </c>
      <c r="P17">
        <f>COUNTIF(M:M,"15")</f>
        <v>6</v>
      </c>
      <c r="Q17">
        <f t="shared" si="0"/>
        <v>5.625</v>
      </c>
      <c r="R17" s="17">
        <f t="shared" si="1"/>
        <v>3.5341435185185205E-2</v>
      </c>
      <c r="S17" s="17">
        <f t="shared" si="2"/>
        <v>1.8486274931424667E-2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952</v>
      </c>
      <c r="H18" s="9" t="s">
        <v>124</v>
      </c>
      <c r="I18" s="3" t="s">
        <v>925</v>
      </c>
      <c r="J18" s="13" t="s">
        <v>953</v>
      </c>
      <c r="K18" s="14" t="s">
        <v>954</v>
      </c>
      <c r="L18" s="17">
        <f t="shared" si="3"/>
        <v>1.5659722222222228E-2</v>
      </c>
      <c r="M18">
        <f t="shared" si="4"/>
        <v>14</v>
      </c>
      <c r="O18">
        <v>16</v>
      </c>
      <c r="P18">
        <f>COUNTIF(M:M,"16")</f>
        <v>4</v>
      </c>
      <c r="Q18">
        <f t="shared" si="0"/>
        <v>5.625</v>
      </c>
      <c r="R18" s="17">
        <f t="shared" si="1"/>
        <v>1.6006944444444504E-2</v>
      </c>
      <c r="S18" s="17">
        <f t="shared" si="2"/>
        <v>1.8486274931424667E-2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955</v>
      </c>
      <c r="H19" s="9" t="s">
        <v>124</v>
      </c>
      <c r="I19" s="3" t="s">
        <v>925</v>
      </c>
      <c r="J19" s="13" t="s">
        <v>956</v>
      </c>
      <c r="K19" s="14" t="s">
        <v>957</v>
      </c>
      <c r="L19" s="17">
        <f t="shared" si="3"/>
        <v>1.5358796296296218E-2</v>
      </c>
      <c r="M19">
        <f t="shared" si="4"/>
        <v>18</v>
      </c>
      <c r="O19">
        <v>17</v>
      </c>
      <c r="P19">
        <f>COUNTIF(M:M,"17")</f>
        <v>2</v>
      </c>
      <c r="Q19">
        <f t="shared" si="0"/>
        <v>5.625</v>
      </c>
      <c r="R19" s="17">
        <f t="shared" si="1"/>
        <v>1.8831018518518594E-2</v>
      </c>
      <c r="S19" s="17">
        <f t="shared" si="2"/>
        <v>1.8486274931424667E-2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958</v>
      </c>
      <c r="H20" s="9" t="s">
        <v>124</v>
      </c>
      <c r="I20" s="3" t="s">
        <v>925</v>
      </c>
      <c r="J20" s="13" t="s">
        <v>959</v>
      </c>
      <c r="K20" s="14" t="s">
        <v>960</v>
      </c>
      <c r="L20" s="17">
        <f t="shared" si="3"/>
        <v>1.9074074074074132E-2</v>
      </c>
      <c r="M20">
        <f t="shared" si="4"/>
        <v>21</v>
      </c>
      <c r="O20">
        <v>18</v>
      </c>
      <c r="P20">
        <f>COUNTIF(M:M,"18")</f>
        <v>4</v>
      </c>
      <c r="Q20">
        <f t="shared" si="0"/>
        <v>5.625</v>
      </c>
      <c r="R20" s="17">
        <f t="shared" si="1"/>
        <v>1.4418402777777728E-2</v>
      </c>
      <c r="S20" s="17">
        <f t="shared" si="2"/>
        <v>1.8486274931424667E-2</v>
      </c>
    </row>
    <row r="21" spans="1:19" x14ac:dyDescent="0.25">
      <c r="A21" s="11"/>
      <c r="B21" s="12"/>
      <c r="C21" s="12"/>
      <c r="D21" s="12"/>
      <c r="E21" s="9" t="s">
        <v>139</v>
      </c>
      <c r="F21" s="9" t="s">
        <v>15</v>
      </c>
      <c r="G21" s="9" t="s">
        <v>961</v>
      </c>
      <c r="H21" s="9" t="s">
        <v>141</v>
      </c>
      <c r="I21" s="3" t="s">
        <v>925</v>
      </c>
      <c r="J21" s="13" t="s">
        <v>962</v>
      </c>
      <c r="K21" s="14" t="s">
        <v>963</v>
      </c>
      <c r="L21" s="17">
        <f t="shared" si="3"/>
        <v>2.2905092592592546E-2</v>
      </c>
      <c r="M21">
        <f t="shared" si="4"/>
        <v>12</v>
      </c>
      <c r="O21">
        <v>19</v>
      </c>
      <c r="P21">
        <f>COUNTIF(M:M,"19")</f>
        <v>3</v>
      </c>
      <c r="Q21">
        <f t="shared" si="0"/>
        <v>5.625</v>
      </c>
      <c r="R21" s="17">
        <f t="shared" si="1"/>
        <v>1.7797067901234438E-2</v>
      </c>
      <c r="S21" s="17">
        <f t="shared" si="2"/>
        <v>1.8486274931424667E-2</v>
      </c>
    </row>
    <row r="22" spans="1:19" x14ac:dyDescent="0.25">
      <c r="A22" s="11"/>
      <c r="B22" s="12"/>
      <c r="C22" s="9" t="s">
        <v>147</v>
      </c>
      <c r="D22" s="9" t="s">
        <v>148</v>
      </c>
      <c r="E22" s="9" t="s">
        <v>148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2</v>
      </c>
      <c r="Q22">
        <f t="shared" si="0"/>
        <v>5.625</v>
      </c>
      <c r="R22" s="17">
        <f t="shared" si="1"/>
        <v>1.5677083333333286E-2</v>
      </c>
      <c r="S22" s="17">
        <f t="shared" si="2"/>
        <v>1.8486274931424667E-2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964</v>
      </c>
      <c r="H23" s="9" t="s">
        <v>124</v>
      </c>
      <c r="I23" s="3" t="s">
        <v>925</v>
      </c>
      <c r="J23" s="13" t="s">
        <v>965</v>
      </c>
      <c r="K23" s="14" t="s">
        <v>966</v>
      </c>
      <c r="L23" s="17">
        <f t="shared" si="3"/>
        <v>1.3842592592592629E-2</v>
      </c>
      <c r="M23">
        <f t="shared" si="4"/>
        <v>4</v>
      </c>
      <c r="O23">
        <v>21</v>
      </c>
      <c r="P23">
        <f>COUNTIF(M:M,"21")</f>
        <v>5</v>
      </c>
      <c r="Q23">
        <f t="shared" si="0"/>
        <v>5.625</v>
      </c>
      <c r="R23" s="17">
        <f t="shared" si="1"/>
        <v>1.4701967592592596E-2</v>
      </c>
      <c r="S23" s="17">
        <f t="shared" si="2"/>
        <v>1.8486274931424667E-2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967</v>
      </c>
      <c r="H24" s="9" t="s">
        <v>124</v>
      </c>
      <c r="I24" s="3" t="s">
        <v>925</v>
      </c>
      <c r="J24" s="13" t="s">
        <v>968</v>
      </c>
      <c r="K24" s="14" t="s">
        <v>969</v>
      </c>
      <c r="L24" s="17">
        <f t="shared" si="3"/>
        <v>1.6006944444444504E-2</v>
      </c>
      <c r="M24">
        <f t="shared" si="4"/>
        <v>13</v>
      </c>
      <c r="O24">
        <v>22</v>
      </c>
      <c r="P24">
        <f>COUNTIF(M:M,"22")</f>
        <v>1</v>
      </c>
      <c r="Q24">
        <f t="shared" si="0"/>
        <v>5.625</v>
      </c>
      <c r="R24" s="17">
        <f t="shared" si="1"/>
        <v>1.5798611111111138E-2</v>
      </c>
      <c r="S24" s="17">
        <f t="shared" si="2"/>
        <v>1.8486274931424667E-2</v>
      </c>
    </row>
    <row r="25" spans="1:19" x14ac:dyDescent="0.25">
      <c r="A25" s="11"/>
      <c r="B25" s="12"/>
      <c r="C25" s="9" t="s">
        <v>158</v>
      </c>
      <c r="D25" s="9" t="s">
        <v>159</v>
      </c>
      <c r="E25" s="9" t="s">
        <v>159</v>
      </c>
      <c r="F25" s="9" t="s">
        <v>15</v>
      </c>
      <c r="G25" s="9" t="s">
        <v>970</v>
      </c>
      <c r="H25" s="9" t="s">
        <v>124</v>
      </c>
      <c r="I25" s="3" t="s">
        <v>925</v>
      </c>
      <c r="J25" s="13" t="s">
        <v>971</v>
      </c>
      <c r="K25" s="14" t="s">
        <v>972</v>
      </c>
      <c r="L25" s="17">
        <f t="shared" si="3"/>
        <v>1.4641203703703698E-2</v>
      </c>
      <c r="M25">
        <f t="shared" si="4"/>
        <v>3</v>
      </c>
      <c r="O25">
        <v>23</v>
      </c>
      <c r="P25">
        <f>COUNTIF(M:M,"23")</f>
        <v>2</v>
      </c>
      <c r="Q25">
        <f t="shared" si="0"/>
        <v>5.625</v>
      </c>
      <c r="R25" s="17">
        <f t="shared" si="1"/>
        <v>1.6082175925925868E-2</v>
      </c>
      <c r="S25" s="17">
        <f t="shared" si="2"/>
        <v>1.8486274931424667E-2</v>
      </c>
    </row>
    <row r="26" spans="1:19" x14ac:dyDescent="0.25">
      <c r="A26" s="11"/>
      <c r="B26" s="12"/>
      <c r="C26" s="9" t="s">
        <v>326</v>
      </c>
      <c r="D26" s="9" t="s">
        <v>327</v>
      </c>
      <c r="E26" s="9" t="s">
        <v>327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973</v>
      </c>
      <c r="H27" s="9" t="s">
        <v>124</v>
      </c>
      <c r="I27" s="3" t="s">
        <v>925</v>
      </c>
      <c r="J27" s="13" t="s">
        <v>974</v>
      </c>
      <c r="K27" s="14" t="s">
        <v>975</v>
      </c>
      <c r="L27" s="17">
        <f t="shared" si="3"/>
        <v>2.6886574074074021E-2</v>
      </c>
      <c r="M27">
        <f t="shared" si="4"/>
        <v>10</v>
      </c>
      <c r="P27" t="s">
        <v>2133</v>
      </c>
      <c r="Q27">
        <f>SUM(P2:P25)</f>
        <v>135</v>
      </c>
    </row>
    <row r="28" spans="1:19" x14ac:dyDescent="0.25">
      <c r="A28" s="11"/>
      <c r="B28" s="12"/>
      <c r="C28" s="12"/>
      <c r="D28" s="12"/>
      <c r="E28" s="12"/>
      <c r="F28" s="12"/>
      <c r="G28" s="9" t="s">
        <v>976</v>
      </c>
      <c r="H28" s="9" t="s">
        <v>124</v>
      </c>
      <c r="I28" s="3" t="s">
        <v>925</v>
      </c>
      <c r="J28" s="13" t="s">
        <v>977</v>
      </c>
      <c r="K28" s="14" t="s">
        <v>978</v>
      </c>
      <c r="L28" s="17">
        <f t="shared" si="3"/>
        <v>1.8136574074074097E-2</v>
      </c>
      <c r="M28">
        <f t="shared" si="4"/>
        <v>14</v>
      </c>
    </row>
    <row r="29" spans="1:19" x14ac:dyDescent="0.25">
      <c r="A29" s="11"/>
      <c r="B29" s="12"/>
      <c r="C29" s="9" t="s">
        <v>331</v>
      </c>
      <c r="D29" s="9" t="s">
        <v>332</v>
      </c>
      <c r="E29" s="9" t="s">
        <v>332</v>
      </c>
      <c r="F29" s="9" t="s">
        <v>15</v>
      </c>
      <c r="G29" s="9" t="s">
        <v>979</v>
      </c>
      <c r="H29" s="9" t="s">
        <v>124</v>
      </c>
      <c r="I29" s="3" t="s">
        <v>925</v>
      </c>
      <c r="J29" s="13" t="s">
        <v>980</v>
      </c>
      <c r="K29" s="14" t="s">
        <v>981</v>
      </c>
      <c r="L29" s="17">
        <f t="shared" si="3"/>
        <v>1.7465277777777843E-2</v>
      </c>
      <c r="M29">
        <f t="shared" si="4"/>
        <v>14</v>
      </c>
    </row>
    <row r="30" spans="1:19" x14ac:dyDescent="0.25">
      <c r="A30" s="11"/>
      <c r="B30" s="12"/>
      <c r="C30" s="9" t="s">
        <v>81</v>
      </c>
      <c r="D30" s="9" t="s">
        <v>82</v>
      </c>
      <c r="E30" s="10" t="s">
        <v>12</v>
      </c>
      <c r="F30" s="5"/>
      <c r="G30" s="5"/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9" t="s">
        <v>82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982</v>
      </c>
      <c r="H32" s="9" t="s">
        <v>124</v>
      </c>
      <c r="I32" s="3" t="s">
        <v>925</v>
      </c>
      <c r="J32" s="13" t="s">
        <v>983</v>
      </c>
      <c r="K32" s="14" t="s">
        <v>984</v>
      </c>
      <c r="L32" s="17">
        <f t="shared" si="3"/>
        <v>1.2916666666666687E-2</v>
      </c>
      <c r="M32">
        <f t="shared" si="4"/>
        <v>3</v>
      </c>
    </row>
    <row r="33" spans="1:13" x14ac:dyDescent="0.25">
      <c r="A33" s="11"/>
      <c r="B33" s="12"/>
      <c r="C33" s="12"/>
      <c r="D33" s="12"/>
      <c r="E33" s="12"/>
      <c r="F33" s="12"/>
      <c r="G33" s="9" t="s">
        <v>985</v>
      </c>
      <c r="H33" s="9" t="s">
        <v>124</v>
      </c>
      <c r="I33" s="3" t="s">
        <v>925</v>
      </c>
      <c r="J33" s="13" t="s">
        <v>986</v>
      </c>
      <c r="K33" s="14" t="s">
        <v>987</v>
      </c>
      <c r="L33" s="17">
        <f t="shared" si="3"/>
        <v>1.4675925925925926E-2</v>
      </c>
      <c r="M33">
        <f t="shared" si="4"/>
        <v>6</v>
      </c>
    </row>
    <row r="34" spans="1:13" x14ac:dyDescent="0.25">
      <c r="A34" s="11"/>
      <c r="B34" s="12"/>
      <c r="C34" s="12"/>
      <c r="D34" s="12"/>
      <c r="E34" s="9" t="s">
        <v>92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988</v>
      </c>
      <c r="H35" s="9" t="s">
        <v>124</v>
      </c>
      <c r="I35" s="3" t="s">
        <v>925</v>
      </c>
      <c r="J35" s="13" t="s">
        <v>989</v>
      </c>
      <c r="K35" s="14" t="s">
        <v>990</v>
      </c>
      <c r="L35" s="17">
        <f t="shared" si="3"/>
        <v>1.7175925925925872E-2</v>
      </c>
      <c r="M35">
        <f t="shared" si="4"/>
        <v>6</v>
      </c>
    </row>
    <row r="36" spans="1:13" x14ac:dyDescent="0.25">
      <c r="A36" s="11"/>
      <c r="B36" s="12"/>
      <c r="C36" s="12"/>
      <c r="D36" s="12"/>
      <c r="E36" s="12"/>
      <c r="F36" s="12"/>
      <c r="G36" s="9" t="s">
        <v>991</v>
      </c>
      <c r="H36" s="9" t="s">
        <v>124</v>
      </c>
      <c r="I36" s="3" t="s">
        <v>925</v>
      </c>
      <c r="J36" s="13" t="s">
        <v>992</v>
      </c>
      <c r="K36" s="14" t="s">
        <v>993</v>
      </c>
      <c r="L36" s="17">
        <f t="shared" si="3"/>
        <v>2.6076388888888913E-2</v>
      </c>
      <c r="M36">
        <f t="shared" si="4"/>
        <v>11</v>
      </c>
    </row>
    <row r="37" spans="1:13" x14ac:dyDescent="0.25">
      <c r="A37" s="11"/>
      <c r="B37" s="12"/>
      <c r="C37" s="12"/>
      <c r="D37" s="12"/>
      <c r="E37" s="12"/>
      <c r="F37" s="12"/>
      <c r="G37" s="9" t="s">
        <v>994</v>
      </c>
      <c r="H37" s="9" t="s">
        <v>124</v>
      </c>
      <c r="I37" s="3" t="s">
        <v>925</v>
      </c>
      <c r="J37" s="13" t="s">
        <v>349</v>
      </c>
      <c r="K37" s="14" t="s">
        <v>995</v>
      </c>
      <c r="L37" s="17">
        <f t="shared" si="3"/>
        <v>1.5428240740740895E-2</v>
      </c>
      <c r="M37">
        <f t="shared" si="4"/>
        <v>17</v>
      </c>
    </row>
    <row r="38" spans="1:13" x14ac:dyDescent="0.25">
      <c r="A38" s="11"/>
      <c r="B38" s="12"/>
      <c r="C38" s="12"/>
      <c r="D38" s="12"/>
      <c r="E38" s="12"/>
      <c r="F38" s="12"/>
      <c r="G38" s="9" t="s">
        <v>996</v>
      </c>
      <c r="H38" s="9" t="s">
        <v>124</v>
      </c>
      <c r="I38" s="3" t="s">
        <v>925</v>
      </c>
      <c r="J38" s="13" t="s">
        <v>997</v>
      </c>
      <c r="K38" s="14" t="s">
        <v>998</v>
      </c>
      <c r="L38" s="17">
        <f t="shared" si="3"/>
        <v>1.4201388888888888E-2</v>
      </c>
      <c r="M38">
        <f t="shared" si="4"/>
        <v>21</v>
      </c>
    </row>
    <row r="39" spans="1:13" x14ac:dyDescent="0.25">
      <c r="A39" s="11"/>
      <c r="B39" s="12"/>
      <c r="C39" s="9" t="s">
        <v>175</v>
      </c>
      <c r="D39" s="9" t="s">
        <v>176</v>
      </c>
      <c r="E39" s="9" t="s">
        <v>176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999</v>
      </c>
      <c r="H40" s="9" t="s">
        <v>124</v>
      </c>
      <c r="I40" s="3" t="s">
        <v>925</v>
      </c>
      <c r="J40" s="13" t="s">
        <v>1000</v>
      </c>
      <c r="K40" s="14" t="s">
        <v>1001</v>
      </c>
      <c r="L40" s="17">
        <f t="shared" si="3"/>
        <v>1.9363425925925881E-2</v>
      </c>
      <c r="M40">
        <f t="shared" si="4"/>
        <v>13</v>
      </c>
    </row>
    <row r="41" spans="1:13" x14ac:dyDescent="0.25">
      <c r="A41" s="11"/>
      <c r="B41" s="12"/>
      <c r="C41" s="12"/>
      <c r="D41" s="12"/>
      <c r="E41" s="12"/>
      <c r="F41" s="12"/>
      <c r="G41" s="9" t="s">
        <v>1002</v>
      </c>
      <c r="H41" s="9" t="s">
        <v>124</v>
      </c>
      <c r="I41" s="3" t="s">
        <v>925</v>
      </c>
      <c r="J41" s="13" t="s">
        <v>1003</v>
      </c>
      <c r="K41" s="14" t="s">
        <v>1004</v>
      </c>
      <c r="L41" s="17">
        <f t="shared" si="3"/>
        <v>2.9837962962963038E-2</v>
      </c>
      <c r="M41">
        <f t="shared" si="4"/>
        <v>15</v>
      </c>
    </row>
    <row r="42" spans="1:13" x14ac:dyDescent="0.25">
      <c r="A42" s="11"/>
      <c r="B42" s="12"/>
      <c r="C42" s="9" t="s">
        <v>41</v>
      </c>
      <c r="D42" s="9" t="s">
        <v>42</v>
      </c>
      <c r="E42" s="9" t="s">
        <v>43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1005</v>
      </c>
      <c r="H43" s="9" t="s">
        <v>189</v>
      </c>
      <c r="I43" s="3" t="s">
        <v>925</v>
      </c>
      <c r="J43" s="13" t="s">
        <v>1006</v>
      </c>
      <c r="K43" s="14" t="s">
        <v>1007</v>
      </c>
      <c r="L43" s="17">
        <f t="shared" si="3"/>
        <v>2.3865740740740715E-2</v>
      </c>
      <c r="M43">
        <f t="shared" si="4"/>
        <v>6</v>
      </c>
    </row>
    <row r="44" spans="1:13" x14ac:dyDescent="0.25">
      <c r="A44" s="11"/>
      <c r="B44" s="12"/>
      <c r="C44" s="12"/>
      <c r="D44" s="12"/>
      <c r="E44" s="12"/>
      <c r="F44" s="12"/>
      <c r="G44" s="9" t="s">
        <v>1008</v>
      </c>
      <c r="H44" s="9" t="s">
        <v>189</v>
      </c>
      <c r="I44" s="3" t="s">
        <v>925</v>
      </c>
      <c r="J44" s="13" t="s">
        <v>1009</v>
      </c>
      <c r="K44" s="14" t="s">
        <v>1010</v>
      </c>
      <c r="L44" s="17">
        <f t="shared" si="3"/>
        <v>2.134259259259258E-2</v>
      </c>
      <c r="M44">
        <f t="shared" si="4"/>
        <v>7</v>
      </c>
    </row>
    <row r="45" spans="1:13" x14ac:dyDescent="0.25">
      <c r="A45" s="11"/>
      <c r="B45" s="12"/>
      <c r="C45" s="12"/>
      <c r="D45" s="12"/>
      <c r="E45" s="12"/>
      <c r="F45" s="12"/>
      <c r="G45" s="9" t="s">
        <v>1011</v>
      </c>
      <c r="H45" s="9" t="s">
        <v>189</v>
      </c>
      <c r="I45" s="3" t="s">
        <v>925</v>
      </c>
      <c r="J45" s="13" t="s">
        <v>1012</v>
      </c>
      <c r="K45" s="14" t="s">
        <v>1013</v>
      </c>
      <c r="L45" s="17">
        <f t="shared" si="3"/>
        <v>1.7638888888888871E-2</v>
      </c>
      <c r="M45">
        <f t="shared" si="4"/>
        <v>12</v>
      </c>
    </row>
    <row r="46" spans="1:13" x14ac:dyDescent="0.25">
      <c r="A46" s="11"/>
      <c r="B46" s="12"/>
      <c r="C46" s="9" t="s">
        <v>195</v>
      </c>
      <c r="D46" s="9" t="s">
        <v>196</v>
      </c>
      <c r="E46" s="9" t="s">
        <v>196</v>
      </c>
      <c r="F46" s="9" t="s">
        <v>15</v>
      </c>
      <c r="G46" s="9" t="s">
        <v>1014</v>
      </c>
      <c r="H46" s="9" t="s">
        <v>124</v>
      </c>
      <c r="I46" s="3" t="s">
        <v>925</v>
      </c>
      <c r="J46" s="13" t="s">
        <v>1015</v>
      </c>
      <c r="K46" s="14" t="s">
        <v>1016</v>
      </c>
      <c r="L46" s="17">
        <f t="shared" si="3"/>
        <v>1.3819444444444495E-2</v>
      </c>
      <c r="M46">
        <f t="shared" si="4"/>
        <v>21</v>
      </c>
    </row>
    <row r="47" spans="1:13" x14ac:dyDescent="0.25">
      <c r="A47" s="11"/>
      <c r="B47" s="12"/>
      <c r="C47" s="9" t="s">
        <v>200</v>
      </c>
      <c r="D47" s="9" t="s">
        <v>201</v>
      </c>
      <c r="E47" s="9" t="s">
        <v>201</v>
      </c>
      <c r="F47" s="9" t="s">
        <v>15</v>
      </c>
      <c r="G47" s="9" t="s">
        <v>1017</v>
      </c>
      <c r="H47" s="9" t="s">
        <v>124</v>
      </c>
      <c r="I47" s="3" t="s">
        <v>925</v>
      </c>
      <c r="J47" s="13" t="s">
        <v>1018</v>
      </c>
      <c r="K47" s="14" t="s">
        <v>1019</v>
      </c>
      <c r="L47" s="17">
        <f t="shared" si="3"/>
        <v>3.5821759259259234E-2</v>
      </c>
      <c r="M47">
        <f t="shared" si="4"/>
        <v>6</v>
      </c>
    </row>
    <row r="48" spans="1:13" x14ac:dyDescent="0.25">
      <c r="A48" s="11"/>
      <c r="B48" s="12"/>
      <c r="C48" s="9" t="s">
        <v>1020</v>
      </c>
      <c r="D48" s="9" t="s">
        <v>1021</v>
      </c>
      <c r="E48" s="9" t="s">
        <v>1021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1022</v>
      </c>
      <c r="H49" s="9" t="s">
        <v>141</v>
      </c>
      <c r="I49" s="3" t="s">
        <v>925</v>
      </c>
      <c r="J49" s="13" t="s">
        <v>1023</v>
      </c>
      <c r="K49" s="14" t="s">
        <v>1024</v>
      </c>
      <c r="L49" s="17">
        <f t="shared" si="3"/>
        <v>1.7025462962962923E-2</v>
      </c>
      <c r="M49">
        <f t="shared" si="4"/>
        <v>14</v>
      </c>
    </row>
    <row r="50" spans="1:13" x14ac:dyDescent="0.25">
      <c r="A50" s="11"/>
      <c r="B50" s="12"/>
      <c r="C50" s="12"/>
      <c r="D50" s="12"/>
      <c r="E50" s="12"/>
      <c r="F50" s="12"/>
      <c r="G50" s="9" t="s">
        <v>1025</v>
      </c>
      <c r="H50" s="9" t="s">
        <v>141</v>
      </c>
      <c r="I50" s="3" t="s">
        <v>925</v>
      </c>
      <c r="J50" s="13" t="s">
        <v>1026</v>
      </c>
      <c r="K50" s="14" t="s">
        <v>1027</v>
      </c>
      <c r="L50" s="17">
        <f t="shared" si="3"/>
        <v>1.7905092592592653E-2</v>
      </c>
      <c r="M50">
        <f t="shared" si="4"/>
        <v>16</v>
      </c>
    </row>
    <row r="51" spans="1:13" x14ac:dyDescent="0.25">
      <c r="A51" s="3" t="s">
        <v>205</v>
      </c>
      <c r="B51" s="9" t="s">
        <v>206</v>
      </c>
      <c r="C51" s="10" t="s">
        <v>12</v>
      </c>
      <c r="D51" s="5"/>
      <c r="E51" s="5"/>
      <c r="F51" s="5"/>
      <c r="G51" s="5"/>
      <c r="H51" s="5"/>
      <c r="I51" s="6"/>
      <c r="J51" s="7"/>
      <c r="K51" s="8"/>
    </row>
    <row r="52" spans="1:13" x14ac:dyDescent="0.25">
      <c r="A52" s="11"/>
      <c r="B52" s="12"/>
      <c r="C52" s="9" t="s">
        <v>207</v>
      </c>
      <c r="D52" s="9" t="s">
        <v>208</v>
      </c>
      <c r="E52" s="9" t="s">
        <v>208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1028</v>
      </c>
      <c r="H53" s="9" t="s">
        <v>124</v>
      </c>
      <c r="I53" s="3" t="s">
        <v>925</v>
      </c>
      <c r="J53" s="13" t="s">
        <v>1029</v>
      </c>
      <c r="K53" s="14" t="s">
        <v>1030</v>
      </c>
      <c r="L53" s="17">
        <f t="shared" si="3"/>
        <v>2.1435185185185196E-2</v>
      </c>
      <c r="M53">
        <f t="shared" si="4"/>
        <v>4</v>
      </c>
    </row>
    <row r="54" spans="1:13" x14ac:dyDescent="0.25">
      <c r="A54" s="11"/>
      <c r="B54" s="12"/>
      <c r="C54" s="12"/>
      <c r="D54" s="12"/>
      <c r="E54" s="12"/>
      <c r="F54" s="12"/>
      <c r="G54" s="9" t="s">
        <v>1031</v>
      </c>
      <c r="H54" s="9" t="s">
        <v>124</v>
      </c>
      <c r="I54" s="3" t="s">
        <v>925</v>
      </c>
      <c r="J54" s="13" t="s">
        <v>1032</v>
      </c>
      <c r="K54" s="14" t="s">
        <v>1033</v>
      </c>
      <c r="L54" s="17">
        <f t="shared" si="3"/>
        <v>1.0972222222222161E-2</v>
      </c>
      <c r="M54">
        <f t="shared" si="4"/>
        <v>7</v>
      </c>
    </row>
    <row r="55" spans="1:13" x14ac:dyDescent="0.25">
      <c r="A55" s="11"/>
      <c r="B55" s="12"/>
      <c r="C55" s="12"/>
      <c r="D55" s="12"/>
      <c r="E55" s="12"/>
      <c r="F55" s="12"/>
      <c r="G55" s="9" t="s">
        <v>1034</v>
      </c>
      <c r="H55" s="9" t="s">
        <v>124</v>
      </c>
      <c r="I55" s="3" t="s">
        <v>925</v>
      </c>
      <c r="J55" s="13" t="s">
        <v>1035</v>
      </c>
      <c r="K55" s="14" t="s">
        <v>1036</v>
      </c>
      <c r="L55" s="17">
        <f t="shared" si="3"/>
        <v>1.4953703703703636E-2</v>
      </c>
      <c r="M55">
        <f t="shared" si="4"/>
        <v>8</v>
      </c>
    </row>
    <row r="56" spans="1:13" x14ac:dyDescent="0.25">
      <c r="A56" s="11"/>
      <c r="B56" s="12"/>
      <c r="C56" s="12"/>
      <c r="D56" s="12"/>
      <c r="E56" s="12"/>
      <c r="F56" s="12"/>
      <c r="G56" s="9" t="s">
        <v>1037</v>
      </c>
      <c r="H56" s="9" t="s">
        <v>124</v>
      </c>
      <c r="I56" s="3" t="s">
        <v>925</v>
      </c>
      <c r="J56" s="13" t="s">
        <v>1038</v>
      </c>
      <c r="K56" s="14" t="s">
        <v>1039</v>
      </c>
      <c r="L56" s="17">
        <f t="shared" si="3"/>
        <v>1.2951388888888915E-2</v>
      </c>
      <c r="M56">
        <f t="shared" si="4"/>
        <v>8</v>
      </c>
    </row>
    <row r="57" spans="1:13" x14ac:dyDescent="0.25">
      <c r="A57" s="11"/>
      <c r="B57" s="12"/>
      <c r="C57" s="12"/>
      <c r="D57" s="12"/>
      <c r="E57" s="12"/>
      <c r="F57" s="12"/>
      <c r="G57" s="9" t="s">
        <v>1040</v>
      </c>
      <c r="H57" s="9" t="s">
        <v>124</v>
      </c>
      <c r="I57" s="3" t="s">
        <v>925</v>
      </c>
      <c r="J57" s="13" t="s">
        <v>1041</v>
      </c>
      <c r="K57" s="14" t="s">
        <v>1042</v>
      </c>
      <c r="L57" s="17">
        <f t="shared" si="3"/>
        <v>3.3935185185185235E-2</v>
      </c>
      <c r="M57">
        <f t="shared" si="4"/>
        <v>11</v>
      </c>
    </row>
    <row r="58" spans="1:13" x14ac:dyDescent="0.25">
      <c r="A58" s="11"/>
      <c r="B58" s="12"/>
      <c r="C58" s="12"/>
      <c r="D58" s="12"/>
      <c r="E58" s="12"/>
      <c r="F58" s="12"/>
      <c r="G58" s="9" t="s">
        <v>1043</v>
      </c>
      <c r="H58" s="9" t="s">
        <v>124</v>
      </c>
      <c r="I58" s="3" t="s">
        <v>925</v>
      </c>
      <c r="J58" s="13" t="s">
        <v>1044</v>
      </c>
      <c r="K58" s="14" t="s">
        <v>1045</v>
      </c>
      <c r="L58" s="17">
        <f t="shared" si="3"/>
        <v>4.1134259259259176E-2</v>
      </c>
      <c r="M58">
        <f t="shared" si="4"/>
        <v>14</v>
      </c>
    </row>
    <row r="59" spans="1:13" x14ac:dyDescent="0.25">
      <c r="A59" s="11"/>
      <c r="B59" s="12"/>
      <c r="C59" s="12"/>
      <c r="D59" s="12"/>
      <c r="E59" s="12"/>
      <c r="F59" s="12"/>
      <c r="G59" s="9" t="s">
        <v>1046</v>
      </c>
      <c r="H59" s="9" t="s">
        <v>124</v>
      </c>
      <c r="I59" s="3" t="s">
        <v>925</v>
      </c>
      <c r="J59" s="13" t="s">
        <v>1047</v>
      </c>
      <c r="K59" s="14" t="s">
        <v>1048</v>
      </c>
      <c r="L59" s="17">
        <f t="shared" si="3"/>
        <v>3.1689814814814921E-2</v>
      </c>
      <c r="M59">
        <f t="shared" si="4"/>
        <v>15</v>
      </c>
    </row>
    <row r="60" spans="1:13" x14ac:dyDescent="0.25">
      <c r="A60" s="11"/>
      <c r="B60" s="12"/>
      <c r="C60" s="9" t="s">
        <v>121</v>
      </c>
      <c r="D60" s="9" t="s">
        <v>122</v>
      </c>
      <c r="E60" s="9" t="s">
        <v>122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1049</v>
      </c>
      <c r="H61" s="9" t="s">
        <v>124</v>
      </c>
      <c r="I61" s="3" t="s">
        <v>925</v>
      </c>
      <c r="J61" s="13" t="s">
        <v>1050</v>
      </c>
      <c r="K61" s="14" t="s">
        <v>1051</v>
      </c>
      <c r="L61" s="17">
        <f t="shared" si="3"/>
        <v>1.3287037037037042E-2</v>
      </c>
      <c r="M61">
        <f t="shared" si="4"/>
        <v>4</v>
      </c>
    </row>
    <row r="62" spans="1:13" x14ac:dyDescent="0.25">
      <c r="A62" s="11"/>
      <c r="B62" s="12"/>
      <c r="C62" s="12"/>
      <c r="D62" s="12"/>
      <c r="E62" s="12"/>
      <c r="F62" s="12"/>
      <c r="G62" s="9" t="s">
        <v>1052</v>
      </c>
      <c r="H62" s="9" t="s">
        <v>124</v>
      </c>
      <c r="I62" s="3" t="s">
        <v>925</v>
      </c>
      <c r="J62" s="13" t="s">
        <v>1053</v>
      </c>
      <c r="K62" s="14" t="s">
        <v>1054</v>
      </c>
      <c r="L62" s="17">
        <f t="shared" si="3"/>
        <v>1.4189814814814822E-2</v>
      </c>
      <c r="M62">
        <f t="shared" si="4"/>
        <v>5</v>
      </c>
    </row>
    <row r="63" spans="1:13" x14ac:dyDescent="0.25">
      <c r="A63" s="11"/>
      <c r="B63" s="12"/>
      <c r="C63" s="12"/>
      <c r="D63" s="12"/>
      <c r="E63" s="12"/>
      <c r="F63" s="12"/>
      <c r="G63" s="9" t="s">
        <v>1055</v>
      </c>
      <c r="H63" s="9" t="s">
        <v>124</v>
      </c>
      <c r="I63" s="3" t="s">
        <v>925</v>
      </c>
      <c r="J63" s="13" t="s">
        <v>1056</v>
      </c>
      <c r="K63" s="14" t="s">
        <v>1057</v>
      </c>
      <c r="L63" s="17">
        <f t="shared" si="3"/>
        <v>1.2349537037037062E-2</v>
      </c>
      <c r="M63">
        <f t="shared" si="4"/>
        <v>7</v>
      </c>
    </row>
    <row r="64" spans="1:13" x14ac:dyDescent="0.25">
      <c r="A64" s="11"/>
      <c r="B64" s="12"/>
      <c r="C64" s="12"/>
      <c r="D64" s="12"/>
      <c r="E64" s="12"/>
      <c r="F64" s="12"/>
      <c r="G64" s="9" t="s">
        <v>1058</v>
      </c>
      <c r="H64" s="9" t="s">
        <v>124</v>
      </c>
      <c r="I64" s="3" t="s">
        <v>925</v>
      </c>
      <c r="J64" s="13" t="s">
        <v>1059</v>
      </c>
      <c r="K64" s="14" t="s">
        <v>1060</v>
      </c>
      <c r="L64" s="17">
        <f t="shared" si="3"/>
        <v>1.3634259259259263E-2</v>
      </c>
      <c r="M64">
        <f t="shared" si="4"/>
        <v>8</v>
      </c>
    </row>
    <row r="65" spans="1:13" x14ac:dyDescent="0.25">
      <c r="A65" s="11"/>
      <c r="B65" s="12"/>
      <c r="C65" s="12"/>
      <c r="D65" s="12"/>
      <c r="E65" s="12"/>
      <c r="F65" s="12"/>
      <c r="G65" s="9" t="s">
        <v>1061</v>
      </c>
      <c r="H65" s="9" t="s">
        <v>124</v>
      </c>
      <c r="I65" s="3" t="s">
        <v>925</v>
      </c>
      <c r="J65" s="13" t="s">
        <v>1062</v>
      </c>
      <c r="K65" s="14" t="s">
        <v>1063</v>
      </c>
      <c r="L65" s="17">
        <f t="shared" si="3"/>
        <v>1.6331018518518536E-2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1064</v>
      </c>
      <c r="H66" s="9" t="s">
        <v>124</v>
      </c>
      <c r="I66" s="3" t="s">
        <v>925</v>
      </c>
      <c r="J66" s="13" t="s">
        <v>1065</v>
      </c>
      <c r="K66" s="14" t="s">
        <v>1066</v>
      </c>
      <c r="L66" s="17">
        <f t="shared" si="3"/>
        <v>1.851851851851849E-2</v>
      </c>
      <c r="M66">
        <f t="shared" si="4"/>
        <v>13</v>
      </c>
    </row>
    <row r="67" spans="1:13" x14ac:dyDescent="0.25">
      <c r="A67" s="11"/>
      <c r="B67" s="12"/>
      <c r="C67" s="12"/>
      <c r="D67" s="12"/>
      <c r="E67" s="12"/>
      <c r="F67" s="12"/>
      <c r="G67" s="9" t="s">
        <v>1067</v>
      </c>
      <c r="H67" s="9" t="s">
        <v>124</v>
      </c>
      <c r="I67" s="3" t="s">
        <v>925</v>
      </c>
      <c r="J67" s="13" t="s">
        <v>1068</v>
      </c>
      <c r="K67" s="14" t="s">
        <v>1069</v>
      </c>
      <c r="L67" s="17">
        <f t="shared" ref="L67:L130" si="5">K67-J67</f>
        <v>1.2719907407407471E-2</v>
      </c>
      <c r="M67">
        <f t="shared" ref="M67:M130" si="6">HOUR(J67)</f>
        <v>16</v>
      </c>
    </row>
    <row r="68" spans="1:13" x14ac:dyDescent="0.25">
      <c r="A68" s="11"/>
      <c r="B68" s="12"/>
      <c r="C68" s="12"/>
      <c r="D68" s="12"/>
      <c r="E68" s="12"/>
      <c r="F68" s="12"/>
      <c r="G68" s="9" t="s">
        <v>1070</v>
      </c>
      <c r="H68" s="9" t="s">
        <v>124</v>
      </c>
      <c r="I68" s="3" t="s">
        <v>925</v>
      </c>
      <c r="J68" s="13" t="s">
        <v>1071</v>
      </c>
      <c r="K68" s="14" t="s">
        <v>1072</v>
      </c>
      <c r="L68" s="17">
        <f t="shared" si="5"/>
        <v>1.2777777777777666E-2</v>
      </c>
      <c r="M68">
        <f t="shared" si="6"/>
        <v>18</v>
      </c>
    </row>
    <row r="69" spans="1:13" x14ac:dyDescent="0.25">
      <c r="A69" s="11"/>
      <c r="B69" s="12"/>
      <c r="C69" s="9" t="s">
        <v>147</v>
      </c>
      <c r="D69" s="9" t="s">
        <v>148</v>
      </c>
      <c r="E69" s="9" t="s">
        <v>148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1073</v>
      </c>
      <c r="H70" s="9" t="s">
        <v>124</v>
      </c>
      <c r="I70" s="3" t="s">
        <v>925</v>
      </c>
      <c r="J70" s="13" t="s">
        <v>1074</v>
      </c>
      <c r="K70" s="14" t="s">
        <v>1075</v>
      </c>
      <c r="L70" s="17">
        <f t="shared" si="5"/>
        <v>1.7141203703703672E-2</v>
      </c>
      <c r="M70">
        <f t="shared" si="6"/>
        <v>4</v>
      </c>
    </row>
    <row r="71" spans="1:13" x14ac:dyDescent="0.25">
      <c r="A71" s="11"/>
      <c r="B71" s="12"/>
      <c r="C71" s="12"/>
      <c r="D71" s="12"/>
      <c r="E71" s="12"/>
      <c r="F71" s="12"/>
      <c r="G71" s="9" t="s">
        <v>1076</v>
      </c>
      <c r="H71" s="9" t="s">
        <v>124</v>
      </c>
      <c r="I71" s="3" t="s">
        <v>925</v>
      </c>
      <c r="J71" s="13" t="s">
        <v>1077</v>
      </c>
      <c r="K71" s="14" t="s">
        <v>1078</v>
      </c>
      <c r="L71" s="17">
        <f t="shared" si="5"/>
        <v>1.7337962962962972E-2</v>
      </c>
      <c r="M71">
        <f t="shared" si="6"/>
        <v>6</v>
      </c>
    </row>
    <row r="72" spans="1:13" x14ac:dyDescent="0.25">
      <c r="A72" s="11"/>
      <c r="B72" s="12"/>
      <c r="C72" s="12"/>
      <c r="D72" s="12"/>
      <c r="E72" s="12"/>
      <c r="F72" s="12"/>
      <c r="G72" s="9" t="s">
        <v>1079</v>
      </c>
      <c r="H72" s="9" t="s">
        <v>124</v>
      </c>
      <c r="I72" s="3" t="s">
        <v>925</v>
      </c>
      <c r="J72" s="13" t="s">
        <v>1080</v>
      </c>
      <c r="K72" s="14" t="s">
        <v>1081</v>
      </c>
      <c r="L72" s="17">
        <f t="shared" si="5"/>
        <v>1.1041666666666616E-2</v>
      </c>
      <c r="M72">
        <f t="shared" si="6"/>
        <v>7</v>
      </c>
    </row>
    <row r="73" spans="1:13" x14ac:dyDescent="0.25">
      <c r="A73" s="11"/>
      <c r="B73" s="12"/>
      <c r="C73" s="12"/>
      <c r="D73" s="12"/>
      <c r="E73" s="12"/>
      <c r="F73" s="12"/>
      <c r="G73" s="9" t="s">
        <v>1082</v>
      </c>
      <c r="H73" s="9" t="s">
        <v>124</v>
      </c>
      <c r="I73" s="3" t="s">
        <v>925</v>
      </c>
      <c r="J73" s="13" t="s">
        <v>1083</v>
      </c>
      <c r="K73" s="14" t="s">
        <v>1084</v>
      </c>
      <c r="L73" s="17">
        <f t="shared" si="5"/>
        <v>1.1226851851851904E-2</v>
      </c>
      <c r="M73">
        <f t="shared" si="6"/>
        <v>9</v>
      </c>
    </row>
    <row r="74" spans="1:13" x14ac:dyDescent="0.25">
      <c r="A74" s="11"/>
      <c r="B74" s="12"/>
      <c r="C74" s="12"/>
      <c r="D74" s="12"/>
      <c r="E74" s="12"/>
      <c r="F74" s="12"/>
      <c r="G74" s="9" t="s">
        <v>1085</v>
      </c>
      <c r="H74" s="9" t="s">
        <v>124</v>
      </c>
      <c r="I74" s="3" t="s">
        <v>925</v>
      </c>
      <c r="J74" s="13" t="s">
        <v>1086</v>
      </c>
      <c r="K74" s="14" t="s">
        <v>1087</v>
      </c>
      <c r="L74" s="17">
        <f t="shared" si="5"/>
        <v>3.7916666666666654E-2</v>
      </c>
      <c r="M74">
        <f t="shared" si="6"/>
        <v>11</v>
      </c>
    </row>
    <row r="75" spans="1:13" x14ac:dyDescent="0.25">
      <c r="A75" s="11"/>
      <c r="B75" s="12"/>
      <c r="C75" s="12"/>
      <c r="D75" s="12"/>
      <c r="E75" s="12"/>
      <c r="F75" s="12"/>
      <c r="G75" s="9" t="s">
        <v>1088</v>
      </c>
      <c r="H75" s="9" t="s">
        <v>124</v>
      </c>
      <c r="I75" s="3" t="s">
        <v>925</v>
      </c>
      <c r="J75" s="13" t="s">
        <v>1089</v>
      </c>
      <c r="K75" s="14" t="s">
        <v>1090</v>
      </c>
      <c r="L75" s="17">
        <f t="shared" si="5"/>
        <v>1.8888888888888844E-2</v>
      </c>
      <c r="M75">
        <f t="shared" si="6"/>
        <v>14</v>
      </c>
    </row>
    <row r="76" spans="1:13" x14ac:dyDescent="0.25">
      <c r="A76" s="11"/>
      <c r="B76" s="12"/>
      <c r="C76" s="12"/>
      <c r="D76" s="12"/>
      <c r="E76" s="12"/>
      <c r="F76" s="12"/>
      <c r="G76" s="9" t="s">
        <v>1091</v>
      </c>
      <c r="H76" s="9" t="s">
        <v>124</v>
      </c>
      <c r="I76" s="3" t="s">
        <v>925</v>
      </c>
      <c r="J76" s="13" t="s">
        <v>1092</v>
      </c>
      <c r="K76" s="14" t="s">
        <v>1093</v>
      </c>
      <c r="L76" s="17">
        <f t="shared" si="5"/>
        <v>2.8715277777777826E-2</v>
      </c>
      <c r="M76">
        <f t="shared" si="6"/>
        <v>14</v>
      </c>
    </row>
    <row r="77" spans="1:13" x14ac:dyDescent="0.25">
      <c r="A77" s="11"/>
      <c r="B77" s="12"/>
      <c r="C77" s="9" t="s">
        <v>271</v>
      </c>
      <c r="D77" s="9" t="s">
        <v>272</v>
      </c>
      <c r="E77" s="10" t="s">
        <v>12</v>
      </c>
      <c r="F77" s="5"/>
      <c r="G77" s="5"/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9" t="s">
        <v>273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1094</v>
      </c>
      <c r="H79" s="9" t="s">
        <v>124</v>
      </c>
      <c r="I79" s="3" t="s">
        <v>925</v>
      </c>
      <c r="J79" s="13" t="s">
        <v>1095</v>
      </c>
      <c r="K79" s="14" t="s">
        <v>1096</v>
      </c>
      <c r="L79" s="17">
        <f t="shared" si="5"/>
        <v>2.0196759259259289E-2</v>
      </c>
      <c r="M79">
        <f t="shared" si="6"/>
        <v>5</v>
      </c>
    </row>
    <row r="80" spans="1:13" x14ac:dyDescent="0.25">
      <c r="A80" s="11"/>
      <c r="B80" s="12"/>
      <c r="C80" s="12"/>
      <c r="D80" s="12"/>
      <c r="E80" s="12"/>
      <c r="F80" s="12"/>
      <c r="G80" s="9" t="s">
        <v>1097</v>
      </c>
      <c r="H80" s="9" t="s">
        <v>124</v>
      </c>
      <c r="I80" s="3" t="s">
        <v>925</v>
      </c>
      <c r="J80" s="13" t="s">
        <v>1098</v>
      </c>
      <c r="K80" s="14" t="s">
        <v>1099</v>
      </c>
      <c r="L80" s="17">
        <f t="shared" si="5"/>
        <v>2.1238425925925897E-2</v>
      </c>
      <c r="M80">
        <f t="shared" si="6"/>
        <v>6</v>
      </c>
    </row>
    <row r="81" spans="1:13" x14ac:dyDescent="0.25">
      <c r="A81" s="11"/>
      <c r="B81" s="12"/>
      <c r="C81" s="12"/>
      <c r="D81" s="12"/>
      <c r="E81" s="12"/>
      <c r="F81" s="12"/>
      <c r="G81" s="9" t="s">
        <v>1100</v>
      </c>
      <c r="H81" s="9" t="s">
        <v>124</v>
      </c>
      <c r="I81" s="3" t="s">
        <v>925</v>
      </c>
      <c r="J81" s="13" t="s">
        <v>1101</v>
      </c>
      <c r="K81" s="14" t="s">
        <v>1102</v>
      </c>
      <c r="L81" s="17">
        <f t="shared" si="5"/>
        <v>2.8310185185185133E-2</v>
      </c>
      <c r="M81">
        <f t="shared" si="6"/>
        <v>9</v>
      </c>
    </row>
    <row r="82" spans="1:13" x14ac:dyDescent="0.25">
      <c r="A82" s="11"/>
      <c r="B82" s="12"/>
      <c r="C82" s="12"/>
      <c r="D82" s="12"/>
      <c r="E82" s="12"/>
      <c r="F82" s="12"/>
      <c r="G82" s="9" t="s">
        <v>1103</v>
      </c>
      <c r="H82" s="9" t="s">
        <v>124</v>
      </c>
      <c r="I82" s="3" t="s">
        <v>925</v>
      </c>
      <c r="J82" s="13" t="s">
        <v>1104</v>
      </c>
      <c r="K82" s="14" t="s">
        <v>1105</v>
      </c>
      <c r="L82" s="17">
        <f t="shared" si="5"/>
        <v>3.4305555555555534E-2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1106</v>
      </c>
      <c r="H83" s="9" t="s">
        <v>124</v>
      </c>
      <c r="I83" s="3" t="s">
        <v>925</v>
      </c>
      <c r="J83" s="13" t="s">
        <v>1107</v>
      </c>
      <c r="K83" s="14" t="s">
        <v>1108</v>
      </c>
      <c r="L83" s="17">
        <f t="shared" si="5"/>
        <v>2.351851851851855E-2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9" t="s">
        <v>307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1109</v>
      </c>
      <c r="H85" s="9" t="s">
        <v>124</v>
      </c>
      <c r="I85" s="3" t="s">
        <v>925</v>
      </c>
      <c r="J85" s="13" t="s">
        <v>1110</v>
      </c>
      <c r="K85" s="14" t="s">
        <v>1111</v>
      </c>
      <c r="L85" s="17">
        <f t="shared" si="5"/>
        <v>1.443287037037036E-2</v>
      </c>
      <c r="M85">
        <f t="shared" si="6"/>
        <v>5</v>
      </c>
    </row>
    <row r="86" spans="1:13" x14ac:dyDescent="0.25">
      <c r="A86" s="11"/>
      <c r="B86" s="12"/>
      <c r="C86" s="12"/>
      <c r="D86" s="12"/>
      <c r="E86" s="12"/>
      <c r="F86" s="12"/>
      <c r="G86" s="9" t="s">
        <v>1112</v>
      </c>
      <c r="H86" s="9" t="s">
        <v>124</v>
      </c>
      <c r="I86" s="3" t="s">
        <v>925</v>
      </c>
      <c r="J86" s="13" t="s">
        <v>1113</v>
      </c>
      <c r="K86" s="14" t="s">
        <v>1114</v>
      </c>
      <c r="L86" s="17">
        <f t="shared" si="5"/>
        <v>1.4907407407407369E-2</v>
      </c>
      <c r="M86">
        <f t="shared" si="6"/>
        <v>8</v>
      </c>
    </row>
    <row r="87" spans="1:13" x14ac:dyDescent="0.25">
      <c r="A87" s="11"/>
      <c r="B87" s="12"/>
      <c r="C87" s="12"/>
      <c r="D87" s="12"/>
      <c r="E87" s="12"/>
      <c r="F87" s="12"/>
      <c r="G87" s="9" t="s">
        <v>1115</v>
      </c>
      <c r="H87" s="9" t="s">
        <v>124</v>
      </c>
      <c r="I87" s="3" t="s">
        <v>925</v>
      </c>
      <c r="J87" s="13" t="s">
        <v>1116</v>
      </c>
      <c r="K87" s="14" t="s">
        <v>1117</v>
      </c>
      <c r="L87" s="17">
        <f t="shared" si="5"/>
        <v>2.0451388888888922E-2</v>
      </c>
      <c r="M87">
        <f t="shared" si="6"/>
        <v>8</v>
      </c>
    </row>
    <row r="88" spans="1:13" x14ac:dyDescent="0.25">
      <c r="A88" s="11"/>
      <c r="B88" s="12"/>
      <c r="C88" s="12"/>
      <c r="D88" s="12"/>
      <c r="E88" s="12"/>
      <c r="F88" s="12"/>
      <c r="G88" s="9" t="s">
        <v>1118</v>
      </c>
      <c r="H88" s="9" t="s">
        <v>124</v>
      </c>
      <c r="I88" s="3" t="s">
        <v>925</v>
      </c>
      <c r="J88" s="13" t="s">
        <v>1119</v>
      </c>
      <c r="K88" s="14" t="s">
        <v>1120</v>
      </c>
      <c r="L88" s="17">
        <f t="shared" si="5"/>
        <v>2.0844907407407465E-2</v>
      </c>
      <c r="M88">
        <f t="shared" si="6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1121</v>
      </c>
      <c r="H89" s="9" t="s">
        <v>124</v>
      </c>
      <c r="I89" s="3" t="s">
        <v>925</v>
      </c>
      <c r="J89" s="13" t="s">
        <v>1122</v>
      </c>
      <c r="K89" s="14" t="s">
        <v>1123</v>
      </c>
      <c r="L89" s="17">
        <f t="shared" si="5"/>
        <v>2.6597222222222217E-2</v>
      </c>
      <c r="M89">
        <f t="shared" si="6"/>
        <v>10</v>
      </c>
    </row>
    <row r="90" spans="1:13" x14ac:dyDescent="0.25">
      <c r="A90" s="11"/>
      <c r="B90" s="12"/>
      <c r="C90" s="12"/>
      <c r="D90" s="12"/>
      <c r="E90" s="12"/>
      <c r="F90" s="12"/>
      <c r="G90" s="9" t="s">
        <v>1124</v>
      </c>
      <c r="H90" s="9" t="s">
        <v>124</v>
      </c>
      <c r="I90" s="3" t="s">
        <v>925</v>
      </c>
      <c r="J90" s="13" t="s">
        <v>1125</v>
      </c>
      <c r="K90" s="14" t="s">
        <v>1126</v>
      </c>
      <c r="L90" s="17">
        <f t="shared" si="5"/>
        <v>3.5011574074074125E-2</v>
      </c>
      <c r="M90">
        <f t="shared" si="6"/>
        <v>11</v>
      </c>
    </row>
    <row r="91" spans="1:13" x14ac:dyDescent="0.25">
      <c r="A91" s="11"/>
      <c r="B91" s="12"/>
      <c r="C91" s="12"/>
      <c r="D91" s="12"/>
      <c r="E91" s="12"/>
      <c r="F91" s="12"/>
      <c r="G91" s="9" t="s">
        <v>1127</v>
      </c>
      <c r="H91" s="9" t="s">
        <v>124</v>
      </c>
      <c r="I91" s="3" t="s">
        <v>925</v>
      </c>
      <c r="J91" s="13" t="s">
        <v>1128</v>
      </c>
      <c r="K91" s="14" t="s">
        <v>1129</v>
      </c>
      <c r="L91" s="17">
        <f t="shared" si="5"/>
        <v>4.6944444444444455E-2</v>
      </c>
      <c r="M91">
        <f t="shared" si="6"/>
        <v>11</v>
      </c>
    </row>
    <row r="92" spans="1:13" x14ac:dyDescent="0.25">
      <c r="A92" s="11"/>
      <c r="B92" s="12"/>
      <c r="C92" s="12"/>
      <c r="D92" s="12"/>
      <c r="E92" s="12"/>
      <c r="F92" s="12"/>
      <c r="G92" s="9" t="s">
        <v>1130</v>
      </c>
      <c r="H92" s="9" t="s">
        <v>124</v>
      </c>
      <c r="I92" s="3" t="s">
        <v>925</v>
      </c>
      <c r="J92" s="13" t="s">
        <v>1131</v>
      </c>
      <c r="K92" s="14" t="s">
        <v>1132</v>
      </c>
      <c r="L92" s="17">
        <f t="shared" si="5"/>
        <v>2.631944444444434E-2</v>
      </c>
      <c r="M92">
        <f t="shared" si="6"/>
        <v>12</v>
      </c>
    </row>
    <row r="93" spans="1:13" x14ac:dyDescent="0.25">
      <c r="A93" s="11"/>
      <c r="B93" s="12"/>
      <c r="C93" s="12"/>
      <c r="D93" s="12"/>
      <c r="E93" s="12"/>
      <c r="F93" s="12"/>
      <c r="G93" s="9" t="s">
        <v>1133</v>
      </c>
      <c r="H93" s="9" t="s">
        <v>124</v>
      </c>
      <c r="I93" s="3" t="s">
        <v>925</v>
      </c>
      <c r="J93" s="13" t="s">
        <v>1134</v>
      </c>
      <c r="K93" s="14" t="s">
        <v>1135</v>
      </c>
      <c r="L93" s="17">
        <f t="shared" si="5"/>
        <v>2.6689814814814805E-2</v>
      </c>
      <c r="M93">
        <f t="shared" si="6"/>
        <v>12</v>
      </c>
    </row>
    <row r="94" spans="1:13" x14ac:dyDescent="0.25">
      <c r="A94" s="11"/>
      <c r="B94" s="12"/>
      <c r="C94" s="12"/>
      <c r="D94" s="12"/>
      <c r="E94" s="12"/>
      <c r="F94" s="12"/>
      <c r="G94" s="9" t="s">
        <v>1136</v>
      </c>
      <c r="H94" s="9" t="s">
        <v>124</v>
      </c>
      <c r="I94" s="3" t="s">
        <v>925</v>
      </c>
      <c r="J94" s="13" t="s">
        <v>1137</v>
      </c>
      <c r="K94" s="14" t="s">
        <v>1138</v>
      </c>
      <c r="L94" s="17">
        <f t="shared" si="5"/>
        <v>1.3796296296296306E-2</v>
      </c>
      <c r="M94">
        <f t="shared" si="6"/>
        <v>12</v>
      </c>
    </row>
    <row r="95" spans="1:13" x14ac:dyDescent="0.25">
      <c r="A95" s="11"/>
      <c r="B95" s="12"/>
      <c r="C95" s="12"/>
      <c r="D95" s="12"/>
      <c r="E95" s="12"/>
      <c r="F95" s="12"/>
      <c r="G95" s="9" t="s">
        <v>1139</v>
      </c>
      <c r="H95" s="9" t="s">
        <v>124</v>
      </c>
      <c r="I95" s="3" t="s">
        <v>925</v>
      </c>
      <c r="J95" s="13" t="s">
        <v>1140</v>
      </c>
      <c r="K95" s="14" t="s">
        <v>1141</v>
      </c>
      <c r="L95" s="17">
        <f t="shared" si="5"/>
        <v>1.7488425925925921E-2</v>
      </c>
      <c r="M95">
        <f t="shared" si="6"/>
        <v>13</v>
      </c>
    </row>
    <row r="96" spans="1:13" x14ac:dyDescent="0.25">
      <c r="A96" s="11"/>
      <c r="B96" s="12"/>
      <c r="C96" s="12"/>
      <c r="D96" s="12"/>
      <c r="E96" s="12"/>
      <c r="F96" s="12"/>
      <c r="G96" s="9" t="s">
        <v>1142</v>
      </c>
      <c r="H96" s="9" t="s">
        <v>124</v>
      </c>
      <c r="I96" s="3" t="s">
        <v>925</v>
      </c>
      <c r="J96" s="13" t="s">
        <v>1143</v>
      </c>
      <c r="K96" s="14" t="s">
        <v>1144</v>
      </c>
      <c r="L96" s="17">
        <f t="shared" si="5"/>
        <v>1.2812500000000004E-2</v>
      </c>
      <c r="M96">
        <f t="shared" si="6"/>
        <v>13</v>
      </c>
    </row>
    <row r="97" spans="1:13" x14ac:dyDescent="0.25">
      <c r="A97" s="11"/>
      <c r="B97" s="12"/>
      <c r="C97" s="12"/>
      <c r="D97" s="12"/>
      <c r="E97" s="12"/>
      <c r="F97" s="12"/>
      <c r="G97" s="9" t="s">
        <v>1145</v>
      </c>
      <c r="H97" s="9" t="s">
        <v>124</v>
      </c>
      <c r="I97" s="3" t="s">
        <v>925</v>
      </c>
      <c r="J97" s="13" t="s">
        <v>1146</v>
      </c>
      <c r="K97" s="14" t="s">
        <v>1147</v>
      </c>
      <c r="L97" s="17">
        <f t="shared" si="5"/>
        <v>2.9479166666666723E-2</v>
      </c>
      <c r="M97">
        <f t="shared" si="6"/>
        <v>14</v>
      </c>
    </row>
    <row r="98" spans="1:13" x14ac:dyDescent="0.25">
      <c r="A98" s="11"/>
      <c r="B98" s="12"/>
      <c r="C98" s="9" t="s">
        <v>326</v>
      </c>
      <c r="D98" s="9" t="s">
        <v>327</v>
      </c>
      <c r="E98" s="9" t="s">
        <v>327</v>
      </c>
      <c r="F98" s="9" t="s">
        <v>15</v>
      </c>
      <c r="G98" s="9" t="s">
        <v>1148</v>
      </c>
      <c r="H98" s="9" t="s">
        <v>124</v>
      </c>
      <c r="I98" s="3" t="s">
        <v>925</v>
      </c>
      <c r="J98" s="13" t="s">
        <v>1149</v>
      </c>
      <c r="K98" s="14" t="s">
        <v>1150</v>
      </c>
      <c r="L98" s="17">
        <f t="shared" si="5"/>
        <v>2.879629629629632E-2</v>
      </c>
      <c r="M98">
        <f t="shared" si="6"/>
        <v>10</v>
      </c>
    </row>
    <row r="99" spans="1:13" x14ac:dyDescent="0.25">
      <c r="A99" s="11"/>
      <c r="B99" s="12"/>
      <c r="C99" s="9" t="s">
        <v>331</v>
      </c>
      <c r="D99" s="9" t="s">
        <v>332</v>
      </c>
      <c r="E99" s="9" t="s">
        <v>332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1151</v>
      </c>
      <c r="H100" s="9" t="s">
        <v>124</v>
      </c>
      <c r="I100" s="3" t="s">
        <v>925</v>
      </c>
      <c r="J100" s="13" t="s">
        <v>1152</v>
      </c>
      <c r="K100" s="14" t="s">
        <v>1153</v>
      </c>
      <c r="L100" s="17">
        <f t="shared" si="5"/>
        <v>2.1550925925925946E-2</v>
      </c>
      <c r="M100">
        <f t="shared" si="6"/>
        <v>10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1154</v>
      </c>
      <c r="H101" s="9" t="s">
        <v>124</v>
      </c>
      <c r="I101" s="3" t="s">
        <v>925</v>
      </c>
      <c r="J101" s="13" t="s">
        <v>1155</v>
      </c>
      <c r="K101" s="14" t="s">
        <v>1156</v>
      </c>
      <c r="L101" s="17">
        <f t="shared" si="5"/>
        <v>1.8310185185185235E-2</v>
      </c>
      <c r="M101">
        <f t="shared" si="6"/>
        <v>10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1157</v>
      </c>
      <c r="H102" s="9" t="s">
        <v>124</v>
      </c>
      <c r="I102" s="3" t="s">
        <v>925</v>
      </c>
      <c r="J102" s="13" t="s">
        <v>1158</v>
      </c>
      <c r="K102" s="14" t="s">
        <v>1159</v>
      </c>
      <c r="L102" s="17">
        <f t="shared" si="5"/>
        <v>3.5381944444444535E-2</v>
      </c>
      <c r="M102">
        <f t="shared" si="6"/>
        <v>14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1160</v>
      </c>
      <c r="H103" s="9" t="s">
        <v>124</v>
      </c>
      <c r="I103" s="3" t="s">
        <v>925</v>
      </c>
      <c r="J103" s="13" t="s">
        <v>1161</v>
      </c>
      <c r="K103" s="14" t="s">
        <v>1162</v>
      </c>
      <c r="L103" s="17">
        <f t="shared" si="5"/>
        <v>1.4236111111111227E-2</v>
      </c>
      <c r="M103">
        <f t="shared" si="6"/>
        <v>18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1163</v>
      </c>
      <c r="H104" s="9" t="s">
        <v>124</v>
      </c>
      <c r="I104" s="3" t="s">
        <v>925</v>
      </c>
      <c r="J104" s="13" t="s">
        <v>1164</v>
      </c>
      <c r="K104" s="14" t="s">
        <v>1165</v>
      </c>
      <c r="L104" s="17">
        <f t="shared" si="5"/>
        <v>1.7719907407407254E-2</v>
      </c>
      <c r="M104">
        <f t="shared" si="6"/>
        <v>19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1166</v>
      </c>
      <c r="H105" s="9" t="s">
        <v>124</v>
      </c>
      <c r="I105" s="3" t="s">
        <v>925</v>
      </c>
      <c r="J105" s="13" t="s">
        <v>1167</v>
      </c>
      <c r="K105" s="14" t="s">
        <v>1168</v>
      </c>
      <c r="L105" s="17">
        <f t="shared" si="5"/>
        <v>1.3576388888888791E-2</v>
      </c>
      <c r="M105">
        <f t="shared" si="6"/>
        <v>20</v>
      </c>
    </row>
    <row r="106" spans="1:13" x14ac:dyDescent="0.25">
      <c r="A106" s="11"/>
      <c r="B106" s="12"/>
      <c r="C106" s="9" t="s">
        <v>81</v>
      </c>
      <c r="D106" s="9" t="s">
        <v>82</v>
      </c>
      <c r="E106" s="10" t="s">
        <v>12</v>
      </c>
      <c r="F106" s="5"/>
      <c r="G106" s="5"/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9" t="s">
        <v>82</v>
      </c>
      <c r="F107" s="9" t="s">
        <v>15</v>
      </c>
      <c r="G107" s="9" t="s">
        <v>1169</v>
      </c>
      <c r="H107" s="9" t="s">
        <v>124</v>
      </c>
      <c r="I107" s="3" t="s">
        <v>925</v>
      </c>
      <c r="J107" s="13" t="s">
        <v>1170</v>
      </c>
      <c r="K107" s="14" t="s">
        <v>1171</v>
      </c>
      <c r="L107" s="17">
        <f t="shared" si="5"/>
        <v>1.069444444444434E-2</v>
      </c>
      <c r="M107">
        <f t="shared" si="6"/>
        <v>23</v>
      </c>
    </row>
    <row r="108" spans="1:13" x14ac:dyDescent="0.25">
      <c r="A108" s="11"/>
      <c r="B108" s="12"/>
      <c r="C108" s="12"/>
      <c r="D108" s="12"/>
      <c r="E108" s="9" t="s">
        <v>92</v>
      </c>
      <c r="F108" s="9" t="s">
        <v>15</v>
      </c>
      <c r="G108" s="9" t="s">
        <v>1172</v>
      </c>
      <c r="H108" s="9" t="s">
        <v>124</v>
      </c>
      <c r="I108" s="3" t="s">
        <v>925</v>
      </c>
      <c r="J108" s="13" t="s">
        <v>1173</v>
      </c>
      <c r="K108" s="14" t="s">
        <v>1174</v>
      </c>
      <c r="L108" s="17">
        <f t="shared" si="5"/>
        <v>1.2060185185185146E-2</v>
      </c>
      <c r="M108">
        <f t="shared" si="6"/>
        <v>12</v>
      </c>
    </row>
    <row r="109" spans="1:13" x14ac:dyDescent="0.25">
      <c r="A109" s="11"/>
      <c r="B109" s="12"/>
      <c r="C109" s="9" t="s">
        <v>362</v>
      </c>
      <c r="D109" s="9" t="s">
        <v>363</v>
      </c>
      <c r="E109" s="9" t="s">
        <v>363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1175</v>
      </c>
      <c r="H110" s="9" t="s">
        <v>124</v>
      </c>
      <c r="I110" s="3" t="s">
        <v>925</v>
      </c>
      <c r="J110" s="13" t="s">
        <v>1176</v>
      </c>
      <c r="K110" s="14" t="s">
        <v>1177</v>
      </c>
      <c r="L110" s="17">
        <f t="shared" si="5"/>
        <v>3.259259259259259E-2</v>
      </c>
      <c r="M110">
        <f t="shared" si="6"/>
        <v>1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1178</v>
      </c>
      <c r="H111" s="9" t="s">
        <v>124</v>
      </c>
      <c r="I111" s="3" t="s">
        <v>925</v>
      </c>
      <c r="J111" s="13" t="s">
        <v>1179</v>
      </c>
      <c r="K111" s="14" t="s">
        <v>1180</v>
      </c>
      <c r="L111" s="17">
        <f t="shared" si="5"/>
        <v>1.2048611111111121E-2</v>
      </c>
      <c r="M111">
        <f t="shared" si="6"/>
        <v>2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1181</v>
      </c>
      <c r="H112" s="9" t="s">
        <v>124</v>
      </c>
      <c r="I112" s="3" t="s">
        <v>925</v>
      </c>
      <c r="J112" s="13" t="s">
        <v>1182</v>
      </c>
      <c r="K112" s="14" t="s">
        <v>1183</v>
      </c>
      <c r="L112" s="17">
        <f t="shared" si="5"/>
        <v>1.743055555555556E-2</v>
      </c>
      <c r="M112">
        <f t="shared" si="6"/>
        <v>6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1184</v>
      </c>
      <c r="H113" s="9" t="s">
        <v>124</v>
      </c>
      <c r="I113" s="3" t="s">
        <v>925</v>
      </c>
      <c r="J113" s="13" t="s">
        <v>1185</v>
      </c>
      <c r="K113" s="14" t="s">
        <v>1186</v>
      </c>
      <c r="L113" s="17">
        <f t="shared" si="5"/>
        <v>2.5057870370370383E-2</v>
      </c>
      <c r="M113">
        <f t="shared" si="6"/>
        <v>6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1187</v>
      </c>
      <c r="H114" s="9" t="s">
        <v>124</v>
      </c>
      <c r="I114" s="3" t="s">
        <v>925</v>
      </c>
      <c r="J114" s="13" t="s">
        <v>1188</v>
      </c>
      <c r="K114" s="14" t="s">
        <v>1189</v>
      </c>
      <c r="L114" s="17">
        <f t="shared" si="5"/>
        <v>1.6168981481481437E-2</v>
      </c>
      <c r="M114">
        <f t="shared" si="6"/>
        <v>10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1190</v>
      </c>
      <c r="H115" s="9" t="s">
        <v>124</v>
      </c>
      <c r="I115" s="3" t="s">
        <v>925</v>
      </c>
      <c r="J115" s="13" t="s">
        <v>1191</v>
      </c>
      <c r="K115" s="14" t="s">
        <v>1192</v>
      </c>
      <c r="L115" s="17">
        <f t="shared" si="5"/>
        <v>1.5300925925925801E-2</v>
      </c>
      <c r="M115">
        <f t="shared" si="6"/>
        <v>18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1193</v>
      </c>
      <c r="H116" s="9" t="s">
        <v>124</v>
      </c>
      <c r="I116" s="3" t="s">
        <v>925</v>
      </c>
      <c r="J116" s="13" t="s">
        <v>1194</v>
      </c>
      <c r="K116" s="14" t="s">
        <v>1195</v>
      </c>
      <c r="L116" s="17">
        <f t="shared" si="5"/>
        <v>1.7615740740740682E-2</v>
      </c>
      <c r="M116">
        <f t="shared" si="6"/>
        <v>21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1196</v>
      </c>
      <c r="H117" s="9" t="s">
        <v>124</v>
      </c>
      <c r="I117" s="3" t="s">
        <v>925</v>
      </c>
      <c r="J117" s="13" t="s">
        <v>1197</v>
      </c>
      <c r="K117" s="14" t="s">
        <v>1198</v>
      </c>
      <c r="L117" s="17">
        <f t="shared" si="5"/>
        <v>1.5798611111111138E-2</v>
      </c>
      <c r="M117">
        <f t="shared" si="6"/>
        <v>22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1199</v>
      </c>
      <c r="H118" s="9" t="s">
        <v>124</v>
      </c>
      <c r="I118" s="3" t="s">
        <v>925</v>
      </c>
      <c r="J118" s="13" t="s">
        <v>1200</v>
      </c>
      <c r="K118" s="14" t="s">
        <v>1201</v>
      </c>
      <c r="L118" s="17">
        <f t="shared" si="5"/>
        <v>2.1469907407407396E-2</v>
      </c>
      <c r="M118">
        <f t="shared" si="6"/>
        <v>23</v>
      </c>
    </row>
    <row r="119" spans="1:13" x14ac:dyDescent="0.25">
      <c r="A119" s="11"/>
      <c r="B119" s="12"/>
      <c r="C119" s="9" t="s">
        <v>175</v>
      </c>
      <c r="D119" s="9" t="s">
        <v>176</v>
      </c>
      <c r="E119" s="9" t="s">
        <v>176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1202</v>
      </c>
      <c r="H120" s="9" t="s">
        <v>124</v>
      </c>
      <c r="I120" s="3" t="s">
        <v>925</v>
      </c>
      <c r="J120" s="13" t="s">
        <v>1203</v>
      </c>
      <c r="K120" s="14" t="s">
        <v>1204</v>
      </c>
      <c r="L120" s="17">
        <f t="shared" si="5"/>
        <v>1.6956018518518523E-2</v>
      </c>
      <c r="M120">
        <f t="shared" si="6"/>
        <v>8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1205</v>
      </c>
      <c r="H121" s="9" t="s">
        <v>124</v>
      </c>
      <c r="I121" s="3" t="s">
        <v>925</v>
      </c>
      <c r="J121" s="13" t="s">
        <v>1206</v>
      </c>
      <c r="K121" s="14" t="s">
        <v>1207</v>
      </c>
      <c r="L121" s="17">
        <f t="shared" si="5"/>
        <v>2.3067129629629646E-2</v>
      </c>
      <c r="M121">
        <f t="shared" si="6"/>
        <v>11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1208</v>
      </c>
      <c r="H122" s="9" t="s">
        <v>124</v>
      </c>
      <c r="I122" s="3" t="s">
        <v>925</v>
      </c>
      <c r="J122" s="13" t="s">
        <v>1209</v>
      </c>
      <c r="K122" s="14" t="s">
        <v>1210</v>
      </c>
      <c r="L122" s="17">
        <f t="shared" si="5"/>
        <v>1.3541666666666674E-2</v>
      </c>
      <c r="M122">
        <f t="shared" si="6"/>
        <v>14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1211</v>
      </c>
      <c r="H123" s="9" t="s">
        <v>124</v>
      </c>
      <c r="I123" s="3" t="s">
        <v>925</v>
      </c>
      <c r="J123" s="13" t="s">
        <v>1212</v>
      </c>
      <c r="K123" s="14" t="s">
        <v>1213</v>
      </c>
      <c r="L123" s="17">
        <f t="shared" si="5"/>
        <v>1.3622685185185279E-2</v>
      </c>
      <c r="M123">
        <f t="shared" si="6"/>
        <v>16</v>
      </c>
    </row>
    <row r="124" spans="1:13" x14ac:dyDescent="0.25">
      <c r="A124" s="11"/>
      <c r="B124" s="12"/>
      <c r="C124" s="9" t="s">
        <v>183</v>
      </c>
      <c r="D124" s="9" t="s">
        <v>184</v>
      </c>
      <c r="E124" s="9" t="s">
        <v>184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1214</v>
      </c>
      <c r="H125" s="9" t="s">
        <v>124</v>
      </c>
      <c r="I125" s="3" t="s">
        <v>925</v>
      </c>
      <c r="J125" s="13" t="s">
        <v>1215</v>
      </c>
      <c r="K125" s="14" t="s">
        <v>1216</v>
      </c>
      <c r="L125" s="17">
        <f t="shared" si="5"/>
        <v>1.3506944444444419E-2</v>
      </c>
      <c r="M125">
        <f t="shared" si="6"/>
        <v>3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1217</v>
      </c>
      <c r="H126" s="9" t="s">
        <v>124</v>
      </c>
      <c r="I126" s="3" t="s">
        <v>925</v>
      </c>
      <c r="J126" s="13" t="s">
        <v>1218</v>
      </c>
      <c r="K126" s="14" t="s">
        <v>1219</v>
      </c>
      <c r="L126" s="17">
        <f t="shared" si="5"/>
        <v>1.7233796296296289E-2</v>
      </c>
      <c r="M126">
        <f t="shared" si="6"/>
        <v>6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1220</v>
      </c>
      <c r="H127" s="9" t="s">
        <v>124</v>
      </c>
      <c r="I127" s="3" t="s">
        <v>925</v>
      </c>
      <c r="J127" s="13" t="s">
        <v>1221</v>
      </c>
      <c r="K127" s="14" t="s">
        <v>1222</v>
      </c>
      <c r="L127" s="17">
        <f t="shared" si="5"/>
        <v>1.317129629629632E-2</v>
      </c>
      <c r="M127">
        <f t="shared" si="6"/>
        <v>21</v>
      </c>
    </row>
    <row r="128" spans="1:13" x14ac:dyDescent="0.25">
      <c r="A128" s="11"/>
      <c r="B128" s="12"/>
      <c r="C128" s="9" t="s">
        <v>41</v>
      </c>
      <c r="D128" s="9" t="s">
        <v>42</v>
      </c>
      <c r="E128" s="10" t="s">
        <v>12</v>
      </c>
      <c r="F128" s="5"/>
      <c r="G128" s="5"/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9" t="s">
        <v>43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1223</v>
      </c>
      <c r="H130" s="9" t="s">
        <v>189</v>
      </c>
      <c r="I130" s="3" t="s">
        <v>925</v>
      </c>
      <c r="J130" s="13" t="s">
        <v>1224</v>
      </c>
      <c r="K130" s="14" t="s">
        <v>1225</v>
      </c>
      <c r="L130" s="17">
        <f t="shared" si="5"/>
        <v>1.3877314814814856E-2</v>
      </c>
      <c r="M130">
        <f t="shared" si="6"/>
        <v>7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1226</v>
      </c>
      <c r="H131" s="9" t="s">
        <v>189</v>
      </c>
      <c r="I131" s="3" t="s">
        <v>925</v>
      </c>
      <c r="J131" s="13" t="s">
        <v>1227</v>
      </c>
      <c r="K131" s="14" t="s">
        <v>1228</v>
      </c>
      <c r="L131" s="17">
        <f t="shared" ref="L131:L177" si="7">K131-J131</f>
        <v>3.697916666666673E-2</v>
      </c>
      <c r="M131">
        <f t="shared" ref="M131:M177" si="8">HOUR(J131)</f>
        <v>11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1229</v>
      </c>
      <c r="H132" s="9" t="s">
        <v>189</v>
      </c>
      <c r="I132" s="3" t="s">
        <v>925</v>
      </c>
      <c r="J132" s="13" t="s">
        <v>1230</v>
      </c>
      <c r="K132" s="14" t="s">
        <v>1231</v>
      </c>
      <c r="L132" s="17">
        <f t="shared" si="7"/>
        <v>2.2233796296296293E-2</v>
      </c>
      <c r="M132">
        <f t="shared" si="8"/>
        <v>17</v>
      </c>
    </row>
    <row r="133" spans="1:13" x14ac:dyDescent="0.25">
      <c r="A133" s="11"/>
      <c r="B133" s="12"/>
      <c r="C133" s="12"/>
      <c r="D133" s="12"/>
      <c r="E133" s="9" t="s">
        <v>42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1232</v>
      </c>
      <c r="H134" s="9" t="s">
        <v>189</v>
      </c>
      <c r="I134" s="3" t="s">
        <v>925</v>
      </c>
      <c r="J134" s="13" t="s">
        <v>1233</v>
      </c>
      <c r="K134" s="14" t="s">
        <v>1234</v>
      </c>
      <c r="L134" s="17">
        <f t="shared" si="7"/>
        <v>1.9039351851851849E-2</v>
      </c>
      <c r="M134">
        <f t="shared" si="8"/>
        <v>10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1235</v>
      </c>
      <c r="H135" s="9" t="s">
        <v>189</v>
      </c>
      <c r="I135" s="3" t="s">
        <v>925</v>
      </c>
      <c r="J135" s="13" t="s">
        <v>1236</v>
      </c>
      <c r="K135" s="14" t="s">
        <v>1237</v>
      </c>
      <c r="L135" s="17">
        <f t="shared" si="7"/>
        <v>4.7418981481481493E-2</v>
      </c>
      <c r="M135">
        <f t="shared" si="8"/>
        <v>14</v>
      </c>
    </row>
    <row r="136" spans="1:13" x14ac:dyDescent="0.25">
      <c r="A136" s="11"/>
      <c r="B136" s="12"/>
      <c r="C136" s="9" t="s">
        <v>799</v>
      </c>
      <c r="D136" s="9" t="s">
        <v>800</v>
      </c>
      <c r="E136" s="9" t="s">
        <v>800</v>
      </c>
      <c r="F136" s="9" t="s">
        <v>15</v>
      </c>
      <c r="G136" s="9" t="s">
        <v>1238</v>
      </c>
      <c r="H136" s="9" t="s">
        <v>124</v>
      </c>
      <c r="I136" s="3" t="s">
        <v>925</v>
      </c>
      <c r="J136" s="13" t="s">
        <v>1239</v>
      </c>
      <c r="K136" s="14" t="s">
        <v>1240</v>
      </c>
      <c r="L136" s="17">
        <f t="shared" si="7"/>
        <v>2.8287037037037055E-2</v>
      </c>
      <c r="M136">
        <f t="shared" si="8"/>
        <v>14</v>
      </c>
    </row>
    <row r="137" spans="1:13" x14ac:dyDescent="0.25">
      <c r="A137" s="11"/>
      <c r="B137" s="12"/>
      <c r="C137" s="9" t="s">
        <v>804</v>
      </c>
      <c r="D137" s="9" t="s">
        <v>805</v>
      </c>
      <c r="E137" s="9" t="s">
        <v>805</v>
      </c>
      <c r="F137" s="9" t="s">
        <v>15</v>
      </c>
      <c r="G137" s="9" t="s">
        <v>1241</v>
      </c>
      <c r="H137" s="9" t="s">
        <v>124</v>
      </c>
      <c r="I137" s="3" t="s">
        <v>925</v>
      </c>
      <c r="J137" s="13" t="s">
        <v>1242</v>
      </c>
      <c r="K137" s="14" t="s">
        <v>1243</v>
      </c>
      <c r="L137" s="17">
        <f t="shared" si="7"/>
        <v>1.3171296296296375E-2</v>
      </c>
      <c r="M137">
        <f t="shared" si="8"/>
        <v>11</v>
      </c>
    </row>
    <row r="138" spans="1:13" x14ac:dyDescent="0.25">
      <c r="A138" s="11"/>
      <c r="B138" s="12"/>
      <c r="C138" s="9" t="s">
        <v>1244</v>
      </c>
      <c r="D138" s="9" t="s">
        <v>1245</v>
      </c>
      <c r="E138" s="9" t="s">
        <v>1245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1246</v>
      </c>
      <c r="H139" s="9" t="s">
        <v>124</v>
      </c>
      <c r="I139" s="3" t="s">
        <v>925</v>
      </c>
      <c r="J139" s="13" t="s">
        <v>1247</v>
      </c>
      <c r="K139" s="14" t="s">
        <v>1248</v>
      </c>
      <c r="L139" s="17">
        <f t="shared" si="7"/>
        <v>1.6388888888888953E-2</v>
      </c>
      <c r="M139">
        <f t="shared" si="8"/>
        <v>11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1249</v>
      </c>
      <c r="H140" s="9" t="s">
        <v>124</v>
      </c>
      <c r="I140" s="3" t="s">
        <v>925</v>
      </c>
      <c r="J140" s="13" t="s">
        <v>1250</v>
      </c>
      <c r="K140" s="14" t="s">
        <v>1251</v>
      </c>
      <c r="L140" s="17">
        <f t="shared" si="7"/>
        <v>1.6504629629629619E-2</v>
      </c>
      <c r="M140">
        <f t="shared" si="8"/>
        <v>13</v>
      </c>
    </row>
    <row r="141" spans="1:13" x14ac:dyDescent="0.25">
      <c r="A141" s="11"/>
      <c r="B141" s="12"/>
      <c r="C141" s="9" t="s">
        <v>403</v>
      </c>
      <c r="D141" s="9" t="s">
        <v>404</v>
      </c>
      <c r="E141" s="9" t="s">
        <v>404</v>
      </c>
      <c r="F141" s="9" t="s">
        <v>15</v>
      </c>
      <c r="G141" s="10" t="s">
        <v>12</v>
      </c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12"/>
      <c r="F142" s="12"/>
      <c r="G142" s="9" t="s">
        <v>1252</v>
      </c>
      <c r="H142" s="9" t="s">
        <v>124</v>
      </c>
      <c r="I142" s="3" t="s">
        <v>925</v>
      </c>
      <c r="J142" s="13" t="s">
        <v>1253</v>
      </c>
      <c r="K142" s="14" t="s">
        <v>1254</v>
      </c>
      <c r="L142" s="17">
        <f t="shared" si="7"/>
        <v>1.4918981481481478E-2</v>
      </c>
      <c r="M142">
        <f t="shared" si="8"/>
        <v>2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1255</v>
      </c>
      <c r="H143" s="9" t="s">
        <v>124</v>
      </c>
      <c r="I143" s="3" t="s">
        <v>925</v>
      </c>
      <c r="J143" s="13" t="s">
        <v>1256</v>
      </c>
      <c r="K143" s="14" t="s">
        <v>1257</v>
      </c>
      <c r="L143" s="17">
        <f t="shared" si="7"/>
        <v>1.7384259259259294E-2</v>
      </c>
      <c r="M143">
        <f t="shared" si="8"/>
        <v>3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1258</v>
      </c>
      <c r="H144" s="9" t="s">
        <v>124</v>
      </c>
      <c r="I144" s="3" t="s">
        <v>925</v>
      </c>
      <c r="J144" s="13" t="s">
        <v>1259</v>
      </c>
      <c r="K144" s="14" t="s">
        <v>1260</v>
      </c>
      <c r="L144" s="17">
        <f t="shared" si="7"/>
        <v>1.2662037037037055E-2</v>
      </c>
      <c r="M144">
        <f t="shared" si="8"/>
        <v>4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1261</v>
      </c>
      <c r="H145" s="9" t="s">
        <v>124</v>
      </c>
      <c r="I145" s="3" t="s">
        <v>925</v>
      </c>
      <c r="J145" s="13" t="s">
        <v>1262</v>
      </c>
      <c r="K145" s="14" t="s">
        <v>1263</v>
      </c>
      <c r="L145" s="17">
        <f t="shared" si="7"/>
        <v>1.9780092592592613E-2</v>
      </c>
      <c r="M145">
        <f t="shared" si="8"/>
        <v>16</v>
      </c>
    </row>
    <row r="146" spans="1:13" x14ac:dyDescent="0.25">
      <c r="A146" s="3" t="s">
        <v>10</v>
      </c>
      <c r="B146" s="9" t="s">
        <v>11</v>
      </c>
      <c r="C146" s="10" t="s">
        <v>12</v>
      </c>
      <c r="D146" s="5"/>
      <c r="E146" s="5"/>
      <c r="F146" s="5"/>
      <c r="G146" s="5"/>
      <c r="H146" s="5"/>
      <c r="I146" s="6"/>
      <c r="J146" s="7"/>
      <c r="K146" s="8"/>
    </row>
    <row r="147" spans="1:13" x14ac:dyDescent="0.25">
      <c r="A147" s="11"/>
      <c r="B147" s="12"/>
      <c r="C147" s="9" t="s">
        <v>23</v>
      </c>
      <c r="D147" s="9" t="s">
        <v>24</v>
      </c>
      <c r="E147" s="9" t="s">
        <v>24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1264</v>
      </c>
      <c r="H148" s="9" t="s">
        <v>17</v>
      </c>
      <c r="I148" s="3" t="s">
        <v>925</v>
      </c>
      <c r="J148" s="13" t="s">
        <v>1265</v>
      </c>
      <c r="K148" s="14" t="s">
        <v>1266</v>
      </c>
      <c r="L148" s="17">
        <f t="shared" si="7"/>
        <v>2.474537037037039E-2</v>
      </c>
      <c r="M148">
        <f t="shared" si="8"/>
        <v>11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1267</v>
      </c>
      <c r="H149" s="9" t="s">
        <v>17</v>
      </c>
      <c r="I149" s="3" t="s">
        <v>925</v>
      </c>
      <c r="J149" s="13" t="s">
        <v>1268</v>
      </c>
      <c r="K149" s="14" t="s">
        <v>1269</v>
      </c>
      <c r="L149" s="17">
        <f t="shared" si="7"/>
        <v>3.0011574074074066E-2</v>
      </c>
      <c r="M149">
        <f t="shared" si="8"/>
        <v>13</v>
      </c>
    </row>
    <row r="150" spans="1:13" x14ac:dyDescent="0.25">
      <c r="A150" s="11"/>
      <c r="B150" s="12"/>
      <c r="C150" s="9" t="s">
        <v>36</v>
      </c>
      <c r="D150" s="9" t="s">
        <v>37</v>
      </c>
      <c r="E150" s="9" t="s">
        <v>37</v>
      </c>
      <c r="F150" s="9" t="s">
        <v>15</v>
      </c>
      <c r="G150" s="9" t="s">
        <v>1270</v>
      </c>
      <c r="H150" s="9" t="s">
        <v>17</v>
      </c>
      <c r="I150" s="3" t="s">
        <v>925</v>
      </c>
      <c r="J150" s="13" t="s">
        <v>1271</v>
      </c>
      <c r="K150" s="14" t="s">
        <v>1272</v>
      </c>
      <c r="L150" s="17">
        <f t="shared" si="7"/>
        <v>1.6238425925925948E-2</v>
      </c>
      <c r="M150">
        <f t="shared" si="8"/>
        <v>12</v>
      </c>
    </row>
    <row r="151" spans="1:13" x14ac:dyDescent="0.25">
      <c r="A151" s="11"/>
      <c r="B151" s="12"/>
      <c r="C151" s="9" t="s">
        <v>41</v>
      </c>
      <c r="D151" s="9" t="s">
        <v>42</v>
      </c>
      <c r="E151" s="10" t="s">
        <v>12</v>
      </c>
      <c r="F151" s="5"/>
      <c r="G151" s="5"/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9" t="s">
        <v>43</v>
      </c>
      <c r="F152" s="9" t="s">
        <v>15</v>
      </c>
      <c r="G152" s="9" t="s">
        <v>1273</v>
      </c>
      <c r="H152" s="9" t="s">
        <v>17</v>
      </c>
      <c r="I152" s="3" t="s">
        <v>925</v>
      </c>
      <c r="J152" s="13" t="s">
        <v>1274</v>
      </c>
      <c r="K152" s="14" t="s">
        <v>1275</v>
      </c>
      <c r="L152" s="17">
        <f t="shared" si="7"/>
        <v>1.9328703703703654E-2</v>
      </c>
      <c r="M152">
        <f t="shared" si="8"/>
        <v>19</v>
      </c>
    </row>
    <row r="153" spans="1:13" x14ac:dyDescent="0.25">
      <c r="A153" s="11"/>
      <c r="B153" s="12"/>
      <c r="C153" s="12"/>
      <c r="D153" s="12"/>
      <c r="E153" s="9" t="s">
        <v>42</v>
      </c>
      <c r="F153" s="9" t="s">
        <v>15</v>
      </c>
      <c r="G153" s="10" t="s">
        <v>12</v>
      </c>
      <c r="H153" s="5"/>
      <c r="I153" s="6"/>
      <c r="J153" s="7"/>
      <c r="K153" s="8"/>
    </row>
    <row r="154" spans="1:13" x14ac:dyDescent="0.25">
      <c r="A154" s="11"/>
      <c r="B154" s="12"/>
      <c r="C154" s="12"/>
      <c r="D154" s="12"/>
      <c r="E154" s="12"/>
      <c r="F154" s="12"/>
      <c r="G154" s="9" t="s">
        <v>1276</v>
      </c>
      <c r="H154" s="9" t="s">
        <v>45</v>
      </c>
      <c r="I154" s="3" t="s">
        <v>925</v>
      </c>
      <c r="J154" s="13" t="s">
        <v>1277</v>
      </c>
      <c r="K154" s="14" t="s">
        <v>1278</v>
      </c>
      <c r="L154" s="17">
        <f t="shared" si="7"/>
        <v>4.8912037037037004E-2</v>
      </c>
      <c r="M154">
        <f t="shared" si="8"/>
        <v>10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1279</v>
      </c>
      <c r="H155" s="9" t="s">
        <v>45</v>
      </c>
      <c r="I155" s="3" t="s">
        <v>925</v>
      </c>
      <c r="J155" s="13" t="s">
        <v>1280</v>
      </c>
      <c r="K155" s="14" t="s">
        <v>1281</v>
      </c>
      <c r="L155" s="17">
        <f t="shared" si="7"/>
        <v>4.0150462962962985E-2</v>
      </c>
      <c r="M155">
        <f t="shared" si="8"/>
        <v>15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1282</v>
      </c>
      <c r="H156" s="9" t="s">
        <v>45</v>
      </c>
      <c r="I156" s="3" t="s">
        <v>925</v>
      </c>
      <c r="J156" s="13" t="s">
        <v>1283</v>
      </c>
      <c r="K156" s="14" t="s">
        <v>1284</v>
      </c>
      <c r="L156" s="17">
        <f t="shared" si="7"/>
        <v>3.9687499999999876E-2</v>
      </c>
      <c r="M156">
        <f t="shared" si="8"/>
        <v>15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1285</v>
      </c>
      <c r="H157" s="9" t="s">
        <v>45</v>
      </c>
      <c r="I157" s="3" t="s">
        <v>925</v>
      </c>
      <c r="J157" s="13" t="s">
        <v>1286</v>
      </c>
      <c r="K157" s="14" t="s">
        <v>1287</v>
      </c>
      <c r="L157" s="17">
        <f t="shared" si="7"/>
        <v>1.6342592592592409E-2</v>
      </c>
      <c r="M157">
        <f t="shared" si="8"/>
        <v>19</v>
      </c>
    </row>
    <row r="158" spans="1:13" x14ac:dyDescent="0.25">
      <c r="A158" s="11"/>
      <c r="B158" s="12"/>
      <c r="C158" s="9" t="s">
        <v>1288</v>
      </c>
      <c r="D158" s="9" t="s">
        <v>1289</v>
      </c>
      <c r="E158" s="9" t="s">
        <v>1289</v>
      </c>
      <c r="F158" s="9" t="s">
        <v>15</v>
      </c>
      <c r="G158" s="9" t="s">
        <v>1290</v>
      </c>
      <c r="H158" s="9" t="s">
        <v>45</v>
      </c>
      <c r="I158" s="3" t="s">
        <v>925</v>
      </c>
      <c r="J158" s="13" t="s">
        <v>1291</v>
      </c>
      <c r="K158" s="14" t="s">
        <v>1292</v>
      </c>
      <c r="L158" s="17">
        <f t="shared" si="7"/>
        <v>3.1574074074074088E-2</v>
      </c>
      <c r="M158">
        <f t="shared" si="8"/>
        <v>14</v>
      </c>
    </row>
    <row r="159" spans="1:13" x14ac:dyDescent="0.25">
      <c r="A159" s="11"/>
      <c r="B159" s="12"/>
      <c r="C159" s="9" t="s">
        <v>398</v>
      </c>
      <c r="D159" s="9" t="s">
        <v>399</v>
      </c>
      <c r="E159" s="9" t="s">
        <v>399</v>
      </c>
      <c r="F159" s="9" t="s">
        <v>15</v>
      </c>
      <c r="G159" s="9" t="s">
        <v>1293</v>
      </c>
      <c r="H159" s="9" t="s">
        <v>17</v>
      </c>
      <c r="I159" s="3" t="s">
        <v>925</v>
      </c>
      <c r="J159" s="13" t="s">
        <v>1294</v>
      </c>
      <c r="K159" s="14" t="s">
        <v>1295</v>
      </c>
      <c r="L159" s="17">
        <f t="shared" si="7"/>
        <v>1.7777777777777781E-2</v>
      </c>
      <c r="M159">
        <f t="shared" si="8"/>
        <v>20</v>
      </c>
    </row>
    <row r="160" spans="1:13" x14ac:dyDescent="0.25">
      <c r="A160" s="3" t="s">
        <v>417</v>
      </c>
      <c r="B160" s="9" t="s">
        <v>418</v>
      </c>
      <c r="C160" s="9" t="s">
        <v>853</v>
      </c>
      <c r="D160" s="9" t="s">
        <v>854</v>
      </c>
      <c r="E160" s="9" t="s">
        <v>854</v>
      </c>
      <c r="F160" s="9" t="s">
        <v>421</v>
      </c>
      <c r="G160" s="9" t="s">
        <v>1296</v>
      </c>
      <c r="H160" s="9" t="s">
        <v>124</v>
      </c>
      <c r="I160" s="3" t="s">
        <v>925</v>
      </c>
      <c r="J160" s="13" t="s">
        <v>1297</v>
      </c>
      <c r="K160" s="14" t="s">
        <v>1298</v>
      </c>
      <c r="L160" s="17">
        <f t="shared" si="7"/>
        <v>3.0150462962962976E-2</v>
      </c>
      <c r="M160">
        <f t="shared" si="8"/>
        <v>10</v>
      </c>
    </row>
    <row r="161" spans="1:13" x14ac:dyDescent="0.25">
      <c r="A161" s="3" t="s">
        <v>433</v>
      </c>
      <c r="B161" s="9" t="s">
        <v>434</v>
      </c>
      <c r="C161" s="10" t="s">
        <v>12</v>
      </c>
      <c r="D161" s="5"/>
      <c r="E161" s="5"/>
      <c r="F161" s="5"/>
      <c r="G161" s="5"/>
      <c r="H161" s="5"/>
      <c r="I161" s="6"/>
      <c r="J161" s="7"/>
      <c r="K161" s="8"/>
    </row>
    <row r="162" spans="1:13" x14ac:dyDescent="0.25">
      <c r="A162" s="11"/>
      <c r="B162" s="12"/>
      <c r="C162" s="9" t="s">
        <v>475</v>
      </c>
      <c r="D162" s="9" t="s">
        <v>476</v>
      </c>
      <c r="E162" s="9" t="s">
        <v>477</v>
      </c>
      <c r="F162" s="9" t="s">
        <v>15</v>
      </c>
      <c r="G162" s="9" t="s">
        <v>1299</v>
      </c>
      <c r="H162" s="9" t="s">
        <v>124</v>
      </c>
      <c r="I162" s="3" t="s">
        <v>925</v>
      </c>
      <c r="J162" s="13" t="s">
        <v>1300</v>
      </c>
      <c r="K162" s="14" t="s">
        <v>1301</v>
      </c>
      <c r="L162" s="17">
        <f t="shared" si="7"/>
        <v>4.7291666666666732E-2</v>
      </c>
      <c r="M162">
        <f t="shared" si="8"/>
        <v>11</v>
      </c>
    </row>
    <row r="163" spans="1:13" x14ac:dyDescent="0.25">
      <c r="A163" s="11"/>
      <c r="B163" s="12"/>
      <c r="C163" s="9" t="s">
        <v>441</v>
      </c>
      <c r="D163" s="9" t="s">
        <v>442</v>
      </c>
      <c r="E163" s="9" t="s">
        <v>442</v>
      </c>
      <c r="F163" s="9" t="s">
        <v>15</v>
      </c>
      <c r="G163" s="10" t="s">
        <v>12</v>
      </c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12"/>
      <c r="F164" s="12"/>
      <c r="G164" s="9" t="s">
        <v>1302</v>
      </c>
      <c r="H164" s="9" t="s">
        <v>124</v>
      </c>
      <c r="I164" s="3" t="s">
        <v>925</v>
      </c>
      <c r="J164" s="13" t="s">
        <v>1303</v>
      </c>
      <c r="K164" s="14" t="s">
        <v>1304</v>
      </c>
      <c r="L164" s="17">
        <f t="shared" si="7"/>
        <v>1.5578703703703733E-2</v>
      </c>
      <c r="M164">
        <f t="shared" si="8"/>
        <v>14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1305</v>
      </c>
      <c r="H165" s="9" t="s">
        <v>124</v>
      </c>
      <c r="I165" s="3" t="s">
        <v>925</v>
      </c>
      <c r="J165" s="13" t="s">
        <v>1306</v>
      </c>
      <c r="K165" s="14" t="s">
        <v>1307</v>
      </c>
      <c r="L165" s="17">
        <f t="shared" si="7"/>
        <v>2.7245370370370336E-2</v>
      </c>
      <c r="M165">
        <f t="shared" si="8"/>
        <v>14</v>
      </c>
    </row>
    <row r="166" spans="1:13" x14ac:dyDescent="0.25">
      <c r="A166" s="11"/>
      <c r="B166" s="12"/>
      <c r="C166" s="9" t="s">
        <v>449</v>
      </c>
      <c r="D166" s="9" t="s">
        <v>450</v>
      </c>
      <c r="E166" s="9" t="s">
        <v>451</v>
      </c>
      <c r="F166" s="9" t="s">
        <v>15</v>
      </c>
      <c r="G166" s="9" t="s">
        <v>1308</v>
      </c>
      <c r="H166" s="9" t="s">
        <v>124</v>
      </c>
      <c r="I166" s="3" t="s">
        <v>925</v>
      </c>
      <c r="J166" s="13" t="s">
        <v>1309</v>
      </c>
      <c r="K166" s="14" t="s">
        <v>1310</v>
      </c>
      <c r="L166" s="17">
        <f t="shared" si="7"/>
        <v>1.4189814814814815E-2</v>
      </c>
      <c r="M166">
        <f t="shared" si="8"/>
        <v>1</v>
      </c>
    </row>
    <row r="167" spans="1:13" x14ac:dyDescent="0.25">
      <c r="A167" s="11"/>
      <c r="B167" s="12"/>
      <c r="C167" s="9" t="s">
        <v>455</v>
      </c>
      <c r="D167" s="9" t="s">
        <v>456</v>
      </c>
      <c r="E167" s="9" t="s">
        <v>457</v>
      </c>
      <c r="F167" s="9" t="s">
        <v>15</v>
      </c>
      <c r="G167" s="9" t="s">
        <v>1311</v>
      </c>
      <c r="H167" s="9" t="s">
        <v>124</v>
      </c>
      <c r="I167" s="3" t="s">
        <v>925</v>
      </c>
      <c r="J167" s="13" t="s">
        <v>1312</v>
      </c>
      <c r="K167" s="14" t="s">
        <v>378</v>
      </c>
      <c r="L167" s="17">
        <f t="shared" si="7"/>
        <v>2.0914351851851809E-2</v>
      </c>
      <c r="M167">
        <f t="shared" si="8"/>
        <v>11</v>
      </c>
    </row>
    <row r="168" spans="1:13" x14ac:dyDescent="0.25">
      <c r="A168" s="3" t="s">
        <v>473</v>
      </c>
      <c r="B168" s="9" t="s">
        <v>474</v>
      </c>
      <c r="C168" s="10" t="s">
        <v>12</v>
      </c>
      <c r="D168" s="5"/>
      <c r="E168" s="5"/>
      <c r="F168" s="5"/>
      <c r="G168" s="5"/>
      <c r="H168" s="5"/>
      <c r="I168" s="6"/>
      <c r="J168" s="7"/>
      <c r="K168" s="8"/>
    </row>
    <row r="169" spans="1:13" x14ac:dyDescent="0.25">
      <c r="A169" s="11"/>
      <c r="B169" s="12"/>
      <c r="C169" s="9" t="s">
        <v>487</v>
      </c>
      <c r="D169" s="9" t="s">
        <v>488</v>
      </c>
      <c r="E169" s="9" t="s">
        <v>489</v>
      </c>
      <c r="F169" s="9" t="s">
        <v>15</v>
      </c>
      <c r="G169" s="10" t="s">
        <v>12</v>
      </c>
      <c r="H169" s="5"/>
      <c r="I169" s="6"/>
      <c r="J169" s="7"/>
      <c r="K169" s="8"/>
    </row>
    <row r="170" spans="1:13" x14ac:dyDescent="0.25">
      <c r="A170" s="11"/>
      <c r="B170" s="12"/>
      <c r="C170" s="12"/>
      <c r="D170" s="12"/>
      <c r="E170" s="12"/>
      <c r="F170" s="12"/>
      <c r="G170" s="9" t="s">
        <v>1313</v>
      </c>
      <c r="H170" s="9" t="s">
        <v>17</v>
      </c>
      <c r="I170" s="3" t="s">
        <v>925</v>
      </c>
      <c r="J170" s="13" t="s">
        <v>1314</v>
      </c>
      <c r="K170" s="14" t="s">
        <v>1315</v>
      </c>
      <c r="L170" s="17">
        <f t="shared" si="7"/>
        <v>2.3680555555555538E-2</v>
      </c>
      <c r="M170">
        <f t="shared" si="8"/>
        <v>10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1316</v>
      </c>
      <c r="H171" s="9" t="s">
        <v>17</v>
      </c>
      <c r="I171" s="3" t="s">
        <v>925</v>
      </c>
      <c r="J171" s="13" t="s">
        <v>1317</v>
      </c>
      <c r="K171" s="14" t="s">
        <v>1318</v>
      </c>
      <c r="L171" s="17">
        <f t="shared" si="7"/>
        <v>2.6388888888888906E-2</v>
      </c>
      <c r="M171">
        <f t="shared" si="8"/>
        <v>13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1319</v>
      </c>
      <c r="H172" s="9" t="s">
        <v>17</v>
      </c>
      <c r="I172" s="3" t="s">
        <v>925</v>
      </c>
      <c r="J172" s="13" t="s">
        <v>1320</v>
      </c>
      <c r="K172" s="14" t="s">
        <v>1321</v>
      </c>
      <c r="L172" s="17">
        <f t="shared" si="7"/>
        <v>2.5173611111111049E-2</v>
      </c>
      <c r="M172">
        <f t="shared" si="8"/>
        <v>14</v>
      </c>
    </row>
    <row r="173" spans="1:13" x14ac:dyDescent="0.25">
      <c r="A173" s="11"/>
      <c r="B173" s="12"/>
      <c r="C173" s="9" t="s">
        <v>496</v>
      </c>
      <c r="D173" s="9" t="s">
        <v>497</v>
      </c>
      <c r="E173" s="9" t="s">
        <v>498</v>
      </c>
      <c r="F173" s="9" t="s">
        <v>15</v>
      </c>
      <c r="G173" s="9" t="s">
        <v>1322</v>
      </c>
      <c r="H173" s="9" t="s">
        <v>17</v>
      </c>
      <c r="I173" s="3" t="s">
        <v>925</v>
      </c>
      <c r="J173" s="13" t="s">
        <v>1108</v>
      </c>
      <c r="K173" s="14" t="s">
        <v>1323</v>
      </c>
      <c r="L173" s="17">
        <f t="shared" si="7"/>
        <v>2.393518518518517E-2</v>
      </c>
      <c r="M173">
        <f t="shared" si="8"/>
        <v>9</v>
      </c>
    </row>
    <row r="174" spans="1:13" x14ac:dyDescent="0.25">
      <c r="A174" s="11"/>
      <c r="B174" s="12"/>
      <c r="C174" s="9" t="s">
        <v>505</v>
      </c>
      <c r="D174" s="9" t="s">
        <v>506</v>
      </c>
      <c r="E174" s="9" t="s">
        <v>507</v>
      </c>
      <c r="F174" s="9" t="s">
        <v>15</v>
      </c>
      <c r="G174" s="9" t="s">
        <v>1324</v>
      </c>
      <c r="H174" s="9" t="s">
        <v>17</v>
      </c>
      <c r="I174" s="3" t="s">
        <v>925</v>
      </c>
      <c r="J174" s="13" t="s">
        <v>1325</v>
      </c>
      <c r="K174" s="14" t="s">
        <v>1326</v>
      </c>
      <c r="L174" s="17">
        <f t="shared" si="7"/>
        <v>2.8229166666666694E-2</v>
      </c>
      <c r="M174">
        <f t="shared" si="8"/>
        <v>6</v>
      </c>
    </row>
    <row r="175" spans="1:13" x14ac:dyDescent="0.25">
      <c r="A175" s="11"/>
      <c r="B175" s="12"/>
      <c r="C175" s="9" t="s">
        <v>909</v>
      </c>
      <c r="D175" s="9" t="s">
        <v>910</v>
      </c>
      <c r="E175" s="9" t="s">
        <v>911</v>
      </c>
      <c r="F175" s="9" t="s">
        <v>15</v>
      </c>
      <c r="G175" s="10" t="s">
        <v>12</v>
      </c>
      <c r="H175" s="5"/>
      <c r="I175" s="6"/>
      <c r="J175" s="7"/>
      <c r="K175" s="8"/>
    </row>
    <row r="176" spans="1:13" x14ac:dyDescent="0.25">
      <c r="A176" s="11"/>
      <c r="B176" s="12"/>
      <c r="C176" s="12"/>
      <c r="D176" s="12"/>
      <c r="E176" s="12"/>
      <c r="F176" s="12"/>
      <c r="G176" s="9" t="s">
        <v>1327</v>
      </c>
      <c r="H176" s="9" t="s">
        <v>17</v>
      </c>
      <c r="I176" s="3" t="s">
        <v>925</v>
      </c>
      <c r="J176" s="13" t="s">
        <v>1328</v>
      </c>
      <c r="K176" s="14" t="s">
        <v>1329</v>
      </c>
      <c r="L176" s="17">
        <f t="shared" si="7"/>
        <v>2.4768518518518523E-2</v>
      </c>
      <c r="M176">
        <f t="shared" si="8"/>
        <v>6</v>
      </c>
    </row>
    <row r="177" spans="1:13" x14ac:dyDescent="0.25">
      <c r="A177" s="11"/>
      <c r="B177" s="11"/>
      <c r="C177" s="11"/>
      <c r="D177" s="11"/>
      <c r="E177" s="11"/>
      <c r="F177" s="11"/>
      <c r="G177" s="3" t="s">
        <v>1330</v>
      </c>
      <c r="H177" s="3" t="s">
        <v>17</v>
      </c>
      <c r="I177" s="3" t="s">
        <v>925</v>
      </c>
      <c r="J177" s="15" t="s">
        <v>1331</v>
      </c>
      <c r="K177" s="16" t="s">
        <v>1332</v>
      </c>
      <c r="L177" s="17">
        <f t="shared" si="7"/>
        <v>5.1886574074074043E-2</v>
      </c>
      <c r="M177">
        <f t="shared" si="8"/>
        <v>10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58"/>
  <sheetViews>
    <sheetView topLeftCell="E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5.14062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1701</v>
      </c>
      <c r="M1" t="s">
        <v>1698</v>
      </c>
      <c r="O1" t="s">
        <v>1699</v>
      </c>
      <c r="P1" t="s">
        <v>1700</v>
      </c>
      <c r="Q1" t="s">
        <v>1710</v>
      </c>
      <c r="R1" s="17" t="s">
        <v>1705</v>
      </c>
      <c r="S1" t="s">
        <v>1707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5</v>
      </c>
      <c r="R2" s="17">
        <f t="shared" ref="R2:R25" si="0">AVERAGEIF(M1:M399,  O2, L1:L399)</f>
        <v>1.3645833333333333E-2</v>
      </c>
      <c r="S2" s="17">
        <f>AVERAGE($R$2:$R$25)</f>
        <v>1.9007452149777088E-2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1">AVERAGE($P$2:$P$25)</f>
        <v>5</v>
      </c>
      <c r="R3" s="17">
        <f t="shared" si="0"/>
        <v>1.4988425925925926E-2</v>
      </c>
      <c r="S3" s="17">
        <f t="shared" ref="S3:S25" si="2">AVERAGE($R$2:$R$25)</f>
        <v>1.9007452149777088E-2</v>
      </c>
    </row>
    <row r="4" spans="1:19" x14ac:dyDescent="0.25">
      <c r="A4" s="11"/>
      <c r="B4" s="12"/>
      <c r="C4" s="9" t="s">
        <v>23</v>
      </c>
      <c r="D4" s="9" t="s">
        <v>24</v>
      </c>
      <c r="E4" s="9" t="s">
        <v>24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4</v>
      </c>
      <c r="Q4">
        <f t="shared" si="1"/>
        <v>5</v>
      </c>
      <c r="R4" s="17">
        <f t="shared" si="0"/>
        <v>1.6374421296296293E-2</v>
      </c>
      <c r="S4" s="17">
        <f t="shared" si="2"/>
        <v>1.9007452149777088E-2</v>
      </c>
    </row>
    <row r="5" spans="1:19" x14ac:dyDescent="0.25">
      <c r="A5" s="11"/>
      <c r="B5" s="12"/>
      <c r="C5" s="12"/>
      <c r="D5" s="12"/>
      <c r="E5" s="12"/>
      <c r="F5" s="12"/>
      <c r="G5" s="9" t="s">
        <v>1333</v>
      </c>
      <c r="H5" s="9" t="s">
        <v>17</v>
      </c>
      <c r="I5" s="3" t="s">
        <v>1334</v>
      </c>
      <c r="J5" s="13" t="s">
        <v>1335</v>
      </c>
      <c r="K5" s="14" t="s">
        <v>1336</v>
      </c>
      <c r="L5" s="17">
        <f t="shared" ref="L5:L66" si="3">K5-J5</f>
        <v>2.2048611111111116E-2</v>
      </c>
      <c r="M5">
        <f t="shared" ref="M5:M66" si="4">HOUR(J5)</f>
        <v>6</v>
      </c>
      <c r="O5">
        <v>3</v>
      </c>
      <c r="P5">
        <f>COUNTIF(M:M,"3")</f>
        <v>4</v>
      </c>
      <c r="Q5">
        <f t="shared" si="1"/>
        <v>5</v>
      </c>
      <c r="R5" s="17">
        <f t="shared" si="0"/>
        <v>1.5005787037037047E-2</v>
      </c>
      <c r="S5" s="17">
        <f t="shared" si="2"/>
        <v>1.9007452149777088E-2</v>
      </c>
    </row>
    <row r="6" spans="1:19" x14ac:dyDescent="0.25">
      <c r="A6" s="11"/>
      <c r="B6" s="12"/>
      <c r="C6" s="12"/>
      <c r="D6" s="12"/>
      <c r="E6" s="12"/>
      <c r="F6" s="12"/>
      <c r="G6" s="9" t="s">
        <v>1337</v>
      </c>
      <c r="H6" s="9" t="s">
        <v>17</v>
      </c>
      <c r="I6" s="3" t="s">
        <v>1334</v>
      </c>
      <c r="J6" s="13" t="s">
        <v>1338</v>
      </c>
      <c r="K6" s="14" t="s">
        <v>1339</v>
      </c>
      <c r="L6" s="17">
        <f t="shared" si="3"/>
        <v>5.9594907407407471E-2</v>
      </c>
      <c r="M6">
        <f t="shared" si="4"/>
        <v>12</v>
      </c>
      <c r="O6">
        <v>4</v>
      </c>
      <c r="P6">
        <f>COUNTIF(M:M,"4")</f>
        <v>5</v>
      </c>
      <c r="Q6">
        <f t="shared" si="1"/>
        <v>5</v>
      </c>
      <c r="R6" s="17">
        <f t="shared" si="0"/>
        <v>1.3645833333333324E-2</v>
      </c>
      <c r="S6" s="17">
        <f t="shared" si="2"/>
        <v>1.9007452149777088E-2</v>
      </c>
    </row>
    <row r="7" spans="1:19" x14ac:dyDescent="0.25">
      <c r="A7" s="11"/>
      <c r="B7" s="12"/>
      <c r="C7" s="9" t="s">
        <v>1340</v>
      </c>
      <c r="D7" s="9" t="s">
        <v>1341</v>
      </c>
      <c r="E7" s="9" t="s">
        <v>1341</v>
      </c>
      <c r="F7" s="9" t="s">
        <v>15</v>
      </c>
      <c r="G7" s="9" t="s">
        <v>1342</v>
      </c>
      <c r="H7" s="9" t="s">
        <v>45</v>
      </c>
      <c r="I7" s="3" t="s">
        <v>1334</v>
      </c>
      <c r="J7" s="13" t="s">
        <v>1343</v>
      </c>
      <c r="K7" s="14" t="s">
        <v>1344</v>
      </c>
      <c r="L7" s="17">
        <f t="shared" si="3"/>
        <v>2.2372685185185204E-2</v>
      </c>
      <c r="M7">
        <f t="shared" si="4"/>
        <v>7</v>
      </c>
      <c r="O7">
        <v>5</v>
      </c>
      <c r="P7">
        <f>COUNTIF(M:M,"5")</f>
        <v>4</v>
      </c>
      <c r="Q7">
        <f t="shared" si="1"/>
        <v>5</v>
      </c>
      <c r="R7" s="17">
        <f t="shared" si="0"/>
        <v>1.3703703703703704E-2</v>
      </c>
      <c r="S7" s="17">
        <f t="shared" si="2"/>
        <v>1.9007452149777088E-2</v>
      </c>
    </row>
    <row r="8" spans="1:19" x14ac:dyDescent="0.25">
      <c r="A8" s="11"/>
      <c r="B8" s="12"/>
      <c r="C8" s="9" t="s">
        <v>41</v>
      </c>
      <c r="D8" s="9" t="s">
        <v>42</v>
      </c>
      <c r="E8" s="9" t="s">
        <v>42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10</v>
      </c>
      <c r="Q8">
        <f t="shared" si="1"/>
        <v>5</v>
      </c>
      <c r="R8" s="17">
        <f t="shared" si="0"/>
        <v>2.1741255144032919E-2</v>
      </c>
      <c r="S8" s="17">
        <f t="shared" si="2"/>
        <v>1.9007452149777088E-2</v>
      </c>
    </row>
    <row r="9" spans="1:19" x14ac:dyDescent="0.25">
      <c r="A9" s="11"/>
      <c r="B9" s="12"/>
      <c r="C9" s="12"/>
      <c r="D9" s="12"/>
      <c r="E9" s="12"/>
      <c r="F9" s="12"/>
      <c r="G9" s="9" t="s">
        <v>1345</v>
      </c>
      <c r="H9" s="9" t="s">
        <v>45</v>
      </c>
      <c r="I9" s="3" t="s">
        <v>1334</v>
      </c>
      <c r="J9" s="13" t="s">
        <v>1346</v>
      </c>
      <c r="K9" s="14" t="s">
        <v>1347</v>
      </c>
      <c r="L9" s="17">
        <f t="shared" si="3"/>
        <v>1.5462962962963012E-2</v>
      </c>
      <c r="M9">
        <f t="shared" si="4"/>
        <v>9</v>
      </c>
      <c r="O9">
        <v>7</v>
      </c>
      <c r="P9">
        <f>COUNTIF(M:M,"7")</f>
        <v>9</v>
      </c>
      <c r="Q9">
        <f t="shared" si="1"/>
        <v>5</v>
      </c>
      <c r="R9" s="17">
        <f t="shared" si="0"/>
        <v>2.1179108796296281E-2</v>
      </c>
      <c r="S9" s="17">
        <f t="shared" si="2"/>
        <v>1.9007452149777088E-2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1348</v>
      </c>
      <c r="H10" s="9" t="s">
        <v>45</v>
      </c>
      <c r="I10" s="3" t="s">
        <v>1334</v>
      </c>
      <c r="J10" s="13" t="s">
        <v>1349</v>
      </c>
      <c r="K10" s="14" t="s">
        <v>1350</v>
      </c>
      <c r="L10" s="17">
        <f t="shared" si="3"/>
        <v>3.4050925925925901E-2</v>
      </c>
      <c r="M10">
        <f t="shared" si="4"/>
        <v>9</v>
      </c>
      <c r="O10">
        <v>8</v>
      </c>
      <c r="P10">
        <f>COUNTIF(M:M,"8")</f>
        <v>5</v>
      </c>
      <c r="Q10">
        <f t="shared" si="1"/>
        <v>5</v>
      </c>
      <c r="R10" s="17">
        <f t="shared" si="0"/>
        <v>2.2425925925925915E-2</v>
      </c>
      <c r="S10" s="17">
        <f t="shared" si="2"/>
        <v>1.9007452149777088E-2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1351</v>
      </c>
      <c r="H11" s="9" t="s">
        <v>45</v>
      </c>
      <c r="I11" s="3" t="s">
        <v>1334</v>
      </c>
      <c r="J11" s="13" t="s">
        <v>1352</v>
      </c>
      <c r="K11" s="14" t="s">
        <v>1353</v>
      </c>
      <c r="L11" s="17">
        <f t="shared" si="3"/>
        <v>3.386574074074078E-2</v>
      </c>
      <c r="M11">
        <f t="shared" si="4"/>
        <v>13</v>
      </c>
      <c r="O11">
        <v>9</v>
      </c>
      <c r="P11">
        <f>COUNTIF(M:M,"9")</f>
        <v>13</v>
      </c>
      <c r="Q11">
        <f t="shared" si="1"/>
        <v>5</v>
      </c>
      <c r="R11" s="17">
        <f t="shared" si="0"/>
        <v>2.0080054012345677E-2</v>
      </c>
      <c r="S11" s="17">
        <f t="shared" si="2"/>
        <v>1.9007452149777088E-2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1354</v>
      </c>
      <c r="H12" s="9" t="s">
        <v>45</v>
      </c>
      <c r="I12" s="3" t="s">
        <v>1334</v>
      </c>
      <c r="J12" s="13" t="s">
        <v>1355</v>
      </c>
      <c r="K12" s="14" t="s">
        <v>1356</v>
      </c>
      <c r="L12" s="17">
        <f t="shared" si="3"/>
        <v>2.3680555555555483E-2</v>
      </c>
      <c r="M12">
        <f t="shared" si="4"/>
        <v>14</v>
      </c>
      <c r="O12">
        <v>10</v>
      </c>
      <c r="P12">
        <f>COUNTIF(M:M,"10")</f>
        <v>7</v>
      </c>
      <c r="Q12">
        <f t="shared" si="1"/>
        <v>5</v>
      </c>
      <c r="R12" s="17">
        <f t="shared" si="0"/>
        <v>2.7557870370370361E-2</v>
      </c>
      <c r="S12" s="17">
        <f t="shared" si="2"/>
        <v>1.9007452149777088E-2</v>
      </c>
    </row>
    <row r="13" spans="1:19" x14ac:dyDescent="0.25">
      <c r="A13" s="11"/>
      <c r="B13" s="12"/>
      <c r="C13" s="9" t="s">
        <v>1357</v>
      </c>
      <c r="D13" s="9" t="s">
        <v>1358</v>
      </c>
      <c r="E13" s="9" t="s">
        <v>1358</v>
      </c>
      <c r="F13" s="9" t="s">
        <v>15</v>
      </c>
      <c r="G13" s="9" t="s">
        <v>1359</v>
      </c>
      <c r="H13" s="9" t="s">
        <v>45</v>
      </c>
      <c r="I13" s="3" t="s">
        <v>1334</v>
      </c>
      <c r="J13" s="13" t="s">
        <v>1360</v>
      </c>
      <c r="K13" s="14" t="s">
        <v>1361</v>
      </c>
      <c r="L13" s="17">
        <f t="shared" si="3"/>
        <v>1.5891203703703671E-2</v>
      </c>
      <c r="M13">
        <f t="shared" si="4"/>
        <v>16</v>
      </c>
      <c r="O13">
        <v>11</v>
      </c>
      <c r="P13">
        <f>COUNTIF(M:M,"11")</f>
        <v>9</v>
      </c>
      <c r="Q13">
        <f t="shared" si="1"/>
        <v>5</v>
      </c>
      <c r="R13" s="17">
        <f t="shared" si="0"/>
        <v>2.034336419753088E-2</v>
      </c>
      <c r="S13" s="17">
        <f t="shared" si="2"/>
        <v>1.9007452149777088E-2</v>
      </c>
    </row>
    <row r="14" spans="1:19" x14ac:dyDescent="0.25">
      <c r="A14" s="3" t="s">
        <v>62</v>
      </c>
      <c r="B14" s="9" t="s">
        <v>63</v>
      </c>
      <c r="C14" s="10" t="s">
        <v>12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6</v>
      </c>
      <c r="Q14">
        <f t="shared" si="1"/>
        <v>5</v>
      </c>
      <c r="R14" s="17">
        <f t="shared" si="0"/>
        <v>3.546296296296296E-2</v>
      </c>
      <c r="S14" s="17">
        <f t="shared" si="2"/>
        <v>1.9007452149777088E-2</v>
      </c>
    </row>
    <row r="15" spans="1:19" x14ac:dyDescent="0.25">
      <c r="A15" s="11"/>
      <c r="B15" s="12"/>
      <c r="C15" s="9" t="s">
        <v>64</v>
      </c>
      <c r="D15" s="9" t="s">
        <v>65</v>
      </c>
      <c r="E15" s="9" t="s">
        <v>65</v>
      </c>
      <c r="F15" s="9" t="s">
        <v>15</v>
      </c>
      <c r="G15" s="9" t="s">
        <v>1362</v>
      </c>
      <c r="H15" s="9" t="s">
        <v>17</v>
      </c>
      <c r="I15" s="3" t="s">
        <v>1334</v>
      </c>
      <c r="J15" s="13" t="s">
        <v>1363</v>
      </c>
      <c r="K15" s="14" t="s">
        <v>1364</v>
      </c>
      <c r="L15" s="17">
        <f t="shared" si="3"/>
        <v>1.7314814814814783E-2</v>
      </c>
      <c r="M15">
        <f t="shared" si="4"/>
        <v>13</v>
      </c>
      <c r="O15">
        <v>13</v>
      </c>
      <c r="P15">
        <f>COUNTIF(M:M,"13")</f>
        <v>10</v>
      </c>
      <c r="Q15">
        <f t="shared" si="1"/>
        <v>5</v>
      </c>
      <c r="R15" s="17">
        <f t="shared" si="0"/>
        <v>2.6099537037037008E-2</v>
      </c>
      <c r="S15" s="17">
        <f t="shared" si="2"/>
        <v>1.9007452149777088E-2</v>
      </c>
    </row>
    <row r="16" spans="1:19" x14ac:dyDescent="0.25">
      <c r="A16" s="11"/>
      <c r="B16" s="12"/>
      <c r="C16" s="9" t="s">
        <v>23</v>
      </c>
      <c r="D16" s="9" t="s">
        <v>24</v>
      </c>
      <c r="E16" s="9" t="s">
        <v>24</v>
      </c>
      <c r="F16" s="9" t="s">
        <v>15</v>
      </c>
      <c r="G16" s="9" t="s">
        <v>1365</v>
      </c>
      <c r="H16" s="9" t="s">
        <v>17</v>
      </c>
      <c r="I16" s="3" t="s">
        <v>1334</v>
      </c>
      <c r="J16" s="13" t="s">
        <v>1366</v>
      </c>
      <c r="K16" s="14" t="s">
        <v>1367</v>
      </c>
      <c r="L16" s="17">
        <f t="shared" si="3"/>
        <v>4.0150462962962929E-2</v>
      </c>
      <c r="M16">
        <f t="shared" si="4"/>
        <v>10</v>
      </c>
      <c r="O16">
        <v>14</v>
      </c>
      <c r="P16">
        <f>COUNTIF(M:M,"14")</f>
        <v>6</v>
      </c>
      <c r="Q16">
        <f t="shared" si="1"/>
        <v>5</v>
      </c>
      <c r="R16" s="17">
        <f t="shared" si="0"/>
        <v>2.5087962962962916E-2</v>
      </c>
      <c r="S16" s="17">
        <f t="shared" si="2"/>
        <v>1.9007452149777088E-2</v>
      </c>
    </row>
    <row r="17" spans="1:19" x14ac:dyDescent="0.25">
      <c r="A17" s="11"/>
      <c r="B17" s="12"/>
      <c r="C17" s="9" t="s">
        <v>81</v>
      </c>
      <c r="D17" s="9" t="s">
        <v>82</v>
      </c>
      <c r="E17" s="9" t="s">
        <v>82</v>
      </c>
      <c r="F17" s="9" t="s">
        <v>15</v>
      </c>
      <c r="G17" s="9" t="s">
        <v>1368</v>
      </c>
      <c r="H17" s="9" t="s">
        <v>17</v>
      </c>
      <c r="I17" s="3" t="s">
        <v>1334</v>
      </c>
      <c r="J17" s="13" t="s">
        <v>1369</v>
      </c>
      <c r="K17" s="14" t="s">
        <v>1370</v>
      </c>
      <c r="L17" s="17">
        <f t="shared" si="3"/>
        <v>2.3530092592592589E-2</v>
      </c>
      <c r="M17">
        <f t="shared" si="4"/>
        <v>11</v>
      </c>
      <c r="O17">
        <v>15</v>
      </c>
      <c r="P17">
        <f>COUNTIF(M:M,"15")</f>
        <v>6</v>
      </c>
      <c r="Q17">
        <f t="shared" si="1"/>
        <v>5</v>
      </c>
      <c r="R17" s="17">
        <f t="shared" si="0"/>
        <v>1.6211419753086431E-2</v>
      </c>
      <c r="S17" s="17">
        <f t="shared" si="2"/>
        <v>1.9007452149777088E-2</v>
      </c>
    </row>
    <row r="18" spans="1:19" x14ac:dyDescent="0.25">
      <c r="A18" s="11"/>
      <c r="B18" s="12"/>
      <c r="C18" s="9" t="s">
        <v>1371</v>
      </c>
      <c r="D18" s="9" t="s">
        <v>1372</v>
      </c>
      <c r="E18" s="9" t="s">
        <v>1372</v>
      </c>
      <c r="F18" s="9" t="s">
        <v>15</v>
      </c>
      <c r="G18" s="9" t="s">
        <v>1373</v>
      </c>
      <c r="H18" s="9" t="s">
        <v>17</v>
      </c>
      <c r="I18" s="3" t="s">
        <v>1334</v>
      </c>
      <c r="J18" s="13" t="s">
        <v>1374</v>
      </c>
      <c r="K18" s="14" t="s">
        <v>1375</v>
      </c>
      <c r="L18" s="17">
        <f t="shared" si="3"/>
        <v>1.6585648148148141E-2</v>
      </c>
      <c r="M18">
        <f t="shared" si="4"/>
        <v>3</v>
      </c>
      <c r="O18">
        <v>16</v>
      </c>
      <c r="P18">
        <f>COUNTIF(M:M,"16")</f>
        <v>4</v>
      </c>
      <c r="Q18">
        <f t="shared" si="1"/>
        <v>5</v>
      </c>
      <c r="R18" s="17">
        <f t="shared" si="0"/>
        <v>1.9135802469135859E-2</v>
      </c>
      <c r="S18" s="17">
        <f t="shared" si="2"/>
        <v>1.9007452149777088E-2</v>
      </c>
    </row>
    <row r="19" spans="1:19" x14ac:dyDescent="0.25">
      <c r="A19" s="11"/>
      <c r="B19" s="12"/>
      <c r="C19" s="9" t="s">
        <v>36</v>
      </c>
      <c r="D19" s="9" t="s">
        <v>37</v>
      </c>
      <c r="E19" s="9" t="s">
        <v>37</v>
      </c>
      <c r="F19" s="9" t="s">
        <v>15</v>
      </c>
      <c r="G19" s="9" t="s">
        <v>1376</v>
      </c>
      <c r="H19" s="9" t="s">
        <v>17</v>
      </c>
      <c r="I19" s="3" t="s">
        <v>1334</v>
      </c>
      <c r="J19" s="13" t="s">
        <v>1377</v>
      </c>
      <c r="K19" s="14" t="s">
        <v>1378</v>
      </c>
      <c r="L19" s="17">
        <f t="shared" si="3"/>
        <v>3.4016203703703729E-2</v>
      </c>
      <c r="M19">
        <f t="shared" si="4"/>
        <v>13</v>
      </c>
      <c r="O19">
        <v>17</v>
      </c>
      <c r="P19">
        <f>COUNTIF(M:M,"17")</f>
        <v>2</v>
      </c>
      <c r="Q19">
        <f t="shared" si="1"/>
        <v>5</v>
      </c>
      <c r="R19" s="17">
        <f t="shared" si="0"/>
        <v>1.5312500000000007E-2</v>
      </c>
      <c r="S19" s="17">
        <f t="shared" si="2"/>
        <v>1.9007452149777088E-2</v>
      </c>
    </row>
    <row r="20" spans="1:19" x14ac:dyDescent="0.25">
      <c r="A20" s="11"/>
      <c r="B20" s="12"/>
      <c r="C20" s="9" t="s">
        <v>111</v>
      </c>
      <c r="D20" s="9" t="s">
        <v>112</v>
      </c>
      <c r="E20" s="9" t="s">
        <v>112</v>
      </c>
      <c r="F20" s="9" t="s">
        <v>15</v>
      </c>
      <c r="G20" s="9" t="s">
        <v>1379</v>
      </c>
      <c r="H20" s="9" t="s">
        <v>45</v>
      </c>
      <c r="I20" s="3" t="s">
        <v>1334</v>
      </c>
      <c r="J20" s="13" t="s">
        <v>1380</v>
      </c>
      <c r="K20" s="14" t="s">
        <v>1381</v>
      </c>
      <c r="L20" s="17">
        <f t="shared" si="3"/>
        <v>1.5810185185185177E-2</v>
      </c>
      <c r="M20">
        <f t="shared" si="4"/>
        <v>22</v>
      </c>
      <c r="O20">
        <v>18</v>
      </c>
      <c r="P20">
        <f>COUNTIF(M:M,"18")</f>
        <v>2</v>
      </c>
      <c r="Q20">
        <f t="shared" si="1"/>
        <v>5</v>
      </c>
      <c r="R20" s="17">
        <f t="shared" si="0"/>
        <v>1.3767361111111154E-2</v>
      </c>
      <c r="S20" s="17">
        <f t="shared" si="2"/>
        <v>1.9007452149777088E-2</v>
      </c>
    </row>
    <row r="21" spans="1:19" x14ac:dyDescent="0.25">
      <c r="A21" s="11"/>
      <c r="B21" s="12"/>
      <c r="C21" s="9" t="s">
        <v>57</v>
      </c>
      <c r="D21" s="9" t="s">
        <v>58</v>
      </c>
      <c r="E21" s="9" t="s">
        <v>58</v>
      </c>
      <c r="F21" s="9" t="s">
        <v>15</v>
      </c>
      <c r="G21" s="9" t="s">
        <v>1382</v>
      </c>
      <c r="H21" s="9" t="s">
        <v>45</v>
      </c>
      <c r="I21" s="3" t="s">
        <v>1334</v>
      </c>
      <c r="J21" s="13" t="s">
        <v>1383</v>
      </c>
      <c r="K21" s="14" t="s">
        <v>1384</v>
      </c>
      <c r="L21" s="17">
        <f t="shared" si="3"/>
        <v>1.5949074074074143E-2</v>
      </c>
      <c r="M21">
        <f t="shared" si="4"/>
        <v>11</v>
      </c>
      <c r="O21">
        <v>19</v>
      </c>
      <c r="P21">
        <f>COUNTIF(M:M,"19")</f>
        <v>1</v>
      </c>
      <c r="Q21">
        <f t="shared" si="1"/>
        <v>5</v>
      </c>
      <c r="R21" s="17">
        <f t="shared" si="0"/>
        <v>1.9120370370370399E-2</v>
      </c>
      <c r="S21" s="17">
        <f t="shared" si="2"/>
        <v>1.9007452149777088E-2</v>
      </c>
    </row>
    <row r="22" spans="1:19" x14ac:dyDescent="0.25">
      <c r="A22" s="3" t="s">
        <v>119</v>
      </c>
      <c r="B22" s="9" t="s">
        <v>120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2</v>
      </c>
      <c r="Q22">
        <f t="shared" si="1"/>
        <v>5</v>
      </c>
      <c r="R22" s="17">
        <f t="shared" si="0"/>
        <v>1.3269675925925872E-2</v>
      </c>
      <c r="S22" s="17">
        <f t="shared" si="2"/>
        <v>1.9007452149777088E-2</v>
      </c>
    </row>
    <row r="23" spans="1:19" x14ac:dyDescent="0.25">
      <c r="A23" s="11"/>
      <c r="B23" s="12"/>
      <c r="C23" s="9" t="s">
        <v>121</v>
      </c>
      <c r="D23" s="9" t="s">
        <v>122</v>
      </c>
      <c r="E23" s="10" t="s">
        <v>12</v>
      </c>
      <c r="F23" s="5"/>
      <c r="G23" s="5"/>
      <c r="H23" s="5"/>
      <c r="I23" s="6"/>
      <c r="J23" s="7"/>
      <c r="K23" s="8"/>
      <c r="O23">
        <v>21</v>
      </c>
      <c r="P23">
        <f>COUNTIF(M:M,"21")</f>
        <v>3</v>
      </c>
      <c r="Q23">
        <f t="shared" si="1"/>
        <v>5</v>
      </c>
      <c r="R23" s="17">
        <f t="shared" si="0"/>
        <v>1.9629629629629625E-2</v>
      </c>
      <c r="S23" s="17">
        <f t="shared" si="2"/>
        <v>1.9007452149777088E-2</v>
      </c>
    </row>
    <row r="24" spans="1:19" x14ac:dyDescent="0.25">
      <c r="A24" s="11"/>
      <c r="B24" s="12"/>
      <c r="C24" s="12"/>
      <c r="D24" s="12"/>
      <c r="E24" s="9" t="s">
        <v>122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2</v>
      </c>
      <c r="Q24">
        <f t="shared" si="1"/>
        <v>5</v>
      </c>
      <c r="R24" s="17">
        <f t="shared" si="0"/>
        <v>1.664351851851853E-2</v>
      </c>
      <c r="S24" s="17">
        <f t="shared" si="2"/>
        <v>1.9007452149777088E-2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1385</v>
      </c>
      <c r="H25" s="9" t="s">
        <v>124</v>
      </c>
      <c r="I25" s="3" t="s">
        <v>1334</v>
      </c>
      <c r="J25" s="13" t="s">
        <v>1386</v>
      </c>
      <c r="K25" s="14" t="s">
        <v>1387</v>
      </c>
      <c r="L25" s="17">
        <f t="shared" si="3"/>
        <v>1.872685185185187E-2</v>
      </c>
      <c r="M25">
        <f t="shared" si="4"/>
        <v>2</v>
      </c>
      <c r="O25">
        <v>23</v>
      </c>
      <c r="P25">
        <f>COUNTIF(M:M,"23")</f>
        <v>2</v>
      </c>
      <c r="Q25">
        <f t="shared" si="1"/>
        <v>5</v>
      </c>
      <c r="R25" s="17">
        <f t="shared" si="0"/>
        <v>1.5746527777777741E-2</v>
      </c>
      <c r="S25" s="17">
        <f t="shared" si="2"/>
        <v>1.9007452149777088E-2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1388</v>
      </c>
      <c r="H26" s="9" t="s">
        <v>124</v>
      </c>
      <c r="I26" s="3" t="s">
        <v>1334</v>
      </c>
      <c r="J26" s="13" t="s">
        <v>869</v>
      </c>
      <c r="K26" s="14" t="s">
        <v>1389</v>
      </c>
      <c r="L26" s="17">
        <f t="shared" si="3"/>
        <v>1.3738425925925918E-2</v>
      </c>
      <c r="M26">
        <f t="shared" si="4"/>
        <v>5</v>
      </c>
    </row>
    <row r="27" spans="1:19" x14ac:dyDescent="0.25">
      <c r="A27" s="11"/>
      <c r="B27" s="12"/>
      <c r="C27" s="12"/>
      <c r="D27" s="12"/>
      <c r="E27" s="12"/>
      <c r="F27" s="12"/>
      <c r="G27" s="9" t="s">
        <v>1390</v>
      </c>
      <c r="H27" s="9" t="s">
        <v>124</v>
      </c>
      <c r="I27" s="3" t="s">
        <v>1334</v>
      </c>
      <c r="J27" s="13" t="s">
        <v>1391</v>
      </c>
      <c r="K27" s="14" t="s">
        <v>1392</v>
      </c>
      <c r="L27" s="17">
        <f t="shared" si="3"/>
        <v>2.3819444444444449E-2</v>
      </c>
      <c r="M27">
        <f t="shared" si="4"/>
        <v>9</v>
      </c>
      <c r="P27" t="s">
        <v>2133</v>
      </c>
      <c r="Q27">
        <f>SUM(P2:P25)</f>
        <v>120</v>
      </c>
    </row>
    <row r="28" spans="1:19" x14ac:dyDescent="0.25">
      <c r="A28" s="11"/>
      <c r="B28" s="12"/>
      <c r="C28" s="12"/>
      <c r="D28" s="12"/>
      <c r="E28" s="12"/>
      <c r="F28" s="12"/>
      <c r="G28" s="9" t="s">
        <v>1393</v>
      </c>
      <c r="H28" s="9" t="s">
        <v>124</v>
      </c>
      <c r="I28" s="3" t="s">
        <v>1334</v>
      </c>
      <c r="J28" s="13" t="s">
        <v>1394</v>
      </c>
      <c r="K28" s="14" t="s">
        <v>1395</v>
      </c>
      <c r="L28" s="17">
        <f t="shared" si="3"/>
        <v>4.3738425925925917E-2</v>
      </c>
      <c r="M28">
        <f t="shared" si="4"/>
        <v>12</v>
      </c>
    </row>
    <row r="29" spans="1:19" x14ac:dyDescent="0.25">
      <c r="A29" s="11"/>
      <c r="B29" s="12"/>
      <c r="C29" s="12"/>
      <c r="D29" s="12"/>
      <c r="E29" s="12"/>
      <c r="F29" s="12"/>
      <c r="G29" s="9" t="s">
        <v>1396</v>
      </c>
      <c r="H29" s="9" t="s">
        <v>124</v>
      </c>
      <c r="I29" s="3" t="s">
        <v>1334</v>
      </c>
      <c r="J29" s="13" t="s">
        <v>1397</v>
      </c>
      <c r="K29" s="14" t="s">
        <v>1398</v>
      </c>
      <c r="L29" s="17">
        <f t="shared" si="3"/>
        <v>3.9293981481481444E-2</v>
      </c>
      <c r="M29">
        <f t="shared" si="4"/>
        <v>13</v>
      </c>
    </row>
    <row r="30" spans="1:19" x14ac:dyDescent="0.25">
      <c r="A30" s="11"/>
      <c r="B30" s="12"/>
      <c r="C30" s="12"/>
      <c r="D30" s="12"/>
      <c r="E30" s="12"/>
      <c r="F30" s="12"/>
      <c r="G30" s="9" t="s">
        <v>1399</v>
      </c>
      <c r="H30" s="9" t="s">
        <v>124</v>
      </c>
      <c r="I30" s="3" t="s">
        <v>1334</v>
      </c>
      <c r="J30" s="13" t="s">
        <v>1400</v>
      </c>
      <c r="K30" s="14" t="s">
        <v>1401</v>
      </c>
      <c r="L30" s="17">
        <f t="shared" si="3"/>
        <v>1.1620370370370336E-2</v>
      </c>
      <c r="M30">
        <f t="shared" si="4"/>
        <v>18</v>
      </c>
    </row>
    <row r="31" spans="1:19" x14ac:dyDescent="0.25">
      <c r="A31" s="11"/>
      <c r="B31" s="12"/>
      <c r="C31" s="12"/>
      <c r="D31" s="12"/>
      <c r="E31" s="12"/>
      <c r="F31" s="12"/>
      <c r="G31" s="9" t="s">
        <v>1402</v>
      </c>
      <c r="H31" s="9" t="s">
        <v>124</v>
      </c>
      <c r="I31" s="3" t="s">
        <v>1334</v>
      </c>
      <c r="J31" s="13" t="s">
        <v>1403</v>
      </c>
      <c r="K31" s="14" t="s">
        <v>1404</v>
      </c>
      <c r="L31" s="17">
        <f t="shared" si="3"/>
        <v>2.7754629629629601E-2</v>
      </c>
      <c r="M31">
        <f t="shared" si="4"/>
        <v>21</v>
      </c>
    </row>
    <row r="32" spans="1:19" x14ac:dyDescent="0.25">
      <c r="A32" s="11"/>
      <c r="B32" s="12"/>
      <c r="C32" s="12"/>
      <c r="D32" s="12"/>
      <c r="E32" s="9" t="s">
        <v>139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1405</v>
      </c>
      <c r="H33" s="9" t="s">
        <v>141</v>
      </c>
      <c r="I33" s="3" t="s">
        <v>1334</v>
      </c>
      <c r="J33" s="13" t="s">
        <v>1406</v>
      </c>
      <c r="K33" s="14" t="s">
        <v>1407</v>
      </c>
      <c r="L33" s="17">
        <f t="shared" si="3"/>
        <v>1.8506944444444451E-2</v>
      </c>
      <c r="M33">
        <f t="shared" si="4"/>
        <v>2</v>
      </c>
    </row>
    <row r="34" spans="1:13" x14ac:dyDescent="0.25">
      <c r="A34" s="11"/>
      <c r="B34" s="12"/>
      <c r="C34" s="12"/>
      <c r="D34" s="12"/>
      <c r="E34" s="12"/>
      <c r="F34" s="12"/>
      <c r="G34" s="9" t="s">
        <v>1408</v>
      </c>
      <c r="H34" s="9" t="s">
        <v>141</v>
      </c>
      <c r="I34" s="3" t="s">
        <v>1334</v>
      </c>
      <c r="J34" s="13" t="s">
        <v>1409</v>
      </c>
      <c r="K34" s="14" t="s">
        <v>1410</v>
      </c>
      <c r="L34" s="17">
        <f t="shared" si="3"/>
        <v>1.4085648148148167E-2</v>
      </c>
      <c r="M34">
        <f t="shared" si="4"/>
        <v>3</v>
      </c>
    </row>
    <row r="35" spans="1:13" x14ac:dyDescent="0.25">
      <c r="A35" s="11"/>
      <c r="B35" s="12"/>
      <c r="C35" s="12"/>
      <c r="D35" s="12"/>
      <c r="E35" s="12"/>
      <c r="F35" s="12"/>
      <c r="G35" s="9" t="s">
        <v>1411</v>
      </c>
      <c r="H35" s="9" t="s">
        <v>141</v>
      </c>
      <c r="I35" s="3" t="s">
        <v>1334</v>
      </c>
      <c r="J35" s="13" t="s">
        <v>1412</v>
      </c>
      <c r="K35" s="14" t="s">
        <v>1413</v>
      </c>
      <c r="L35" s="17">
        <f t="shared" si="3"/>
        <v>1.8761574074074083E-2</v>
      </c>
      <c r="M35">
        <f t="shared" si="4"/>
        <v>6</v>
      </c>
    </row>
    <row r="36" spans="1:13" x14ac:dyDescent="0.25">
      <c r="A36" s="11"/>
      <c r="B36" s="12"/>
      <c r="C36" s="12"/>
      <c r="D36" s="12"/>
      <c r="E36" s="12"/>
      <c r="F36" s="12"/>
      <c r="G36" s="9" t="s">
        <v>1414</v>
      </c>
      <c r="H36" s="9" t="s">
        <v>141</v>
      </c>
      <c r="I36" s="3" t="s">
        <v>1334</v>
      </c>
      <c r="J36" s="13" t="s">
        <v>1415</v>
      </c>
      <c r="K36" s="14" t="s">
        <v>1416</v>
      </c>
      <c r="L36" s="17">
        <f t="shared" si="3"/>
        <v>1.7476851851851882E-2</v>
      </c>
      <c r="M36">
        <f t="shared" si="4"/>
        <v>9</v>
      </c>
    </row>
    <row r="37" spans="1:13" x14ac:dyDescent="0.25">
      <c r="A37" s="11"/>
      <c r="B37" s="12"/>
      <c r="C37" s="9" t="s">
        <v>147</v>
      </c>
      <c r="D37" s="9" t="s">
        <v>148</v>
      </c>
      <c r="E37" s="9" t="s">
        <v>148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1417</v>
      </c>
      <c r="H38" s="9" t="s">
        <v>124</v>
      </c>
      <c r="I38" s="3" t="s">
        <v>1334</v>
      </c>
      <c r="J38" s="13" t="s">
        <v>1418</v>
      </c>
      <c r="K38" s="14" t="s">
        <v>1419</v>
      </c>
      <c r="L38" s="17">
        <f t="shared" si="3"/>
        <v>1.4050925925925883E-2</v>
      </c>
      <c r="M38">
        <f t="shared" si="4"/>
        <v>4</v>
      </c>
    </row>
    <row r="39" spans="1:13" x14ac:dyDescent="0.25">
      <c r="A39" s="11"/>
      <c r="B39" s="12"/>
      <c r="C39" s="12"/>
      <c r="D39" s="12"/>
      <c r="E39" s="12"/>
      <c r="F39" s="12"/>
      <c r="G39" s="9" t="s">
        <v>1420</v>
      </c>
      <c r="H39" s="9" t="s">
        <v>124</v>
      </c>
      <c r="I39" s="3" t="s">
        <v>1334</v>
      </c>
      <c r="J39" s="13" t="s">
        <v>1421</v>
      </c>
      <c r="K39" s="14" t="s">
        <v>1422</v>
      </c>
      <c r="L39" s="17">
        <f t="shared" si="3"/>
        <v>1.3344907407407458E-2</v>
      </c>
      <c r="M39">
        <f t="shared" si="4"/>
        <v>8</v>
      </c>
    </row>
    <row r="40" spans="1:13" x14ac:dyDescent="0.25">
      <c r="A40" s="11"/>
      <c r="B40" s="12"/>
      <c r="C40" s="12"/>
      <c r="D40" s="12"/>
      <c r="E40" s="12"/>
      <c r="F40" s="12"/>
      <c r="G40" s="9" t="s">
        <v>1423</v>
      </c>
      <c r="H40" s="9" t="s">
        <v>124</v>
      </c>
      <c r="I40" s="3" t="s">
        <v>1334</v>
      </c>
      <c r="J40" s="13" t="s">
        <v>1424</v>
      </c>
      <c r="K40" s="14" t="s">
        <v>1425</v>
      </c>
      <c r="L40" s="17">
        <f t="shared" si="3"/>
        <v>2.4351851851851847E-2</v>
      </c>
      <c r="M40">
        <f t="shared" si="4"/>
        <v>11</v>
      </c>
    </row>
    <row r="41" spans="1:13" x14ac:dyDescent="0.25">
      <c r="A41" s="11"/>
      <c r="B41" s="12"/>
      <c r="C41" s="12"/>
      <c r="D41" s="12"/>
      <c r="E41" s="12"/>
      <c r="F41" s="12"/>
      <c r="G41" s="9" t="s">
        <v>1426</v>
      </c>
      <c r="H41" s="9" t="s">
        <v>124</v>
      </c>
      <c r="I41" s="3" t="s">
        <v>1334</v>
      </c>
      <c r="J41" s="13" t="s">
        <v>1427</v>
      </c>
      <c r="K41" s="14" t="s">
        <v>1428</v>
      </c>
      <c r="L41" s="17">
        <f t="shared" si="3"/>
        <v>1.7604166666666643E-2</v>
      </c>
      <c r="M41">
        <f t="shared" si="4"/>
        <v>13</v>
      </c>
    </row>
    <row r="42" spans="1:13" x14ac:dyDescent="0.25">
      <c r="A42" s="11"/>
      <c r="B42" s="12"/>
      <c r="C42" s="12"/>
      <c r="D42" s="12"/>
      <c r="E42" s="12"/>
      <c r="F42" s="12"/>
      <c r="G42" s="9" t="s">
        <v>1429</v>
      </c>
      <c r="H42" s="9" t="s">
        <v>124</v>
      </c>
      <c r="I42" s="3" t="s">
        <v>1334</v>
      </c>
      <c r="J42" s="13" t="s">
        <v>1430</v>
      </c>
      <c r="K42" s="14" t="s">
        <v>1431</v>
      </c>
      <c r="L42" s="17">
        <f t="shared" si="3"/>
        <v>1.3067129629629637E-2</v>
      </c>
      <c r="M42">
        <f t="shared" si="4"/>
        <v>15</v>
      </c>
    </row>
    <row r="43" spans="1:13" x14ac:dyDescent="0.25">
      <c r="A43" s="11"/>
      <c r="B43" s="12"/>
      <c r="C43" s="9" t="s">
        <v>271</v>
      </c>
      <c r="D43" s="9" t="s">
        <v>272</v>
      </c>
      <c r="E43" s="9" t="s">
        <v>1432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1433</v>
      </c>
      <c r="H44" s="9" t="s">
        <v>141</v>
      </c>
      <c r="I44" s="3" t="s">
        <v>1334</v>
      </c>
      <c r="J44" s="13" t="s">
        <v>1434</v>
      </c>
      <c r="K44" s="14" t="s">
        <v>1435</v>
      </c>
      <c r="L44" s="17">
        <f t="shared" si="3"/>
        <v>2.5995370370370363E-2</v>
      </c>
      <c r="M44">
        <f t="shared" si="4"/>
        <v>7</v>
      </c>
    </row>
    <row r="45" spans="1:13" x14ac:dyDescent="0.25">
      <c r="A45" s="11"/>
      <c r="B45" s="12"/>
      <c r="C45" s="12"/>
      <c r="D45" s="12"/>
      <c r="E45" s="12"/>
      <c r="F45" s="12"/>
      <c r="G45" s="9" t="s">
        <v>1436</v>
      </c>
      <c r="H45" s="9" t="s">
        <v>141</v>
      </c>
      <c r="I45" s="3" t="s">
        <v>1334</v>
      </c>
      <c r="J45" s="13" t="s">
        <v>1437</v>
      </c>
      <c r="K45" s="14" t="s">
        <v>1438</v>
      </c>
      <c r="L45" s="17">
        <f t="shared" si="3"/>
        <v>1.9328703703703654E-2</v>
      </c>
      <c r="M45">
        <f t="shared" si="4"/>
        <v>15</v>
      </c>
    </row>
    <row r="46" spans="1:13" x14ac:dyDescent="0.25">
      <c r="A46" s="11"/>
      <c r="B46" s="12"/>
      <c r="C46" s="9" t="s">
        <v>158</v>
      </c>
      <c r="D46" s="9" t="s">
        <v>159</v>
      </c>
      <c r="E46" s="9" t="s">
        <v>159</v>
      </c>
      <c r="F46" s="9" t="s">
        <v>15</v>
      </c>
      <c r="G46" s="9" t="s">
        <v>1439</v>
      </c>
      <c r="H46" s="9" t="s">
        <v>124</v>
      </c>
      <c r="I46" s="3" t="s">
        <v>1334</v>
      </c>
      <c r="J46" s="13" t="s">
        <v>1440</v>
      </c>
      <c r="K46" s="14" t="s">
        <v>1441</v>
      </c>
      <c r="L46" s="17">
        <f t="shared" si="3"/>
        <v>1.3819444444444412E-2</v>
      </c>
      <c r="M46">
        <f t="shared" si="4"/>
        <v>4</v>
      </c>
    </row>
    <row r="47" spans="1:13" x14ac:dyDescent="0.25">
      <c r="A47" s="11"/>
      <c r="B47" s="12"/>
      <c r="C47" s="9" t="s">
        <v>326</v>
      </c>
      <c r="D47" s="9" t="s">
        <v>327</v>
      </c>
      <c r="E47" s="9" t="s">
        <v>327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1442</v>
      </c>
      <c r="H48" s="9" t="s">
        <v>124</v>
      </c>
      <c r="I48" s="3" t="s">
        <v>1334</v>
      </c>
      <c r="J48" s="13" t="s">
        <v>1443</v>
      </c>
      <c r="K48" s="14" t="s">
        <v>1444</v>
      </c>
      <c r="L48" s="17">
        <f t="shared" si="3"/>
        <v>2.1365740740740768E-2</v>
      </c>
      <c r="M48">
        <f t="shared" si="4"/>
        <v>9</v>
      </c>
    </row>
    <row r="49" spans="1:13" x14ac:dyDescent="0.25">
      <c r="A49" s="11"/>
      <c r="B49" s="12"/>
      <c r="C49" s="12"/>
      <c r="D49" s="12"/>
      <c r="E49" s="12"/>
      <c r="F49" s="12"/>
      <c r="G49" s="9" t="s">
        <v>1445</v>
      </c>
      <c r="H49" s="9" t="s">
        <v>124</v>
      </c>
      <c r="I49" s="3" t="s">
        <v>1334</v>
      </c>
      <c r="J49" s="13" t="s">
        <v>1446</v>
      </c>
      <c r="K49" s="14" t="s">
        <v>1447</v>
      </c>
      <c r="L49" s="17">
        <f t="shared" si="3"/>
        <v>1.9918981481481468E-2</v>
      </c>
      <c r="M49">
        <f t="shared" si="4"/>
        <v>9</v>
      </c>
    </row>
    <row r="50" spans="1:13" x14ac:dyDescent="0.25">
      <c r="A50" s="11"/>
      <c r="B50" s="12"/>
      <c r="C50" s="9" t="s">
        <v>331</v>
      </c>
      <c r="D50" s="9" t="s">
        <v>332</v>
      </c>
      <c r="E50" s="9" t="s">
        <v>579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1448</v>
      </c>
      <c r="H51" s="9" t="s">
        <v>141</v>
      </c>
      <c r="I51" s="3" t="s">
        <v>1334</v>
      </c>
      <c r="J51" s="13" t="s">
        <v>1449</v>
      </c>
      <c r="K51" s="14" t="s">
        <v>1450</v>
      </c>
      <c r="L51" s="17">
        <f t="shared" si="3"/>
        <v>3.5439814814814785E-2</v>
      </c>
      <c r="M51">
        <f t="shared" si="4"/>
        <v>8</v>
      </c>
    </row>
    <row r="52" spans="1:13" x14ac:dyDescent="0.25">
      <c r="A52" s="11"/>
      <c r="B52" s="12"/>
      <c r="C52" s="12"/>
      <c r="D52" s="12"/>
      <c r="E52" s="12"/>
      <c r="F52" s="12"/>
      <c r="G52" s="9" t="s">
        <v>1451</v>
      </c>
      <c r="H52" s="9" t="s">
        <v>141</v>
      </c>
      <c r="I52" s="3" t="s">
        <v>1334</v>
      </c>
      <c r="J52" s="13" t="s">
        <v>1452</v>
      </c>
      <c r="K52" s="14" t="s">
        <v>1453</v>
      </c>
      <c r="L52" s="17">
        <f t="shared" si="3"/>
        <v>2.5208333333333277E-2</v>
      </c>
      <c r="M52">
        <f t="shared" si="4"/>
        <v>9</v>
      </c>
    </row>
    <row r="53" spans="1:13" x14ac:dyDescent="0.25">
      <c r="A53" s="11"/>
      <c r="B53" s="12"/>
      <c r="C53" s="9" t="s">
        <v>81</v>
      </c>
      <c r="D53" s="9" t="s">
        <v>82</v>
      </c>
      <c r="E53" s="10" t="s">
        <v>12</v>
      </c>
      <c r="F53" s="5"/>
      <c r="G53" s="5"/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9" t="s">
        <v>82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1454</v>
      </c>
      <c r="H55" s="9" t="s">
        <v>124</v>
      </c>
      <c r="I55" s="3" t="s">
        <v>1334</v>
      </c>
      <c r="J55" s="13" t="s">
        <v>1455</v>
      </c>
      <c r="K55" s="14" t="s">
        <v>1456</v>
      </c>
      <c r="L55" s="17">
        <f t="shared" si="3"/>
        <v>1.1782407407407408E-2</v>
      </c>
      <c r="M55">
        <f t="shared" si="4"/>
        <v>3</v>
      </c>
    </row>
    <row r="56" spans="1:13" x14ac:dyDescent="0.25">
      <c r="A56" s="11"/>
      <c r="B56" s="12"/>
      <c r="C56" s="12"/>
      <c r="D56" s="12"/>
      <c r="E56" s="12"/>
      <c r="F56" s="12"/>
      <c r="G56" s="9" t="s">
        <v>1457</v>
      </c>
      <c r="H56" s="9" t="s">
        <v>124</v>
      </c>
      <c r="I56" s="3" t="s">
        <v>1334</v>
      </c>
      <c r="J56" s="13" t="s">
        <v>1458</v>
      </c>
      <c r="K56" s="14" t="s">
        <v>1459</v>
      </c>
      <c r="L56" s="17">
        <f t="shared" si="3"/>
        <v>2.8124999999999956E-2</v>
      </c>
      <c r="M56">
        <f t="shared" si="4"/>
        <v>7</v>
      </c>
    </row>
    <row r="57" spans="1:13" x14ac:dyDescent="0.25">
      <c r="A57" s="11"/>
      <c r="B57" s="12"/>
      <c r="C57" s="12"/>
      <c r="D57" s="12"/>
      <c r="E57" s="12"/>
      <c r="F57" s="12"/>
      <c r="G57" s="9" t="s">
        <v>1460</v>
      </c>
      <c r="H57" s="9" t="s">
        <v>124</v>
      </c>
      <c r="I57" s="3" t="s">
        <v>1334</v>
      </c>
      <c r="J57" s="13" t="s">
        <v>1461</v>
      </c>
      <c r="K57" s="14" t="s">
        <v>1462</v>
      </c>
      <c r="L57" s="17">
        <f t="shared" si="3"/>
        <v>1.3148148148148131E-2</v>
      </c>
      <c r="M57">
        <f t="shared" si="4"/>
        <v>23</v>
      </c>
    </row>
    <row r="58" spans="1:13" x14ac:dyDescent="0.25">
      <c r="A58" s="11"/>
      <c r="B58" s="12"/>
      <c r="C58" s="12"/>
      <c r="D58" s="12"/>
      <c r="E58" s="9" t="s">
        <v>92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1463</v>
      </c>
      <c r="H59" s="9" t="s">
        <v>124</v>
      </c>
      <c r="I59" s="3" t="s">
        <v>1334</v>
      </c>
      <c r="J59" s="13" t="s">
        <v>1464</v>
      </c>
      <c r="K59" s="14" t="s">
        <v>1465</v>
      </c>
      <c r="L59" s="17">
        <f t="shared" si="3"/>
        <v>1.3472222222222219E-2</v>
      </c>
      <c r="M59">
        <f t="shared" si="4"/>
        <v>6</v>
      </c>
    </row>
    <row r="60" spans="1:13" x14ac:dyDescent="0.25">
      <c r="A60" s="11"/>
      <c r="B60" s="12"/>
      <c r="C60" s="12"/>
      <c r="D60" s="12"/>
      <c r="E60" s="12"/>
      <c r="F60" s="12"/>
      <c r="G60" s="9" t="s">
        <v>1466</v>
      </c>
      <c r="H60" s="9" t="s">
        <v>124</v>
      </c>
      <c r="I60" s="3" t="s">
        <v>1334</v>
      </c>
      <c r="J60" s="13" t="s">
        <v>1467</v>
      </c>
      <c r="K60" s="14" t="s">
        <v>808</v>
      </c>
      <c r="L60" s="17">
        <f t="shared" si="3"/>
        <v>2.5231481481481466E-2</v>
      </c>
      <c r="M60">
        <f t="shared" si="4"/>
        <v>10</v>
      </c>
    </row>
    <row r="61" spans="1:13" x14ac:dyDescent="0.25">
      <c r="A61" s="11"/>
      <c r="B61" s="12"/>
      <c r="C61" s="12"/>
      <c r="D61" s="12"/>
      <c r="E61" s="12"/>
      <c r="F61" s="12"/>
      <c r="G61" s="9" t="s">
        <v>1468</v>
      </c>
      <c r="H61" s="9" t="s">
        <v>124</v>
      </c>
      <c r="I61" s="3" t="s">
        <v>1334</v>
      </c>
      <c r="J61" s="13" t="s">
        <v>1469</v>
      </c>
      <c r="K61" s="14" t="s">
        <v>1470</v>
      </c>
      <c r="L61" s="17">
        <f t="shared" si="3"/>
        <v>1.4224537037036966E-2</v>
      </c>
      <c r="M61">
        <f t="shared" si="4"/>
        <v>14</v>
      </c>
    </row>
    <row r="62" spans="1:13" x14ac:dyDescent="0.25">
      <c r="A62" s="11"/>
      <c r="B62" s="12"/>
      <c r="C62" s="12"/>
      <c r="D62" s="12"/>
      <c r="E62" s="12"/>
      <c r="F62" s="12"/>
      <c r="G62" s="9" t="s">
        <v>1471</v>
      </c>
      <c r="H62" s="9" t="s">
        <v>124</v>
      </c>
      <c r="I62" s="3" t="s">
        <v>1334</v>
      </c>
      <c r="J62" s="13" t="s">
        <v>1472</v>
      </c>
      <c r="K62" s="14" t="s">
        <v>1473</v>
      </c>
      <c r="L62" s="17">
        <f t="shared" si="3"/>
        <v>1.3749999999999929E-2</v>
      </c>
      <c r="M62">
        <f t="shared" si="4"/>
        <v>17</v>
      </c>
    </row>
    <row r="63" spans="1:13" x14ac:dyDescent="0.25">
      <c r="A63" s="11"/>
      <c r="B63" s="12"/>
      <c r="C63" s="9" t="s">
        <v>175</v>
      </c>
      <c r="D63" s="9" t="s">
        <v>176</v>
      </c>
      <c r="E63" s="9" t="s">
        <v>176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1474</v>
      </c>
      <c r="H64" s="9" t="s">
        <v>124</v>
      </c>
      <c r="I64" s="3" t="s">
        <v>1334</v>
      </c>
      <c r="J64" s="13" t="s">
        <v>1475</v>
      </c>
      <c r="K64" s="14" t="s">
        <v>1476</v>
      </c>
      <c r="L64" s="17">
        <f t="shared" si="3"/>
        <v>2.965277777777775E-2</v>
      </c>
      <c r="M64">
        <f t="shared" si="4"/>
        <v>13</v>
      </c>
    </row>
    <row r="65" spans="1:13" x14ac:dyDescent="0.25">
      <c r="A65" s="11"/>
      <c r="B65" s="12"/>
      <c r="C65" s="12"/>
      <c r="D65" s="12"/>
      <c r="E65" s="12"/>
      <c r="F65" s="12"/>
      <c r="G65" s="9" t="s">
        <v>1477</v>
      </c>
      <c r="H65" s="9" t="s">
        <v>124</v>
      </c>
      <c r="I65" s="3" t="s">
        <v>1334</v>
      </c>
      <c r="J65" s="13" t="s">
        <v>1478</v>
      </c>
      <c r="K65" s="14" t="s">
        <v>1479</v>
      </c>
      <c r="L65" s="17">
        <f t="shared" si="3"/>
        <v>1.664351851851853E-2</v>
      </c>
      <c r="M65">
        <f t="shared" si="4"/>
        <v>22</v>
      </c>
    </row>
    <row r="66" spans="1:13" x14ac:dyDescent="0.25">
      <c r="A66" s="11"/>
      <c r="B66" s="12"/>
      <c r="C66" s="9" t="s">
        <v>183</v>
      </c>
      <c r="D66" s="9" t="s">
        <v>184</v>
      </c>
      <c r="E66" s="9" t="s">
        <v>184</v>
      </c>
      <c r="F66" s="9" t="s">
        <v>15</v>
      </c>
      <c r="G66" s="9" t="s">
        <v>1480</v>
      </c>
      <c r="H66" s="9" t="s">
        <v>124</v>
      </c>
      <c r="I66" s="3" t="s">
        <v>1334</v>
      </c>
      <c r="J66" s="13" t="s">
        <v>1481</v>
      </c>
      <c r="K66" s="14" t="s">
        <v>1482</v>
      </c>
      <c r="L66" s="17">
        <f t="shared" si="3"/>
        <v>1.6770833333333318E-2</v>
      </c>
      <c r="M66">
        <f t="shared" si="4"/>
        <v>5</v>
      </c>
    </row>
    <row r="67" spans="1:13" x14ac:dyDescent="0.25">
      <c r="A67" s="11"/>
      <c r="B67" s="12"/>
      <c r="C67" s="9" t="s">
        <v>41</v>
      </c>
      <c r="D67" s="9" t="s">
        <v>42</v>
      </c>
      <c r="E67" s="9" t="s">
        <v>43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1483</v>
      </c>
      <c r="H68" s="9" t="s">
        <v>124</v>
      </c>
      <c r="I68" s="3" t="s">
        <v>1334</v>
      </c>
      <c r="J68" s="13" t="s">
        <v>1484</v>
      </c>
      <c r="K68" s="14" t="s">
        <v>1485</v>
      </c>
      <c r="L68" s="17">
        <f t="shared" ref="L68:L130" si="5">K68-J68</f>
        <v>2.9039351851851802E-2</v>
      </c>
      <c r="M68">
        <f t="shared" ref="M68:M130" si="6">HOUR(J68)</f>
        <v>6</v>
      </c>
    </row>
    <row r="69" spans="1:13" x14ac:dyDescent="0.25">
      <c r="A69" s="11"/>
      <c r="B69" s="12"/>
      <c r="C69" s="12"/>
      <c r="D69" s="12"/>
      <c r="E69" s="12"/>
      <c r="F69" s="12"/>
      <c r="G69" s="9" t="s">
        <v>1486</v>
      </c>
      <c r="H69" s="9" t="s">
        <v>189</v>
      </c>
      <c r="I69" s="3" t="s">
        <v>1334</v>
      </c>
      <c r="J69" s="13" t="s">
        <v>1487</v>
      </c>
      <c r="K69" s="14" t="s">
        <v>1488</v>
      </c>
      <c r="L69" s="17">
        <f t="shared" si="5"/>
        <v>1.324074074074072E-2</v>
      </c>
      <c r="M69">
        <f t="shared" si="6"/>
        <v>7</v>
      </c>
    </row>
    <row r="70" spans="1:13" x14ac:dyDescent="0.25">
      <c r="A70" s="11"/>
      <c r="B70" s="12"/>
      <c r="C70" s="12"/>
      <c r="D70" s="12"/>
      <c r="E70" s="12"/>
      <c r="F70" s="12"/>
      <c r="G70" s="9" t="s">
        <v>1489</v>
      </c>
      <c r="H70" s="9" t="s">
        <v>189</v>
      </c>
      <c r="I70" s="3" t="s">
        <v>1334</v>
      </c>
      <c r="J70" s="13" t="s">
        <v>1490</v>
      </c>
      <c r="K70" s="14" t="s">
        <v>1491</v>
      </c>
      <c r="L70" s="17">
        <f t="shared" si="5"/>
        <v>1.2557870370370372E-2</v>
      </c>
      <c r="M70">
        <f t="shared" si="6"/>
        <v>11</v>
      </c>
    </row>
    <row r="71" spans="1:13" x14ac:dyDescent="0.25">
      <c r="A71" s="11"/>
      <c r="B71" s="12"/>
      <c r="C71" s="12"/>
      <c r="D71" s="12"/>
      <c r="E71" s="12"/>
      <c r="F71" s="12"/>
      <c r="G71" s="9" t="s">
        <v>1492</v>
      </c>
      <c r="H71" s="9" t="s">
        <v>189</v>
      </c>
      <c r="I71" s="3" t="s">
        <v>1334</v>
      </c>
      <c r="J71" s="13" t="s">
        <v>1493</v>
      </c>
      <c r="K71" s="14" t="s">
        <v>1494</v>
      </c>
      <c r="L71" s="17">
        <f t="shared" si="5"/>
        <v>2.1597222222222157E-2</v>
      </c>
      <c r="M71">
        <f t="shared" si="6"/>
        <v>11</v>
      </c>
    </row>
    <row r="72" spans="1:13" x14ac:dyDescent="0.25">
      <c r="A72" s="11"/>
      <c r="B72" s="12"/>
      <c r="C72" s="12"/>
      <c r="D72" s="12"/>
      <c r="E72" s="12"/>
      <c r="F72" s="12"/>
      <c r="G72" s="9" t="s">
        <v>1495</v>
      </c>
      <c r="H72" s="9" t="s">
        <v>189</v>
      </c>
      <c r="I72" s="3" t="s">
        <v>1334</v>
      </c>
      <c r="J72" s="13" t="s">
        <v>1496</v>
      </c>
      <c r="K72" s="14" t="s">
        <v>1497</v>
      </c>
      <c r="L72" s="17">
        <f t="shared" si="5"/>
        <v>2.6944444444444493E-2</v>
      </c>
      <c r="M72">
        <f t="shared" si="6"/>
        <v>11</v>
      </c>
    </row>
    <row r="73" spans="1:13" x14ac:dyDescent="0.25">
      <c r="A73" s="11"/>
      <c r="B73" s="12"/>
      <c r="C73" s="9" t="s">
        <v>195</v>
      </c>
      <c r="D73" s="9" t="s">
        <v>196</v>
      </c>
      <c r="E73" s="9" t="s">
        <v>196</v>
      </c>
      <c r="F73" s="9" t="s">
        <v>15</v>
      </c>
      <c r="G73" s="9" t="s">
        <v>1498</v>
      </c>
      <c r="H73" s="9" t="s">
        <v>124</v>
      </c>
      <c r="I73" s="3" t="s">
        <v>1334</v>
      </c>
      <c r="J73" s="13" t="s">
        <v>1499</v>
      </c>
      <c r="K73" s="14" t="s">
        <v>1500</v>
      </c>
      <c r="L73" s="17">
        <f t="shared" si="5"/>
        <v>1.9120370370370399E-2</v>
      </c>
      <c r="M73">
        <f t="shared" si="6"/>
        <v>19</v>
      </c>
    </row>
    <row r="74" spans="1:13" x14ac:dyDescent="0.25">
      <c r="A74" s="11"/>
      <c r="B74" s="12"/>
      <c r="C74" s="9" t="s">
        <v>403</v>
      </c>
      <c r="D74" s="9" t="s">
        <v>404</v>
      </c>
      <c r="E74" s="9" t="s">
        <v>404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1501</v>
      </c>
      <c r="H75" s="9" t="s">
        <v>124</v>
      </c>
      <c r="I75" s="3" t="s">
        <v>1334</v>
      </c>
      <c r="J75" s="13" t="s">
        <v>1502</v>
      </c>
      <c r="K75" s="14" t="s">
        <v>1503</v>
      </c>
      <c r="L75" s="17">
        <f t="shared" si="5"/>
        <v>2.1296296296296258E-2</v>
      </c>
      <c r="M75">
        <f t="shared" si="6"/>
        <v>7</v>
      </c>
    </row>
    <row r="76" spans="1:13" x14ac:dyDescent="0.25">
      <c r="A76" s="11"/>
      <c r="B76" s="12"/>
      <c r="C76" s="12"/>
      <c r="D76" s="12"/>
      <c r="E76" s="12"/>
      <c r="F76" s="12"/>
      <c r="G76" s="9" t="s">
        <v>1504</v>
      </c>
      <c r="H76" s="9" t="s">
        <v>124</v>
      </c>
      <c r="I76" s="3" t="s">
        <v>1334</v>
      </c>
      <c r="J76" s="13" t="s">
        <v>1505</v>
      </c>
      <c r="K76" s="14" t="s">
        <v>1506</v>
      </c>
      <c r="L76" s="17">
        <f t="shared" si="5"/>
        <v>3.1122685185185184E-2</v>
      </c>
      <c r="M76">
        <f t="shared" si="6"/>
        <v>7</v>
      </c>
    </row>
    <row r="77" spans="1:13" x14ac:dyDescent="0.25">
      <c r="A77" s="11"/>
      <c r="B77" s="12"/>
      <c r="C77" s="12"/>
      <c r="D77" s="12"/>
      <c r="E77" s="12"/>
      <c r="F77" s="12"/>
      <c r="G77" s="9" t="s">
        <v>1507</v>
      </c>
      <c r="H77" s="9" t="s">
        <v>124</v>
      </c>
      <c r="I77" s="3" t="s">
        <v>1334</v>
      </c>
      <c r="J77" s="13" t="s">
        <v>1508</v>
      </c>
      <c r="K77" s="14" t="s">
        <v>1509</v>
      </c>
      <c r="L77" s="17">
        <f t="shared" si="5"/>
        <v>3.7962962962962976E-2</v>
      </c>
      <c r="M77">
        <f t="shared" si="6"/>
        <v>12</v>
      </c>
    </row>
    <row r="78" spans="1:13" x14ac:dyDescent="0.25">
      <c r="A78" s="11"/>
      <c r="B78" s="12"/>
      <c r="C78" s="12"/>
      <c r="D78" s="12"/>
      <c r="E78" s="12"/>
      <c r="F78" s="12"/>
      <c r="G78" s="9" t="s">
        <v>1510</v>
      </c>
      <c r="H78" s="9" t="s">
        <v>124</v>
      </c>
      <c r="I78" s="3" t="s">
        <v>1334</v>
      </c>
      <c r="J78" s="13" t="s">
        <v>1511</v>
      </c>
      <c r="K78" s="14" t="s">
        <v>1512</v>
      </c>
      <c r="L78" s="17">
        <f t="shared" si="5"/>
        <v>2.1921296296296355E-2</v>
      </c>
      <c r="M78">
        <f t="shared" si="6"/>
        <v>16</v>
      </c>
    </row>
    <row r="79" spans="1:13" x14ac:dyDescent="0.25">
      <c r="A79" s="3" t="s">
        <v>205</v>
      </c>
      <c r="B79" s="9" t="s">
        <v>206</v>
      </c>
      <c r="C79" s="10" t="s">
        <v>12</v>
      </c>
      <c r="D79" s="5"/>
      <c r="E79" s="5"/>
      <c r="F79" s="5"/>
      <c r="G79" s="5"/>
      <c r="H79" s="5"/>
      <c r="I79" s="6"/>
      <c r="J79" s="7"/>
      <c r="K79" s="8"/>
    </row>
    <row r="80" spans="1:13" x14ac:dyDescent="0.25">
      <c r="A80" s="11"/>
      <c r="B80" s="12"/>
      <c r="C80" s="9" t="s">
        <v>207</v>
      </c>
      <c r="D80" s="9" t="s">
        <v>208</v>
      </c>
      <c r="E80" s="9" t="s">
        <v>208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1513</v>
      </c>
      <c r="H81" s="9" t="s">
        <v>124</v>
      </c>
      <c r="I81" s="3" t="s">
        <v>1334</v>
      </c>
      <c r="J81" s="13" t="s">
        <v>1514</v>
      </c>
      <c r="K81" s="14" t="s">
        <v>1515</v>
      </c>
      <c r="L81" s="17">
        <f t="shared" si="5"/>
        <v>1.2893518518518554E-2</v>
      </c>
      <c r="M81">
        <f t="shared" si="6"/>
        <v>4</v>
      </c>
    </row>
    <row r="82" spans="1:13" x14ac:dyDescent="0.25">
      <c r="A82" s="11"/>
      <c r="B82" s="12"/>
      <c r="C82" s="12"/>
      <c r="D82" s="12"/>
      <c r="E82" s="12"/>
      <c r="F82" s="12"/>
      <c r="G82" s="9" t="s">
        <v>1516</v>
      </c>
      <c r="H82" s="9" t="s">
        <v>124</v>
      </c>
      <c r="I82" s="3" t="s">
        <v>1334</v>
      </c>
      <c r="J82" s="13" t="s">
        <v>1517</v>
      </c>
      <c r="K82" s="14" t="s">
        <v>1518</v>
      </c>
      <c r="L82" s="17">
        <f t="shared" si="5"/>
        <v>1.0694444444444479E-2</v>
      </c>
      <c r="M82">
        <f t="shared" si="6"/>
        <v>5</v>
      </c>
    </row>
    <row r="83" spans="1:13" x14ac:dyDescent="0.25">
      <c r="A83" s="11"/>
      <c r="B83" s="12"/>
      <c r="C83" s="12"/>
      <c r="D83" s="12"/>
      <c r="E83" s="12"/>
      <c r="F83" s="12"/>
      <c r="G83" s="9" t="s">
        <v>1519</v>
      </c>
      <c r="H83" s="9" t="s">
        <v>124</v>
      </c>
      <c r="I83" s="3" t="s">
        <v>1334</v>
      </c>
      <c r="J83" s="13" t="s">
        <v>1520</v>
      </c>
      <c r="K83" s="14" t="s">
        <v>1521</v>
      </c>
      <c r="L83" s="17">
        <f t="shared" si="5"/>
        <v>1.7222222222222194E-2</v>
      </c>
      <c r="M83">
        <f t="shared" si="6"/>
        <v>7</v>
      </c>
    </row>
    <row r="84" spans="1:13" x14ac:dyDescent="0.25">
      <c r="A84" s="11"/>
      <c r="B84" s="12"/>
      <c r="C84" s="12"/>
      <c r="D84" s="12"/>
      <c r="E84" s="12"/>
      <c r="F84" s="12"/>
      <c r="G84" s="9" t="s">
        <v>1522</v>
      </c>
      <c r="H84" s="9" t="s">
        <v>124</v>
      </c>
      <c r="I84" s="3" t="s">
        <v>1334</v>
      </c>
      <c r="J84" s="13" t="s">
        <v>1523</v>
      </c>
      <c r="K84" s="14" t="s">
        <v>1524</v>
      </c>
      <c r="L84" s="17">
        <f t="shared" si="5"/>
        <v>2.7488425925925875E-2</v>
      </c>
      <c r="M84">
        <f t="shared" si="6"/>
        <v>10</v>
      </c>
    </row>
    <row r="85" spans="1:13" x14ac:dyDescent="0.25">
      <c r="A85" s="11"/>
      <c r="B85" s="12"/>
      <c r="C85" s="12"/>
      <c r="D85" s="12"/>
      <c r="E85" s="12"/>
      <c r="F85" s="12"/>
      <c r="G85" s="9" t="s">
        <v>1525</v>
      </c>
      <c r="H85" s="9" t="s">
        <v>124</v>
      </c>
      <c r="I85" s="3" t="s">
        <v>1334</v>
      </c>
      <c r="J85" s="13" t="s">
        <v>1526</v>
      </c>
      <c r="K85" s="14" t="s">
        <v>1527</v>
      </c>
      <c r="L85" s="17">
        <f t="shared" si="5"/>
        <v>2.3449074074074039E-2</v>
      </c>
      <c r="M85">
        <f t="shared" si="6"/>
        <v>13</v>
      </c>
    </row>
    <row r="86" spans="1:13" x14ac:dyDescent="0.25">
      <c r="A86" s="11"/>
      <c r="B86" s="12"/>
      <c r="C86" s="9" t="s">
        <v>121</v>
      </c>
      <c r="D86" s="9" t="s">
        <v>122</v>
      </c>
      <c r="E86" s="9" t="s">
        <v>122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1528</v>
      </c>
      <c r="H87" s="9" t="s">
        <v>124</v>
      </c>
      <c r="I87" s="3" t="s">
        <v>1334</v>
      </c>
      <c r="J87" s="13" t="s">
        <v>1529</v>
      </c>
      <c r="K87" s="14" t="s">
        <v>1530</v>
      </c>
      <c r="L87" s="17">
        <f t="shared" si="5"/>
        <v>1.3611111111111102E-2</v>
      </c>
      <c r="M87">
        <f t="shared" si="6"/>
        <v>5</v>
      </c>
    </row>
    <row r="88" spans="1:13" x14ac:dyDescent="0.25">
      <c r="A88" s="11"/>
      <c r="B88" s="12"/>
      <c r="C88" s="12"/>
      <c r="D88" s="12"/>
      <c r="E88" s="12"/>
      <c r="F88" s="12"/>
      <c r="G88" s="9" t="s">
        <v>1531</v>
      </c>
      <c r="H88" s="9" t="s">
        <v>124</v>
      </c>
      <c r="I88" s="3" t="s">
        <v>1334</v>
      </c>
      <c r="J88" s="13" t="s">
        <v>1532</v>
      </c>
      <c r="K88" s="14" t="s">
        <v>1533</v>
      </c>
      <c r="L88" s="17">
        <f t="shared" si="5"/>
        <v>1.4050925925925883E-2</v>
      </c>
      <c r="M88">
        <f t="shared" si="6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1534</v>
      </c>
      <c r="H89" s="9" t="s">
        <v>124</v>
      </c>
      <c r="I89" s="3" t="s">
        <v>1334</v>
      </c>
      <c r="J89" s="13" t="s">
        <v>1535</v>
      </c>
      <c r="K89" s="14" t="s">
        <v>1536</v>
      </c>
      <c r="L89" s="17">
        <f t="shared" si="5"/>
        <v>1.9386574074074125E-2</v>
      </c>
      <c r="M89">
        <f t="shared" si="6"/>
        <v>11</v>
      </c>
    </row>
    <row r="90" spans="1:13" x14ac:dyDescent="0.25">
      <c r="A90" s="11"/>
      <c r="B90" s="12"/>
      <c r="C90" s="9" t="s">
        <v>147</v>
      </c>
      <c r="D90" s="9" t="s">
        <v>148</v>
      </c>
      <c r="E90" s="9" t="s">
        <v>148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1537</v>
      </c>
      <c r="H91" s="9" t="s">
        <v>1538</v>
      </c>
      <c r="I91" s="3" t="s">
        <v>1334</v>
      </c>
      <c r="J91" s="13" t="s">
        <v>1539</v>
      </c>
      <c r="K91" s="14" t="s">
        <v>1540</v>
      </c>
      <c r="L91" s="17">
        <f t="shared" si="5"/>
        <v>1.1168981481481488E-2</v>
      </c>
      <c r="M91">
        <f t="shared" si="6"/>
        <v>4</v>
      </c>
    </row>
    <row r="92" spans="1:13" x14ac:dyDescent="0.25">
      <c r="A92" s="11"/>
      <c r="B92" s="12"/>
      <c r="C92" s="12"/>
      <c r="D92" s="12"/>
      <c r="E92" s="12"/>
      <c r="F92" s="12"/>
      <c r="G92" s="9" t="s">
        <v>1541</v>
      </c>
      <c r="H92" s="9" t="s">
        <v>124</v>
      </c>
      <c r="I92" s="3" t="s">
        <v>1334</v>
      </c>
      <c r="J92" s="13" t="s">
        <v>1542</v>
      </c>
      <c r="K92" s="14" t="s">
        <v>1543</v>
      </c>
      <c r="L92" s="17">
        <f t="shared" si="5"/>
        <v>1.6296296296296281E-2</v>
      </c>
      <c r="M92">
        <f t="shared" si="6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1544</v>
      </c>
      <c r="H93" s="9" t="s">
        <v>124</v>
      </c>
      <c r="I93" s="3" t="s">
        <v>1334</v>
      </c>
      <c r="J93" s="13" t="s">
        <v>1545</v>
      </c>
      <c r="K93" s="14" t="s">
        <v>1546</v>
      </c>
      <c r="L93" s="17">
        <f t="shared" si="5"/>
        <v>1.5613425925925906E-2</v>
      </c>
      <c r="M93">
        <f t="shared" si="6"/>
        <v>6</v>
      </c>
    </row>
    <row r="94" spans="1:13" x14ac:dyDescent="0.25">
      <c r="A94" s="11"/>
      <c r="B94" s="12"/>
      <c r="C94" s="12"/>
      <c r="D94" s="12"/>
      <c r="E94" s="12"/>
      <c r="F94" s="12"/>
      <c r="G94" s="9" t="s">
        <v>1547</v>
      </c>
      <c r="H94" s="9" t="s">
        <v>124</v>
      </c>
      <c r="I94" s="3" t="s">
        <v>1334</v>
      </c>
      <c r="J94" s="13" t="s">
        <v>1548</v>
      </c>
      <c r="K94" s="14" t="s">
        <v>1549</v>
      </c>
      <c r="L94" s="17">
        <f t="shared" si="5"/>
        <v>1.6828703703703707E-2</v>
      </c>
      <c r="M94">
        <f t="shared" si="6"/>
        <v>7</v>
      </c>
    </row>
    <row r="95" spans="1:13" x14ac:dyDescent="0.25">
      <c r="A95" s="11"/>
      <c r="B95" s="12"/>
      <c r="C95" s="12"/>
      <c r="D95" s="12"/>
      <c r="E95" s="12"/>
      <c r="F95" s="12"/>
      <c r="G95" s="9" t="s">
        <v>1550</v>
      </c>
      <c r="H95" s="9" t="s">
        <v>124</v>
      </c>
      <c r="I95" s="3" t="s">
        <v>1334</v>
      </c>
      <c r="J95" s="13" t="s">
        <v>1551</v>
      </c>
      <c r="K95" s="14" t="s">
        <v>1552</v>
      </c>
      <c r="L95" s="17">
        <f t="shared" si="5"/>
        <v>1.5601851851851867E-2</v>
      </c>
      <c r="M95">
        <f t="shared" si="6"/>
        <v>7</v>
      </c>
    </row>
    <row r="96" spans="1:13" x14ac:dyDescent="0.25">
      <c r="A96" s="11"/>
      <c r="B96" s="12"/>
      <c r="C96" s="12"/>
      <c r="D96" s="12"/>
      <c r="E96" s="12"/>
      <c r="F96" s="12"/>
      <c r="G96" s="9" t="s">
        <v>1553</v>
      </c>
      <c r="H96" s="9" t="s">
        <v>124</v>
      </c>
      <c r="I96" s="3" t="s">
        <v>1334</v>
      </c>
      <c r="J96" s="13" t="s">
        <v>1554</v>
      </c>
      <c r="K96" s="14" t="s">
        <v>1555</v>
      </c>
      <c r="L96" s="17">
        <f t="shared" si="5"/>
        <v>1.9513888888888831E-2</v>
      </c>
      <c r="M96">
        <f t="shared" si="6"/>
        <v>9</v>
      </c>
    </row>
    <row r="97" spans="1:13" x14ac:dyDescent="0.25">
      <c r="A97" s="11"/>
      <c r="B97" s="12"/>
      <c r="C97" s="9" t="s">
        <v>271</v>
      </c>
      <c r="D97" s="9" t="s">
        <v>272</v>
      </c>
      <c r="E97" s="9" t="s">
        <v>307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1556</v>
      </c>
      <c r="H98" s="9" t="s">
        <v>124</v>
      </c>
      <c r="I98" s="3" t="s">
        <v>1334</v>
      </c>
      <c r="J98" s="13" t="s">
        <v>1557</v>
      </c>
      <c r="K98" s="14" t="s">
        <v>1558</v>
      </c>
      <c r="L98" s="17">
        <f t="shared" si="5"/>
        <v>1.2847222222222232E-2</v>
      </c>
      <c r="M98">
        <f t="shared" si="6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1559</v>
      </c>
      <c r="H99" s="9" t="s">
        <v>124</v>
      </c>
      <c r="I99" s="3" t="s">
        <v>1334</v>
      </c>
      <c r="J99" s="13" t="s">
        <v>1560</v>
      </c>
      <c r="K99" s="14" t="s">
        <v>1561</v>
      </c>
      <c r="L99" s="17">
        <f t="shared" si="5"/>
        <v>2.8159722222222239E-2</v>
      </c>
      <c r="M99">
        <f t="shared" si="6"/>
        <v>10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1562</v>
      </c>
      <c r="H100" s="9" t="s">
        <v>124</v>
      </c>
      <c r="I100" s="3" t="s">
        <v>1334</v>
      </c>
      <c r="J100" s="13" t="s">
        <v>1563</v>
      </c>
      <c r="K100" s="14" t="s">
        <v>1564</v>
      </c>
      <c r="L100" s="17">
        <f t="shared" si="5"/>
        <v>1.2557870370370428E-2</v>
      </c>
      <c r="M100">
        <f t="shared" si="6"/>
        <v>11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1565</v>
      </c>
      <c r="H101" s="9" t="s">
        <v>124</v>
      </c>
      <c r="I101" s="3" t="s">
        <v>1334</v>
      </c>
      <c r="J101" s="13" t="s">
        <v>1566</v>
      </c>
      <c r="K101" s="14" t="s">
        <v>1567</v>
      </c>
      <c r="L101" s="17">
        <f t="shared" si="5"/>
        <v>1.7488425925925921E-2</v>
      </c>
      <c r="M101">
        <f t="shared" si="6"/>
        <v>13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1568</v>
      </c>
      <c r="H102" s="9" t="s">
        <v>124</v>
      </c>
      <c r="I102" s="3" t="s">
        <v>1334</v>
      </c>
      <c r="J102" s="13" t="s">
        <v>1569</v>
      </c>
      <c r="K102" s="14" t="s">
        <v>1570</v>
      </c>
      <c r="L102" s="17">
        <f t="shared" si="5"/>
        <v>3.545138888888888E-2</v>
      </c>
      <c r="M102">
        <f t="shared" si="6"/>
        <v>14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1571</v>
      </c>
      <c r="H103" s="9" t="s">
        <v>124</v>
      </c>
      <c r="I103" s="3" t="s">
        <v>1334</v>
      </c>
      <c r="J103" s="13" t="s">
        <v>1572</v>
      </c>
      <c r="K103" s="14" t="s">
        <v>1573</v>
      </c>
      <c r="L103" s="17">
        <f t="shared" si="5"/>
        <v>2.2696759259259291E-2</v>
      </c>
      <c r="M103">
        <f t="shared" si="6"/>
        <v>14</v>
      </c>
    </row>
    <row r="104" spans="1:13" x14ac:dyDescent="0.25">
      <c r="A104" s="11"/>
      <c r="B104" s="12"/>
      <c r="C104" s="9" t="s">
        <v>326</v>
      </c>
      <c r="D104" s="9" t="s">
        <v>327</v>
      </c>
      <c r="E104" s="9" t="s">
        <v>327</v>
      </c>
      <c r="F104" s="9" t="s">
        <v>15</v>
      </c>
      <c r="G104" s="10" t="s">
        <v>12</v>
      </c>
      <c r="H104" s="5"/>
      <c r="I104" s="6"/>
      <c r="J104" s="7"/>
      <c r="K104" s="8"/>
      <c r="L104" s="17">
        <f t="shared" si="5"/>
        <v>0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1574</v>
      </c>
      <c r="H105" s="9" t="s">
        <v>124</v>
      </c>
      <c r="I105" s="3" t="s">
        <v>1334</v>
      </c>
      <c r="J105" s="13" t="s">
        <v>1575</v>
      </c>
      <c r="K105" s="14" t="s">
        <v>1576</v>
      </c>
      <c r="L105" s="17">
        <f t="shared" si="5"/>
        <v>3.1840277777777759E-2</v>
      </c>
      <c r="M105">
        <f t="shared" si="6"/>
        <v>8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1577</v>
      </c>
      <c r="H106" s="9" t="s">
        <v>124</v>
      </c>
      <c r="I106" s="3" t="s">
        <v>1334</v>
      </c>
      <c r="J106" s="13" t="s">
        <v>1578</v>
      </c>
      <c r="K106" s="14" t="s">
        <v>1579</v>
      </c>
      <c r="L106" s="17">
        <f t="shared" si="5"/>
        <v>3.0127314814814676E-2</v>
      </c>
      <c r="M106">
        <f t="shared" si="6"/>
        <v>14</v>
      </c>
    </row>
    <row r="107" spans="1:13" x14ac:dyDescent="0.25">
      <c r="A107" s="11"/>
      <c r="B107" s="12"/>
      <c r="C107" s="9" t="s">
        <v>331</v>
      </c>
      <c r="D107" s="9" t="s">
        <v>332</v>
      </c>
      <c r="E107" s="9" t="s">
        <v>332</v>
      </c>
      <c r="F107" s="9" t="s">
        <v>15</v>
      </c>
      <c r="G107" s="9" t="s">
        <v>1580</v>
      </c>
      <c r="H107" s="9" t="s">
        <v>124</v>
      </c>
      <c r="I107" s="3" t="s">
        <v>1334</v>
      </c>
      <c r="J107" s="13" t="s">
        <v>1581</v>
      </c>
      <c r="K107" s="14" t="s">
        <v>1582</v>
      </c>
      <c r="L107" s="17">
        <f t="shared" si="5"/>
        <v>2.3587962962962949E-2</v>
      </c>
      <c r="M107">
        <f t="shared" si="6"/>
        <v>10</v>
      </c>
    </row>
    <row r="108" spans="1:13" x14ac:dyDescent="0.25">
      <c r="A108" s="11"/>
      <c r="B108" s="12"/>
      <c r="C108" s="9" t="s">
        <v>81</v>
      </c>
      <c r="D108" s="9" t="s">
        <v>82</v>
      </c>
      <c r="E108" s="10" t="s">
        <v>12</v>
      </c>
      <c r="F108" s="5"/>
      <c r="G108" s="5"/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9" t="s">
        <v>82</v>
      </c>
      <c r="F109" s="9" t="s">
        <v>15</v>
      </c>
      <c r="G109" s="9" t="s">
        <v>1583</v>
      </c>
      <c r="H109" s="9" t="s">
        <v>124</v>
      </c>
      <c r="I109" s="3" t="s">
        <v>1334</v>
      </c>
      <c r="J109" s="13" t="s">
        <v>1584</v>
      </c>
      <c r="K109" s="14" t="s">
        <v>1585</v>
      </c>
      <c r="L109" s="17">
        <f t="shared" si="5"/>
        <v>1.116898148148146E-2</v>
      </c>
      <c r="M109">
        <f t="shared" si="6"/>
        <v>2</v>
      </c>
    </row>
    <row r="110" spans="1:13" x14ac:dyDescent="0.25">
      <c r="A110" s="11"/>
      <c r="B110" s="12"/>
      <c r="C110" s="12"/>
      <c r="D110" s="12"/>
      <c r="E110" s="9" t="s">
        <v>92</v>
      </c>
      <c r="F110" s="9" t="s">
        <v>15</v>
      </c>
      <c r="G110" s="9" t="s">
        <v>1586</v>
      </c>
      <c r="H110" s="9" t="s">
        <v>124</v>
      </c>
      <c r="I110" s="3" t="s">
        <v>1334</v>
      </c>
      <c r="J110" s="13" t="s">
        <v>1587</v>
      </c>
      <c r="K110" s="14" t="s">
        <v>1588</v>
      </c>
      <c r="L110" s="17">
        <f t="shared" si="5"/>
        <v>1.2835648148148082E-2</v>
      </c>
      <c r="M110">
        <f t="shared" si="6"/>
        <v>21</v>
      </c>
    </row>
    <row r="111" spans="1:13" x14ac:dyDescent="0.25">
      <c r="A111" s="11"/>
      <c r="B111" s="12"/>
      <c r="C111" s="9" t="s">
        <v>362</v>
      </c>
      <c r="D111" s="9" t="s">
        <v>363</v>
      </c>
      <c r="E111" s="9" t="s">
        <v>363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1589</v>
      </c>
      <c r="H112" s="9" t="s">
        <v>124</v>
      </c>
      <c r="I112" s="3" t="s">
        <v>1334</v>
      </c>
      <c r="J112" s="13" t="s">
        <v>1590</v>
      </c>
      <c r="K112" s="14" t="s">
        <v>1591</v>
      </c>
      <c r="L112" s="17">
        <f t="shared" si="5"/>
        <v>1.7314814814814811E-2</v>
      </c>
      <c r="M112">
        <f t="shared" si="6"/>
        <v>1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1592</v>
      </c>
      <c r="H113" s="9" t="s">
        <v>124</v>
      </c>
      <c r="I113" s="3" t="s">
        <v>1334</v>
      </c>
      <c r="J113" s="13" t="s">
        <v>1593</v>
      </c>
      <c r="K113" s="14" t="s">
        <v>1594</v>
      </c>
      <c r="L113" s="17">
        <f t="shared" si="5"/>
        <v>1.7569444444444471E-2</v>
      </c>
      <c r="M113">
        <f t="shared" si="6"/>
        <v>3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1595</v>
      </c>
      <c r="H114" s="9" t="s">
        <v>124</v>
      </c>
      <c r="I114" s="3" t="s">
        <v>1334</v>
      </c>
      <c r="J114" s="13" t="s">
        <v>1596</v>
      </c>
      <c r="K114" s="14" t="s">
        <v>1597</v>
      </c>
      <c r="L114" s="17">
        <f t="shared" si="5"/>
        <v>1.7048611111111112E-2</v>
      </c>
      <c r="M114">
        <f t="shared" si="6"/>
        <v>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1598</v>
      </c>
      <c r="H115" s="9" t="s">
        <v>124</v>
      </c>
      <c r="I115" s="3" t="s">
        <v>1334</v>
      </c>
      <c r="J115" s="13" t="s">
        <v>1599</v>
      </c>
      <c r="K115" s="14" t="s">
        <v>1600</v>
      </c>
      <c r="L115" s="17">
        <f t="shared" si="5"/>
        <v>1.5625E-2</v>
      </c>
      <c r="M115">
        <f t="shared" si="6"/>
        <v>8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1601</v>
      </c>
      <c r="H116" s="9" t="s">
        <v>124</v>
      </c>
      <c r="I116" s="3" t="s">
        <v>1334</v>
      </c>
      <c r="J116" s="13" t="s">
        <v>1602</v>
      </c>
      <c r="K116" s="14" t="s">
        <v>1603</v>
      </c>
      <c r="L116" s="17">
        <f t="shared" si="5"/>
        <v>1.6412037037037086E-2</v>
      </c>
      <c r="M116">
        <f t="shared" si="6"/>
        <v>12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1604</v>
      </c>
      <c r="H117" s="9" t="s">
        <v>124</v>
      </c>
      <c r="I117" s="3" t="s">
        <v>1334</v>
      </c>
      <c r="J117" s="13" t="s">
        <v>1605</v>
      </c>
      <c r="K117" s="14" t="s">
        <v>1606</v>
      </c>
      <c r="L117" s="17">
        <f t="shared" si="5"/>
        <v>1.2592592592592489E-2</v>
      </c>
      <c r="M117">
        <f t="shared" si="6"/>
        <v>20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1607</v>
      </c>
      <c r="H118" s="9" t="s">
        <v>124</v>
      </c>
      <c r="I118" s="3" t="s">
        <v>1334</v>
      </c>
      <c r="J118" s="13" t="s">
        <v>1608</v>
      </c>
      <c r="K118" s="14" t="s">
        <v>1609</v>
      </c>
      <c r="L118" s="17">
        <f t="shared" si="5"/>
        <v>1.8298611111111196E-2</v>
      </c>
      <c r="M118">
        <f t="shared" si="6"/>
        <v>21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1610</v>
      </c>
      <c r="H119" s="9" t="s">
        <v>124</v>
      </c>
      <c r="I119" s="3" t="s">
        <v>1334</v>
      </c>
      <c r="J119" s="13" t="s">
        <v>1611</v>
      </c>
      <c r="K119" s="14" t="s">
        <v>1709</v>
      </c>
      <c r="L119" s="17">
        <f t="shared" si="5"/>
        <v>1.8344907407407351E-2</v>
      </c>
      <c r="M119">
        <f t="shared" si="6"/>
        <v>23</v>
      </c>
    </row>
    <row r="120" spans="1:13" x14ac:dyDescent="0.25">
      <c r="A120" s="11"/>
      <c r="B120" s="12"/>
      <c r="C120" s="9" t="s">
        <v>175</v>
      </c>
      <c r="D120" s="9" t="s">
        <v>176</v>
      </c>
      <c r="E120" s="9" t="s">
        <v>176</v>
      </c>
      <c r="F120" s="9" t="s">
        <v>15</v>
      </c>
      <c r="G120" s="9" t="s">
        <v>1612</v>
      </c>
      <c r="H120" s="9" t="s">
        <v>124</v>
      </c>
      <c r="I120" s="3" t="s">
        <v>1334</v>
      </c>
      <c r="J120" s="13" t="s">
        <v>1613</v>
      </c>
      <c r="K120" s="14" t="s">
        <v>1614</v>
      </c>
      <c r="L120" s="17">
        <f t="shared" si="5"/>
        <v>1.6875000000000084E-2</v>
      </c>
      <c r="M120">
        <f t="shared" si="6"/>
        <v>17</v>
      </c>
    </row>
    <row r="121" spans="1:13" x14ac:dyDescent="0.25">
      <c r="A121" s="11"/>
      <c r="B121" s="12"/>
      <c r="C121" s="9" t="s">
        <v>183</v>
      </c>
      <c r="D121" s="9" t="s">
        <v>184</v>
      </c>
      <c r="E121" s="9" t="s">
        <v>184</v>
      </c>
      <c r="F121" s="9" t="s">
        <v>15</v>
      </c>
      <c r="G121" s="9" t="s">
        <v>1615</v>
      </c>
      <c r="H121" s="9" t="s">
        <v>124</v>
      </c>
      <c r="I121" s="3" t="s">
        <v>1334</v>
      </c>
      <c r="J121" s="13" t="s">
        <v>1616</v>
      </c>
      <c r="K121" s="14" t="s">
        <v>1617</v>
      </c>
      <c r="L121" s="17">
        <f t="shared" si="5"/>
        <v>1.3749999999999997E-2</v>
      </c>
      <c r="M121">
        <f t="shared" si="6"/>
        <v>0</v>
      </c>
    </row>
    <row r="122" spans="1:13" x14ac:dyDescent="0.25">
      <c r="A122" s="11"/>
      <c r="B122" s="12"/>
      <c r="C122" s="9" t="s">
        <v>41</v>
      </c>
      <c r="D122" s="9" t="s">
        <v>42</v>
      </c>
      <c r="E122" s="10" t="s">
        <v>12</v>
      </c>
      <c r="F122" s="5"/>
      <c r="G122" s="5"/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9" t="s">
        <v>43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1618</v>
      </c>
      <c r="H124" s="9" t="s">
        <v>189</v>
      </c>
      <c r="I124" s="3" t="s">
        <v>1334</v>
      </c>
      <c r="J124" s="13" t="s">
        <v>1619</v>
      </c>
      <c r="K124" s="14" t="s">
        <v>1620</v>
      </c>
      <c r="L124" s="17">
        <f t="shared" si="5"/>
        <v>1.3541666666666671E-2</v>
      </c>
      <c r="M124">
        <f t="shared" si="6"/>
        <v>0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1621</v>
      </c>
      <c r="H125" s="9" t="s">
        <v>189</v>
      </c>
      <c r="I125" s="3" t="s">
        <v>1334</v>
      </c>
      <c r="J125" s="13" t="s">
        <v>1622</v>
      </c>
      <c r="K125" s="14" t="s">
        <v>1623</v>
      </c>
      <c r="L125" s="17">
        <f t="shared" si="5"/>
        <v>3.4398148148148178E-2</v>
      </c>
      <c r="M125">
        <f t="shared" si="6"/>
        <v>6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1624</v>
      </c>
      <c r="H126" s="9" t="s">
        <v>189</v>
      </c>
      <c r="I126" s="3" t="s">
        <v>1334</v>
      </c>
      <c r="J126" s="13" t="s">
        <v>1625</v>
      </c>
      <c r="K126" s="14" t="s">
        <v>1626</v>
      </c>
      <c r="L126" s="17">
        <f t="shared" si="5"/>
        <v>1.1284722222222321E-2</v>
      </c>
      <c r="M126">
        <f t="shared" si="6"/>
        <v>15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1627</v>
      </c>
      <c r="H127" s="9" t="s">
        <v>189</v>
      </c>
      <c r="I127" s="3" t="s">
        <v>1334</v>
      </c>
      <c r="J127" s="13" t="s">
        <v>1628</v>
      </c>
      <c r="K127" s="14" t="s">
        <v>1629</v>
      </c>
      <c r="L127" s="17">
        <f t="shared" si="5"/>
        <v>1.3946759259259256E-2</v>
      </c>
      <c r="M127">
        <f t="shared" si="6"/>
        <v>20</v>
      </c>
    </row>
    <row r="128" spans="1:13" x14ac:dyDescent="0.25">
      <c r="A128" s="11"/>
      <c r="B128" s="12"/>
      <c r="C128" s="12"/>
      <c r="D128" s="12"/>
      <c r="E128" s="9" t="s">
        <v>42</v>
      </c>
      <c r="F128" s="9" t="s">
        <v>15</v>
      </c>
      <c r="G128" s="9" t="s">
        <v>1630</v>
      </c>
      <c r="H128" s="9" t="s">
        <v>189</v>
      </c>
      <c r="I128" s="3" t="s">
        <v>1334</v>
      </c>
      <c r="J128" s="13" t="s">
        <v>1631</v>
      </c>
      <c r="K128" s="14" t="s">
        <v>1632</v>
      </c>
      <c r="L128" s="17">
        <f t="shared" si="5"/>
        <v>2.2939814814814774E-2</v>
      </c>
      <c r="M128">
        <f t="shared" si="6"/>
        <v>14</v>
      </c>
    </row>
    <row r="129" spans="1:13" x14ac:dyDescent="0.25">
      <c r="A129" s="11"/>
      <c r="B129" s="12"/>
      <c r="C129" s="9" t="s">
        <v>799</v>
      </c>
      <c r="D129" s="9" t="s">
        <v>800</v>
      </c>
      <c r="E129" s="9" t="s">
        <v>800</v>
      </c>
      <c r="F129" s="9" t="s">
        <v>15</v>
      </c>
      <c r="G129" s="9" t="s">
        <v>1633</v>
      </c>
      <c r="H129" s="9" t="s">
        <v>124</v>
      </c>
      <c r="I129" s="3" t="s">
        <v>1334</v>
      </c>
      <c r="J129" s="13" t="s">
        <v>1634</v>
      </c>
      <c r="K129" s="14" t="s">
        <v>1635</v>
      </c>
      <c r="L129" s="17">
        <f t="shared" si="5"/>
        <v>3.031250000000002E-2</v>
      </c>
      <c r="M129">
        <f t="shared" si="6"/>
        <v>6</v>
      </c>
    </row>
    <row r="130" spans="1:13" x14ac:dyDescent="0.25">
      <c r="A130" s="11"/>
      <c r="B130" s="12"/>
      <c r="C130" s="9" t="s">
        <v>804</v>
      </c>
      <c r="D130" s="9" t="s">
        <v>805</v>
      </c>
      <c r="E130" s="9" t="s">
        <v>805</v>
      </c>
      <c r="F130" s="9" t="s">
        <v>15</v>
      </c>
      <c r="G130" s="9" t="s">
        <v>1636</v>
      </c>
      <c r="H130" s="9" t="s">
        <v>124</v>
      </c>
      <c r="I130" s="3" t="s">
        <v>1334</v>
      </c>
      <c r="J130" s="13" t="s">
        <v>1637</v>
      </c>
      <c r="K130" s="14" t="s">
        <v>1638</v>
      </c>
      <c r="L130" s="17">
        <f t="shared" si="5"/>
        <v>2.2430555555555565E-2</v>
      </c>
      <c r="M130">
        <f t="shared" si="6"/>
        <v>10</v>
      </c>
    </row>
    <row r="131" spans="1:13" x14ac:dyDescent="0.25">
      <c r="A131" s="11"/>
      <c r="B131" s="12"/>
      <c r="C131" s="9" t="s">
        <v>403</v>
      </c>
      <c r="D131" s="9" t="s">
        <v>404</v>
      </c>
      <c r="E131" s="9" t="s">
        <v>404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1639</v>
      </c>
      <c r="H132" s="9" t="s">
        <v>124</v>
      </c>
      <c r="I132" s="3" t="s">
        <v>1334</v>
      </c>
      <c r="J132" s="13" t="s">
        <v>1640</v>
      </c>
      <c r="K132" s="14" t="s">
        <v>1641</v>
      </c>
      <c r="L132" s="17">
        <f t="shared" ref="L132:L158" si="7">K132-J132</f>
        <v>1.2662037037037041E-2</v>
      </c>
      <c r="M132">
        <f t="shared" ref="M132:M158" si="8">HOUR(J132)</f>
        <v>1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1642</v>
      </c>
      <c r="H133" s="9" t="s">
        <v>124</v>
      </c>
      <c r="I133" s="3" t="s">
        <v>1334</v>
      </c>
      <c r="J133" s="13" t="s">
        <v>1643</v>
      </c>
      <c r="K133" s="14" t="s">
        <v>1644</v>
      </c>
      <c r="L133" s="17">
        <f t="shared" si="7"/>
        <v>1.4236111111111116E-2</v>
      </c>
      <c r="M133">
        <f t="shared" si="8"/>
        <v>6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1645</v>
      </c>
      <c r="H134" s="9" t="s">
        <v>124</v>
      </c>
      <c r="I134" s="3" t="s">
        <v>1334</v>
      </c>
      <c r="J134" s="13" t="s">
        <v>1646</v>
      </c>
      <c r="K134" s="14" t="s">
        <v>1647</v>
      </c>
      <c r="L134" s="17">
        <f t="shared" si="7"/>
        <v>2.5891203703703736E-2</v>
      </c>
      <c r="M134">
        <f t="shared" si="8"/>
        <v>9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1648</v>
      </c>
      <c r="H135" s="9" t="s">
        <v>124</v>
      </c>
      <c r="I135" s="3" t="s">
        <v>1334</v>
      </c>
      <c r="J135" s="13" t="s">
        <v>1649</v>
      </c>
      <c r="K135" s="14" t="s">
        <v>1650</v>
      </c>
      <c r="L135" s="17">
        <f t="shared" si="7"/>
        <v>1.0914351851851856E-2</v>
      </c>
      <c r="M135">
        <f t="shared" si="8"/>
        <v>9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1651</v>
      </c>
      <c r="H136" s="9" t="s">
        <v>124</v>
      </c>
      <c r="I136" s="3" t="s">
        <v>1334</v>
      </c>
      <c r="J136" s="13" t="s">
        <v>1652</v>
      </c>
      <c r="K136" s="14" t="s">
        <v>1653</v>
      </c>
      <c r="L136" s="17">
        <f t="shared" si="7"/>
        <v>1.5902777777777821E-2</v>
      </c>
      <c r="M136">
        <f t="shared" si="8"/>
        <v>9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1654</v>
      </c>
      <c r="H137" s="9" t="s">
        <v>124</v>
      </c>
      <c r="I137" s="3" t="s">
        <v>1334</v>
      </c>
      <c r="J137" s="13" t="s">
        <v>1655</v>
      </c>
      <c r="K137" s="14" t="s">
        <v>1656</v>
      </c>
      <c r="L137" s="17">
        <f t="shared" si="7"/>
        <v>2.5856481481481508E-2</v>
      </c>
      <c r="M137">
        <f t="shared" si="8"/>
        <v>10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1657</v>
      </c>
      <c r="H138" s="9" t="s">
        <v>124</v>
      </c>
      <c r="I138" s="3" t="s">
        <v>1334</v>
      </c>
      <c r="J138" s="13" t="s">
        <v>1658</v>
      </c>
      <c r="K138" s="14" t="s">
        <v>1659</v>
      </c>
      <c r="L138" s="17">
        <f t="shared" si="7"/>
        <v>1.6967592592592506E-2</v>
      </c>
      <c r="M138">
        <f t="shared" si="8"/>
        <v>15</v>
      </c>
    </row>
    <row r="139" spans="1:13" x14ac:dyDescent="0.25">
      <c r="A139" s="3" t="s">
        <v>417</v>
      </c>
      <c r="B139" s="9" t="s">
        <v>418</v>
      </c>
      <c r="C139" s="10" t="s">
        <v>12</v>
      </c>
      <c r="D139" s="5"/>
      <c r="E139" s="5"/>
      <c r="F139" s="5"/>
      <c r="G139" s="5"/>
      <c r="H139" s="5"/>
      <c r="I139" s="6"/>
      <c r="J139" s="7"/>
      <c r="K139" s="8"/>
    </row>
    <row r="140" spans="1:13" x14ac:dyDescent="0.25">
      <c r="A140" s="11"/>
      <c r="B140" s="12"/>
      <c r="C140" s="9" t="s">
        <v>419</v>
      </c>
      <c r="D140" s="9" t="s">
        <v>420</v>
      </c>
      <c r="E140" s="9" t="s">
        <v>420</v>
      </c>
      <c r="F140" s="9" t="s">
        <v>421</v>
      </c>
      <c r="G140" s="9" t="s">
        <v>1660</v>
      </c>
      <c r="H140" s="9" t="s">
        <v>124</v>
      </c>
      <c r="I140" s="3" t="s">
        <v>1334</v>
      </c>
      <c r="J140" s="13" t="s">
        <v>1661</v>
      </c>
      <c r="K140" s="14" t="s">
        <v>1662</v>
      </c>
      <c r="L140" s="17">
        <f t="shared" si="7"/>
        <v>1.5879629629629577E-2</v>
      </c>
      <c r="M140">
        <f t="shared" si="8"/>
        <v>8</v>
      </c>
    </row>
    <row r="141" spans="1:13" x14ac:dyDescent="0.25">
      <c r="A141" s="11"/>
      <c r="B141" s="12"/>
      <c r="C141" s="9" t="s">
        <v>853</v>
      </c>
      <c r="D141" s="9" t="s">
        <v>854</v>
      </c>
      <c r="E141" s="9" t="s">
        <v>854</v>
      </c>
      <c r="F141" s="9" t="s">
        <v>421</v>
      </c>
      <c r="G141" s="9" t="s">
        <v>1663</v>
      </c>
      <c r="H141" s="9" t="s">
        <v>124</v>
      </c>
      <c r="I141" s="3" t="s">
        <v>1334</v>
      </c>
      <c r="J141" s="13" t="s">
        <v>1664</v>
      </c>
      <c r="K141" s="14" t="s">
        <v>1665</v>
      </c>
      <c r="L141" s="17">
        <f t="shared" si="7"/>
        <v>2.6215277777777768E-2</v>
      </c>
      <c r="M141">
        <f t="shared" si="8"/>
        <v>11</v>
      </c>
    </row>
    <row r="142" spans="1:13" x14ac:dyDescent="0.25">
      <c r="A142" s="3" t="s">
        <v>433</v>
      </c>
      <c r="B142" s="9" t="s">
        <v>434</v>
      </c>
      <c r="C142" s="10" t="s">
        <v>12</v>
      </c>
      <c r="D142" s="5"/>
      <c r="E142" s="5"/>
      <c r="F142" s="5"/>
      <c r="G142" s="5"/>
      <c r="H142" s="5"/>
      <c r="I142" s="6"/>
      <c r="J142" s="7"/>
      <c r="K142" s="8"/>
    </row>
    <row r="143" spans="1:13" x14ac:dyDescent="0.25">
      <c r="A143" s="11"/>
      <c r="B143" s="12"/>
      <c r="C143" s="9" t="s">
        <v>475</v>
      </c>
      <c r="D143" s="9" t="s">
        <v>476</v>
      </c>
      <c r="E143" s="9" t="s">
        <v>477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1666</v>
      </c>
      <c r="H144" s="9" t="s">
        <v>124</v>
      </c>
      <c r="I144" s="3" t="s">
        <v>1334</v>
      </c>
      <c r="J144" s="13" t="s">
        <v>1667</v>
      </c>
      <c r="K144" s="14" t="s">
        <v>1668</v>
      </c>
      <c r="L144" s="17">
        <f t="shared" si="7"/>
        <v>2.4525462962962874E-2</v>
      </c>
      <c r="M144">
        <f t="shared" si="8"/>
        <v>13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1669</v>
      </c>
      <c r="H145" s="9" t="s">
        <v>124</v>
      </c>
      <c r="I145" s="3" t="s">
        <v>1334</v>
      </c>
      <c r="J145" s="13" t="s">
        <v>1670</v>
      </c>
      <c r="K145" s="14" t="s">
        <v>1671</v>
      </c>
      <c r="L145" s="17">
        <f t="shared" si="7"/>
        <v>1.5914351851851971E-2</v>
      </c>
      <c r="M145">
        <f t="shared" si="8"/>
        <v>18</v>
      </c>
    </row>
    <row r="146" spans="1:13" x14ac:dyDescent="0.25">
      <c r="A146" s="11"/>
      <c r="B146" s="12"/>
      <c r="C146" s="9" t="s">
        <v>449</v>
      </c>
      <c r="D146" s="9" t="s">
        <v>450</v>
      </c>
      <c r="E146" s="9" t="s">
        <v>451</v>
      </c>
      <c r="F146" s="9" t="s">
        <v>15</v>
      </c>
      <c r="G146" s="10" t="s">
        <v>12</v>
      </c>
      <c r="H146" s="5"/>
      <c r="I146" s="6"/>
      <c r="J146" s="7"/>
      <c r="K146" s="8"/>
      <c r="L146" s="17">
        <f t="shared" si="7"/>
        <v>0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1672</v>
      </c>
      <c r="H147" s="9" t="s">
        <v>124</v>
      </c>
      <c r="I147" s="3" t="s">
        <v>1334</v>
      </c>
      <c r="J147" s="13" t="s">
        <v>1673</v>
      </c>
      <c r="K147" s="14" t="s">
        <v>1674</v>
      </c>
      <c r="L147" s="17">
        <f t="shared" si="7"/>
        <v>1.7094907407407392E-2</v>
      </c>
      <c r="M147">
        <f t="shared" si="8"/>
        <v>2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1675</v>
      </c>
      <c r="H148" s="9" t="s">
        <v>124</v>
      </c>
      <c r="I148" s="3" t="s">
        <v>1334</v>
      </c>
      <c r="J148" s="13" t="s">
        <v>1676</v>
      </c>
      <c r="K148" s="14" t="s">
        <v>1677</v>
      </c>
      <c r="L148" s="17">
        <f t="shared" si="7"/>
        <v>2.2789351851851825E-2</v>
      </c>
      <c r="M148">
        <f t="shared" si="8"/>
        <v>6</v>
      </c>
    </row>
    <row r="149" spans="1:13" x14ac:dyDescent="0.25">
      <c r="A149" s="3" t="s">
        <v>473</v>
      </c>
      <c r="B149" s="9" t="s">
        <v>474</v>
      </c>
      <c r="C149" s="10" t="s">
        <v>12</v>
      </c>
      <c r="D149" s="5"/>
      <c r="E149" s="5"/>
      <c r="F149" s="5"/>
      <c r="G149" s="5"/>
      <c r="H149" s="5"/>
      <c r="I149" s="6"/>
      <c r="J149" s="7"/>
      <c r="K149" s="8"/>
    </row>
    <row r="150" spans="1:13" x14ac:dyDescent="0.25">
      <c r="A150" s="11"/>
      <c r="B150" s="12"/>
      <c r="C150" s="9" t="s">
        <v>487</v>
      </c>
      <c r="D150" s="9" t="s">
        <v>488</v>
      </c>
      <c r="E150" s="9" t="s">
        <v>489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1678</v>
      </c>
      <c r="H151" s="9" t="s">
        <v>17</v>
      </c>
      <c r="I151" s="3" t="s">
        <v>1334</v>
      </c>
      <c r="J151" s="13" t="s">
        <v>1679</v>
      </c>
      <c r="K151" s="14" t="s">
        <v>1680</v>
      </c>
      <c r="L151" s="17">
        <f t="shared" si="7"/>
        <v>3.0601851851851825E-2</v>
      </c>
      <c r="M151">
        <f t="shared" si="8"/>
        <v>12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1681</v>
      </c>
      <c r="H152" s="9" t="s">
        <v>17</v>
      </c>
      <c r="I152" s="3" t="s">
        <v>1334</v>
      </c>
      <c r="J152" s="13" t="s">
        <v>1682</v>
      </c>
      <c r="K152" s="14" t="s">
        <v>1683</v>
      </c>
      <c r="L152" s="17">
        <f t="shared" si="7"/>
        <v>3.1550925925925899E-2</v>
      </c>
      <c r="M152">
        <f t="shared" si="8"/>
        <v>13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1684</v>
      </c>
      <c r="H153" s="9" t="s">
        <v>17</v>
      </c>
      <c r="I153" s="3" t="s">
        <v>1334</v>
      </c>
      <c r="J153" s="13" t="s">
        <v>1685</v>
      </c>
      <c r="K153" s="14" t="s">
        <v>1686</v>
      </c>
      <c r="L153" s="17">
        <f t="shared" si="7"/>
        <v>1.7476851851851882E-2</v>
      </c>
      <c r="M153">
        <f t="shared" si="8"/>
        <v>15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1687</v>
      </c>
      <c r="H154" s="9" t="s">
        <v>17</v>
      </c>
      <c r="I154" s="3" t="s">
        <v>1334</v>
      </c>
      <c r="J154" s="13" t="s">
        <v>1688</v>
      </c>
      <c r="K154" s="14" t="s">
        <v>1689</v>
      </c>
      <c r="L154" s="17">
        <f t="shared" si="7"/>
        <v>1.3900462962962989E-2</v>
      </c>
      <c r="M154">
        <f t="shared" si="8"/>
        <v>16</v>
      </c>
    </row>
    <row r="155" spans="1:13" x14ac:dyDescent="0.25">
      <c r="A155" s="11"/>
      <c r="B155" s="12"/>
      <c r="C155" s="9" t="s">
        <v>496</v>
      </c>
      <c r="D155" s="9" t="s">
        <v>497</v>
      </c>
      <c r="E155" s="9" t="s">
        <v>498</v>
      </c>
      <c r="F155" s="9" t="s">
        <v>15</v>
      </c>
      <c r="G155" s="10" t="s">
        <v>12</v>
      </c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12"/>
      <c r="F156" s="12"/>
      <c r="G156" s="9" t="s">
        <v>1690</v>
      </c>
      <c r="H156" s="9" t="s">
        <v>17</v>
      </c>
      <c r="I156" s="3" t="s">
        <v>1334</v>
      </c>
      <c r="J156" s="13" t="s">
        <v>1691</v>
      </c>
      <c r="K156" s="14" t="s">
        <v>1692</v>
      </c>
      <c r="L156" s="17">
        <f t="shared" si="7"/>
        <v>1.9143518518518587E-2</v>
      </c>
      <c r="M156">
        <f t="shared" si="8"/>
        <v>15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1693</v>
      </c>
      <c r="H157" s="9" t="s">
        <v>17</v>
      </c>
      <c r="I157" s="3" t="s">
        <v>1334</v>
      </c>
      <c r="J157" s="13" t="s">
        <v>1694</v>
      </c>
      <c r="K157" s="14" t="s">
        <v>431</v>
      </c>
      <c r="L157" s="17">
        <f t="shared" si="7"/>
        <v>2.1585648148148229E-2</v>
      </c>
      <c r="M157">
        <f t="shared" si="8"/>
        <v>16</v>
      </c>
    </row>
    <row r="158" spans="1:13" x14ac:dyDescent="0.25">
      <c r="A158" s="11"/>
      <c r="B158" s="11"/>
      <c r="C158" s="3" t="s">
        <v>909</v>
      </c>
      <c r="D158" s="3" t="s">
        <v>910</v>
      </c>
      <c r="E158" s="3" t="s">
        <v>911</v>
      </c>
      <c r="F158" s="3" t="s">
        <v>15</v>
      </c>
      <c r="G158" s="3" t="s">
        <v>1695</v>
      </c>
      <c r="H158" s="3" t="s">
        <v>17</v>
      </c>
      <c r="I158" s="3" t="s">
        <v>1334</v>
      </c>
      <c r="J158" s="15" t="s">
        <v>1696</v>
      </c>
      <c r="K158" s="16" t="s">
        <v>1697</v>
      </c>
      <c r="L158" s="17">
        <f t="shared" si="7"/>
        <v>4.8599537037037011E-2</v>
      </c>
      <c r="M158">
        <f t="shared" si="8"/>
        <v>12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workbookViewId="0">
      <selection activeCell="P29" sqref="P29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style="18" bestFit="1" customWidth="1"/>
    <col min="18" max="18" width="32.28515625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1701</v>
      </c>
      <c r="M1" t="s">
        <v>1698</v>
      </c>
      <c r="O1" t="s">
        <v>1699</v>
      </c>
      <c r="P1" t="s">
        <v>1700</v>
      </c>
      <c r="Q1" s="18" t="s">
        <v>1706</v>
      </c>
      <c r="R1" s="17" t="s">
        <v>1705</v>
      </c>
      <c r="S1" t="s">
        <v>1707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 s="18">
        <f>AVERAGE($P$2:$P$25)</f>
        <v>3.7916666666666665</v>
      </c>
      <c r="R2" s="17">
        <f>AVERAGEIF(M1:M399,  O2, L1:L399)</f>
        <v>1.8344907407407407E-2</v>
      </c>
      <c r="S2" s="17">
        <f>AVERAGE($R$2:$R$25)</f>
        <v>1.6021329747819918E-2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 s="18">
        <f t="shared" ref="Q3:Q25" si="0">AVERAGE($P$2:$P$25)</f>
        <v>3.7916666666666665</v>
      </c>
      <c r="R3" s="17">
        <f>AVERAGEIF(M2:M400,  O3, L2:L400)</f>
        <v>1.4459876543209876E-2</v>
      </c>
      <c r="S3" s="17">
        <f t="shared" ref="S3:S25" si="1">AVERAGE($R$2:$R$25)</f>
        <v>1.6021329747819918E-2</v>
      </c>
    </row>
    <row r="4" spans="1:19" x14ac:dyDescent="0.25">
      <c r="A4" s="11"/>
      <c r="B4" s="12"/>
      <c r="C4" s="9" t="s">
        <v>1340</v>
      </c>
      <c r="D4" s="9" t="s">
        <v>1341</v>
      </c>
      <c r="E4" s="9" t="s">
        <v>1341</v>
      </c>
      <c r="F4" s="9" t="s">
        <v>15</v>
      </c>
      <c r="G4" s="9" t="s">
        <v>1711</v>
      </c>
      <c r="H4" s="9" t="s">
        <v>45</v>
      </c>
      <c r="I4" s="3" t="s">
        <v>1712</v>
      </c>
      <c r="J4" s="13" t="s">
        <v>1713</v>
      </c>
      <c r="K4" s="14" t="s">
        <v>1714</v>
      </c>
      <c r="L4" s="17">
        <f t="shared" ref="L3:L66" si="2">K4-J4</f>
        <v>1.8171296296296324E-2</v>
      </c>
      <c r="M4">
        <f t="shared" ref="M3:M66" si="3">HOUR(J4)</f>
        <v>7</v>
      </c>
      <c r="O4">
        <v>2</v>
      </c>
      <c r="P4">
        <f>COUNTIF(M:M,"2")</f>
        <v>2</v>
      </c>
      <c r="Q4" s="18">
        <f t="shared" si="0"/>
        <v>3.7916666666666665</v>
      </c>
      <c r="R4" s="17">
        <f>AVERAGEIF(M3:M401,  O4, L3:L401)</f>
        <v>1.4160879629629634E-2</v>
      </c>
      <c r="S4" s="17">
        <f t="shared" si="1"/>
        <v>1.6021329747819918E-2</v>
      </c>
    </row>
    <row r="5" spans="1:19" x14ac:dyDescent="0.25">
      <c r="A5" s="11"/>
      <c r="B5" s="12"/>
      <c r="C5" s="9" t="s">
        <v>41</v>
      </c>
      <c r="D5" s="9" t="s">
        <v>42</v>
      </c>
      <c r="E5" s="9" t="s">
        <v>42</v>
      </c>
      <c r="F5" s="9" t="s">
        <v>15</v>
      </c>
      <c r="G5" s="9" t="s">
        <v>1715</v>
      </c>
      <c r="H5" s="9" t="s">
        <v>45</v>
      </c>
      <c r="I5" s="3" t="s">
        <v>1712</v>
      </c>
      <c r="J5" s="13" t="s">
        <v>1716</v>
      </c>
      <c r="K5" s="14" t="s">
        <v>1717</v>
      </c>
      <c r="L5" s="17">
        <f t="shared" si="2"/>
        <v>3.2025462962962936E-2</v>
      </c>
      <c r="M5">
        <f t="shared" si="3"/>
        <v>9</v>
      </c>
      <c r="O5">
        <v>3</v>
      </c>
      <c r="P5">
        <f>COUNTIF(M:M,"3")</f>
        <v>3</v>
      </c>
      <c r="Q5" s="18">
        <f t="shared" si="0"/>
        <v>3.7916666666666665</v>
      </c>
      <c r="R5" s="17">
        <f>AVERAGEIF(M4:M402,  O5, L4:L402)</f>
        <v>1.3267746913580255E-2</v>
      </c>
      <c r="S5" s="17">
        <f t="shared" si="1"/>
        <v>1.6021329747819918E-2</v>
      </c>
    </row>
    <row r="6" spans="1:19" x14ac:dyDescent="0.25">
      <c r="A6" s="11"/>
      <c r="B6" s="12"/>
      <c r="C6" s="9" t="s">
        <v>1288</v>
      </c>
      <c r="D6" s="9" t="s">
        <v>1289</v>
      </c>
      <c r="E6" s="9" t="s">
        <v>1289</v>
      </c>
      <c r="F6" s="9" t="s">
        <v>15</v>
      </c>
      <c r="G6" s="9" t="s">
        <v>1718</v>
      </c>
      <c r="H6" s="9" t="s">
        <v>17</v>
      </c>
      <c r="I6" s="3" t="s">
        <v>1712</v>
      </c>
      <c r="J6" s="13" t="s">
        <v>1719</v>
      </c>
      <c r="K6" s="14" t="s">
        <v>1720</v>
      </c>
      <c r="L6" s="17">
        <f t="shared" si="2"/>
        <v>1.5254629629629646E-2</v>
      </c>
      <c r="M6">
        <f t="shared" si="3"/>
        <v>4</v>
      </c>
      <c r="O6">
        <v>4</v>
      </c>
      <c r="P6">
        <f>COUNTIF(M:M,"4")</f>
        <v>10</v>
      </c>
      <c r="Q6" s="18">
        <f t="shared" si="0"/>
        <v>3.7916666666666665</v>
      </c>
      <c r="R6" s="17">
        <f>AVERAGEIF(M5:M403,  O6, L5:L403)</f>
        <v>2.0055555555555559E-2</v>
      </c>
      <c r="S6" s="17">
        <f t="shared" si="1"/>
        <v>1.6021329747819918E-2</v>
      </c>
    </row>
    <row r="7" spans="1:19" x14ac:dyDescent="0.25">
      <c r="A7" s="3" t="s">
        <v>62</v>
      </c>
      <c r="B7" s="9" t="s">
        <v>63</v>
      </c>
      <c r="C7" s="10" t="s">
        <v>12</v>
      </c>
      <c r="D7" s="5"/>
      <c r="E7" s="5"/>
      <c r="F7" s="5"/>
      <c r="G7" s="5"/>
      <c r="H7" s="5"/>
      <c r="I7" s="6"/>
      <c r="J7" s="7"/>
      <c r="K7" s="8"/>
      <c r="O7">
        <v>5</v>
      </c>
      <c r="P7">
        <f>COUNTIF(M:M,"5")</f>
        <v>6</v>
      </c>
      <c r="Q7" s="18">
        <f t="shared" si="0"/>
        <v>3.7916666666666665</v>
      </c>
      <c r="R7" s="17">
        <f>AVERAGEIF(M6:M404,  O7, L6:L404)</f>
        <v>1.9386574074074084E-2</v>
      </c>
      <c r="S7" s="17">
        <f t="shared" si="1"/>
        <v>1.6021329747819918E-2</v>
      </c>
    </row>
    <row r="8" spans="1:19" x14ac:dyDescent="0.25">
      <c r="A8" s="11"/>
      <c r="B8" s="12"/>
      <c r="C8" s="9" t="s">
        <v>64</v>
      </c>
      <c r="D8" s="9" t="s">
        <v>65</v>
      </c>
      <c r="E8" s="9" t="s">
        <v>65</v>
      </c>
      <c r="F8" s="9" t="s">
        <v>15</v>
      </c>
      <c r="G8" s="9" t="s">
        <v>1721</v>
      </c>
      <c r="H8" s="9" t="s">
        <v>17</v>
      </c>
      <c r="I8" s="3" t="s">
        <v>1712</v>
      </c>
      <c r="J8" s="13" t="s">
        <v>1722</v>
      </c>
      <c r="K8" s="14" t="s">
        <v>1723</v>
      </c>
      <c r="L8" s="17">
        <f t="shared" si="2"/>
        <v>1.7708333333333326E-2</v>
      </c>
      <c r="M8">
        <f t="shared" si="3"/>
        <v>7</v>
      </c>
      <c r="O8">
        <v>6</v>
      </c>
      <c r="P8">
        <f>COUNTIF(M:M,"6")</f>
        <v>5</v>
      </c>
      <c r="Q8" s="18">
        <f t="shared" si="0"/>
        <v>3.7916666666666665</v>
      </c>
      <c r="R8" s="17">
        <f>AVERAGEIF(M7:M405,  O8, L7:L405)</f>
        <v>1.3439814814814821E-2</v>
      </c>
      <c r="S8" s="17">
        <f t="shared" si="1"/>
        <v>1.6021329747819918E-2</v>
      </c>
    </row>
    <row r="9" spans="1:19" x14ac:dyDescent="0.25">
      <c r="A9" s="11"/>
      <c r="B9" s="12"/>
      <c r="C9" s="9" t="s">
        <v>81</v>
      </c>
      <c r="D9" s="9" t="s">
        <v>82</v>
      </c>
      <c r="E9" s="9" t="s">
        <v>82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10</v>
      </c>
      <c r="Q9" s="18">
        <f t="shared" si="0"/>
        <v>3.7916666666666665</v>
      </c>
      <c r="R9" s="17">
        <f>AVERAGEIF(M8:M406,  O9, L8:L406)</f>
        <v>2.0272633744855977E-2</v>
      </c>
      <c r="S9" s="17">
        <f t="shared" si="1"/>
        <v>1.6021329747819918E-2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1724</v>
      </c>
      <c r="H10" s="9" t="s">
        <v>17</v>
      </c>
      <c r="I10" s="3" t="s">
        <v>1712</v>
      </c>
      <c r="J10" s="13" t="s">
        <v>1725</v>
      </c>
      <c r="K10" s="14" t="s">
        <v>1726</v>
      </c>
      <c r="L10" s="17">
        <f t="shared" si="2"/>
        <v>1.186342592592593E-2</v>
      </c>
      <c r="M10">
        <f t="shared" si="3"/>
        <v>2</v>
      </c>
      <c r="O10">
        <v>8</v>
      </c>
      <c r="P10">
        <f>COUNTIF(M:M,"8")</f>
        <v>5</v>
      </c>
      <c r="Q10" s="18">
        <f t="shared" si="0"/>
        <v>3.7916666666666665</v>
      </c>
      <c r="R10" s="17">
        <f>AVERAGEIF(M9:M407,  O10, L9:L407)</f>
        <v>1.7666666666666664E-2</v>
      </c>
      <c r="S10" s="17">
        <f t="shared" si="1"/>
        <v>1.6021329747819918E-2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1727</v>
      </c>
      <c r="H11" s="9" t="s">
        <v>17</v>
      </c>
      <c r="I11" s="3" t="s">
        <v>1712</v>
      </c>
      <c r="J11" s="13" t="s">
        <v>1728</v>
      </c>
      <c r="K11" s="14" t="s">
        <v>1729</v>
      </c>
      <c r="L11" s="17">
        <f t="shared" si="2"/>
        <v>1.2962962962963009E-2</v>
      </c>
      <c r="M11">
        <f t="shared" si="3"/>
        <v>6</v>
      </c>
      <c r="O11">
        <v>9</v>
      </c>
      <c r="P11">
        <f>COUNTIF(M:M,"9")</f>
        <v>11</v>
      </c>
      <c r="Q11" s="18">
        <f t="shared" si="0"/>
        <v>3.7916666666666665</v>
      </c>
      <c r="R11" s="17">
        <f>AVERAGEIF(M10:M408,  O11, L10:L408)</f>
        <v>2.1089120370370369E-2</v>
      </c>
      <c r="S11" s="17">
        <f t="shared" si="1"/>
        <v>1.6021329747819918E-2</v>
      </c>
    </row>
    <row r="12" spans="1:19" x14ac:dyDescent="0.25">
      <c r="A12" s="3" t="s">
        <v>119</v>
      </c>
      <c r="B12" s="9" t="s">
        <v>120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7</v>
      </c>
      <c r="Q12" s="18">
        <f t="shared" si="0"/>
        <v>3.7916666666666665</v>
      </c>
      <c r="R12" s="17">
        <f>AVERAGEIF(M11:M409,  O12, L11:L409)</f>
        <v>1.8019179894179886E-2</v>
      </c>
      <c r="S12" s="17">
        <f t="shared" si="1"/>
        <v>1.6021329747819918E-2</v>
      </c>
    </row>
    <row r="13" spans="1:19" x14ac:dyDescent="0.25">
      <c r="A13" s="11"/>
      <c r="B13" s="12"/>
      <c r="C13" s="9" t="s">
        <v>121</v>
      </c>
      <c r="D13" s="9" t="s">
        <v>122</v>
      </c>
      <c r="E13" s="10" t="s">
        <v>12</v>
      </c>
      <c r="F13" s="5"/>
      <c r="G13" s="5"/>
      <c r="H13" s="5"/>
      <c r="I13" s="6"/>
      <c r="J13" s="7"/>
      <c r="K13" s="8"/>
      <c r="O13">
        <v>11</v>
      </c>
      <c r="P13">
        <f>COUNTIF(M:M,"11")</f>
        <v>5</v>
      </c>
      <c r="Q13" s="18">
        <f t="shared" si="0"/>
        <v>3.7916666666666665</v>
      </c>
      <c r="R13" s="17">
        <f>AVERAGEIF(M12:M410,  O13, L12:L410)</f>
        <v>1.8101851851851848E-2</v>
      </c>
      <c r="S13" s="17">
        <f t="shared" si="1"/>
        <v>1.6021329747819918E-2</v>
      </c>
    </row>
    <row r="14" spans="1:19" x14ac:dyDescent="0.25">
      <c r="A14" s="11"/>
      <c r="B14" s="12"/>
      <c r="C14" s="12"/>
      <c r="D14" s="12"/>
      <c r="E14" s="9" t="s">
        <v>122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4</v>
      </c>
      <c r="Q14" s="18">
        <f t="shared" si="0"/>
        <v>3.7916666666666665</v>
      </c>
      <c r="R14" s="17">
        <f>AVERAGEIF(M13:M411,  O14, L13:L411)</f>
        <v>1.6542245370370356E-2</v>
      </c>
      <c r="S14" s="17">
        <f t="shared" si="1"/>
        <v>1.6021329747819918E-2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1730</v>
      </c>
      <c r="H15" s="9" t="s">
        <v>124</v>
      </c>
      <c r="I15" s="3" t="s">
        <v>1712</v>
      </c>
      <c r="J15" s="13" t="s">
        <v>1731</v>
      </c>
      <c r="K15" s="14" t="s">
        <v>1732</v>
      </c>
      <c r="L15" s="17">
        <f t="shared" si="2"/>
        <v>1.8344907407407407E-2</v>
      </c>
      <c r="M15">
        <f t="shared" si="3"/>
        <v>0</v>
      </c>
      <c r="O15">
        <v>13</v>
      </c>
      <c r="P15">
        <f>COUNTIF(M:M,"13")</f>
        <v>4</v>
      </c>
      <c r="Q15" s="18">
        <f t="shared" si="0"/>
        <v>3.7916666666666665</v>
      </c>
      <c r="R15" s="17">
        <f>AVERAGEIF(M14:M412,  O15, L14:L412)</f>
        <v>1.9103009259259257E-2</v>
      </c>
      <c r="S15" s="17">
        <f t="shared" si="1"/>
        <v>1.6021329747819918E-2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1733</v>
      </c>
      <c r="H16" s="9" t="s">
        <v>124</v>
      </c>
      <c r="I16" s="3" t="s">
        <v>1712</v>
      </c>
      <c r="J16" s="13" t="s">
        <v>1734</v>
      </c>
      <c r="K16" s="14" t="s">
        <v>1735</v>
      </c>
      <c r="L16" s="17">
        <f t="shared" si="2"/>
        <v>1.4525462962962976E-2</v>
      </c>
      <c r="M16">
        <f t="shared" si="3"/>
        <v>3</v>
      </c>
      <c r="O16">
        <v>14</v>
      </c>
      <c r="P16">
        <f>COUNTIF(M:M,"14")</f>
        <v>2</v>
      </c>
      <c r="Q16" s="18">
        <f t="shared" si="0"/>
        <v>3.7916666666666665</v>
      </c>
      <c r="R16" s="17">
        <f>AVERAGEIF(M15:M413,  O16, L15:L413)</f>
        <v>1.8258101851851893E-2</v>
      </c>
      <c r="S16" s="17">
        <f t="shared" si="1"/>
        <v>1.6021329747819918E-2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1736</v>
      </c>
      <c r="H17" s="9" t="s">
        <v>124</v>
      </c>
      <c r="I17" s="3" t="s">
        <v>1712</v>
      </c>
      <c r="J17" s="13" t="s">
        <v>1737</v>
      </c>
      <c r="K17" s="14" t="s">
        <v>1738</v>
      </c>
      <c r="L17" s="17">
        <f t="shared" si="2"/>
        <v>1.8483796296296318E-2</v>
      </c>
      <c r="M17">
        <f t="shared" si="3"/>
        <v>4</v>
      </c>
      <c r="O17">
        <v>15</v>
      </c>
      <c r="P17">
        <f>COUNTIF(M:M,"15")</f>
        <v>1</v>
      </c>
      <c r="Q17" s="18">
        <f t="shared" si="0"/>
        <v>3.7916666666666665</v>
      </c>
      <c r="R17" s="17">
        <f>AVERAGEIF(M16:M414,  O17, L16:L414)</f>
        <v>1.7754629629629703E-2</v>
      </c>
      <c r="S17" s="17">
        <f t="shared" si="1"/>
        <v>1.6021329747819918E-2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1739</v>
      </c>
      <c r="H18" s="9" t="s">
        <v>124</v>
      </c>
      <c r="I18" s="3" t="s">
        <v>1712</v>
      </c>
      <c r="J18" s="13" t="s">
        <v>1740</v>
      </c>
      <c r="K18" s="14" t="s">
        <v>1741</v>
      </c>
      <c r="L18" s="17">
        <f t="shared" si="2"/>
        <v>2.0162037037037034E-2</v>
      </c>
      <c r="M18">
        <f t="shared" si="3"/>
        <v>5</v>
      </c>
      <c r="O18">
        <v>16</v>
      </c>
      <c r="P18">
        <f>COUNTIF(M:M,"16")</f>
        <v>3</v>
      </c>
      <c r="Q18" s="18">
        <f t="shared" si="0"/>
        <v>3.7916666666666665</v>
      </c>
      <c r="R18" s="17">
        <f>AVERAGEIF(M17:M415,  O18, L17:L415)</f>
        <v>2.1712962962962951E-2</v>
      </c>
      <c r="S18" s="17">
        <f t="shared" si="1"/>
        <v>1.6021329747819918E-2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1742</v>
      </c>
      <c r="H19" s="9" t="s">
        <v>124</v>
      </c>
      <c r="I19" s="3" t="s">
        <v>1712</v>
      </c>
      <c r="J19" s="13" t="s">
        <v>1743</v>
      </c>
      <c r="K19" s="14" t="s">
        <v>1744</v>
      </c>
      <c r="L19" s="17">
        <f t="shared" si="2"/>
        <v>1.9166666666666693E-2</v>
      </c>
      <c r="M19">
        <f t="shared" si="3"/>
        <v>5</v>
      </c>
      <c r="O19">
        <v>17</v>
      </c>
      <c r="P19">
        <f>COUNTIF(M:M,"17")</f>
        <v>2</v>
      </c>
      <c r="Q19" s="18">
        <f t="shared" si="0"/>
        <v>3.7916666666666665</v>
      </c>
      <c r="R19" s="17">
        <f>AVERAGEIF(M18:M416,  O19, L18:L416)</f>
        <v>1.5040509259259316E-2</v>
      </c>
      <c r="S19" s="17">
        <f t="shared" si="1"/>
        <v>1.6021329747819918E-2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1745</v>
      </c>
      <c r="H20" s="9" t="s">
        <v>124</v>
      </c>
      <c r="I20" s="3" t="s">
        <v>1712</v>
      </c>
      <c r="J20" s="13" t="s">
        <v>1746</v>
      </c>
      <c r="K20" s="14" t="s">
        <v>1747</v>
      </c>
      <c r="L20" s="17">
        <f t="shared" si="2"/>
        <v>2.299768518518519E-2</v>
      </c>
      <c r="M20">
        <f t="shared" si="3"/>
        <v>7</v>
      </c>
      <c r="O20">
        <v>18</v>
      </c>
      <c r="P20">
        <f>COUNTIF(M:M,"18")</f>
        <v>1</v>
      </c>
      <c r="Q20" s="18">
        <f t="shared" si="0"/>
        <v>3.7916666666666665</v>
      </c>
      <c r="R20" s="17">
        <f>AVERAGEIF(M19:M417,  O20, L19:L417)</f>
        <v>2.3912037037037037E-2</v>
      </c>
      <c r="S20" s="17">
        <f t="shared" si="1"/>
        <v>1.6021329747819918E-2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1748</v>
      </c>
      <c r="H21" s="9" t="s">
        <v>124</v>
      </c>
      <c r="I21" s="3" t="s">
        <v>1712</v>
      </c>
      <c r="J21" s="13" t="s">
        <v>1749</v>
      </c>
      <c r="K21" s="14" t="s">
        <v>1750</v>
      </c>
      <c r="L21" s="17">
        <f t="shared" si="2"/>
        <v>1.5891203703703727E-2</v>
      </c>
      <c r="M21">
        <f t="shared" si="3"/>
        <v>7</v>
      </c>
      <c r="O21">
        <v>19</v>
      </c>
      <c r="P21">
        <f>COUNTIF(M:M,"19")</f>
        <v>1</v>
      </c>
      <c r="Q21" s="18">
        <f t="shared" si="0"/>
        <v>3.7916666666666665</v>
      </c>
      <c r="R21" s="17">
        <f>AVERAGEIF(M20:M418,  O21, L20:L418)</f>
        <v>1.1990740740740691E-2</v>
      </c>
      <c r="S21" s="17">
        <f t="shared" si="1"/>
        <v>1.6021329747819918E-2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1751</v>
      </c>
      <c r="H22" s="9" t="s">
        <v>124</v>
      </c>
      <c r="I22" s="3" t="s">
        <v>1712</v>
      </c>
      <c r="J22" s="13" t="s">
        <v>1752</v>
      </c>
      <c r="K22" s="14" t="s">
        <v>259</v>
      </c>
      <c r="L22" s="17">
        <f t="shared" si="2"/>
        <v>2.3460648148148133E-2</v>
      </c>
      <c r="M22">
        <f t="shared" si="3"/>
        <v>7</v>
      </c>
      <c r="O22">
        <v>20</v>
      </c>
      <c r="P22">
        <f>COUNTIF(M:M,"20")</f>
        <v>3</v>
      </c>
      <c r="Q22" s="18">
        <f t="shared" si="0"/>
        <v>3.7916666666666665</v>
      </c>
      <c r="R22" s="17">
        <f>AVERAGEIF(M21:M419,  O22, L21:L419)</f>
        <v>1.7488425925925959E-2</v>
      </c>
      <c r="S22" s="17">
        <f t="shared" si="1"/>
        <v>1.6021329747819918E-2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1753</v>
      </c>
      <c r="H23" s="9" t="s">
        <v>124</v>
      </c>
      <c r="I23" s="3" t="s">
        <v>1712</v>
      </c>
      <c r="J23" s="13" t="s">
        <v>1754</v>
      </c>
      <c r="K23" s="14" t="s">
        <v>1755</v>
      </c>
      <c r="L23" s="17">
        <f t="shared" si="2"/>
        <v>1.946759259259262E-2</v>
      </c>
      <c r="M23">
        <f t="shared" si="3"/>
        <v>8</v>
      </c>
      <c r="O23">
        <v>21</v>
      </c>
      <c r="P23">
        <f>COUNTIF(M:M,"21")</f>
        <v>0</v>
      </c>
      <c r="Q23" s="18">
        <f t="shared" si="0"/>
        <v>3.7916666666666665</v>
      </c>
      <c r="R23" s="17">
        <v>0</v>
      </c>
      <c r="S23" s="17">
        <f t="shared" si="1"/>
        <v>1.6021329747819918E-2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1756</v>
      </c>
      <c r="H24" s="9" t="s">
        <v>124</v>
      </c>
      <c r="I24" s="3" t="s">
        <v>1712</v>
      </c>
      <c r="J24" s="13" t="s">
        <v>1757</v>
      </c>
      <c r="K24" s="14" t="s">
        <v>1758</v>
      </c>
      <c r="L24" s="17">
        <f t="shared" si="2"/>
        <v>1.3310185185185175E-2</v>
      </c>
      <c r="M24">
        <f t="shared" si="3"/>
        <v>8</v>
      </c>
      <c r="O24">
        <v>22</v>
      </c>
      <c r="P24">
        <f>COUNTIF(M:M,"22")</f>
        <v>0</v>
      </c>
      <c r="Q24" s="18">
        <f t="shared" si="0"/>
        <v>3.7916666666666665</v>
      </c>
      <c r="R24" s="17">
        <v>0</v>
      </c>
      <c r="S24" s="17">
        <f t="shared" si="1"/>
        <v>1.6021329747819918E-2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1759</v>
      </c>
      <c r="H25" s="9" t="s">
        <v>124</v>
      </c>
      <c r="I25" s="3" t="s">
        <v>1712</v>
      </c>
      <c r="J25" s="13" t="s">
        <v>1760</v>
      </c>
      <c r="K25" s="14" t="s">
        <v>1761</v>
      </c>
      <c r="L25" s="17">
        <f t="shared" si="2"/>
        <v>1.3692129629629624E-2</v>
      </c>
      <c r="M25">
        <f t="shared" si="3"/>
        <v>9</v>
      </c>
      <c r="O25">
        <v>23</v>
      </c>
      <c r="P25">
        <f>COUNTIF(M:M,"23")</f>
        <v>2</v>
      </c>
      <c r="Q25" s="18">
        <f t="shared" si="0"/>
        <v>3.7916666666666665</v>
      </c>
      <c r="R25" s="17">
        <f>AVERAGEIF(M24:M422,  O25, L24:L422)</f>
        <v>1.4444444444444482E-2</v>
      </c>
      <c r="S25" s="17">
        <f t="shared" si="1"/>
        <v>1.6021329747819918E-2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1762</v>
      </c>
      <c r="H26" s="9" t="s">
        <v>124</v>
      </c>
      <c r="I26" s="3" t="s">
        <v>1712</v>
      </c>
      <c r="J26" s="13" t="s">
        <v>1763</v>
      </c>
      <c r="K26" s="14" t="s">
        <v>889</v>
      </c>
      <c r="L26" s="17">
        <f t="shared" si="2"/>
        <v>1.9606481481481475E-2</v>
      </c>
      <c r="M26">
        <f t="shared" si="3"/>
        <v>10</v>
      </c>
    </row>
    <row r="27" spans="1:19" x14ac:dyDescent="0.25">
      <c r="A27" s="11"/>
      <c r="B27" s="12"/>
      <c r="C27" s="12"/>
      <c r="D27" s="12"/>
      <c r="E27" s="12"/>
      <c r="F27" s="12"/>
      <c r="G27" s="9" t="s">
        <v>1764</v>
      </c>
      <c r="H27" s="9" t="s">
        <v>124</v>
      </c>
      <c r="I27" s="3" t="s">
        <v>1712</v>
      </c>
      <c r="J27" s="13" t="s">
        <v>1765</v>
      </c>
      <c r="K27" s="14" t="s">
        <v>1766</v>
      </c>
      <c r="L27" s="17">
        <f t="shared" si="2"/>
        <v>1.3680555555555529E-2</v>
      </c>
      <c r="M27">
        <f t="shared" si="3"/>
        <v>10</v>
      </c>
    </row>
    <row r="28" spans="1:19" x14ac:dyDescent="0.25">
      <c r="A28" s="11"/>
      <c r="B28" s="12"/>
      <c r="C28" s="12"/>
      <c r="D28" s="12"/>
      <c r="E28" s="12"/>
      <c r="F28" s="12"/>
      <c r="G28" s="9" t="s">
        <v>1767</v>
      </c>
      <c r="H28" s="9" t="s">
        <v>124</v>
      </c>
      <c r="I28" s="3" t="s">
        <v>1712</v>
      </c>
      <c r="J28" s="13" t="s">
        <v>1768</v>
      </c>
      <c r="K28" s="14" t="s">
        <v>1769</v>
      </c>
      <c r="L28" s="17">
        <f t="shared" si="2"/>
        <v>2.0474537037036999E-2</v>
      </c>
      <c r="M28">
        <f t="shared" si="3"/>
        <v>11</v>
      </c>
      <c r="P28" t="s">
        <v>2135</v>
      </c>
      <c r="Q28" s="18">
        <f>SUM(P2:P25)</f>
        <v>91</v>
      </c>
    </row>
    <row r="29" spans="1:19" x14ac:dyDescent="0.25">
      <c r="A29" s="11"/>
      <c r="B29" s="12"/>
      <c r="C29" s="12"/>
      <c r="D29" s="12"/>
      <c r="E29" s="12"/>
      <c r="F29" s="12"/>
      <c r="G29" s="9" t="s">
        <v>1770</v>
      </c>
      <c r="H29" s="9" t="s">
        <v>124</v>
      </c>
      <c r="I29" s="3" t="s">
        <v>1712</v>
      </c>
      <c r="J29" s="13" t="s">
        <v>1771</v>
      </c>
      <c r="K29" s="14" t="s">
        <v>1772</v>
      </c>
      <c r="L29" s="17">
        <f t="shared" si="2"/>
        <v>2.2638888888888875E-2</v>
      </c>
      <c r="M29">
        <f t="shared" si="3"/>
        <v>11</v>
      </c>
    </row>
    <row r="30" spans="1:19" x14ac:dyDescent="0.25">
      <c r="A30" s="11"/>
      <c r="B30" s="12"/>
      <c r="C30" s="12"/>
      <c r="D30" s="12"/>
      <c r="E30" s="12"/>
      <c r="F30" s="12"/>
      <c r="G30" s="9" t="s">
        <v>1773</v>
      </c>
      <c r="H30" s="9" t="s">
        <v>124</v>
      </c>
      <c r="I30" s="3" t="s">
        <v>1712</v>
      </c>
      <c r="J30" s="13" t="s">
        <v>1774</v>
      </c>
      <c r="K30" s="14" t="s">
        <v>1775</v>
      </c>
      <c r="L30" s="17">
        <f t="shared" si="2"/>
        <v>1.4641203703703698E-2</v>
      </c>
      <c r="M30">
        <f t="shared" si="3"/>
        <v>12</v>
      </c>
    </row>
    <row r="31" spans="1:19" x14ac:dyDescent="0.25">
      <c r="A31" s="11"/>
      <c r="B31" s="12"/>
      <c r="C31" s="12"/>
      <c r="D31" s="12"/>
      <c r="E31" s="12"/>
      <c r="F31" s="12"/>
      <c r="G31" s="9" t="s">
        <v>1776</v>
      </c>
      <c r="H31" s="9" t="s">
        <v>124</v>
      </c>
      <c r="I31" s="3" t="s">
        <v>1712</v>
      </c>
      <c r="J31" s="13" t="s">
        <v>1777</v>
      </c>
      <c r="K31" s="14" t="s">
        <v>1778</v>
      </c>
      <c r="L31" s="17">
        <f t="shared" si="2"/>
        <v>1.6898148148148162E-2</v>
      </c>
      <c r="M31">
        <f t="shared" si="3"/>
        <v>12</v>
      </c>
    </row>
    <row r="32" spans="1:19" x14ac:dyDescent="0.25">
      <c r="A32" s="11"/>
      <c r="B32" s="12"/>
      <c r="C32" s="12"/>
      <c r="D32" s="12"/>
      <c r="E32" s="12"/>
      <c r="F32" s="12"/>
      <c r="G32" s="9" t="s">
        <v>1779</v>
      </c>
      <c r="H32" s="9" t="s">
        <v>124</v>
      </c>
      <c r="I32" s="3" t="s">
        <v>1712</v>
      </c>
      <c r="J32" s="13" t="s">
        <v>1780</v>
      </c>
      <c r="K32" s="14" t="s">
        <v>1781</v>
      </c>
      <c r="L32" s="17">
        <f t="shared" si="2"/>
        <v>2.1446759259259318E-2</v>
      </c>
      <c r="M32">
        <f t="shared" si="3"/>
        <v>13</v>
      </c>
    </row>
    <row r="33" spans="1:13" x14ac:dyDescent="0.25">
      <c r="A33" s="11"/>
      <c r="B33" s="12"/>
      <c r="C33" s="12"/>
      <c r="D33" s="12"/>
      <c r="E33" s="12"/>
      <c r="F33" s="12"/>
      <c r="G33" s="9" t="s">
        <v>1782</v>
      </c>
      <c r="H33" s="9" t="s">
        <v>124</v>
      </c>
      <c r="I33" s="3" t="s">
        <v>1712</v>
      </c>
      <c r="J33" s="13" t="s">
        <v>1783</v>
      </c>
      <c r="K33" s="14" t="s">
        <v>1784</v>
      </c>
      <c r="L33" s="17">
        <f t="shared" si="2"/>
        <v>1.5798611111111138E-2</v>
      </c>
      <c r="M33">
        <f t="shared" si="3"/>
        <v>17</v>
      </c>
    </row>
    <row r="34" spans="1:13" x14ac:dyDescent="0.25">
      <c r="A34" s="11"/>
      <c r="B34" s="12"/>
      <c r="C34" s="12"/>
      <c r="D34" s="12"/>
      <c r="E34" s="12"/>
      <c r="F34" s="12"/>
      <c r="G34" s="9" t="s">
        <v>1785</v>
      </c>
      <c r="H34" s="9" t="s">
        <v>124</v>
      </c>
      <c r="I34" s="3" t="s">
        <v>1712</v>
      </c>
      <c r="J34" s="13" t="s">
        <v>1786</v>
      </c>
      <c r="K34" s="14" t="s">
        <v>1787</v>
      </c>
      <c r="L34" s="17">
        <f t="shared" si="2"/>
        <v>1.6851851851851896E-2</v>
      </c>
      <c r="M34">
        <f t="shared" si="3"/>
        <v>20</v>
      </c>
    </row>
    <row r="35" spans="1:13" x14ac:dyDescent="0.25">
      <c r="A35" s="11"/>
      <c r="B35" s="12"/>
      <c r="C35" s="12"/>
      <c r="D35" s="12"/>
      <c r="E35" s="12"/>
      <c r="F35" s="12"/>
      <c r="G35" s="9" t="s">
        <v>1788</v>
      </c>
      <c r="H35" s="9" t="s">
        <v>124</v>
      </c>
      <c r="I35" s="3" t="s">
        <v>1712</v>
      </c>
      <c r="J35" s="13" t="s">
        <v>1789</v>
      </c>
      <c r="K35" s="14" t="s">
        <v>1790</v>
      </c>
      <c r="L35" s="17">
        <f t="shared" si="2"/>
        <v>1.114583333333341E-2</v>
      </c>
      <c r="M35">
        <f t="shared" si="3"/>
        <v>23</v>
      </c>
    </row>
    <row r="36" spans="1:13" x14ac:dyDescent="0.25">
      <c r="A36" s="11"/>
      <c r="B36" s="12"/>
      <c r="C36" s="12"/>
      <c r="D36" s="12"/>
      <c r="E36" s="9" t="s">
        <v>139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1791</v>
      </c>
      <c r="H37" s="9" t="s">
        <v>141</v>
      </c>
      <c r="I37" s="3" t="s">
        <v>1712</v>
      </c>
      <c r="J37" s="13" t="s">
        <v>1792</v>
      </c>
      <c r="K37" s="14" t="s">
        <v>1793</v>
      </c>
      <c r="L37" s="17">
        <f t="shared" si="2"/>
        <v>1.6053240740740743E-2</v>
      </c>
      <c r="M37">
        <f t="shared" si="3"/>
        <v>1</v>
      </c>
    </row>
    <row r="38" spans="1:13" x14ac:dyDescent="0.25">
      <c r="A38" s="11"/>
      <c r="B38" s="12"/>
      <c r="C38" s="12"/>
      <c r="D38" s="12"/>
      <c r="E38" s="12"/>
      <c r="F38" s="12"/>
      <c r="G38" s="9" t="s">
        <v>1794</v>
      </c>
      <c r="H38" s="9" t="s">
        <v>141</v>
      </c>
      <c r="I38" s="3" t="s">
        <v>1712</v>
      </c>
      <c r="J38" s="13" t="s">
        <v>1795</v>
      </c>
      <c r="K38" s="14" t="s">
        <v>1796</v>
      </c>
      <c r="L38" s="17">
        <f t="shared" si="2"/>
        <v>1.2743055555555549E-2</v>
      </c>
      <c r="M38">
        <f t="shared" si="3"/>
        <v>5</v>
      </c>
    </row>
    <row r="39" spans="1:13" x14ac:dyDescent="0.25">
      <c r="A39" s="11"/>
      <c r="B39" s="12"/>
      <c r="C39" s="12"/>
      <c r="D39" s="12"/>
      <c r="E39" s="12"/>
      <c r="F39" s="12"/>
      <c r="G39" s="9" t="s">
        <v>1797</v>
      </c>
      <c r="H39" s="9" t="s">
        <v>141</v>
      </c>
      <c r="I39" s="3" t="s">
        <v>1712</v>
      </c>
      <c r="J39" s="13" t="s">
        <v>1798</v>
      </c>
      <c r="K39" s="14" t="s">
        <v>1799</v>
      </c>
      <c r="L39" s="17">
        <f t="shared" si="2"/>
        <v>1.598379629629626E-2</v>
      </c>
      <c r="M39">
        <f t="shared" si="3"/>
        <v>9</v>
      </c>
    </row>
    <row r="40" spans="1:13" x14ac:dyDescent="0.25">
      <c r="A40" s="11"/>
      <c r="B40" s="12"/>
      <c r="C40" s="12"/>
      <c r="D40" s="12"/>
      <c r="E40" s="12"/>
      <c r="F40" s="12"/>
      <c r="G40" s="9" t="s">
        <v>1800</v>
      </c>
      <c r="H40" s="9" t="s">
        <v>141</v>
      </c>
      <c r="I40" s="3" t="s">
        <v>1712</v>
      </c>
      <c r="J40" s="13" t="s">
        <v>1801</v>
      </c>
      <c r="K40" s="14" t="s">
        <v>1802</v>
      </c>
      <c r="L40" s="17">
        <f t="shared" si="2"/>
        <v>2.2430555555555565E-2</v>
      </c>
      <c r="M40">
        <f t="shared" si="3"/>
        <v>9</v>
      </c>
    </row>
    <row r="41" spans="1:13" x14ac:dyDescent="0.25">
      <c r="A41" s="11"/>
      <c r="B41" s="12"/>
      <c r="C41" s="12"/>
      <c r="D41" s="12"/>
      <c r="E41" s="12"/>
      <c r="F41" s="12"/>
      <c r="G41" s="9" t="s">
        <v>1803</v>
      </c>
      <c r="H41" s="9" t="s">
        <v>141</v>
      </c>
      <c r="I41" s="3" t="s">
        <v>1712</v>
      </c>
      <c r="J41" s="13" t="s">
        <v>1804</v>
      </c>
      <c r="K41" s="14" t="s">
        <v>1805</v>
      </c>
      <c r="L41" s="17">
        <f t="shared" si="2"/>
        <v>1.5023148148148147E-2</v>
      </c>
      <c r="M41">
        <f t="shared" si="3"/>
        <v>11</v>
      </c>
    </row>
    <row r="42" spans="1:13" x14ac:dyDescent="0.25">
      <c r="A42" s="11"/>
      <c r="B42" s="12"/>
      <c r="C42" s="9" t="s">
        <v>147</v>
      </c>
      <c r="D42" s="9" t="s">
        <v>148</v>
      </c>
      <c r="E42" s="9" t="s">
        <v>148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1806</v>
      </c>
      <c r="H43" s="9" t="s">
        <v>124</v>
      </c>
      <c r="I43" s="3" t="s">
        <v>1712</v>
      </c>
      <c r="J43" s="13" t="s">
        <v>1807</v>
      </c>
      <c r="K43" s="14" t="s">
        <v>1808</v>
      </c>
      <c r="L43" s="17">
        <f t="shared" si="2"/>
        <v>1.4409722222222254E-2</v>
      </c>
      <c r="M43">
        <f t="shared" si="3"/>
        <v>4</v>
      </c>
    </row>
    <row r="44" spans="1:13" x14ac:dyDescent="0.25">
      <c r="A44" s="11"/>
      <c r="B44" s="12"/>
      <c r="C44" s="12"/>
      <c r="D44" s="12"/>
      <c r="E44" s="12"/>
      <c r="F44" s="12"/>
      <c r="G44" s="9" t="s">
        <v>1809</v>
      </c>
      <c r="H44" s="9" t="s">
        <v>124</v>
      </c>
      <c r="I44" s="3" t="s">
        <v>1712</v>
      </c>
      <c r="J44" s="13" t="s">
        <v>1810</v>
      </c>
      <c r="K44" s="14" t="s">
        <v>1811</v>
      </c>
      <c r="L44" s="17">
        <f t="shared" si="2"/>
        <v>2.1319444444444446E-2</v>
      </c>
      <c r="M44">
        <f t="shared" si="3"/>
        <v>9</v>
      </c>
    </row>
    <row r="45" spans="1:13" x14ac:dyDescent="0.25">
      <c r="A45" s="11"/>
      <c r="B45" s="12"/>
      <c r="C45" s="9" t="s">
        <v>331</v>
      </c>
      <c r="D45" s="9" t="s">
        <v>332</v>
      </c>
      <c r="E45" s="10" t="s">
        <v>12</v>
      </c>
      <c r="F45" s="5"/>
      <c r="G45" s="5"/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9" t="s">
        <v>579</v>
      </c>
      <c r="F46" s="9" t="s">
        <v>15</v>
      </c>
      <c r="G46" s="9" t="s">
        <v>1812</v>
      </c>
      <c r="H46" s="9" t="s">
        <v>141</v>
      </c>
      <c r="I46" s="3" t="s">
        <v>1712</v>
      </c>
      <c r="J46" s="13" t="s">
        <v>1813</v>
      </c>
      <c r="K46" s="14" t="s">
        <v>1814</v>
      </c>
      <c r="L46" s="17">
        <f t="shared" si="2"/>
        <v>2.025462962962965E-2</v>
      </c>
      <c r="M46">
        <f t="shared" si="3"/>
        <v>12</v>
      </c>
    </row>
    <row r="47" spans="1:13" x14ac:dyDescent="0.25">
      <c r="A47" s="11"/>
      <c r="B47" s="12"/>
      <c r="C47" s="12"/>
      <c r="D47" s="12"/>
      <c r="E47" s="9" t="s">
        <v>332</v>
      </c>
      <c r="F47" s="9" t="s">
        <v>15</v>
      </c>
      <c r="G47" s="9" t="s">
        <v>1815</v>
      </c>
      <c r="H47" s="9" t="s">
        <v>124</v>
      </c>
      <c r="I47" s="3" t="s">
        <v>1712</v>
      </c>
      <c r="J47" s="13" t="s">
        <v>1816</v>
      </c>
      <c r="K47" s="14" t="s">
        <v>1817</v>
      </c>
      <c r="L47" s="17">
        <f t="shared" si="2"/>
        <v>1.8807870370370461E-2</v>
      </c>
      <c r="M47">
        <f t="shared" si="3"/>
        <v>20</v>
      </c>
    </row>
    <row r="48" spans="1:13" x14ac:dyDescent="0.25">
      <c r="A48" s="11"/>
      <c r="B48" s="12"/>
      <c r="C48" s="9" t="s">
        <v>81</v>
      </c>
      <c r="D48" s="9" t="s">
        <v>82</v>
      </c>
      <c r="E48" s="10" t="s">
        <v>12</v>
      </c>
      <c r="F48" s="5"/>
      <c r="G48" s="5"/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9" t="s">
        <v>82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1818</v>
      </c>
      <c r="H50" s="9" t="s">
        <v>124</v>
      </c>
      <c r="I50" s="3" t="s">
        <v>1712</v>
      </c>
      <c r="J50" s="13" t="s">
        <v>1819</v>
      </c>
      <c r="K50" s="14" t="s">
        <v>1820</v>
      </c>
      <c r="L50" s="17">
        <f t="shared" si="2"/>
        <v>1.247685185185185E-2</v>
      </c>
      <c r="M50">
        <f t="shared" si="3"/>
        <v>3</v>
      </c>
    </row>
    <row r="51" spans="1:13" x14ac:dyDescent="0.25">
      <c r="A51" s="11"/>
      <c r="B51" s="12"/>
      <c r="C51" s="12"/>
      <c r="D51" s="12"/>
      <c r="E51" s="12"/>
      <c r="F51" s="12"/>
      <c r="G51" s="9" t="s">
        <v>1821</v>
      </c>
      <c r="H51" s="9" t="s">
        <v>124</v>
      </c>
      <c r="I51" s="3" t="s">
        <v>1712</v>
      </c>
      <c r="J51" s="13" t="s">
        <v>1822</v>
      </c>
      <c r="K51" s="14" t="s">
        <v>1823</v>
      </c>
      <c r="L51" s="17">
        <f t="shared" si="2"/>
        <v>2.4560185185185213E-2</v>
      </c>
      <c r="M51">
        <f t="shared" si="3"/>
        <v>7</v>
      </c>
    </row>
    <row r="52" spans="1:13" x14ac:dyDescent="0.25">
      <c r="A52" s="11"/>
      <c r="B52" s="12"/>
      <c r="C52" s="12"/>
      <c r="D52" s="12"/>
      <c r="E52" s="12"/>
      <c r="F52" s="12"/>
      <c r="G52" s="9" t="s">
        <v>1824</v>
      </c>
      <c r="H52" s="9" t="s">
        <v>124</v>
      </c>
      <c r="I52" s="3" t="s">
        <v>1712</v>
      </c>
      <c r="J52" s="13" t="s">
        <v>1825</v>
      </c>
      <c r="K52" s="14" t="s">
        <v>1826</v>
      </c>
      <c r="L52" s="17">
        <f t="shared" si="2"/>
        <v>1.4374999999999916E-2</v>
      </c>
      <c r="M52">
        <f t="shared" si="3"/>
        <v>12</v>
      </c>
    </row>
    <row r="53" spans="1:13" x14ac:dyDescent="0.25">
      <c r="A53" s="11"/>
      <c r="B53" s="12"/>
      <c r="C53" s="12"/>
      <c r="D53" s="12"/>
      <c r="E53" s="9" t="s">
        <v>92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1827</v>
      </c>
      <c r="H54" s="9" t="s">
        <v>124</v>
      </c>
      <c r="I54" s="3" t="s">
        <v>1712</v>
      </c>
      <c r="J54" s="13" t="s">
        <v>1828</v>
      </c>
      <c r="K54" s="14" t="s">
        <v>1829</v>
      </c>
      <c r="L54" s="17">
        <f t="shared" si="2"/>
        <v>1.4456018518518521E-2</v>
      </c>
      <c r="M54">
        <f t="shared" si="3"/>
        <v>1</v>
      </c>
    </row>
    <row r="55" spans="1:13" x14ac:dyDescent="0.25">
      <c r="A55" s="11"/>
      <c r="B55" s="12"/>
      <c r="C55" s="12"/>
      <c r="D55" s="12"/>
      <c r="E55" s="12"/>
      <c r="F55" s="12"/>
      <c r="G55" s="9" t="s">
        <v>1830</v>
      </c>
      <c r="H55" s="9" t="s">
        <v>124</v>
      </c>
      <c r="I55" s="3" t="s">
        <v>1712</v>
      </c>
      <c r="J55" s="13" t="s">
        <v>1831</v>
      </c>
      <c r="K55" s="14" t="s">
        <v>1832</v>
      </c>
      <c r="L55" s="17">
        <f t="shared" si="2"/>
        <v>1.1990740740740691E-2</v>
      </c>
      <c r="M55">
        <f t="shared" si="3"/>
        <v>19</v>
      </c>
    </row>
    <row r="56" spans="1:13" x14ac:dyDescent="0.25">
      <c r="A56" s="11"/>
      <c r="B56" s="12"/>
      <c r="C56" s="12"/>
      <c r="D56" s="12"/>
      <c r="E56" s="12"/>
      <c r="F56" s="12"/>
      <c r="G56" s="9" t="s">
        <v>1833</v>
      </c>
      <c r="H56" s="9" t="s">
        <v>124</v>
      </c>
      <c r="I56" s="3" t="s">
        <v>1712</v>
      </c>
      <c r="J56" s="13" t="s">
        <v>1834</v>
      </c>
      <c r="K56" s="14" t="s">
        <v>1835</v>
      </c>
      <c r="L56" s="17">
        <f t="shared" si="2"/>
        <v>1.7743055555555554E-2</v>
      </c>
      <c r="M56">
        <f t="shared" si="3"/>
        <v>23</v>
      </c>
    </row>
    <row r="57" spans="1:13" x14ac:dyDescent="0.25">
      <c r="A57" s="11"/>
      <c r="B57" s="12"/>
      <c r="C57" s="9" t="s">
        <v>175</v>
      </c>
      <c r="D57" s="9" t="s">
        <v>176</v>
      </c>
      <c r="E57" s="9" t="s">
        <v>176</v>
      </c>
      <c r="F57" s="9" t="s">
        <v>15</v>
      </c>
      <c r="G57" s="9" t="s">
        <v>1836</v>
      </c>
      <c r="H57" s="9" t="s">
        <v>124</v>
      </c>
      <c r="I57" s="3" t="s">
        <v>1712</v>
      </c>
      <c r="J57" s="13" t="s">
        <v>1837</v>
      </c>
      <c r="K57" s="14" t="s">
        <v>1838</v>
      </c>
      <c r="L57" s="17">
        <f t="shared" si="2"/>
        <v>1.7754629629629703E-2</v>
      </c>
      <c r="M57">
        <f t="shared" si="3"/>
        <v>15</v>
      </c>
    </row>
    <row r="58" spans="1:13" x14ac:dyDescent="0.25">
      <c r="A58" s="11"/>
      <c r="B58" s="12"/>
      <c r="C58" s="9" t="s">
        <v>41</v>
      </c>
      <c r="D58" s="9" t="s">
        <v>42</v>
      </c>
      <c r="E58" s="9" t="s">
        <v>43</v>
      </c>
      <c r="F58" s="9" t="s">
        <v>15</v>
      </c>
      <c r="G58" s="9" t="s">
        <v>1839</v>
      </c>
      <c r="H58" s="9" t="s">
        <v>124</v>
      </c>
      <c r="I58" s="3" t="s">
        <v>1712</v>
      </c>
      <c r="J58" s="13" t="s">
        <v>1840</v>
      </c>
      <c r="K58" s="14" t="s">
        <v>1841</v>
      </c>
      <c r="L58" s="17">
        <f t="shared" si="2"/>
        <v>2.7696759259259296E-2</v>
      </c>
      <c r="M58">
        <f t="shared" si="3"/>
        <v>9</v>
      </c>
    </row>
    <row r="59" spans="1:13" x14ac:dyDescent="0.25">
      <c r="A59" s="11"/>
      <c r="B59" s="12"/>
      <c r="C59" s="9" t="s">
        <v>403</v>
      </c>
      <c r="D59" s="9" t="s">
        <v>404</v>
      </c>
      <c r="E59" s="9" t="s">
        <v>404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1842</v>
      </c>
      <c r="H60" s="9" t="s">
        <v>124</v>
      </c>
      <c r="I60" s="3" t="s">
        <v>1712</v>
      </c>
      <c r="J60" s="13" t="s">
        <v>1843</v>
      </c>
      <c r="K60" s="14" t="s">
        <v>1844</v>
      </c>
      <c r="L60" s="17">
        <f t="shared" si="2"/>
        <v>1.8402777777777823E-2</v>
      </c>
      <c r="M60">
        <f t="shared" si="3"/>
        <v>5</v>
      </c>
    </row>
    <row r="61" spans="1:13" x14ac:dyDescent="0.25">
      <c r="A61" s="11"/>
      <c r="B61" s="12"/>
      <c r="C61" s="12"/>
      <c r="D61" s="12"/>
      <c r="E61" s="12"/>
      <c r="F61" s="12"/>
      <c r="G61" s="9" t="s">
        <v>1845</v>
      </c>
      <c r="H61" s="9" t="s">
        <v>124</v>
      </c>
      <c r="I61" s="3" t="s">
        <v>1712</v>
      </c>
      <c r="J61" s="13" t="s">
        <v>1846</v>
      </c>
      <c r="K61" s="14" t="s">
        <v>1847</v>
      </c>
      <c r="L61" s="17">
        <f t="shared" si="2"/>
        <v>1.6481481481481486E-2</v>
      </c>
      <c r="M61">
        <f t="shared" si="3"/>
        <v>7</v>
      </c>
    </row>
    <row r="62" spans="1:13" x14ac:dyDescent="0.25">
      <c r="A62" s="11"/>
      <c r="B62" s="12"/>
      <c r="C62" s="12"/>
      <c r="D62" s="12"/>
      <c r="E62" s="12"/>
      <c r="F62" s="12"/>
      <c r="G62" s="9" t="s">
        <v>1848</v>
      </c>
      <c r="H62" s="9" t="s">
        <v>124</v>
      </c>
      <c r="I62" s="3" t="s">
        <v>1712</v>
      </c>
      <c r="J62" s="13" t="s">
        <v>1849</v>
      </c>
      <c r="K62" s="14" t="s">
        <v>1850</v>
      </c>
      <c r="L62" s="17">
        <f t="shared" si="2"/>
        <v>3.6886574074074086E-2</v>
      </c>
      <c r="M62">
        <f t="shared" si="3"/>
        <v>9</v>
      </c>
    </row>
    <row r="63" spans="1:13" x14ac:dyDescent="0.25">
      <c r="A63" s="3" t="s">
        <v>205</v>
      </c>
      <c r="B63" s="9" t="s">
        <v>206</v>
      </c>
      <c r="C63" s="10" t="s">
        <v>12</v>
      </c>
      <c r="D63" s="5"/>
      <c r="E63" s="5"/>
      <c r="F63" s="5"/>
      <c r="G63" s="5"/>
      <c r="H63" s="5"/>
      <c r="I63" s="6"/>
      <c r="J63" s="7"/>
      <c r="K63" s="8"/>
    </row>
    <row r="64" spans="1:13" x14ac:dyDescent="0.25">
      <c r="A64" s="11"/>
      <c r="B64" s="12"/>
      <c r="C64" s="9" t="s">
        <v>207</v>
      </c>
      <c r="D64" s="9" t="s">
        <v>208</v>
      </c>
      <c r="E64" s="9" t="s">
        <v>208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1851</v>
      </c>
      <c r="H65" s="9" t="s">
        <v>124</v>
      </c>
      <c r="I65" s="3" t="s">
        <v>1712</v>
      </c>
      <c r="J65" s="13" t="s">
        <v>1852</v>
      </c>
      <c r="K65" s="14" t="s">
        <v>1853</v>
      </c>
      <c r="L65" s="17">
        <f t="shared" si="2"/>
        <v>3.4247685185185173E-2</v>
      </c>
      <c r="M65">
        <f t="shared" si="3"/>
        <v>4</v>
      </c>
    </row>
    <row r="66" spans="1:13" x14ac:dyDescent="0.25">
      <c r="A66" s="11"/>
      <c r="B66" s="12"/>
      <c r="C66" s="12"/>
      <c r="D66" s="12"/>
      <c r="E66" s="12"/>
      <c r="F66" s="12"/>
      <c r="G66" s="9" t="s">
        <v>1854</v>
      </c>
      <c r="H66" s="9" t="s">
        <v>124</v>
      </c>
      <c r="I66" s="3" t="s">
        <v>1712</v>
      </c>
      <c r="J66" s="13" t="s">
        <v>1855</v>
      </c>
      <c r="K66" s="14" t="s">
        <v>1856</v>
      </c>
      <c r="L66" s="17">
        <f t="shared" si="2"/>
        <v>2.626157407407409E-2</v>
      </c>
      <c r="M66">
        <f t="shared" si="3"/>
        <v>4</v>
      </c>
    </row>
    <row r="67" spans="1:13" x14ac:dyDescent="0.25">
      <c r="A67" s="11"/>
      <c r="B67" s="12"/>
      <c r="C67" s="9" t="s">
        <v>147</v>
      </c>
      <c r="D67" s="9" t="s">
        <v>148</v>
      </c>
      <c r="E67" s="9" t="s">
        <v>148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1857</v>
      </c>
      <c r="H68" s="9" t="s">
        <v>124</v>
      </c>
      <c r="I68" s="3" t="s">
        <v>1712</v>
      </c>
      <c r="J68" s="13" t="s">
        <v>1858</v>
      </c>
      <c r="K68" s="14" t="s">
        <v>1859</v>
      </c>
      <c r="L68" s="17">
        <f t="shared" ref="L67:L130" si="4">K68-J68</f>
        <v>1.099537037037035E-2</v>
      </c>
      <c r="M68">
        <f t="shared" ref="M67:M130" si="5">HOUR(J68)</f>
        <v>4</v>
      </c>
    </row>
    <row r="69" spans="1:13" x14ac:dyDescent="0.25">
      <c r="A69" s="11"/>
      <c r="B69" s="12"/>
      <c r="C69" s="12"/>
      <c r="D69" s="12"/>
      <c r="E69" s="12"/>
      <c r="F69" s="12"/>
      <c r="G69" s="9" t="s">
        <v>1860</v>
      </c>
      <c r="H69" s="9" t="s">
        <v>124</v>
      </c>
      <c r="I69" s="3" t="s">
        <v>1712</v>
      </c>
      <c r="J69" s="13" t="s">
        <v>1861</v>
      </c>
      <c r="K69" s="14" t="s">
        <v>1862</v>
      </c>
      <c r="L69" s="17">
        <f t="shared" si="4"/>
        <v>1.6261574074074081E-2</v>
      </c>
      <c r="M69">
        <f t="shared" si="5"/>
        <v>4</v>
      </c>
    </row>
    <row r="70" spans="1:13" x14ac:dyDescent="0.25">
      <c r="A70" s="11"/>
      <c r="B70" s="12"/>
      <c r="C70" s="12"/>
      <c r="D70" s="12"/>
      <c r="E70" s="12"/>
      <c r="F70" s="12"/>
      <c r="G70" s="9" t="s">
        <v>1863</v>
      </c>
      <c r="H70" s="9" t="s">
        <v>124</v>
      </c>
      <c r="I70" s="3" t="s">
        <v>1712</v>
      </c>
      <c r="J70" s="13" t="s">
        <v>1864</v>
      </c>
      <c r="K70" s="14" t="s">
        <v>1865</v>
      </c>
      <c r="L70" s="17">
        <f t="shared" si="4"/>
        <v>1.055555555555554E-2</v>
      </c>
      <c r="M70">
        <f t="shared" si="5"/>
        <v>6</v>
      </c>
    </row>
    <row r="71" spans="1:13" x14ac:dyDescent="0.25">
      <c r="A71" s="11"/>
      <c r="B71" s="12"/>
      <c r="C71" s="12"/>
      <c r="D71" s="12"/>
      <c r="E71" s="12"/>
      <c r="F71" s="12"/>
      <c r="G71" s="9" t="s">
        <v>1866</v>
      </c>
      <c r="H71" s="9" t="s">
        <v>124</v>
      </c>
      <c r="I71" s="3" t="s">
        <v>1712</v>
      </c>
      <c r="J71" s="13" t="s">
        <v>1867</v>
      </c>
      <c r="K71" s="14" t="s">
        <v>1868</v>
      </c>
      <c r="L71" s="17">
        <f t="shared" si="4"/>
        <v>1.5104166666666641E-2</v>
      </c>
      <c r="M71">
        <f t="shared" si="5"/>
        <v>6</v>
      </c>
    </row>
    <row r="72" spans="1:13" x14ac:dyDescent="0.25">
      <c r="A72" s="11"/>
      <c r="B72" s="12"/>
      <c r="C72" s="12"/>
      <c r="D72" s="12"/>
      <c r="E72" s="12"/>
      <c r="F72" s="12"/>
      <c r="G72" s="9" t="s">
        <v>1869</v>
      </c>
      <c r="H72" s="9" t="s">
        <v>124</v>
      </c>
      <c r="I72" s="3" t="s">
        <v>1712</v>
      </c>
      <c r="J72" s="13" t="s">
        <v>1870</v>
      </c>
      <c r="K72" s="14" t="s">
        <v>1871</v>
      </c>
      <c r="L72" s="17">
        <f t="shared" si="4"/>
        <v>1.6192129629629681E-2</v>
      </c>
      <c r="M72">
        <f t="shared" si="5"/>
        <v>9</v>
      </c>
    </row>
    <row r="73" spans="1:13" x14ac:dyDescent="0.25">
      <c r="A73" s="11"/>
      <c r="B73" s="12"/>
      <c r="C73" s="9" t="s">
        <v>271</v>
      </c>
      <c r="D73" s="9" t="s">
        <v>272</v>
      </c>
      <c r="E73" s="9" t="s">
        <v>307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1872</v>
      </c>
      <c r="H74" s="9" t="s">
        <v>124</v>
      </c>
      <c r="I74" s="3" t="s">
        <v>1712</v>
      </c>
      <c r="J74" s="13" t="s">
        <v>1873</v>
      </c>
      <c r="K74" s="14" t="s">
        <v>1874</v>
      </c>
      <c r="L74" s="17">
        <f t="shared" si="4"/>
        <v>1.2129629629629657E-2</v>
      </c>
      <c r="M74">
        <f t="shared" si="5"/>
        <v>6</v>
      </c>
    </row>
    <row r="75" spans="1:13" x14ac:dyDescent="0.25">
      <c r="A75" s="11"/>
      <c r="B75" s="12"/>
      <c r="C75" s="12"/>
      <c r="D75" s="12"/>
      <c r="E75" s="12"/>
      <c r="F75" s="12"/>
      <c r="G75" s="9" t="s">
        <v>1875</v>
      </c>
      <c r="H75" s="9" t="s">
        <v>124</v>
      </c>
      <c r="I75" s="3" t="s">
        <v>1712</v>
      </c>
      <c r="J75" s="13" t="s">
        <v>1876</v>
      </c>
      <c r="K75" s="14" t="s">
        <v>1877</v>
      </c>
      <c r="L75" s="17">
        <f t="shared" si="4"/>
        <v>1.1342592592592571E-2</v>
      </c>
      <c r="M75">
        <f t="shared" si="5"/>
        <v>8</v>
      </c>
    </row>
    <row r="76" spans="1:13" x14ac:dyDescent="0.25">
      <c r="A76" s="11"/>
      <c r="B76" s="12"/>
      <c r="C76" s="12"/>
      <c r="D76" s="12"/>
      <c r="E76" s="12"/>
      <c r="F76" s="12"/>
      <c r="G76" s="9" t="s">
        <v>1878</v>
      </c>
      <c r="H76" s="9" t="s">
        <v>124</v>
      </c>
      <c r="I76" s="3" t="s">
        <v>1712</v>
      </c>
      <c r="J76" s="13" t="s">
        <v>1879</v>
      </c>
      <c r="K76" s="14" t="s">
        <v>1880</v>
      </c>
      <c r="L76" s="17">
        <f t="shared" si="4"/>
        <v>1.6516203703703658E-2</v>
      </c>
      <c r="M76">
        <f t="shared" si="5"/>
        <v>8</v>
      </c>
    </row>
    <row r="77" spans="1:13" x14ac:dyDescent="0.25">
      <c r="A77" s="11"/>
      <c r="B77" s="12"/>
      <c r="C77" s="12"/>
      <c r="D77" s="12"/>
      <c r="E77" s="12"/>
      <c r="F77" s="12"/>
      <c r="G77" s="9" t="s">
        <v>1881</v>
      </c>
      <c r="H77" s="9" t="s">
        <v>124</v>
      </c>
      <c r="I77" s="3" t="s">
        <v>1712</v>
      </c>
      <c r="J77" s="13" t="s">
        <v>1882</v>
      </c>
      <c r="K77" s="14" t="s">
        <v>1883</v>
      </c>
      <c r="L77" s="17">
        <f t="shared" si="4"/>
        <v>1.8125000000000058E-2</v>
      </c>
      <c r="M77">
        <f t="shared" si="5"/>
        <v>10</v>
      </c>
    </row>
    <row r="78" spans="1:13" x14ac:dyDescent="0.25">
      <c r="A78" s="11"/>
      <c r="B78" s="12"/>
      <c r="C78" s="12"/>
      <c r="D78" s="12"/>
      <c r="E78" s="12"/>
      <c r="F78" s="12"/>
      <c r="G78" s="9" t="s">
        <v>1884</v>
      </c>
      <c r="H78" s="9" t="s">
        <v>124</v>
      </c>
      <c r="I78" s="3" t="s">
        <v>1712</v>
      </c>
      <c r="J78" s="13" t="s">
        <v>1885</v>
      </c>
      <c r="K78" s="14" t="s">
        <v>1886</v>
      </c>
      <c r="L78" s="17">
        <f t="shared" si="4"/>
        <v>1.7847222222222181E-2</v>
      </c>
      <c r="M78">
        <f t="shared" si="5"/>
        <v>10</v>
      </c>
    </row>
    <row r="79" spans="1:13" x14ac:dyDescent="0.25">
      <c r="A79" s="11"/>
      <c r="B79" s="12"/>
      <c r="C79" s="9" t="s">
        <v>326</v>
      </c>
      <c r="D79" s="9" t="s">
        <v>327</v>
      </c>
      <c r="E79" s="9" t="s">
        <v>327</v>
      </c>
      <c r="F79" s="9" t="s">
        <v>15</v>
      </c>
      <c r="G79" s="9" t="s">
        <v>1887</v>
      </c>
      <c r="H79" s="9" t="s">
        <v>124</v>
      </c>
      <c r="I79" s="3" t="s">
        <v>1712</v>
      </c>
      <c r="J79" s="13" t="s">
        <v>1888</v>
      </c>
      <c r="K79" s="14" t="s">
        <v>1889</v>
      </c>
      <c r="L79" s="17">
        <f t="shared" si="4"/>
        <v>1.982638888888888E-2</v>
      </c>
      <c r="M79">
        <f t="shared" si="5"/>
        <v>10</v>
      </c>
    </row>
    <row r="80" spans="1:13" x14ac:dyDescent="0.25">
      <c r="A80" s="11"/>
      <c r="B80" s="12"/>
      <c r="C80" s="9" t="s">
        <v>331</v>
      </c>
      <c r="D80" s="9" t="s">
        <v>332</v>
      </c>
      <c r="E80" s="9" t="s">
        <v>332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1890</v>
      </c>
      <c r="H81" s="9" t="s">
        <v>124</v>
      </c>
      <c r="I81" s="3" t="s">
        <v>1712</v>
      </c>
      <c r="J81" s="13" t="s">
        <v>1891</v>
      </c>
      <c r="K81" s="14" t="s">
        <v>1892</v>
      </c>
      <c r="L81" s="17">
        <f t="shared" si="4"/>
        <v>1.5173611111111096E-2</v>
      </c>
      <c r="M81">
        <f t="shared" si="5"/>
        <v>11</v>
      </c>
    </row>
    <row r="82" spans="1:13" x14ac:dyDescent="0.25">
      <c r="A82" s="11"/>
      <c r="B82" s="12"/>
      <c r="C82" s="12"/>
      <c r="D82" s="12"/>
      <c r="E82" s="12"/>
      <c r="F82" s="12"/>
      <c r="G82" s="9" t="s">
        <v>1893</v>
      </c>
      <c r="H82" s="9" t="s">
        <v>124</v>
      </c>
      <c r="I82" s="3" t="s">
        <v>1712</v>
      </c>
      <c r="J82" s="13" t="s">
        <v>1894</v>
      </c>
      <c r="K82" s="14" t="s">
        <v>1895</v>
      </c>
      <c r="L82" s="17">
        <f t="shared" si="4"/>
        <v>1.6331018518518481E-2</v>
      </c>
      <c r="M82">
        <f t="shared" si="5"/>
        <v>16</v>
      </c>
    </row>
    <row r="83" spans="1:13" x14ac:dyDescent="0.25">
      <c r="A83" s="11"/>
      <c r="B83" s="12"/>
      <c r="C83" s="9" t="s">
        <v>81</v>
      </c>
      <c r="D83" s="9" t="s">
        <v>82</v>
      </c>
      <c r="E83" s="9" t="s">
        <v>92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1896</v>
      </c>
      <c r="H84" s="9" t="s">
        <v>124</v>
      </c>
      <c r="I84" s="3" t="s">
        <v>1712</v>
      </c>
      <c r="J84" s="13" t="s">
        <v>1897</v>
      </c>
      <c r="K84" s="14" t="s">
        <v>1898</v>
      </c>
      <c r="L84" s="17">
        <f t="shared" si="4"/>
        <v>1.2800925925925938E-2</v>
      </c>
      <c r="M84">
        <f t="shared" si="5"/>
        <v>3</v>
      </c>
    </row>
    <row r="85" spans="1:13" x14ac:dyDescent="0.25">
      <c r="A85" s="11"/>
      <c r="B85" s="12"/>
      <c r="C85" s="12"/>
      <c r="D85" s="12"/>
      <c r="E85" s="12"/>
      <c r="F85" s="12"/>
      <c r="G85" s="9" t="s">
        <v>1899</v>
      </c>
      <c r="H85" s="9" t="s">
        <v>124</v>
      </c>
      <c r="I85" s="3" t="s">
        <v>1712</v>
      </c>
      <c r="J85" s="13" t="s">
        <v>1900</v>
      </c>
      <c r="K85" s="14" t="s">
        <v>1901</v>
      </c>
      <c r="L85" s="17">
        <f t="shared" si="4"/>
        <v>1.8020833333333319E-2</v>
      </c>
      <c r="M85">
        <f t="shared" si="5"/>
        <v>5</v>
      </c>
    </row>
    <row r="86" spans="1:13" x14ac:dyDescent="0.25">
      <c r="A86" s="11"/>
      <c r="B86" s="12"/>
      <c r="C86" s="9" t="s">
        <v>362</v>
      </c>
      <c r="D86" s="9" t="s">
        <v>363</v>
      </c>
      <c r="E86" s="9" t="s">
        <v>363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1902</v>
      </c>
      <c r="H87" s="9" t="s">
        <v>124</v>
      </c>
      <c r="I87" s="3" t="s">
        <v>1712</v>
      </c>
      <c r="J87" s="13" t="s">
        <v>1903</v>
      </c>
      <c r="K87" s="14" t="s">
        <v>1904</v>
      </c>
      <c r="L87" s="17">
        <f t="shared" si="4"/>
        <v>1.2870370370370365E-2</v>
      </c>
      <c r="M87">
        <f t="shared" si="5"/>
        <v>1</v>
      </c>
    </row>
    <row r="88" spans="1:13" x14ac:dyDescent="0.25">
      <c r="A88" s="11"/>
      <c r="B88" s="12"/>
      <c r="C88" s="12"/>
      <c r="D88" s="12"/>
      <c r="E88" s="12"/>
      <c r="F88" s="12"/>
      <c r="G88" s="9" t="s">
        <v>1905</v>
      </c>
      <c r="H88" s="9" t="s">
        <v>124</v>
      </c>
      <c r="I88" s="3" t="s">
        <v>1712</v>
      </c>
      <c r="J88" s="13" t="s">
        <v>1906</v>
      </c>
      <c r="K88" s="14" t="s">
        <v>1907</v>
      </c>
      <c r="L88" s="17">
        <f t="shared" si="4"/>
        <v>1.8113425925925908E-2</v>
      </c>
      <c r="M88">
        <f t="shared" si="5"/>
        <v>4</v>
      </c>
    </row>
    <row r="89" spans="1:13" x14ac:dyDescent="0.25">
      <c r="A89" s="11"/>
      <c r="B89" s="12"/>
      <c r="C89" s="12"/>
      <c r="D89" s="12"/>
      <c r="E89" s="12"/>
      <c r="F89" s="12"/>
      <c r="G89" s="9" t="s">
        <v>1908</v>
      </c>
      <c r="H89" s="9" t="s">
        <v>124</v>
      </c>
      <c r="I89" s="3" t="s">
        <v>1712</v>
      </c>
      <c r="J89" s="13" t="s">
        <v>1909</v>
      </c>
      <c r="K89" s="14" t="s">
        <v>1910</v>
      </c>
      <c r="L89" s="17">
        <f t="shared" si="4"/>
        <v>1.7638888888888871E-2</v>
      </c>
      <c r="M89">
        <f t="shared" si="5"/>
        <v>7</v>
      </c>
    </row>
    <row r="90" spans="1:13" x14ac:dyDescent="0.25">
      <c r="A90" s="11"/>
      <c r="B90" s="12"/>
      <c r="C90" s="12"/>
      <c r="D90" s="12"/>
      <c r="E90" s="12"/>
      <c r="F90" s="12"/>
      <c r="G90" s="9" t="s">
        <v>1911</v>
      </c>
      <c r="H90" s="9" t="s">
        <v>124</v>
      </c>
      <c r="I90" s="3" t="s">
        <v>1712</v>
      </c>
      <c r="J90" s="13" t="s">
        <v>833</v>
      </c>
      <c r="K90" s="14" t="s">
        <v>1912</v>
      </c>
      <c r="L90" s="17">
        <f t="shared" si="4"/>
        <v>1.5960648148148071E-2</v>
      </c>
      <c r="M90">
        <f t="shared" si="5"/>
        <v>9</v>
      </c>
    </row>
    <row r="91" spans="1:13" x14ac:dyDescent="0.25">
      <c r="A91" s="11"/>
      <c r="B91" s="12"/>
      <c r="C91" s="12"/>
      <c r="D91" s="12"/>
      <c r="E91" s="12"/>
      <c r="F91" s="12"/>
      <c r="G91" s="9" t="s">
        <v>1913</v>
      </c>
      <c r="H91" s="9" t="s">
        <v>124</v>
      </c>
      <c r="I91" s="3" t="s">
        <v>1712</v>
      </c>
      <c r="J91" s="13" t="s">
        <v>1914</v>
      </c>
      <c r="K91" s="14" t="s">
        <v>1915</v>
      </c>
      <c r="L91" s="17">
        <f t="shared" si="4"/>
        <v>2.2395833333333393E-2</v>
      </c>
      <c r="M91">
        <f t="shared" si="5"/>
        <v>14</v>
      </c>
    </row>
    <row r="92" spans="1:13" x14ac:dyDescent="0.25">
      <c r="A92" s="11"/>
      <c r="B92" s="12"/>
      <c r="C92" s="12"/>
      <c r="D92" s="12"/>
      <c r="E92" s="12"/>
      <c r="F92" s="12"/>
      <c r="G92" s="9" t="s">
        <v>1916</v>
      </c>
      <c r="H92" s="9" t="s">
        <v>124</v>
      </c>
      <c r="I92" s="3" t="s">
        <v>1712</v>
      </c>
      <c r="J92" s="13" t="s">
        <v>1917</v>
      </c>
      <c r="K92" s="14" t="s">
        <v>1918</v>
      </c>
      <c r="L92" s="17">
        <f t="shared" si="4"/>
        <v>1.6805555555555518E-2</v>
      </c>
      <c r="M92">
        <f t="shared" si="5"/>
        <v>20</v>
      </c>
    </row>
    <row r="93" spans="1:13" x14ac:dyDescent="0.25">
      <c r="A93" s="11"/>
      <c r="B93" s="12"/>
      <c r="C93" s="9" t="s">
        <v>175</v>
      </c>
      <c r="D93" s="9" t="s">
        <v>176</v>
      </c>
      <c r="E93" s="9" t="s">
        <v>176</v>
      </c>
      <c r="F93" s="9" t="s">
        <v>15</v>
      </c>
      <c r="G93" s="9" t="s">
        <v>1919</v>
      </c>
      <c r="H93" s="9" t="s">
        <v>124</v>
      </c>
      <c r="I93" s="3" t="s">
        <v>1712</v>
      </c>
      <c r="J93" s="13" t="s">
        <v>1920</v>
      </c>
      <c r="K93" s="14" t="s">
        <v>1921</v>
      </c>
      <c r="L93" s="17">
        <f t="shared" si="4"/>
        <v>1.9525462962962925E-2</v>
      </c>
      <c r="M93">
        <f t="shared" si="5"/>
        <v>10</v>
      </c>
    </row>
    <row r="94" spans="1:13" x14ac:dyDescent="0.25">
      <c r="A94" s="11"/>
      <c r="B94" s="12"/>
      <c r="C94" s="9" t="s">
        <v>41</v>
      </c>
      <c r="D94" s="9" t="s">
        <v>42</v>
      </c>
      <c r="E94" s="10" t="s">
        <v>12</v>
      </c>
      <c r="F94" s="5"/>
      <c r="G94" s="5"/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9" t="s">
        <v>43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1922</v>
      </c>
      <c r="H96" s="9" t="s">
        <v>189</v>
      </c>
      <c r="I96" s="3" t="s">
        <v>1712</v>
      </c>
      <c r="J96" s="13" t="s">
        <v>1923</v>
      </c>
      <c r="K96" s="14" t="s">
        <v>1924</v>
      </c>
      <c r="L96" s="17">
        <f t="shared" si="4"/>
        <v>1.6446759259259258E-2</v>
      </c>
      <c r="M96">
        <f t="shared" si="5"/>
        <v>6</v>
      </c>
    </row>
    <row r="97" spans="1:13" x14ac:dyDescent="0.25">
      <c r="A97" s="11"/>
      <c r="B97" s="12"/>
      <c r="C97" s="12"/>
      <c r="D97" s="12"/>
      <c r="E97" s="12"/>
      <c r="F97" s="12"/>
      <c r="G97" s="9" t="s">
        <v>1925</v>
      </c>
      <c r="H97" s="9" t="s">
        <v>189</v>
      </c>
      <c r="I97" s="3" t="s">
        <v>1712</v>
      </c>
      <c r="J97" s="13" t="s">
        <v>1926</v>
      </c>
      <c r="K97" s="14" t="s">
        <v>1927</v>
      </c>
      <c r="L97" s="17">
        <f t="shared" si="4"/>
        <v>2.7696759259259296E-2</v>
      </c>
      <c r="M97">
        <f t="shared" si="5"/>
        <v>8</v>
      </c>
    </row>
    <row r="98" spans="1:13" x14ac:dyDescent="0.25">
      <c r="A98" s="11"/>
      <c r="B98" s="12"/>
      <c r="C98" s="12"/>
      <c r="D98" s="12"/>
      <c r="E98" s="12"/>
      <c r="F98" s="12"/>
      <c r="G98" s="9" t="s">
        <v>1928</v>
      </c>
      <c r="H98" s="9" t="s">
        <v>189</v>
      </c>
      <c r="I98" s="3" t="s">
        <v>1712</v>
      </c>
      <c r="J98" s="13" t="s">
        <v>1929</v>
      </c>
      <c r="K98" s="14" t="s">
        <v>1930</v>
      </c>
      <c r="L98" s="17">
        <f t="shared" si="4"/>
        <v>1.7199074074074117E-2</v>
      </c>
      <c r="M98">
        <f t="shared" si="5"/>
        <v>11</v>
      </c>
    </row>
    <row r="99" spans="1:13" x14ac:dyDescent="0.25">
      <c r="A99" s="11"/>
      <c r="B99" s="12"/>
      <c r="C99" s="12"/>
      <c r="D99" s="12"/>
      <c r="E99" s="12"/>
      <c r="F99" s="12"/>
      <c r="G99" s="9" t="s">
        <v>1931</v>
      </c>
      <c r="H99" s="9" t="s">
        <v>189</v>
      </c>
      <c r="I99" s="3" t="s">
        <v>1712</v>
      </c>
      <c r="J99" s="13" t="s">
        <v>1932</v>
      </c>
      <c r="K99" s="14" t="s">
        <v>1933</v>
      </c>
      <c r="L99" s="17">
        <f t="shared" si="4"/>
        <v>2.3912037037037037E-2</v>
      </c>
      <c r="M99">
        <f t="shared" si="5"/>
        <v>18</v>
      </c>
    </row>
    <row r="100" spans="1:13" x14ac:dyDescent="0.25">
      <c r="A100" s="11"/>
      <c r="B100" s="12"/>
      <c r="C100" s="12"/>
      <c r="D100" s="12"/>
      <c r="E100" s="9" t="s">
        <v>42</v>
      </c>
      <c r="F100" s="9" t="s">
        <v>15</v>
      </c>
      <c r="G100" s="9" t="s">
        <v>1934</v>
      </c>
      <c r="H100" s="9" t="s">
        <v>189</v>
      </c>
      <c r="I100" s="3" t="s">
        <v>1712</v>
      </c>
      <c r="J100" s="13" t="s">
        <v>1935</v>
      </c>
      <c r="K100" s="14" t="s">
        <v>1936</v>
      </c>
      <c r="L100" s="17">
        <f t="shared" si="4"/>
        <v>1.7418981481481466E-2</v>
      </c>
      <c r="M100">
        <f t="shared" si="5"/>
        <v>13</v>
      </c>
    </row>
    <row r="101" spans="1:13" x14ac:dyDescent="0.25">
      <c r="A101" s="11"/>
      <c r="B101" s="12"/>
      <c r="C101" s="9" t="s">
        <v>804</v>
      </c>
      <c r="D101" s="9" t="s">
        <v>805</v>
      </c>
      <c r="E101" s="9" t="s">
        <v>805</v>
      </c>
      <c r="F101" s="9" t="s">
        <v>15</v>
      </c>
      <c r="G101" s="9" t="s">
        <v>1937</v>
      </c>
      <c r="H101" s="9" t="s">
        <v>124</v>
      </c>
      <c r="I101" s="3" t="s">
        <v>1712</v>
      </c>
      <c r="J101" s="13" t="s">
        <v>1938</v>
      </c>
      <c r="K101" s="14" t="s">
        <v>1939</v>
      </c>
      <c r="L101" s="17">
        <f t="shared" si="4"/>
        <v>1.7523148148148149E-2</v>
      </c>
      <c r="M101">
        <f t="shared" si="5"/>
        <v>10</v>
      </c>
    </row>
    <row r="102" spans="1:13" x14ac:dyDescent="0.25">
      <c r="A102" s="11"/>
      <c r="B102" s="12"/>
      <c r="C102" s="9" t="s">
        <v>403</v>
      </c>
      <c r="D102" s="9" t="s">
        <v>404</v>
      </c>
      <c r="E102" s="9" t="s">
        <v>404</v>
      </c>
      <c r="F102" s="9" t="s">
        <v>15</v>
      </c>
      <c r="G102" s="10" t="s">
        <v>12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1940</v>
      </c>
      <c r="H103" s="9" t="s">
        <v>124</v>
      </c>
      <c r="I103" s="3" t="s">
        <v>1712</v>
      </c>
      <c r="J103" s="13" t="s">
        <v>1941</v>
      </c>
      <c r="K103" s="14" t="s">
        <v>1942</v>
      </c>
      <c r="L103" s="17">
        <f t="shared" si="4"/>
        <v>1.6458333333333339E-2</v>
      </c>
      <c r="M103">
        <f t="shared" si="5"/>
        <v>2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1943</v>
      </c>
      <c r="H104" s="9" t="s">
        <v>124</v>
      </c>
      <c r="I104" s="3" t="s">
        <v>1712</v>
      </c>
      <c r="J104" s="13" t="s">
        <v>1944</v>
      </c>
      <c r="K104" s="14" t="s">
        <v>1945</v>
      </c>
      <c r="L104" s="17">
        <f t="shared" si="4"/>
        <v>2.0543981481481483E-2</v>
      </c>
      <c r="M104">
        <f t="shared" si="5"/>
        <v>4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1946</v>
      </c>
      <c r="H105" s="9" t="s">
        <v>124</v>
      </c>
      <c r="I105" s="3" t="s">
        <v>1712</v>
      </c>
      <c r="J105" s="13" t="s">
        <v>1947</v>
      </c>
      <c r="K105" s="14" t="s">
        <v>1948</v>
      </c>
      <c r="L105" s="17">
        <f t="shared" si="4"/>
        <v>2.5983796296296297E-2</v>
      </c>
      <c r="M105">
        <f t="shared" si="5"/>
        <v>4</v>
      </c>
    </row>
    <row r="106" spans="1:13" x14ac:dyDescent="0.25">
      <c r="A106" s="3" t="s">
        <v>433</v>
      </c>
      <c r="B106" s="9" t="s">
        <v>434</v>
      </c>
      <c r="C106" s="10" t="s">
        <v>12</v>
      </c>
      <c r="D106" s="5"/>
      <c r="E106" s="5"/>
      <c r="F106" s="5"/>
      <c r="G106" s="5"/>
      <c r="H106" s="5"/>
      <c r="I106" s="6"/>
      <c r="J106" s="7"/>
      <c r="K106" s="8"/>
    </row>
    <row r="107" spans="1:13" x14ac:dyDescent="0.25">
      <c r="A107" s="11"/>
      <c r="B107" s="12"/>
      <c r="C107" s="9" t="s">
        <v>435</v>
      </c>
      <c r="D107" s="9" t="s">
        <v>436</v>
      </c>
      <c r="E107" s="9" t="s">
        <v>437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1949</v>
      </c>
      <c r="H108" s="9" t="s">
        <v>124</v>
      </c>
      <c r="I108" s="3" t="s">
        <v>1712</v>
      </c>
      <c r="J108" s="13" t="s">
        <v>1950</v>
      </c>
      <c r="K108" s="14" t="s">
        <v>1951</v>
      </c>
      <c r="L108" s="17">
        <f t="shared" si="4"/>
        <v>2.445601851851853E-2</v>
      </c>
      <c r="M108">
        <f t="shared" si="5"/>
        <v>16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1952</v>
      </c>
      <c r="H109" s="9" t="s">
        <v>124</v>
      </c>
      <c r="I109" s="3" t="s">
        <v>1712</v>
      </c>
      <c r="J109" s="13" t="s">
        <v>1953</v>
      </c>
      <c r="K109" s="14" t="s">
        <v>1954</v>
      </c>
      <c r="L109" s="17">
        <f t="shared" si="4"/>
        <v>2.4351851851851847E-2</v>
      </c>
      <c r="M109">
        <f t="shared" si="5"/>
        <v>16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1955</v>
      </c>
      <c r="H110" s="9" t="s">
        <v>124</v>
      </c>
      <c r="I110" s="3" t="s">
        <v>1712</v>
      </c>
      <c r="J110" s="13" t="s">
        <v>1956</v>
      </c>
      <c r="K110" s="14" t="s">
        <v>1957</v>
      </c>
      <c r="L110" s="17">
        <f t="shared" si="4"/>
        <v>1.4282407407407494E-2</v>
      </c>
      <c r="M110">
        <f t="shared" si="5"/>
        <v>17</v>
      </c>
    </row>
    <row r="111" spans="1:13" x14ac:dyDescent="0.25">
      <c r="A111" s="11"/>
      <c r="B111" s="12"/>
      <c r="C111" s="9" t="s">
        <v>441</v>
      </c>
      <c r="D111" s="9" t="s">
        <v>442</v>
      </c>
      <c r="E111" s="9" t="s">
        <v>442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1958</v>
      </c>
      <c r="H112" s="9" t="s">
        <v>124</v>
      </c>
      <c r="I112" s="3" t="s">
        <v>1712</v>
      </c>
      <c r="J112" s="13" t="s">
        <v>1959</v>
      </c>
      <c r="K112" s="14" t="s">
        <v>1960</v>
      </c>
      <c r="L112" s="17">
        <f t="shared" si="4"/>
        <v>2.3009259259259285E-2</v>
      </c>
      <c r="M112">
        <f t="shared" si="5"/>
        <v>7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1961</v>
      </c>
      <c r="H113" s="9" t="s">
        <v>124</v>
      </c>
      <c r="I113" s="3" t="s">
        <v>1712</v>
      </c>
      <c r="J113" s="13" t="s">
        <v>1962</v>
      </c>
      <c r="K113" s="14" t="s">
        <v>1963</v>
      </c>
      <c r="L113" s="17">
        <f t="shared" si="4"/>
        <v>1.8587962962962945E-2</v>
      </c>
      <c r="M113">
        <f t="shared" si="5"/>
        <v>9</v>
      </c>
    </row>
    <row r="114" spans="1:13" x14ac:dyDescent="0.25">
      <c r="A114" s="11"/>
      <c r="B114" s="12"/>
      <c r="C114" s="9" t="s">
        <v>876</v>
      </c>
      <c r="D114" s="9" t="s">
        <v>877</v>
      </c>
      <c r="E114" s="9" t="s">
        <v>878</v>
      </c>
      <c r="F114" s="9" t="s">
        <v>15</v>
      </c>
      <c r="G114" s="9" t="s">
        <v>1964</v>
      </c>
      <c r="H114" s="9" t="s">
        <v>124</v>
      </c>
      <c r="I114" s="3" t="s">
        <v>1712</v>
      </c>
      <c r="J114" s="13" t="s">
        <v>1965</v>
      </c>
      <c r="K114" s="14" t="s">
        <v>1966</v>
      </c>
      <c r="L114" s="17">
        <f t="shared" si="4"/>
        <v>2.0706018518518554E-2</v>
      </c>
      <c r="M114">
        <f t="shared" si="5"/>
        <v>7</v>
      </c>
    </row>
    <row r="115" spans="1:13" x14ac:dyDescent="0.25">
      <c r="A115" s="11"/>
      <c r="B115" s="12"/>
      <c r="C115" s="9" t="s">
        <v>455</v>
      </c>
      <c r="D115" s="9" t="s">
        <v>456</v>
      </c>
      <c r="E115" s="9" t="s">
        <v>457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1967</v>
      </c>
      <c r="H116" s="9" t="s">
        <v>124</v>
      </c>
      <c r="I116" s="3" t="s">
        <v>1712</v>
      </c>
      <c r="J116" s="13" t="s">
        <v>1968</v>
      </c>
      <c r="K116" s="14" t="s">
        <v>1969</v>
      </c>
      <c r="L116" s="17">
        <f t="shared" si="4"/>
        <v>2.1273148148148069E-2</v>
      </c>
      <c r="M116">
        <f t="shared" si="5"/>
        <v>13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1970</v>
      </c>
      <c r="H117" s="9" t="s">
        <v>124</v>
      </c>
      <c r="I117" s="3" t="s">
        <v>1712</v>
      </c>
      <c r="J117" s="13" t="s">
        <v>1971</v>
      </c>
      <c r="K117" s="14" t="s">
        <v>615</v>
      </c>
      <c r="L117" s="17">
        <f t="shared" si="4"/>
        <v>1.4120370370370394E-2</v>
      </c>
      <c r="M117">
        <f t="shared" si="5"/>
        <v>14</v>
      </c>
    </row>
    <row r="118" spans="1:13" x14ac:dyDescent="0.25">
      <c r="A118" s="3" t="s">
        <v>473</v>
      </c>
      <c r="B118" s="9" t="s">
        <v>474</v>
      </c>
      <c r="C118" s="9" t="s">
        <v>487</v>
      </c>
      <c r="D118" s="9" t="s">
        <v>488</v>
      </c>
      <c r="E118" s="9" t="s">
        <v>489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1972</v>
      </c>
      <c r="H119" s="9" t="s">
        <v>17</v>
      </c>
      <c r="I119" s="3" t="s">
        <v>1712</v>
      </c>
      <c r="J119" s="13" t="s">
        <v>1973</v>
      </c>
      <c r="K119" s="14" t="s">
        <v>1974</v>
      </c>
      <c r="L119" s="17">
        <f t="shared" si="4"/>
        <v>2.7824074074074084E-2</v>
      </c>
      <c r="M119">
        <f t="shared" si="5"/>
        <v>5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1975</v>
      </c>
      <c r="H120" s="9" t="s">
        <v>17</v>
      </c>
      <c r="I120" s="3" t="s">
        <v>1712</v>
      </c>
      <c r="J120" s="13" t="s">
        <v>1600</v>
      </c>
      <c r="K120" s="14" t="s">
        <v>1976</v>
      </c>
      <c r="L120" s="17">
        <f t="shared" si="4"/>
        <v>2.2141203703703705E-2</v>
      </c>
      <c r="M120">
        <f t="shared" si="5"/>
        <v>9</v>
      </c>
    </row>
    <row r="121" spans="1:13" x14ac:dyDescent="0.25">
      <c r="A121" s="11"/>
      <c r="B121" s="11"/>
      <c r="C121" s="11"/>
      <c r="D121" s="11"/>
      <c r="E121" s="11"/>
      <c r="F121" s="11"/>
      <c r="G121" s="3" t="s">
        <v>1977</v>
      </c>
      <c r="H121" s="3" t="s">
        <v>17</v>
      </c>
      <c r="I121" s="3" t="s">
        <v>1712</v>
      </c>
      <c r="J121" s="15" t="s">
        <v>1978</v>
      </c>
      <c r="K121" s="16" t="s">
        <v>1979</v>
      </c>
      <c r="L121" s="17">
        <f t="shared" si="4"/>
        <v>1.6273148148148175E-2</v>
      </c>
      <c r="M121">
        <f t="shared" si="5"/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E1" workbookViewId="0">
      <selection activeCell="P29" sqref="P29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29.140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style="18" bestFit="1" customWidth="1"/>
    <col min="18" max="18" width="32.28515625" style="17" bestFit="1" customWidth="1"/>
    <col min="19" max="19" width="24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1701</v>
      </c>
      <c r="M1" t="s">
        <v>1698</v>
      </c>
      <c r="O1" t="s">
        <v>1699</v>
      </c>
      <c r="P1" t="s">
        <v>1700</v>
      </c>
      <c r="Q1" s="18" t="s">
        <v>1706</v>
      </c>
      <c r="R1" s="17" t="s">
        <v>1705</v>
      </c>
      <c r="S1" t="s">
        <v>2130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 s="18">
        <f>AVERAGE($P$2:$P$25)</f>
        <v>1.4166666666666667</v>
      </c>
      <c r="R2" s="17">
        <f>AVERAGEIF(M1:M399,  O2, L1:L399)</f>
        <v>1.6440972222222225E-2</v>
      </c>
      <c r="S2" s="17">
        <f>AVERAGE($R$2,$R$4,$R$5,$R$6,$R$7,$R$8,$R$9,$R$10,$R$11,$R$12,$R$13,$R$14,$R$15,$R$18,$R$22,$R$24,$R$25)</f>
        <v>1.6077296659404508E-2</v>
      </c>
    </row>
    <row r="3" spans="1:19" x14ac:dyDescent="0.25">
      <c r="A3" s="3" t="s">
        <v>62</v>
      </c>
      <c r="B3" s="9" t="s">
        <v>63</v>
      </c>
      <c r="C3" s="9" t="s">
        <v>81</v>
      </c>
      <c r="D3" s="9" t="s">
        <v>82</v>
      </c>
      <c r="E3" s="9" t="s">
        <v>82</v>
      </c>
      <c r="F3" s="9" t="s">
        <v>15</v>
      </c>
      <c r="G3" s="9" t="s">
        <v>1980</v>
      </c>
      <c r="H3" s="9" t="s">
        <v>17</v>
      </c>
      <c r="I3" s="3" t="s">
        <v>1981</v>
      </c>
      <c r="J3" s="13" t="s">
        <v>1982</v>
      </c>
      <c r="K3" s="14" t="s">
        <v>1983</v>
      </c>
      <c r="L3" s="17">
        <f t="shared" ref="L3:L66" si="0">K3-J3</f>
        <v>1.6631944444444435E-2</v>
      </c>
      <c r="M3">
        <f t="shared" ref="M3:M66" si="1">HOUR(J3)</f>
        <v>6</v>
      </c>
      <c r="O3">
        <v>1</v>
      </c>
      <c r="P3">
        <f>COUNTIF(M:M,"1")</f>
        <v>0</v>
      </c>
      <c r="Q3" s="18">
        <f t="shared" ref="Q3:Q25" si="2">AVERAGE($P$2:$P$25)</f>
        <v>1.4166666666666667</v>
      </c>
      <c r="R3" s="17">
        <v>0</v>
      </c>
      <c r="S3" s="17">
        <f t="shared" ref="S3:S25" si="3">AVERAGE($R$2,$R$4,$R$5,$R$6,$R$7,$R$8,$R$9,$R$10,$R$11,$R$12,$R$13,$R$14,$R$15,$R$18,$R$22,$R$24,$R$25)</f>
        <v>1.6077296659404508E-2</v>
      </c>
    </row>
    <row r="4" spans="1:19" x14ac:dyDescent="0.25">
      <c r="A4" s="3" t="s">
        <v>119</v>
      </c>
      <c r="B4" s="9" t="s">
        <v>120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2</v>
      </c>
      <c r="Q4" s="18">
        <f t="shared" si="2"/>
        <v>1.4166666666666667</v>
      </c>
      <c r="R4" s="17">
        <f>AVERAGEIF(M3:M401,  O4, L3:L401)</f>
        <v>1.3692129629629624E-2</v>
      </c>
      <c r="S4" s="17">
        <f t="shared" si="3"/>
        <v>1.6077296659404508E-2</v>
      </c>
    </row>
    <row r="5" spans="1:19" x14ac:dyDescent="0.25">
      <c r="A5" s="11"/>
      <c r="B5" s="12"/>
      <c r="C5" s="9" t="s">
        <v>121</v>
      </c>
      <c r="D5" s="9" t="s">
        <v>122</v>
      </c>
      <c r="E5" s="10" t="s">
        <v>12</v>
      </c>
      <c r="F5" s="5"/>
      <c r="G5" s="5"/>
      <c r="H5" s="5"/>
      <c r="I5" s="6"/>
      <c r="J5" s="7"/>
      <c r="K5" s="8"/>
      <c r="O5">
        <v>3</v>
      </c>
      <c r="P5">
        <f>COUNTIF(M:M,"3")</f>
        <v>1</v>
      </c>
      <c r="Q5" s="18">
        <f t="shared" si="2"/>
        <v>1.4166666666666667</v>
      </c>
      <c r="R5" s="17">
        <f>AVERAGEIF(M4:M402,  O5, L4:L402)</f>
        <v>2.1782407407407417E-2</v>
      </c>
      <c r="S5" s="17">
        <f t="shared" si="3"/>
        <v>1.6077296659404508E-2</v>
      </c>
    </row>
    <row r="6" spans="1:19" x14ac:dyDescent="0.25">
      <c r="A6" s="11"/>
      <c r="B6" s="12"/>
      <c r="C6" s="12"/>
      <c r="D6" s="12"/>
      <c r="E6" s="9" t="s">
        <v>122</v>
      </c>
      <c r="F6" s="9" t="s">
        <v>15</v>
      </c>
      <c r="G6" s="10" t="s">
        <v>12</v>
      </c>
      <c r="H6" s="5"/>
      <c r="I6" s="6"/>
      <c r="J6" s="7"/>
      <c r="K6" s="8"/>
      <c r="O6">
        <v>4</v>
      </c>
      <c r="P6">
        <f>COUNTIF(M:M,"4")</f>
        <v>2</v>
      </c>
      <c r="Q6" s="18">
        <f t="shared" si="2"/>
        <v>1.4166666666666667</v>
      </c>
      <c r="R6" s="17">
        <f>AVERAGEIF(M5:M403,  O6, L5:L403)</f>
        <v>1.6406250000000025E-2</v>
      </c>
      <c r="S6" s="17">
        <f t="shared" si="3"/>
        <v>1.6077296659404508E-2</v>
      </c>
    </row>
    <row r="7" spans="1:19" x14ac:dyDescent="0.25">
      <c r="A7" s="11"/>
      <c r="B7" s="12"/>
      <c r="C7" s="12"/>
      <c r="D7" s="12"/>
      <c r="E7" s="12"/>
      <c r="F7" s="12"/>
      <c r="G7" s="9" t="s">
        <v>1984</v>
      </c>
      <c r="H7" s="9" t="s">
        <v>124</v>
      </c>
      <c r="I7" s="3" t="s">
        <v>1981</v>
      </c>
      <c r="J7" s="13" t="s">
        <v>1985</v>
      </c>
      <c r="K7" s="14" t="s">
        <v>1986</v>
      </c>
      <c r="L7" s="17">
        <f t="shared" si="0"/>
        <v>1.2847222222222218E-2</v>
      </c>
      <c r="M7">
        <f t="shared" si="1"/>
        <v>2</v>
      </c>
      <c r="O7">
        <v>5</v>
      </c>
      <c r="P7">
        <f>COUNTIF(M:M,"5")</f>
        <v>1</v>
      </c>
      <c r="Q7" s="18">
        <f t="shared" si="2"/>
        <v>1.4166666666666667</v>
      </c>
      <c r="R7" s="17">
        <f>AVERAGEIF(M6:M404,  O7, L6:L404)</f>
        <v>1.1921296296296291E-2</v>
      </c>
      <c r="S7" s="17">
        <f t="shared" si="3"/>
        <v>1.6077296659404508E-2</v>
      </c>
    </row>
    <row r="8" spans="1:19" x14ac:dyDescent="0.25">
      <c r="A8" s="11"/>
      <c r="B8" s="12"/>
      <c r="C8" s="12"/>
      <c r="D8" s="12"/>
      <c r="E8" s="12"/>
      <c r="F8" s="12"/>
      <c r="G8" s="9" t="s">
        <v>1987</v>
      </c>
      <c r="H8" s="9" t="s">
        <v>124</v>
      </c>
      <c r="I8" s="3" t="s">
        <v>1981</v>
      </c>
      <c r="J8" s="13" t="s">
        <v>1988</v>
      </c>
      <c r="K8" s="14" t="s">
        <v>1989</v>
      </c>
      <c r="L8" s="17">
        <f t="shared" si="0"/>
        <v>1.1921296296296291E-2</v>
      </c>
      <c r="M8">
        <f t="shared" si="1"/>
        <v>5</v>
      </c>
      <c r="O8">
        <v>6</v>
      </c>
      <c r="P8">
        <f>COUNTIF(M:M,"6")</f>
        <v>3</v>
      </c>
      <c r="Q8" s="18">
        <f t="shared" si="2"/>
        <v>1.4166666666666667</v>
      </c>
      <c r="R8" s="17">
        <f>AVERAGEIF(M7:M405,  O8, L7:L405)</f>
        <v>1.5983796296296315E-2</v>
      </c>
      <c r="S8" s="17">
        <f t="shared" si="3"/>
        <v>1.6077296659404508E-2</v>
      </c>
    </row>
    <row r="9" spans="1:19" x14ac:dyDescent="0.25">
      <c r="A9" s="11"/>
      <c r="B9" s="12"/>
      <c r="C9" s="12"/>
      <c r="D9" s="12"/>
      <c r="E9" s="12"/>
      <c r="F9" s="12"/>
      <c r="G9" s="9" t="s">
        <v>1990</v>
      </c>
      <c r="H9" s="9" t="s">
        <v>124</v>
      </c>
      <c r="I9" s="3" t="s">
        <v>1981</v>
      </c>
      <c r="J9" s="13" t="s">
        <v>1991</v>
      </c>
      <c r="K9" s="14" t="s">
        <v>1974</v>
      </c>
      <c r="L9" s="17">
        <f t="shared" si="0"/>
        <v>1.620370370370372E-2</v>
      </c>
      <c r="M9">
        <f t="shared" si="1"/>
        <v>6</v>
      </c>
      <c r="O9">
        <v>7</v>
      </c>
      <c r="P9">
        <f>COUNTIF(M:M,"7")</f>
        <v>3</v>
      </c>
      <c r="Q9" s="18">
        <f t="shared" si="2"/>
        <v>1.4166666666666667</v>
      </c>
      <c r="R9" s="17">
        <f>AVERAGEIF(M8:M406,  O9, L8:L406)</f>
        <v>1.3576388888888883E-2</v>
      </c>
      <c r="S9" s="17">
        <f t="shared" si="3"/>
        <v>1.6077296659404508E-2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1992</v>
      </c>
      <c r="H10" s="9" t="s">
        <v>124</v>
      </c>
      <c r="I10" s="3" t="s">
        <v>1981</v>
      </c>
      <c r="J10" s="13" t="s">
        <v>1993</v>
      </c>
      <c r="K10" s="14" t="s">
        <v>1994</v>
      </c>
      <c r="L10" s="17">
        <f t="shared" si="0"/>
        <v>1.460648148148147E-2</v>
      </c>
      <c r="M10">
        <f t="shared" si="1"/>
        <v>8</v>
      </c>
      <c r="O10">
        <v>8</v>
      </c>
      <c r="P10">
        <f>COUNTIF(M:M,"8")</f>
        <v>3</v>
      </c>
      <c r="Q10" s="18">
        <f t="shared" si="2"/>
        <v>1.4166666666666667</v>
      </c>
      <c r="R10" s="17">
        <f>AVERAGEIF(M9:M407,  O10, L9:L407)</f>
        <v>1.5864197530864193E-2</v>
      </c>
      <c r="S10" s="17">
        <f t="shared" si="3"/>
        <v>1.6077296659404508E-2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1995</v>
      </c>
      <c r="H11" s="9" t="s">
        <v>124</v>
      </c>
      <c r="I11" s="3" t="s">
        <v>1981</v>
      </c>
      <c r="J11" s="13" t="s">
        <v>1996</v>
      </c>
      <c r="K11" s="14" t="s">
        <v>1997</v>
      </c>
      <c r="L11" s="17">
        <f t="shared" si="0"/>
        <v>1.7453703703703694E-2</v>
      </c>
      <c r="M11">
        <f t="shared" si="1"/>
        <v>8</v>
      </c>
      <c r="O11">
        <v>9</v>
      </c>
      <c r="P11">
        <f>COUNTIF(M:M,"9")</f>
        <v>3</v>
      </c>
      <c r="Q11" s="18">
        <f t="shared" si="2"/>
        <v>1.4166666666666667</v>
      </c>
      <c r="R11" s="17">
        <f>AVERAGEIF(M10:M408,  O11, L10:L408)</f>
        <v>1.6184413580246897E-2</v>
      </c>
      <c r="S11" s="17">
        <f t="shared" si="3"/>
        <v>1.6077296659404508E-2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1998</v>
      </c>
      <c r="H12" s="9" t="s">
        <v>124</v>
      </c>
      <c r="I12" s="3" t="s">
        <v>1981</v>
      </c>
      <c r="J12" s="13" t="s">
        <v>1999</v>
      </c>
      <c r="K12" s="14" t="s">
        <v>2000</v>
      </c>
      <c r="L12" s="17">
        <f t="shared" si="0"/>
        <v>1.6226851851851853E-2</v>
      </c>
      <c r="M12">
        <f t="shared" si="1"/>
        <v>9</v>
      </c>
      <c r="O12">
        <v>10</v>
      </c>
      <c r="P12">
        <f>COUNTIF(M:M,"10")</f>
        <v>3</v>
      </c>
      <c r="Q12" s="18">
        <f t="shared" si="2"/>
        <v>1.4166666666666667</v>
      </c>
      <c r="R12" s="17">
        <f>AVERAGEIF(M11:M409,  O12, L11:L409)</f>
        <v>1.4922839506172828E-2</v>
      </c>
      <c r="S12" s="17">
        <f t="shared" si="3"/>
        <v>1.6077296659404508E-2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2001</v>
      </c>
      <c r="H13" s="9" t="s">
        <v>124</v>
      </c>
      <c r="I13" s="3" t="s">
        <v>1981</v>
      </c>
      <c r="J13" s="13" t="s">
        <v>2002</v>
      </c>
      <c r="K13" s="14" t="s">
        <v>2003</v>
      </c>
      <c r="L13" s="17">
        <f t="shared" si="0"/>
        <v>1.3032407407407354E-2</v>
      </c>
      <c r="M13">
        <f t="shared" si="1"/>
        <v>11</v>
      </c>
      <c r="O13">
        <v>11</v>
      </c>
      <c r="P13">
        <f>COUNTIF(M:M,"11")</f>
        <v>2</v>
      </c>
      <c r="Q13" s="18">
        <f t="shared" si="2"/>
        <v>1.4166666666666667</v>
      </c>
      <c r="R13" s="17">
        <f>AVERAGEIF(M12:M410,  O13, L12:L410)</f>
        <v>1.7361111111111105E-2</v>
      </c>
      <c r="S13" s="17">
        <f t="shared" si="3"/>
        <v>1.6077296659404508E-2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2004</v>
      </c>
      <c r="H14" s="9" t="s">
        <v>124</v>
      </c>
      <c r="I14" s="3" t="s">
        <v>1981</v>
      </c>
      <c r="J14" s="13" t="s">
        <v>2005</v>
      </c>
      <c r="K14" s="14" t="s">
        <v>2006</v>
      </c>
      <c r="L14" s="17">
        <f t="shared" si="0"/>
        <v>1.6527777777777808E-2</v>
      </c>
      <c r="M14">
        <f t="shared" si="1"/>
        <v>12</v>
      </c>
      <c r="O14">
        <v>12</v>
      </c>
      <c r="P14">
        <f>COUNTIF(M:M,"12")</f>
        <v>2</v>
      </c>
      <c r="Q14" s="18">
        <f t="shared" si="2"/>
        <v>1.4166666666666667</v>
      </c>
      <c r="R14" s="17">
        <f>AVERAGEIF(M13:M411,  O14, L13:L411)</f>
        <v>1.6886574074074123E-2</v>
      </c>
      <c r="S14" s="17">
        <f t="shared" si="3"/>
        <v>1.6077296659404508E-2</v>
      </c>
    </row>
    <row r="15" spans="1:19" x14ac:dyDescent="0.25">
      <c r="A15" s="11"/>
      <c r="B15" s="12"/>
      <c r="C15" s="12"/>
      <c r="D15" s="12"/>
      <c r="E15" s="9" t="s">
        <v>139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2</v>
      </c>
      <c r="Q15" s="18">
        <f t="shared" si="2"/>
        <v>1.4166666666666667</v>
      </c>
      <c r="R15" s="17">
        <f>AVERAGEIF(M14:M412,  O15, L14:L412)</f>
        <v>1.6134259259259376E-2</v>
      </c>
      <c r="S15" s="17">
        <f t="shared" si="3"/>
        <v>1.6077296659404508E-2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2007</v>
      </c>
      <c r="H16" s="9" t="s">
        <v>141</v>
      </c>
      <c r="I16" s="3" t="s">
        <v>1981</v>
      </c>
      <c r="J16" s="13" t="s">
        <v>2008</v>
      </c>
      <c r="K16" s="14" t="s">
        <v>2009</v>
      </c>
      <c r="L16" s="17">
        <f t="shared" si="0"/>
        <v>1.4537037037037029E-2</v>
      </c>
      <c r="M16">
        <f t="shared" si="1"/>
        <v>2</v>
      </c>
      <c r="O16">
        <v>14</v>
      </c>
      <c r="P16">
        <f>COUNTIF(M:M,"14")</f>
        <v>0</v>
      </c>
      <c r="Q16" s="18">
        <f t="shared" si="2"/>
        <v>1.4166666666666667</v>
      </c>
      <c r="R16" s="17">
        <v>0</v>
      </c>
      <c r="S16" s="17">
        <f t="shared" si="3"/>
        <v>1.6077296659404508E-2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2010</v>
      </c>
      <c r="H17" s="9" t="s">
        <v>141</v>
      </c>
      <c r="I17" s="3" t="s">
        <v>1981</v>
      </c>
      <c r="J17" s="13" t="s">
        <v>2011</v>
      </c>
      <c r="K17" s="14" t="s">
        <v>2012</v>
      </c>
      <c r="L17" s="17">
        <f t="shared" si="0"/>
        <v>2.1782407407407417E-2</v>
      </c>
      <c r="M17">
        <f t="shared" si="1"/>
        <v>3</v>
      </c>
      <c r="O17">
        <v>15</v>
      </c>
      <c r="P17">
        <f>COUNTIF(M:M,"15")</f>
        <v>0</v>
      </c>
      <c r="Q17" s="18">
        <f t="shared" si="2"/>
        <v>1.4166666666666667</v>
      </c>
      <c r="R17" s="17">
        <v>0</v>
      </c>
      <c r="S17" s="17">
        <f t="shared" si="3"/>
        <v>1.6077296659404508E-2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2013</v>
      </c>
      <c r="H18" s="9" t="s">
        <v>141</v>
      </c>
      <c r="I18" s="3" t="s">
        <v>1981</v>
      </c>
      <c r="J18" s="13" t="s">
        <v>2014</v>
      </c>
      <c r="K18" s="14" t="s">
        <v>2015</v>
      </c>
      <c r="L18" s="17">
        <f t="shared" si="0"/>
        <v>1.4791666666666703E-2</v>
      </c>
      <c r="M18">
        <f t="shared" si="1"/>
        <v>4</v>
      </c>
      <c r="O18">
        <v>16</v>
      </c>
      <c r="P18">
        <f>COUNTIF(M:M,"16")</f>
        <v>2</v>
      </c>
      <c r="Q18" s="18">
        <f t="shared" si="2"/>
        <v>1.4166666666666667</v>
      </c>
      <c r="R18" s="17">
        <f>AVERAGEIF(M17:M415,  O18, L17:L415)</f>
        <v>1.6157407407407398E-2</v>
      </c>
      <c r="S18" s="17">
        <f t="shared" si="3"/>
        <v>1.6077296659404508E-2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2016</v>
      </c>
      <c r="H19" s="9" t="s">
        <v>141</v>
      </c>
      <c r="I19" s="3" t="s">
        <v>1981</v>
      </c>
      <c r="J19" s="13" t="s">
        <v>2017</v>
      </c>
      <c r="K19" s="14" t="s">
        <v>2018</v>
      </c>
      <c r="L19" s="17">
        <f t="shared" si="0"/>
        <v>1.3981481481481484E-2</v>
      </c>
      <c r="M19">
        <f t="shared" si="1"/>
        <v>7</v>
      </c>
      <c r="O19">
        <v>17</v>
      </c>
      <c r="P19">
        <f>COUNTIF(M:M,"17")</f>
        <v>0</v>
      </c>
      <c r="Q19" s="18">
        <f t="shared" si="2"/>
        <v>1.4166666666666667</v>
      </c>
      <c r="R19" s="17">
        <v>0</v>
      </c>
      <c r="S19" s="17">
        <f t="shared" si="3"/>
        <v>1.6077296659404508E-2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2019</v>
      </c>
      <c r="H20" s="9" t="s">
        <v>141</v>
      </c>
      <c r="I20" s="3" t="s">
        <v>1981</v>
      </c>
      <c r="J20" s="13" t="s">
        <v>2020</v>
      </c>
      <c r="K20" s="14" t="s">
        <v>2021</v>
      </c>
      <c r="L20" s="17">
        <f t="shared" si="0"/>
        <v>1.2164351851851829E-2</v>
      </c>
      <c r="M20">
        <f t="shared" si="1"/>
        <v>7</v>
      </c>
      <c r="O20">
        <v>18</v>
      </c>
      <c r="P20">
        <f>COUNTIF(M:M,"18")</f>
        <v>0</v>
      </c>
      <c r="Q20" s="18">
        <f t="shared" si="2"/>
        <v>1.4166666666666667</v>
      </c>
      <c r="R20" s="17">
        <v>0</v>
      </c>
      <c r="S20" s="17">
        <f t="shared" si="3"/>
        <v>1.6077296659404508E-2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2022</v>
      </c>
      <c r="H21" s="9" t="s">
        <v>141</v>
      </c>
      <c r="I21" s="3" t="s">
        <v>1981</v>
      </c>
      <c r="J21" s="13" t="s">
        <v>2023</v>
      </c>
      <c r="K21" s="14" t="s">
        <v>2024</v>
      </c>
      <c r="L21" s="17">
        <f t="shared" si="0"/>
        <v>1.4583333333333337E-2</v>
      </c>
      <c r="M21">
        <f t="shared" si="1"/>
        <v>7</v>
      </c>
      <c r="O21">
        <v>19</v>
      </c>
      <c r="P21">
        <f>COUNTIF(M:M,"19")</f>
        <v>0</v>
      </c>
      <c r="Q21" s="18">
        <f t="shared" si="2"/>
        <v>1.4166666666666667</v>
      </c>
      <c r="R21" s="17">
        <v>0</v>
      </c>
      <c r="S21" s="17">
        <f t="shared" si="3"/>
        <v>1.6077296659404508E-2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2025</v>
      </c>
      <c r="H22" s="9" t="s">
        <v>141</v>
      </c>
      <c r="I22" s="3" t="s">
        <v>1981</v>
      </c>
      <c r="J22" s="13" t="s">
        <v>2026</v>
      </c>
      <c r="K22" s="14" t="s">
        <v>2027</v>
      </c>
      <c r="L22" s="17">
        <f t="shared" si="0"/>
        <v>1.3900462962962934E-2</v>
      </c>
      <c r="M22">
        <f t="shared" si="1"/>
        <v>9</v>
      </c>
      <c r="O22">
        <v>20</v>
      </c>
      <c r="P22">
        <f>COUNTIF(M:M,"20")</f>
        <v>1</v>
      </c>
      <c r="Q22" s="18">
        <f t="shared" si="2"/>
        <v>1.4166666666666667</v>
      </c>
      <c r="R22" s="17">
        <f>AVERAGEIF(M21:M419,  O22, L21:L419)</f>
        <v>1.4131944444444433E-2</v>
      </c>
      <c r="S22" s="17">
        <f t="shared" si="3"/>
        <v>1.6077296659404508E-2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2028</v>
      </c>
      <c r="H23" s="9" t="s">
        <v>141</v>
      </c>
      <c r="I23" s="3" t="s">
        <v>1981</v>
      </c>
      <c r="J23" s="13" t="s">
        <v>2029</v>
      </c>
      <c r="K23" s="14" t="s">
        <v>2030</v>
      </c>
      <c r="L23" s="17">
        <f t="shared" si="0"/>
        <v>1.5763888888888855E-2</v>
      </c>
      <c r="M23">
        <f t="shared" si="1"/>
        <v>10</v>
      </c>
      <c r="O23">
        <v>21</v>
      </c>
      <c r="P23">
        <f>COUNTIF(M:M,"21")</f>
        <v>0</v>
      </c>
      <c r="Q23" s="18">
        <f t="shared" si="2"/>
        <v>1.4166666666666667</v>
      </c>
      <c r="R23" s="17">
        <v>0</v>
      </c>
      <c r="S23" s="17">
        <f t="shared" si="3"/>
        <v>1.6077296659404508E-2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2031</v>
      </c>
      <c r="H24" s="9" t="s">
        <v>141</v>
      </c>
      <c r="I24" s="3" t="s">
        <v>1981</v>
      </c>
      <c r="J24" s="13" t="s">
        <v>2032</v>
      </c>
      <c r="K24" s="14" t="s">
        <v>2033</v>
      </c>
      <c r="L24" s="17">
        <f t="shared" si="0"/>
        <v>1.3159722222222225E-2</v>
      </c>
      <c r="M24">
        <f t="shared" si="1"/>
        <v>10</v>
      </c>
      <c r="O24">
        <v>22</v>
      </c>
      <c r="P24">
        <f>COUNTIF(M:M,"22")</f>
        <v>1</v>
      </c>
      <c r="Q24" s="18">
        <f t="shared" si="2"/>
        <v>1.4166666666666667</v>
      </c>
      <c r="R24" s="17">
        <f>AVERAGEIF(M23:M421,  O24, L23:L421)</f>
        <v>1.6539351851851736E-2</v>
      </c>
      <c r="S24" s="17">
        <f t="shared" si="3"/>
        <v>1.6077296659404508E-2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2034</v>
      </c>
      <c r="H25" s="9" t="s">
        <v>141</v>
      </c>
      <c r="I25" s="3" t="s">
        <v>1981</v>
      </c>
      <c r="J25" s="13" t="s">
        <v>2035</v>
      </c>
      <c r="K25" s="14" t="s">
        <v>2036</v>
      </c>
      <c r="L25" s="17">
        <f t="shared" si="0"/>
        <v>1.3831018518518645E-2</v>
      </c>
      <c r="M25">
        <f t="shared" si="1"/>
        <v>13</v>
      </c>
      <c r="O25">
        <v>23</v>
      </c>
      <c r="P25">
        <f>COUNTIF(M:M,"23")</f>
        <v>1</v>
      </c>
      <c r="Q25" s="18">
        <f t="shared" si="2"/>
        <v>1.4166666666666667</v>
      </c>
      <c r="R25" s="17">
        <f>AVERAGEIF(M24:M422,  O25, L24:L422)</f>
        <v>1.9328703703703765E-2</v>
      </c>
      <c r="S25" s="17">
        <f t="shared" si="3"/>
        <v>1.6077296659404508E-2</v>
      </c>
    </row>
    <row r="26" spans="1:19" x14ac:dyDescent="0.25">
      <c r="A26" s="11"/>
      <c r="B26" s="12"/>
      <c r="C26" s="9" t="s">
        <v>326</v>
      </c>
      <c r="D26" s="9" t="s">
        <v>327</v>
      </c>
      <c r="E26" s="9" t="s">
        <v>327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2037</v>
      </c>
      <c r="H27" s="9" t="s">
        <v>124</v>
      </c>
      <c r="I27" s="3" t="s">
        <v>1981</v>
      </c>
      <c r="J27" s="13" t="s">
        <v>2038</v>
      </c>
      <c r="K27" s="14" t="s">
        <v>2039</v>
      </c>
      <c r="L27" s="17">
        <f t="shared" si="0"/>
        <v>2.1689814814814856E-2</v>
      </c>
      <c r="M27">
        <f t="shared" si="1"/>
        <v>11</v>
      </c>
    </row>
    <row r="28" spans="1:19" x14ac:dyDescent="0.25">
      <c r="A28" s="11"/>
      <c r="B28" s="12"/>
      <c r="C28" s="12"/>
      <c r="D28" s="12"/>
      <c r="E28" s="12"/>
      <c r="F28" s="12"/>
      <c r="G28" s="9" t="s">
        <v>2040</v>
      </c>
      <c r="H28" s="9" t="s">
        <v>124</v>
      </c>
      <c r="I28" s="3" t="s">
        <v>1981</v>
      </c>
      <c r="J28" s="13" t="s">
        <v>2041</v>
      </c>
      <c r="K28" s="14" t="s">
        <v>2042</v>
      </c>
      <c r="L28" s="17">
        <f t="shared" si="0"/>
        <v>1.6423611111111125E-2</v>
      </c>
      <c r="M28">
        <f t="shared" si="1"/>
        <v>16</v>
      </c>
      <c r="P28">
        <f>SUM(P2:P25)</f>
        <v>34</v>
      </c>
    </row>
    <row r="29" spans="1:19" x14ac:dyDescent="0.25">
      <c r="A29" s="11"/>
      <c r="B29" s="12"/>
      <c r="C29" s="9" t="s">
        <v>195</v>
      </c>
      <c r="D29" s="9" t="s">
        <v>196</v>
      </c>
      <c r="E29" s="9" t="s">
        <v>196</v>
      </c>
      <c r="F29" s="9" t="s">
        <v>15</v>
      </c>
      <c r="G29" s="9" t="s">
        <v>2043</v>
      </c>
      <c r="H29" s="9" t="s">
        <v>189</v>
      </c>
      <c r="I29" s="3" t="s">
        <v>1981</v>
      </c>
      <c r="J29" s="13" t="s">
        <v>2044</v>
      </c>
      <c r="K29" s="14" t="s">
        <v>2045</v>
      </c>
      <c r="L29" s="17">
        <f t="shared" si="0"/>
        <v>1.6539351851851736E-2</v>
      </c>
      <c r="M29">
        <f t="shared" si="1"/>
        <v>22</v>
      </c>
    </row>
    <row r="30" spans="1:19" x14ac:dyDescent="0.25">
      <c r="A30" s="3" t="s">
        <v>205</v>
      </c>
      <c r="B30" s="9" t="s">
        <v>206</v>
      </c>
      <c r="C30" s="10" t="s">
        <v>12</v>
      </c>
      <c r="D30" s="5"/>
      <c r="E30" s="5"/>
      <c r="F30" s="5"/>
      <c r="G30" s="5"/>
      <c r="H30" s="5"/>
      <c r="I30" s="6"/>
      <c r="J30" s="7"/>
      <c r="K30" s="8"/>
    </row>
    <row r="31" spans="1:19" x14ac:dyDescent="0.25">
      <c r="A31" s="11"/>
      <c r="B31" s="12"/>
      <c r="C31" s="9" t="s">
        <v>362</v>
      </c>
      <c r="D31" s="9" t="s">
        <v>363</v>
      </c>
      <c r="E31" s="9" t="s">
        <v>363</v>
      </c>
      <c r="F31" s="9" t="s">
        <v>15</v>
      </c>
      <c r="G31" s="10" t="s">
        <v>12</v>
      </c>
      <c r="H31" s="5"/>
      <c r="I31" s="6"/>
      <c r="J31" s="7"/>
      <c r="K31" s="8"/>
      <c r="L31" s="17">
        <f t="shared" si="0"/>
        <v>0</v>
      </c>
    </row>
    <row r="32" spans="1:19" x14ac:dyDescent="0.25">
      <c r="A32" s="11"/>
      <c r="B32" s="12"/>
      <c r="C32" s="12"/>
      <c r="D32" s="12"/>
      <c r="E32" s="12"/>
      <c r="F32" s="12"/>
      <c r="G32" s="9" t="s">
        <v>2046</v>
      </c>
      <c r="H32" s="9" t="s">
        <v>124</v>
      </c>
      <c r="I32" s="3" t="s">
        <v>1981</v>
      </c>
      <c r="J32" s="13" t="s">
        <v>2047</v>
      </c>
      <c r="K32" s="14" t="s">
        <v>2048</v>
      </c>
      <c r="L32" s="17">
        <f t="shared" si="0"/>
        <v>1.9918981481481482E-2</v>
      </c>
      <c r="M32">
        <f t="shared" si="1"/>
        <v>0</v>
      </c>
    </row>
    <row r="33" spans="1:13" x14ac:dyDescent="0.25">
      <c r="A33" s="11"/>
      <c r="B33" s="12"/>
      <c r="C33" s="12"/>
      <c r="D33" s="12"/>
      <c r="E33" s="12"/>
      <c r="F33" s="12"/>
      <c r="G33" s="9" t="s">
        <v>2049</v>
      </c>
      <c r="H33" s="9" t="s">
        <v>124</v>
      </c>
      <c r="I33" s="3" t="s">
        <v>1981</v>
      </c>
      <c r="J33" s="13" t="s">
        <v>2050</v>
      </c>
      <c r="K33" s="14" t="s">
        <v>2051</v>
      </c>
      <c r="L33" s="17">
        <f t="shared" si="0"/>
        <v>1.2962962962962964E-2</v>
      </c>
      <c r="M33">
        <f t="shared" si="1"/>
        <v>0</v>
      </c>
    </row>
    <row r="34" spans="1:13" x14ac:dyDescent="0.25">
      <c r="A34" s="11"/>
      <c r="B34" s="12"/>
      <c r="C34" s="12"/>
      <c r="D34" s="12"/>
      <c r="E34" s="12"/>
      <c r="F34" s="12"/>
      <c r="G34" s="9" t="s">
        <v>2052</v>
      </c>
      <c r="H34" s="9" t="s">
        <v>124</v>
      </c>
      <c r="I34" s="3" t="s">
        <v>1981</v>
      </c>
      <c r="J34" s="13" t="s">
        <v>2053</v>
      </c>
      <c r="K34" s="14" t="s">
        <v>2054</v>
      </c>
      <c r="L34" s="17">
        <f t="shared" si="0"/>
        <v>1.8020833333333347E-2</v>
      </c>
      <c r="M34">
        <f t="shared" si="1"/>
        <v>4</v>
      </c>
    </row>
    <row r="35" spans="1:13" x14ac:dyDescent="0.25">
      <c r="A35" s="11"/>
      <c r="B35" s="12"/>
      <c r="C35" s="12"/>
      <c r="D35" s="12"/>
      <c r="E35" s="12"/>
      <c r="F35" s="12"/>
      <c r="G35" s="9" t="s">
        <v>2055</v>
      </c>
      <c r="H35" s="9" t="s">
        <v>124</v>
      </c>
      <c r="I35" s="3" t="s">
        <v>1981</v>
      </c>
      <c r="J35" s="13" t="s">
        <v>2056</v>
      </c>
      <c r="K35" s="14" t="s">
        <v>2057</v>
      </c>
      <c r="L35" s="17">
        <f t="shared" si="0"/>
        <v>1.5763888888888911E-2</v>
      </c>
      <c r="M35">
        <f t="shared" si="1"/>
        <v>6</v>
      </c>
    </row>
    <row r="36" spans="1:13" x14ac:dyDescent="0.25">
      <c r="A36" s="11"/>
      <c r="B36" s="12"/>
      <c r="C36" s="12"/>
      <c r="D36" s="12"/>
      <c r="E36" s="12"/>
      <c r="F36" s="12"/>
      <c r="G36" s="9" t="s">
        <v>2058</v>
      </c>
      <c r="H36" s="9" t="s">
        <v>124</v>
      </c>
      <c r="I36" s="3" t="s">
        <v>1981</v>
      </c>
      <c r="J36" s="13" t="s">
        <v>2059</v>
      </c>
      <c r="K36" s="14" t="s">
        <v>2127</v>
      </c>
      <c r="L36" s="17">
        <f t="shared" si="0"/>
        <v>1.9328703703703765E-2</v>
      </c>
      <c r="M36">
        <f t="shared" si="1"/>
        <v>23</v>
      </c>
    </row>
    <row r="37" spans="1:13" x14ac:dyDescent="0.25">
      <c r="A37" s="11"/>
      <c r="B37" s="12"/>
      <c r="C37" s="9" t="s">
        <v>41</v>
      </c>
      <c r="D37" s="9" t="s">
        <v>42</v>
      </c>
      <c r="E37" s="10" t="s">
        <v>12</v>
      </c>
      <c r="F37" s="5"/>
      <c r="G37" s="5"/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9" t="s">
        <v>43</v>
      </c>
      <c r="F38" s="9" t="s">
        <v>15</v>
      </c>
      <c r="G38" s="9" t="s">
        <v>2060</v>
      </c>
      <c r="H38" s="9" t="s">
        <v>189</v>
      </c>
      <c r="I38" s="3" t="s">
        <v>1981</v>
      </c>
      <c r="J38" s="13" t="s">
        <v>2061</v>
      </c>
      <c r="K38" s="14" t="s">
        <v>2062</v>
      </c>
      <c r="L38" s="17">
        <f t="shared" si="0"/>
        <v>1.4131944444444433E-2</v>
      </c>
      <c r="M38">
        <f t="shared" si="1"/>
        <v>20</v>
      </c>
    </row>
    <row r="39" spans="1:13" x14ac:dyDescent="0.25">
      <c r="A39" s="11"/>
      <c r="B39" s="12"/>
      <c r="C39" s="12"/>
      <c r="D39" s="12"/>
      <c r="E39" s="9" t="s">
        <v>42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2063</v>
      </c>
      <c r="H40" s="9" t="s">
        <v>189</v>
      </c>
      <c r="I40" s="3" t="s">
        <v>1981</v>
      </c>
      <c r="J40" s="13" t="s">
        <v>2064</v>
      </c>
      <c r="K40" s="14" t="s">
        <v>2065</v>
      </c>
      <c r="L40" s="17">
        <f t="shared" si="0"/>
        <v>1.8425925925925901E-2</v>
      </c>
      <c r="M40">
        <f t="shared" si="1"/>
        <v>9</v>
      </c>
    </row>
    <row r="41" spans="1:13" x14ac:dyDescent="0.25">
      <c r="A41" s="11"/>
      <c r="B41" s="12"/>
      <c r="C41" s="12"/>
      <c r="D41" s="12"/>
      <c r="E41" s="12"/>
      <c r="F41" s="12"/>
      <c r="G41" s="9" t="s">
        <v>2066</v>
      </c>
      <c r="H41" s="9" t="s">
        <v>189</v>
      </c>
      <c r="I41" s="3" t="s">
        <v>1981</v>
      </c>
      <c r="J41" s="13" t="s">
        <v>2067</v>
      </c>
      <c r="K41" s="14" t="s">
        <v>2068</v>
      </c>
      <c r="L41" s="17">
        <f t="shared" si="0"/>
        <v>1.8437500000000107E-2</v>
      </c>
      <c r="M41">
        <f t="shared" si="1"/>
        <v>13</v>
      </c>
    </row>
    <row r="42" spans="1:13" x14ac:dyDescent="0.25">
      <c r="A42" s="3" t="s">
        <v>417</v>
      </c>
      <c r="B42" s="9" t="s">
        <v>418</v>
      </c>
      <c r="C42" s="10" t="s">
        <v>12</v>
      </c>
      <c r="D42" s="5"/>
      <c r="E42" s="5"/>
      <c r="F42" s="5"/>
      <c r="G42" s="5"/>
      <c r="H42" s="5"/>
      <c r="I42" s="6"/>
      <c r="J42" s="7"/>
      <c r="K42" s="8"/>
    </row>
    <row r="43" spans="1:13" x14ac:dyDescent="0.25">
      <c r="A43" s="11"/>
      <c r="B43" s="12"/>
      <c r="C43" s="9" t="s">
        <v>2069</v>
      </c>
      <c r="D43" s="9" t="s">
        <v>2070</v>
      </c>
      <c r="E43" s="9" t="s">
        <v>2070</v>
      </c>
      <c r="F43" s="9" t="s">
        <v>421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2071</v>
      </c>
      <c r="H44" s="9" t="s">
        <v>124</v>
      </c>
      <c r="I44" s="3" t="s">
        <v>1981</v>
      </c>
      <c r="J44" s="13" t="s">
        <v>2072</v>
      </c>
      <c r="K44" s="14" t="s">
        <v>2073</v>
      </c>
      <c r="L44" s="17">
        <f t="shared" si="0"/>
        <v>1.7245370370370439E-2</v>
      </c>
      <c r="M44">
        <f t="shared" si="1"/>
        <v>12</v>
      </c>
    </row>
    <row r="45" spans="1:13" x14ac:dyDescent="0.25">
      <c r="A45" s="11"/>
      <c r="B45" s="12"/>
      <c r="C45" s="12"/>
      <c r="D45" s="12"/>
      <c r="E45" s="12"/>
      <c r="F45" s="12"/>
      <c r="G45" s="9" t="s">
        <v>2074</v>
      </c>
      <c r="H45" s="9" t="s">
        <v>124</v>
      </c>
      <c r="I45" s="3" t="s">
        <v>1981</v>
      </c>
      <c r="J45" s="13" t="s">
        <v>2075</v>
      </c>
      <c r="K45" s="14" t="s">
        <v>2076</v>
      </c>
      <c r="L45" s="17">
        <f t="shared" si="0"/>
        <v>1.5891203703703671E-2</v>
      </c>
      <c r="M45">
        <f t="shared" si="1"/>
        <v>16</v>
      </c>
    </row>
    <row r="46" spans="1:13" x14ac:dyDescent="0.25">
      <c r="A46" s="11"/>
      <c r="B46" s="12"/>
      <c r="C46" s="9" t="s">
        <v>853</v>
      </c>
      <c r="D46" s="9" t="s">
        <v>854</v>
      </c>
      <c r="E46" s="9" t="s">
        <v>854</v>
      </c>
      <c r="F46" s="9" t="s">
        <v>421</v>
      </c>
      <c r="G46" s="9" t="s">
        <v>2077</v>
      </c>
      <c r="H46" s="9" t="s">
        <v>124</v>
      </c>
      <c r="I46" s="3" t="s">
        <v>1981</v>
      </c>
      <c r="J46" s="13" t="s">
        <v>2078</v>
      </c>
      <c r="K46" s="14" t="s">
        <v>2079</v>
      </c>
      <c r="L46" s="17">
        <f t="shared" si="0"/>
        <v>1.5844907407407405E-2</v>
      </c>
      <c r="M46">
        <f t="shared" si="1"/>
        <v>10</v>
      </c>
    </row>
    <row r="47" spans="1:13" x14ac:dyDescent="0.25">
      <c r="A47" s="3" t="s">
        <v>433</v>
      </c>
      <c r="B47" s="3" t="s">
        <v>434</v>
      </c>
      <c r="C47" s="3" t="s">
        <v>435</v>
      </c>
      <c r="D47" s="3" t="s">
        <v>436</v>
      </c>
      <c r="E47" s="3" t="s">
        <v>437</v>
      </c>
      <c r="F47" s="3" t="s">
        <v>15</v>
      </c>
      <c r="G47" s="3" t="s">
        <v>2080</v>
      </c>
      <c r="H47" s="3" t="s">
        <v>124</v>
      </c>
      <c r="I47" s="3" t="s">
        <v>1981</v>
      </c>
      <c r="J47" s="15" t="s">
        <v>2081</v>
      </c>
      <c r="K47" s="16" t="s">
        <v>2082</v>
      </c>
      <c r="L47" s="17">
        <f t="shared" si="0"/>
        <v>1.5532407407407411E-2</v>
      </c>
      <c r="M47">
        <f t="shared" si="1"/>
        <v>8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E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27.140625" bestFit="1" customWidth="1"/>
    <col min="3" max="3" width="7.5703125" bestFit="1" customWidth="1"/>
    <col min="4" max="4" width="28" bestFit="1" customWidth="1"/>
    <col min="5" max="5" width="29.140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1701</v>
      </c>
      <c r="M1" t="s">
        <v>1698</v>
      </c>
      <c r="O1" t="s">
        <v>1699</v>
      </c>
      <c r="P1" t="s">
        <v>1700</v>
      </c>
      <c r="Q1" t="s">
        <v>1706</v>
      </c>
      <c r="R1" s="17" t="s">
        <v>1705</v>
      </c>
      <c r="S1" t="s">
        <v>1707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0.58333333333333337</v>
      </c>
      <c r="R2" s="17">
        <v>0</v>
      </c>
      <c r="S2" s="17">
        <f>AVERAGE($R$6,$R$14,$R$18)</f>
        <v>2.1448688271604965E-2</v>
      </c>
    </row>
    <row r="3" spans="1:19" x14ac:dyDescent="0.25">
      <c r="A3" s="3" t="s">
        <v>10</v>
      </c>
      <c r="B3" s="9" t="s">
        <v>11</v>
      </c>
      <c r="C3" s="9" t="s">
        <v>1288</v>
      </c>
      <c r="D3" s="9" t="s">
        <v>1289</v>
      </c>
      <c r="E3" s="9" t="s">
        <v>1289</v>
      </c>
      <c r="F3" s="9" t="s">
        <v>15</v>
      </c>
      <c r="G3" s="10" t="s">
        <v>12</v>
      </c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0.58333333333333337</v>
      </c>
      <c r="R3" s="17">
        <v>0</v>
      </c>
      <c r="S3" s="17">
        <f t="shared" ref="S3:S25" si="1">AVERAGE($R$6,$R$14,$R$18)</f>
        <v>2.1448688271604965E-2</v>
      </c>
    </row>
    <row r="4" spans="1:19" x14ac:dyDescent="0.25">
      <c r="A4" s="11"/>
      <c r="B4" s="12"/>
      <c r="C4" s="12"/>
      <c r="D4" s="12"/>
      <c r="E4" s="12"/>
      <c r="F4" s="12"/>
      <c r="G4" s="9" t="s">
        <v>2083</v>
      </c>
      <c r="H4" s="9" t="s">
        <v>17</v>
      </c>
      <c r="I4" s="3" t="s">
        <v>2084</v>
      </c>
      <c r="J4" s="13" t="s">
        <v>2085</v>
      </c>
      <c r="K4" s="14" t="s">
        <v>2086</v>
      </c>
      <c r="L4" s="17">
        <f t="shared" ref="L3:L66" si="2">K4-J4</f>
        <v>1.7326388888888877E-2</v>
      </c>
      <c r="M4">
        <f t="shared" ref="M3:M66" si="3">HOUR(J4)</f>
        <v>6</v>
      </c>
      <c r="O4">
        <v>2</v>
      </c>
      <c r="P4">
        <f>COUNTIF(M:M,"2")</f>
        <v>0</v>
      </c>
      <c r="Q4">
        <f t="shared" si="0"/>
        <v>0.58333333333333337</v>
      </c>
      <c r="R4" s="17">
        <v>0</v>
      </c>
      <c r="S4" s="17">
        <f t="shared" si="1"/>
        <v>2.1448688271604965E-2</v>
      </c>
    </row>
    <row r="5" spans="1:19" x14ac:dyDescent="0.25">
      <c r="A5" s="11"/>
      <c r="B5" s="12"/>
      <c r="C5" s="12"/>
      <c r="D5" s="12"/>
      <c r="E5" s="12"/>
      <c r="F5" s="12"/>
      <c r="G5" s="9" t="s">
        <v>2087</v>
      </c>
      <c r="H5" s="9" t="s">
        <v>17</v>
      </c>
      <c r="I5" s="3" t="s">
        <v>2084</v>
      </c>
      <c r="J5" s="13" t="s">
        <v>2088</v>
      </c>
      <c r="K5" s="14" t="s">
        <v>2089</v>
      </c>
      <c r="L5" s="17">
        <f t="shared" si="2"/>
        <v>1.5162037037037057E-2</v>
      </c>
      <c r="M5">
        <f t="shared" si="3"/>
        <v>11</v>
      </c>
      <c r="O5">
        <v>3</v>
      </c>
      <c r="P5">
        <f>COUNTIF(M:M,"3")</f>
        <v>0</v>
      </c>
      <c r="Q5">
        <f t="shared" si="0"/>
        <v>0.58333333333333337</v>
      </c>
      <c r="R5" s="17">
        <v>0</v>
      </c>
      <c r="S5" s="17">
        <f t="shared" si="1"/>
        <v>2.1448688271604965E-2</v>
      </c>
    </row>
    <row r="6" spans="1:19" x14ac:dyDescent="0.25">
      <c r="A6" s="3" t="s">
        <v>119</v>
      </c>
      <c r="B6" s="9" t="s">
        <v>120</v>
      </c>
      <c r="C6" s="10" t="s">
        <v>12</v>
      </c>
      <c r="D6" s="5"/>
      <c r="E6" s="5"/>
      <c r="F6" s="5"/>
      <c r="G6" s="5"/>
      <c r="H6" s="5"/>
      <c r="I6" s="6"/>
      <c r="J6" s="7"/>
      <c r="K6" s="8"/>
      <c r="O6">
        <v>4</v>
      </c>
      <c r="P6">
        <f>COUNTIF(M:M,"4")</f>
        <v>1</v>
      </c>
      <c r="Q6">
        <f t="shared" si="0"/>
        <v>0.58333333333333337</v>
      </c>
      <c r="R6" s="17">
        <f>AVERAGEIF(M5:M403,  O6, L5:L403)</f>
        <v>1.8599537037037012E-2</v>
      </c>
      <c r="S6" s="17">
        <f t="shared" si="1"/>
        <v>2.1448688271604965E-2</v>
      </c>
    </row>
    <row r="7" spans="1:19" x14ac:dyDescent="0.25">
      <c r="A7" s="11"/>
      <c r="B7" s="12"/>
      <c r="C7" s="9" t="s">
        <v>121</v>
      </c>
      <c r="D7" s="9" t="s">
        <v>122</v>
      </c>
      <c r="E7" s="10" t="s">
        <v>12</v>
      </c>
      <c r="F7" s="5"/>
      <c r="G7" s="5"/>
      <c r="H7" s="5"/>
      <c r="I7" s="6"/>
      <c r="J7" s="7"/>
      <c r="K7" s="8"/>
      <c r="O7">
        <v>5</v>
      </c>
      <c r="P7">
        <f>COUNTIF(M:M,"5")</f>
        <v>0</v>
      </c>
      <c r="Q7">
        <f t="shared" si="0"/>
        <v>0.58333333333333337</v>
      </c>
      <c r="R7" s="17">
        <v>0</v>
      </c>
      <c r="S7" s="17">
        <f t="shared" si="1"/>
        <v>2.1448688271604965E-2</v>
      </c>
    </row>
    <row r="8" spans="1:19" x14ac:dyDescent="0.25">
      <c r="A8" s="11"/>
      <c r="B8" s="12"/>
      <c r="C8" s="12"/>
      <c r="D8" s="12"/>
      <c r="E8" s="9" t="s">
        <v>122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</v>
      </c>
      <c r="Q8">
        <f t="shared" si="0"/>
        <v>0.58333333333333337</v>
      </c>
      <c r="R8" s="17">
        <v>0</v>
      </c>
      <c r="S8" s="17">
        <f t="shared" si="1"/>
        <v>2.1448688271604965E-2</v>
      </c>
    </row>
    <row r="9" spans="1:19" x14ac:dyDescent="0.25">
      <c r="A9" s="11"/>
      <c r="B9" s="12"/>
      <c r="C9" s="12"/>
      <c r="D9" s="12"/>
      <c r="E9" s="12"/>
      <c r="F9" s="12"/>
      <c r="G9" s="9" t="s">
        <v>2090</v>
      </c>
      <c r="H9" s="9" t="s">
        <v>124</v>
      </c>
      <c r="I9" s="3" t="s">
        <v>2084</v>
      </c>
      <c r="J9" s="13" t="s">
        <v>2091</v>
      </c>
      <c r="K9" s="14" t="s">
        <v>2092</v>
      </c>
      <c r="L9" s="17">
        <f t="shared" si="2"/>
        <v>1.5057870370370319E-2</v>
      </c>
      <c r="M9">
        <f t="shared" si="3"/>
        <v>17</v>
      </c>
      <c r="O9">
        <v>7</v>
      </c>
      <c r="P9">
        <f>COUNTIF(M:M,"7")</f>
        <v>0</v>
      </c>
      <c r="Q9">
        <f t="shared" si="0"/>
        <v>0.58333333333333337</v>
      </c>
      <c r="R9" s="17">
        <v>0</v>
      </c>
      <c r="S9" s="17">
        <f t="shared" si="1"/>
        <v>2.1448688271604965E-2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2093</v>
      </c>
      <c r="H10" s="9" t="s">
        <v>124</v>
      </c>
      <c r="I10" s="3" t="s">
        <v>2084</v>
      </c>
      <c r="J10" s="13" t="s">
        <v>2094</v>
      </c>
      <c r="K10" s="14" t="s">
        <v>2095</v>
      </c>
      <c r="L10" s="17">
        <f t="shared" si="2"/>
        <v>1.7569444444444526E-2</v>
      </c>
      <c r="M10">
        <f t="shared" si="3"/>
        <v>20</v>
      </c>
      <c r="O10">
        <v>8</v>
      </c>
      <c r="P10">
        <f>COUNTIF(M:M,"8")</f>
        <v>0</v>
      </c>
      <c r="Q10">
        <f t="shared" si="0"/>
        <v>0.58333333333333337</v>
      </c>
      <c r="R10" s="17">
        <v>0</v>
      </c>
      <c r="S10" s="17">
        <f t="shared" si="1"/>
        <v>2.1448688271604965E-2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2096</v>
      </c>
      <c r="H11" s="9" t="s">
        <v>124</v>
      </c>
      <c r="I11" s="3" t="s">
        <v>2084</v>
      </c>
      <c r="J11" s="13" t="s">
        <v>2097</v>
      </c>
      <c r="K11" s="14" t="s">
        <v>2128</v>
      </c>
      <c r="L11" s="17">
        <f t="shared" si="2"/>
        <v>1.9629629629629552E-2</v>
      </c>
      <c r="M11">
        <f t="shared" si="3"/>
        <v>23</v>
      </c>
      <c r="O11">
        <v>9</v>
      </c>
      <c r="P11">
        <f>COUNTIF(M:M,"9")</f>
        <v>0</v>
      </c>
      <c r="Q11">
        <f t="shared" si="0"/>
        <v>0.58333333333333337</v>
      </c>
      <c r="R11" s="17">
        <v>0</v>
      </c>
      <c r="S11" s="17">
        <f t="shared" si="1"/>
        <v>2.1448688271604965E-2</v>
      </c>
    </row>
    <row r="12" spans="1:19" x14ac:dyDescent="0.25">
      <c r="A12" s="11"/>
      <c r="B12" s="12"/>
      <c r="C12" s="12"/>
      <c r="D12" s="12"/>
      <c r="E12" s="9" t="s">
        <v>139</v>
      </c>
      <c r="F12" s="9" t="s">
        <v>15</v>
      </c>
      <c r="G12" s="9" t="s">
        <v>2098</v>
      </c>
      <c r="H12" s="9" t="s">
        <v>141</v>
      </c>
      <c r="I12" s="3" t="s">
        <v>2084</v>
      </c>
      <c r="J12" s="13" t="s">
        <v>2099</v>
      </c>
      <c r="K12" s="14" t="s">
        <v>2100</v>
      </c>
      <c r="L12" s="17">
        <f t="shared" si="2"/>
        <v>1.388888888888884E-2</v>
      </c>
      <c r="M12">
        <f t="shared" si="3"/>
        <v>23</v>
      </c>
      <c r="O12">
        <v>10</v>
      </c>
      <c r="P12">
        <f>COUNTIF(M:M,"10")</f>
        <v>0</v>
      </c>
      <c r="Q12">
        <f t="shared" si="0"/>
        <v>0.58333333333333337</v>
      </c>
      <c r="R12" s="17">
        <v>0</v>
      </c>
      <c r="S12" s="17">
        <f t="shared" si="1"/>
        <v>2.1448688271604965E-2</v>
      </c>
    </row>
    <row r="13" spans="1:19" x14ac:dyDescent="0.25">
      <c r="A13" s="11"/>
      <c r="B13" s="12"/>
      <c r="C13" s="9" t="s">
        <v>81</v>
      </c>
      <c r="D13" s="9" t="s">
        <v>82</v>
      </c>
      <c r="E13" s="9" t="s">
        <v>92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1</v>
      </c>
      <c r="Q13">
        <f t="shared" si="0"/>
        <v>0.58333333333333337</v>
      </c>
      <c r="R13" s="17">
        <v>0</v>
      </c>
      <c r="S13" s="17">
        <f t="shared" si="1"/>
        <v>2.1448688271604965E-2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2101</v>
      </c>
      <c r="H14" s="9" t="s">
        <v>124</v>
      </c>
      <c r="I14" s="3" t="s">
        <v>2084</v>
      </c>
      <c r="J14" s="13" t="s">
        <v>2102</v>
      </c>
      <c r="K14" s="14" t="s">
        <v>2103</v>
      </c>
      <c r="L14" s="17">
        <f t="shared" si="2"/>
        <v>1.2650462962963016E-2</v>
      </c>
      <c r="M14">
        <f t="shared" si="3"/>
        <v>17</v>
      </c>
      <c r="O14">
        <v>12</v>
      </c>
      <c r="P14">
        <f>COUNTIF(M:M,"12")</f>
        <v>2</v>
      </c>
      <c r="Q14">
        <f t="shared" si="0"/>
        <v>0.58333333333333337</v>
      </c>
      <c r="R14" s="17">
        <f>AVERAGEIF(M13:M411,  O14, L13:L411)</f>
        <v>1.8894675925925974E-2</v>
      </c>
      <c r="S14" s="17">
        <f t="shared" si="1"/>
        <v>2.1448688271604965E-2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2104</v>
      </c>
      <c r="H15" s="9" t="s">
        <v>124</v>
      </c>
      <c r="I15" s="3" t="s">
        <v>2084</v>
      </c>
      <c r="J15" s="13" t="s">
        <v>2105</v>
      </c>
      <c r="K15" s="14" t="s">
        <v>2106</v>
      </c>
      <c r="L15" s="17">
        <f t="shared" si="2"/>
        <v>1.2557870370370483E-2</v>
      </c>
      <c r="M15">
        <f t="shared" si="3"/>
        <v>20</v>
      </c>
      <c r="O15">
        <v>13</v>
      </c>
      <c r="P15">
        <f>COUNTIF(M:M,"13")</f>
        <v>0</v>
      </c>
      <c r="Q15">
        <f t="shared" si="0"/>
        <v>0.58333333333333337</v>
      </c>
      <c r="R15" s="17">
        <v>0</v>
      </c>
      <c r="S15" s="17">
        <f t="shared" si="1"/>
        <v>2.1448688271604965E-2</v>
      </c>
    </row>
    <row r="16" spans="1:19" x14ac:dyDescent="0.25">
      <c r="A16" s="3" t="s">
        <v>205</v>
      </c>
      <c r="B16" s="9" t="s">
        <v>206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0</v>
      </c>
      <c r="Q16">
        <f t="shared" si="0"/>
        <v>0.58333333333333337</v>
      </c>
      <c r="R16" s="17">
        <v>0</v>
      </c>
      <c r="S16" s="17">
        <f t="shared" si="1"/>
        <v>2.1448688271604965E-2</v>
      </c>
    </row>
    <row r="17" spans="1:19" x14ac:dyDescent="0.25">
      <c r="A17" s="11"/>
      <c r="B17" s="12"/>
      <c r="C17" s="9" t="s">
        <v>326</v>
      </c>
      <c r="D17" s="9" t="s">
        <v>327</v>
      </c>
      <c r="E17" s="9" t="s">
        <v>327</v>
      </c>
      <c r="F17" s="9" t="s">
        <v>15</v>
      </c>
      <c r="G17" s="9" t="s">
        <v>2107</v>
      </c>
      <c r="H17" s="9" t="s">
        <v>124</v>
      </c>
      <c r="I17" s="3" t="s">
        <v>2084</v>
      </c>
      <c r="J17" s="13" t="s">
        <v>2108</v>
      </c>
      <c r="K17" s="14" t="s">
        <v>2109</v>
      </c>
      <c r="L17" s="17">
        <f t="shared" si="2"/>
        <v>1.6273148148148175E-2</v>
      </c>
      <c r="M17">
        <f t="shared" si="3"/>
        <v>12</v>
      </c>
      <c r="O17">
        <v>15</v>
      </c>
      <c r="P17">
        <f>COUNTIF(M:M,"15")</f>
        <v>0</v>
      </c>
      <c r="Q17">
        <f t="shared" si="0"/>
        <v>0.58333333333333337</v>
      </c>
      <c r="R17" s="17">
        <v>0</v>
      </c>
      <c r="S17" s="17">
        <f t="shared" si="1"/>
        <v>2.1448688271604965E-2</v>
      </c>
    </row>
    <row r="18" spans="1:19" x14ac:dyDescent="0.25">
      <c r="A18" s="11"/>
      <c r="B18" s="12"/>
      <c r="C18" s="9" t="s">
        <v>81</v>
      </c>
      <c r="D18" s="9" t="s">
        <v>82</v>
      </c>
      <c r="E18" s="9" t="s">
        <v>82</v>
      </c>
      <c r="F18" s="9" t="s">
        <v>15</v>
      </c>
      <c r="G18" s="9" t="s">
        <v>2110</v>
      </c>
      <c r="H18" s="9" t="s">
        <v>124</v>
      </c>
      <c r="I18" s="3" t="s">
        <v>2084</v>
      </c>
      <c r="J18" s="13" t="s">
        <v>2111</v>
      </c>
      <c r="K18" s="14" t="s">
        <v>2112</v>
      </c>
      <c r="L18" s="17">
        <f t="shared" si="2"/>
        <v>1.1122685185185111E-2</v>
      </c>
      <c r="M18">
        <f t="shared" si="3"/>
        <v>22</v>
      </c>
      <c r="O18">
        <v>16</v>
      </c>
      <c r="P18">
        <f>COUNTIF(M:M,"16")</f>
        <v>1</v>
      </c>
      <c r="Q18">
        <f t="shared" si="0"/>
        <v>0.58333333333333337</v>
      </c>
      <c r="R18" s="17">
        <f>AVERAGEIF(M17:M415,  O18, L17:L415)</f>
        <v>2.6851851851851904E-2</v>
      </c>
      <c r="S18" s="17">
        <f t="shared" si="1"/>
        <v>2.1448688271604965E-2</v>
      </c>
    </row>
    <row r="19" spans="1:19" x14ac:dyDescent="0.25">
      <c r="A19" s="11"/>
      <c r="B19" s="12"/>
      <c r="C19" s="9" t="s">
        <v>362</v>
      </c>
      <c r="D19" s="9" t="s">
        <v>363</v>
      </c>
      <c r="E19" s="9" t="s">
        <v>363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2</v>
      </c>
      <c r="Q19">
        <f t="shared" si="0"/>
        <v>0.58333333333333337</v>
      </c>
      <c r="R19" s="17">
        <v>0</v>
      </c>
      <c r="S19" s="17">
        <f t="shared" si="1"/>
        <v>2.1448688271604965E-2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2113</v>
      </c>
      <c r="H20" s="9" t="s">
        <v>124</v>
      </c>
      <c r="I20" s="3" t="s">
        <v>2084</v>
      </c>
      <c r="J20" s="13" t="s">
        <v>2114</v>
      </c>
      <c r="K20" s="14" t="s">
        <v>2115</v>
      </c>
      <c r="L20" s="17">
        <f t="shared" si="2"/>
        <v>1.8599537037037012E-2</v>
      </c>
      <c r="M20">
        <f t="shared" si="3"/>
        <v>4</v>
      </c>
      <c r="O20">
        <v>18</v>
      </c>
      <c r="P20">
        <f>COUNTIF(M:M,"18")</f>
        <v>0</v>
      </c>
      <c r="Q20">
        <f t="shared" si="0"/>
        <v>0.58333333333333337</v>
      </c>
      <c r="R20" s="17">
        <v>0</v>
      </c>
      <c r="S20" s="17">
        <f t="shared" si="1"/>
        <v>2.1448688271604965E-2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2116</v>
      </c>
      <c r="H21" s="9" t="s">
        <v>124</v>
      </c>
      <c r="I21" s="3" t="s">
        <v>2084</v>
      </c>
      <c r="J21" s="13" t="s">
        <v>2117</v>
      </c>
      <c r="K21" s="14" t="s">
        <v>2118</v>
      </c>
      <c r="L21" s="17">
        <f t="shared" si="2"/>
        <v>1.577546296296306E-2</v>
      </c>
      <c r="M21">
        <f t="shared" si="3"/>
        <v>21</v>
      </c>
      <c r="O21">
        <v>19</v>
      </c>
      <c r="P21">
        <f>COUNTIF(M:M,"19")</f>
        <v>0</v>
      </c>
      <c r="Q21">
        <f t="shared" si="0"/>
        <v>0.58333333333333337</v>
      </c>
      <c r="R21" s="17">
        <v>0</v>
      </c>
      <c r="S21" s="17">
        <f t="shared" si="1"/>
        <v>2.1448688271604965E-2</v>
      </c>
    </row>
    <row r="22" spans="1:19" x14ac:dyDescent="0.25">
      <c r="A22" s="11"/>
      <c r="B22" s="12"/>
      <c r="C22" s="9" t="s">
        <v>41</v>
      </c>
      <c r="D22" s="9" t="s">
        <v>42</v>
      </c>
      <c r="E22" s="10" t="s">
        <v>12</v>
      </c>
      <c r="F22" s="5"/>
      <c r="G22" s="5"/>
      <c r="H22" s="5"/>
      <c r="I22" s="6"/>
      <c r="J22" s="7"/>
      <c r="K22" s="8"/>
      <c r="O22">
        <v>20</v>
      </c>
      <c r="P22">
        <f>COUNTIF(M:M,"20")</f>
        <v>2</v>
      </c>
      <c r="Q22">
        <f t="shared" si="0"/>
        <v>0.58333333333333337</v>
      </c>
      <c r="R22" s="17">
        <v>0</v>
      </c>
      <c r="S22" s="17">
        <f t="shared" si="1"/>
        <v>2.1448688271604965E-2</v>
      </c>
    </row>
    <row r="23" spans="1:19" x14ac:dyDescent="0.25">
      <c r="A23" s="11"/>
      <c r="B23" s="12"/>
      <c r="C23" s="12"/>
      <c r="D23" s="12"/>
      <c r="E23" s="9" t="s">
        <v>43</v>
      </c>
      <c r="F23" s="9" t="s">
        <v>15</v>
      </c>
      <c r="G23" s="9" t="s">
        <v>2119</v>
      </c>
      <c r="H23" s="9" t="s">
        <v>189</v>
      </c>
      <c r="I23" s="3" t="s">
        <v>2084</v>
      </c>
      <c r="J23" s="13" t="s">
        <v>2120</v>
      </c>
      <c r="K23" s="14" t="s">
        <v>2121</v>
      </c>
      <c r="L23" s="17">
        <f t="shared" si="2"/>
        <v>2.6851851851851904E-2</v>
      </c>
      <c r="M23">
        <f t="shared" si="3"/>
        <v>16</v>
      </c>
      <c r="O23">
        <v>21</v>
      </c>
      <c r="P23">
        <f>COUNTIF(M:M,"21")</f>
        <v>1</v>
      </c>
      <c r="Q23">
        <f t="shared" si="0"/>
        <v>0.58333333333333337</v>
      </c>
      <c r="R23" s="17">
        <v>0</v>
      </c>
      <c r="S23" s="17">
        <f t="shared" si="1"/>
        <v>2.1448688271604965E-2</v>
      </c>
    </row>
    <row r="24" spans="1:19" x14ac:dyDescent="0.25">
      <c r="A24" s="11"/>
      <c r="B24" s="11"/>
      <c r="C24" s="11"/>
      <c r="D24" s="11"/>
      <c r="E24" s="3" t="s">
        <v>42</v>
      </c>
      <c r="F24" s="3" t="s">
        <v>15</v>
      </c>
      <c r="G24" s="3" t="s">
        <v>2122</v>
      </c>
      <c r="H24" s="3" t="s">
        <v>189</v>
      </c>
      <c r="I24" s="3" t="s">
        <v>2084</v>
      </c>
      <c r="J24" s="15" t="s">
        <v>2123</v>
      </c>
      <c r="K24" s="16" t="s">
        <v>2124</v>
      </c>
      <c r="L24" s="17">
        <f t="shared" si="2"/>
        <v>2.1516203703703773E-2</v>
      </c>
      <c r="M24">
        <f t="shared" si="3"/>
        <v>12</v>
      </c>
      <c r="O24">
        <v>22</v>
      </c>
      <c r="P24">
        <f>COUNTIF(M:M,"22")</f>
        <v>1</v>
      </c>
      <c r="Q24">
        <f t="shared" si="0"/>
        <v>0.58333333333333337</v>
      </c>
      <c r="R24" s="17">
        <v>0</v>
      </c>
      <c r="S24" s="17">
        <f t="shared" si="1"/>
        <v>2.1448688271604965E-2</v>
      </c>
    </row>
    <row r="25" spans="1:19" x14ac:dyDescent="0.25">
      <c r="O25">
        <v>23</v>
      </c>
      <c r="P25">
        <f>COUNTIF(M:M,"23")</f>
        <v>2</v>
      </c>
      <c r="Q25">
        <f t="shared" si="0"/>
        <v>0.58333333333333337</v>
      </c>
      <c r="R25" s="17">
        <v>0</v>
      </c>
      <c r="S25" s="17">
        <f t="shared" si="1"/>
        <v>2.1448688271604965E-2</v>
      </c>
    </row>
    <row r="27" spans="1:19" x14ac:dyDescent="0.25">
      <c r="O27" t="s">
        <v>2137</v>
      </c>
      <c r="P27">
        <f>SUM(P2:P25)</f>
        <v>14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8"/>
  <sheetViews>
    <sheetView tabSelected="1" workbookViewId="0">
      <selection activeCell="P26" sqref="P26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7" bestFit="1" customWidth="1"/>
    <col min="14" max="14" width="11.140625" bestFit="1" customWidth="1"/>
    <col min="16" max="16" width="11" bestFit="1" customWidth="1"/>
    <col min="17" max="17" width="19" bestFit="1" customWidth="1"/>
    <col min="18" max="18" width="24.7109375" bestFit="1" customWidth="1"/>
    <col min="19" max="19" width="30" style="17" bestFit="1" customWidth="1"/>
    <col min="20" max="20" width="23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2125</v>
      </c>
      <c r="K1" s="3" t="s">
        <v>7</v>
      </c>
      <c r="L1" s="3" t="s">
        <v>8</v>
      </c>
      <c r="M1" s="17" t="s">
        <v>1701</v>
      </c>
      <c r="N1" t="s">
        <v>1698</v>
      </c>
      <c r="P1" t="s">
        <v>1699</v>
      </c>
      <c r="Q1" t="s">
        <v>1700</v>
      </c>
      <c r="R1" t="s">
        <v>1706</v>
      </c>
      <c r="S1" s="17" t="s">
        <v>2129</v>
      </c>
      <c r="T1" t="s">
        <v>1707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7</v>
      </c>
      <c r="R2">
        <f>AVERAGE($Q$2:$Q$25)</f>
        <v>27.416666666666668</v>
      </c>
      <c r="S2" s="17">
        <f xml:space="preserve"> AVERAGEIF(N1:N799,  P2, M1:M799)</f>
        <v>1.5492724867724869E-2</v>
      </c>
      <c r="T2" s="17">
        <f>AVERAGE($S$2:$S$25)</f>
        <v>2.0175040769906137E-2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8</v>
      </c>
      <c r="R3">
        <f t="shared" ref="R3:R25" si="0">AVERAGE($Q$2:$Q$25)</f>
        <v>27.416666666666668</v>
      </c>
      <c r="S3" s="17">
        <f>AVERAGEIF(N2:N800,  P3, M1:M800)</f>
        <v>1.7670304232804229E-2</v>
      </c>
      <c r="T3" s="17">
        <f t="shared" ref="T3:T25" si="1">AVERAGE($S$2:$S$25)</f>
        <v>2.0175040769906137E-2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17</v>
      </c>
      <c r="R4">
        <f t="shared" si="0"/>
        <v>27.416666666666668</v>
      </c>
      <c r="S4" s="17">
        <f>AVERAGEIF(N3:N801,  P4, M2:M801)</f>
        <v>1.8416666666666654E-2</v>
      </c>
      <c r="T4" s="17">
        <f t="shared" si="1"/>
        <v>2.0175040769906137E-2</v>
      </c>
    </row>
    <row r="5" spans="1:20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9" t="s">
        <v>18</v>
      </c>
      <c r="J5" s="3" t="s">
        <v>2126</v>
      </c>
      <c r="K5" s="13" t="s">
        <v>19</v>
      </c>
      <c r="L5" s="14" t="s">
        <v>20</v>
      </c>
      <c r="M5" s="17">
        <f t="shared" ref="M3:M66" si="2">L5-K5</f>
        <v>2.5740740740740842E-2</v>
      </c>
      <c r="N5">
        <f t="shared" ref="N3:N66" si="3">HOUR(K5)</f>
        <v>21</v>
      </c>
      <c r="P5">
        <v>3</v>
      </c>
      <c r="Q5">
        <f>COUNTIF(N:N,"3")</f>
        <v>21</v>
      </c>
      <c r="R5">
        <f t="shared" si="0"/>
        <v>27.416666666666668</v>
      </c>
      <c r="S5" s="17">
        <f>AVERAGEIF(N4:N802,  P5, M3:M802)</f>
        <v>1.5842737268518512E-2</v>
      </c>
      <c r="T5" s="17">
        <f t="shared" si="1"/>
        <v>2.0175040769906137E-2</v>
      </c>
    </row>
    <row r="6" spans="1:20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9" t="s">
        <v>18</v>
      </c>
      <c r="J6" s="3" t="s">
        <v>2126</v>
      </c>
      <c r="K6" s="13" t="s">
        <v>22</v>
      </c>
      <c r="L6" s="14" t="s">
        <v>1702</v>
      </c>
      <c r="M6" s="17">
        <f t="shared" si="2"/>
        <v>1.5428240740740562E-2</v>
      </c>
      <c r="N6">
        <f t="shared" si="3"/>
        <v>23</v>
      </c>
      <c r="P6">
        <v>4</v>
      </c>
      <c r="Q6">
        <f>COUNTIF(N:N,"4")</f>
        <v>35</v>
      </c>
      <c r="R6">
        <f t="shared" si="0"/>
        <v>27.416666666666668</v>
      </c>
      <c r="S6" s="17">
        <f>AVERAGEIF(N5:N803,  P6, M4:M803)</f>
        <v>1.8867607526881724E-2</v>
      </c>
      <c r="T6" s="17">
        <f t="shared" si="1"/>
        <v>2.0175040769906137E-2</v>
      </c>
    </row>
    <row r="7" spans="1:20" x14ac:dyDescent="0.25">
      <c r="A7" s="11"/>
      <c r="B7" s="12"/>
      <c r="C7" s="12"/>
      <c r="D7" s="12"/>
      <c r="E7" s="12"/>
      <c r="F7" s="12"/>
      <c r="G7" s="9" t="s">
        <v>827</v>
      </c>
      <c r="H7" s="9" t="s">
        <v>17</v>
      </c>
      <c r="I7" s="9" t="s">
        <v>518</v>
      </c>
      <c r="J7" s="3" t="s">
        <v>2126</v>
      </c>
      <c r="K7" s="13" t="s">
        <v>828</v>
      </c>
      <c r="L7" s="14" t="s">
        <v>829</v>
      </c>
      <c r="M7" s="17">
        <f t="shared" si="2"/>
        <v>1.9224537037036971E-2</v>
      </c>
      <c r="N7">
        <f t="shared" si="3"/>
        <v>21</v>
      </c>
      <c r="P7">
        <v>5</v>
      </c>
      <c r="Q7">
        <f>COUNTIF(N:N,"5")</f>
        <v>22</v>
      </c>
      <c r="R7">
        <f t="shared" si="0"/>
        <v>27.416666666666668</v>
      </c>
      <c r="S7" s="17">
        <f>AVERAGEIF(N6:N804,  P7, M5:M804)</f>
        <v>1.8134645061728391E-2</v>
      </c>
      <c r="T7" s="17">
        <f t="shared" si="1"/>
        <v>2.0175040769906137E-2</v>
      </c>
    </row>
    <row r="8" spans="1:20" x14ac:dyDescent="0.25">
      <c r="A8" s="11"/>
      <c r="B8" s="12"/>
      <c r="C8" s="9" t="s">
        <v>23</v>
      </c>
      <c r="D8" s="9" t="s">
        <v>24</v>
      </c>
      <c r="E8" s="9" t="s">
        <v>24</v>
      </c>
      <c r="F8" s="9" t="s">
        <v>15</v>
      </c>
      <c r="G8" s="10" t="s">
        <v>12</v>
      </c>
      <c r="H8" s="5"/>
      <c r="I8" s="5"/>
      <c r="J8" s="6"/>
      <c r="K8" s="7"/>
      <c r="L8" s="8"/>
      <c r="P8">
        <v>6</v>
      </c>
      <c r="Q8">
        <f>COUNTIF(N:N,"6")</f>
        <v>46</v>
      </c>
      <c r="R8">
        <f t="shared" si="0"/>
        <v>27.416666666666668</v>
      </c>
      <c r="S8" s="17">
        <f>AVERAGEIF(N7:N805,  P8, M6:M805)</f>
        <v>1.7260443583118006E-2</v>
      </c>
      <c r="T8" s="17">
        <f t="shared" si="1"/>
        <v>2.0175040769906137E-2</v>
      </c>
    </row>
    <row r="9" spans="1:20" x14ac:dyDescent="0.25">
      <c r="A9" s="11"/>
      <c r="B9" s="12"/>
      <c r="C9" s="12"/>
      <c r="D9" s="12"/>
      <c r="E9" s="12"/>
      <c r="F9" s="12"/>
      <c r="G9" s="9" t="s">
        <v>25</v>
      </c>
      <c r="H9" s="9" t="s">
        <v>17</v>
      </c>
      <c r="I9" s="9" t="s">
        <v>18</v>
      </c>
      <c r="J9" s="3" t="s">
        <v>2126</v>
      </c>
      <c r="K9" s="13" t="s">
        <v>26</v>
      </c>
      <c r="L9" s="14" t="s">
        <v>27</v>
      </c>
      <c r="M9" s="17">
        <f t="shared" si="2"/>
        <v>2.7673611111111107E-2</v>
      </c>
      <c r="N9">
        <f t="shared" si="3"/>
        <v>11</v>
      </c>
      <c r="P9">
        <v>7</v>
      </c>
      <c r="Q9">
        <f>COUNTIF(N:N,"7")</f>
        <v>47</v>
      </c>
      <c r="R9">
        <f t="shared" si="0"/>
        <v>27.416666666666668</v>
      </c>
      <c r="S9" s="17">
        <f>AVERAGEIF(N8:N806,  P9, M7:M806)</f>
        <v>1.9375538329026699E-2</v>
      </c>
      <c r="T9" s="17">
        <f t="shared" si="1"/>
        <v>2.0175040769906137E-2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28</v>
      </c>
      <c r="H10" s="9" t="s">
        <v>17</v>
      </c>
      <c r="I10" s="9" t="s">
        <v>18</v>
      </c>
      <c r="J10" s="3" t="s">
        <v>2126</v>
      </c>
      <c r="K10" s="13" t="s">
        <v>29</v>
      </c>
      <c r="L10" s="14" t="s">
        <v>30</v>
      </c>
      <c r="M10" s="17">
        <f t="shared" si="2"/>
        <v>3.1412037037036988E-2</v>
      </c>
      <c r="N10">
        <f t="shared" si="3"/>
        <v>15</v>
      </c>
      <c r="P10">
        <v>8</v>
      </c>
      <c r="Q10">
        <f>COUNTIF(N:N,"8")</f>
        <v>35</v>
      </c>
      <c r="R10">
        <f t="shared" si="0"/>
        <v>27.416666666666668</v>
      </c>
      <c r="S10" s="17">
        <f>AVERAGEIF(N9:N807,  P10, M8:M807)</f>
        <v>1.7883939974457221E-2</v>
      </c>
      <c r="T10" s="17">
        <f t="shared" si="1"/>
        <v>2.0175040769906137E-2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830</v>
      </c>
      <c r="H11" s="9" t="s">
        <v>17</v>
      </c>
      <c r="I11" s="9" t="s">
        <v>518</v>
      </c>
      <c r="J11" s="3" t="s">
        <v>2126</v>
      </c>
      <c r="K11" s="13" t="s">
        <v>831</v>
      </c>
      <c r="L11" s="14" t="s">
        <v>626</v>
      </c>
      <c r="M11" s="17">
        <f t="shared" si="2"/>
        <v>2.054398148148151E-2</v>
      </c>
      <c r="N11">
        <f t="shared" si="3"/>
        <v>6</v>
      </c>
      <c r="P11">
        <v>9</v>
      </c>
      <c r="Q11">
        <f>COUNTIF(N:N,"9")</f>
        <v>54</v>
      </c>
      <c r="R11">
        <f t="shared" si="0"/>
        <v>27.416666666666668</v>
      </c>
      <c r="S11" s="17">
        <f>AVERAGEIF(N10:N808,  P11, M9:M808)</f>
        <v>1.91750635439361E-2</v>
      </c>
      <c r="T11" s="17">
        <f t="shared" si="1"/>
        <v>2.0175040769906137E-2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832</v>
      </c>
      <c r="H12" s="9" t="s">
        <v>17</v>
      </c>
      <c r="I12" s="9" t="s">
        <v>518</v>
      </c>
      <c r="J12" s="3" t="s">
        <v>2126</v>
      </c>
      <c r="K12" s="13" t="s">
        <v>833</v>
      </c>
      <c r="L12" s="14" t="s">
        <v>834</v>
      </c>
      <c r="M12" s="17">
        <f t="shared" si="2"/>
        <v>1.6307870370370348E-2</v>
      </c>
      <c r="N12">
        <f t="shared" si="3"/>
        <v>9</v>
      </c>
      <c r="P12">
        <v>10</v>
      </c>
      <c r="Q12">
        <f>COUNTIF(N:N,"10")</f>
        <v>49</v>
      </c>
      <c r="R12">
        <f t="shared" si="0"/>
        <v>27.416666666666668</v>
      </c>
      <c r="S12" s="17">
        <f>AVERAGEIF(N11:N809,  P12, M10:M809)</f>
        <v>1.9423137626262625E-2</v>
      </c>
      <c r="T12" s="17">
        <f t="shared" si="1"/>
        <v>2.0175040769906137E-2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835</v>
      </c>
      <c r="H13" s="9" t="s">
        <v>17</v>
      </c>
      <c r="I13" s="9" t="s">
        <v>518</v>
      </c>
      <c r="J13" s="3" t="s">
        <v>2126</v>
      </c>
      <c r="K13" s="13" t="s">
        <v>836</v>
      </c>
      <c r="L13" s="14" t="s">
        <v>837</v>
      </c>
      <c r="M13" s="17">
        <f t="shared" si="2"/>
        <v>1.5625E-2</v>
      </c>
      <c r="N13">
        <f t="shared" si="3"/>
        <v>15</v>
      </c>
      <c r="P13">
        <v>11</v>
      </c>
      <c r="Q13">
        <f>COUNTIF(N:N,"11")</f>
        <v>48</v>
      </c>
      <c r="R13">
        <f t="shared" si="0"/>
        <v>27.416666666666668</v>
      </c>
      <c r="S13" s="17">
        <f>AVERAGEIF(N12:N810,  P13, M11:M810)</f>
        <v>1.9951903292181068E-2</v>
      </c>
      <c r="T13" s="17">
        <f t="shared" si="1"/>
        <v>2.0175040769906137E-2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1264</v>
      </c>
      <c r="H14" s="9" t="s">
        <v>17</v>
      </c>
      <c r="I14" s="9" t="s">
        <v>925</v>
      </c>
      <c r="J14" s="3" t="s">
        <v>2126</v>
      </c>
      <c r="K14" s="13" t="s">
        <v>1265</v>
      </c>
      <c r="L14" s="14" t="s">
        <v>1266</v>
      </c>
      <c r="M14" s="17">
        <f t="shared" si="2"/>
        <v>2.474537037037039E-2</v>
      </c>
      <c r="N14">
        <f t="shared" si="3"/>
        <v>11</v>
      </c>
      <c r="P14">
        <v>12</v>
      </c>
      <c r="Q14">
        <f>COUNTIF(N:N,"12")</f>
        <v>40</v>
      </c>
      <c r="R14">
        <f t="shared" si="0"/>
        <v>27.416666666666668</v>
      </c>
      <c r="S14" s="17">
        <f>AVERAGEIF(N13:N811,  P14, M12:M811)</f>
        <v>2.2857882553606219E-2</v>
      </c>
      <c r="T14" s="17">
        <f t="shared" si="1"/>
        <v>2.0175040769906137E-2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1267</v>
      </c>
      <c r="H15" s="9" t="s">
        <v>17</v>
      </c>
      <c r="I15" s="9" t="s">
        <v>925</v>
      </c>
      <c r="J15" s="3" t="s">
        <v>2126</v>
      </c>
      <c r="K15" s="13" t="s">
        <v>1268</v>
      </c>
      <c r="L15" s="14" t="s">
        <v>1269</v>
      </c>
      <c r="M15" s="17">
        <f t="shared" si="2"/>
        <v>3.0011574074074066E-2</v>
      </c>
      <c r="N15">
        <f t="shared" si="3"/>
        <v>13</v>
      </c>
      <c r="P15">
        <v>13</v>
      </c>
      <c r="Q15">
        <f>COUNTIF(N:N,"13")</f>
        <v>50</v>
      </c>
      <c r="R15">
        <f t="shared" si="0"/>
        <v>27.416666666666668</v>
      </c>
      <c r="S15" s="17">
        <f>AVERAGEIF(N14:N812,  P15, M13:M812)</f>
        <v>2.3585482804232807E-2</v>
      </c>
      <c r="T15" s="17">
        <f t="shared" si="1"/>
        <v>2.0175040769906137E-2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1333</v>
      </c>
      <c r="H16" s="9" t="s">
        <v>17</v>
      </c>
      <c r="I16" s="9" t="s">
        <v>1334</v>
      </c>
      <c r="J16" s="3" t="s">
        <v>2126</v>
      </c>
      <c r="K16" s="13" t="s">
        <v>1335</v>
      </c>
      <c r="L16" s="14" t="s">
        <v>1336</v>
      </c>
      <c r="M16" s="17">
        <f t="shared" si="2"/>
        <v>2.2048611111111116E-2</v>
      </c>
      <c r="N16">
        <f t="shared" si="3"/>
        <v>6</v>
      </c>
      <c r="P16">
        <v>14</v>
      </c>
      <c r="Q16">
        <f>COUNTIF(N:N,"14")</f>
        <v>34</v>
      </c>
      <c r="R16">
        <f t="shared" si="0"/>
        <v>27.416666666666668</v>
      </c>
      <c r="S16" s="17">
        <f>AVERAGEIF(N15:N813,  P16, M14:M813)</f>
        <v>2.4471836419753076E-2</v>
      </c>
      <c r="T16" s="17">
        <f t="shared" si="1"/>
        <v>2.0175040769906137E-2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1337</v>
      </c>
      <c r="H17" s="9" t="s">
        <v>17</v>
      </c>
      <c r="I17" s="9" t="s">
        <v>1334</v>
      </c>
      <c r="J17" s="3" t="s">
        <v>2126</v>
      </c>
      <c r="K17" s="13" t="s">
        <v>1338</v>
      </c>
      <c r="L17" s="14" t="s">
        <v>1339</v>
      </c>
      <c r="M17" s="17">
        <f t="shared" si="2"/>
        <v>5.9594907407407471E-2</v>
      </c>
      <c r="N17">
        <f t="shared" si="3"/>
        <v>12</v>
      </c>
      <c r="P17">
        <v>15</v>
      </c>
      <c r="Q17">
        <f>COUNTIF(N:N,"15")</f>
        <v>25</v>
      </c>
      <c r="R17">
        <f t="shared" si="0"/>
        <v>27.416666666666668</v>
      </c>
      <c r="S17" s="17">
        <f>AVERAGEIF(N16:N814,  P17, M15:M814)</f>
        <v>2.7519991582491563E-2</v>
      </c>
      <c r="T17" s="17">
        <f t="shared" si="1"/>
        <v>2.0175040769906137E-2</v>
      </c>
    </row>
    <row r="18" spans="1:20" x14ac:dyDescent="0.25">
      <c r="A18" s="11"/>
      <c r="B18" s="12"/>
      <c r="C18" s="9" t="s">
        <v>1340</v>
      </c>
      <c r="D18" s="9" t="s">
        <v>1341</v>
      </c>
      <c r="E18" s="9" t="s">
        <v>1341</v>
      </c>
      <c r="F18" s="9" t="s">
        <v>15</v>
      </c>
      <c r="G18" s="10" t="s">
        <v>12</v>
      </c>
      <c r="H18" s="5"/>
      <c r="I18" s="5"/>
      <c r="J18" s="6"/>
      <c r="K18" s="7"/>
      <c r="L18" s="8"/>
      <c r="P18">
        <v>16</v>
      </c>
      <c r="Q18">
        <f>COUNTIF(N:N,"16")</f>
        <v>27</v>
      </c>
      <c r="R18">
        <f t="shared" si="0"/>
        <v>27.416666666666668</v>
      </c>
      <c r="S18" s="17">
        <f>AVERAGEIF(N17:N815,  P18, M16:M815)</f>
        <v>2.1196296296296314E-2</v>
      </c>
      <c r="T18" s="17">
        <f t="shared" si="1"/>
        <v>2.0175040769906137E-2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1342</v>
      </c>
      <c r="H19" s="9" t="s">
        <v>45</v>
      </c>
      <c r="I19" s="9" t="s">
        <v>1334</v>
      </c>
      <c r="J19" s="3" t="s">
        <v>2126</v>
      </c>
      <c r="K19" s="13" t="s">
        <v>1343</v>
      </c>
      <c r="L19" s="14" t="s">
        <v>1344</v>
      </c>
      <c r="M19" s="17">
        <f t="shared" si="2"/>
        <v>2.2372685185185204E-2</v>
      </c>
      <c r="N19">
        <f t="shared" si="3"/>
        <v>7</v>
      </c>
      <c r="P19">
        <v>17</v>
      </c>
      <c r="Q19">
        <f>COUNTIF(N:N,"17")</f>
        <v>19</v>
      </c>
      <c r="R19">
        <f t="shared" si="0"/>
        <v>27.416666666666668</v>
      </c>
      <c r="S19" s="17">
        <f>AVERAGEIF(N18:N816,  P19, M17:M816)</f>
        <v>2.2143246187363855E-2</v>
      </c>
      <c r="T19" s="17">
        <f t="shared" si="1"/>
        <v>2.0175040769906137E-2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1711</v>
      </c>
      <c r="H20" s="9" t="s">
        <v>45</v>
      </c>
      <c r="I20" s="9" t="s">
        <v>1712</v>
      </c>
      <c r="J20" s="3" t="s">
        <v>2126</v>
      </c>
      <c r="K20" s="13" t="s">
        <v>1713</v>
      </c>
      <c r="L20" s="14" t="s">
        <v>1714</v>
      </c>
      <c r="M20" s="17">
        <f t="shared" si="2"/>
        <v>1.8171296296296324E-2</v>
      </c>
      <c r="N20">
        <f t="shared" si="3"/>
        <v>7</v>
      </c>
      <c r="P20">
        <v>18</v>
      </c>
      <c r="Q20">
        <f>COUNTIF(N:N,"18")</f>
        <v>13</v>
      </c>
      <c r="R20">
        <f t="shared" si="0"/>
        <v>27.416666666666668</v>
      </c>
      <c r="S20" s="17">
        <f>AVERAGEIF(N19:N817,  P20, M18:M817)</f>
        <v>2.4326923076923097E-2</v>
      </c>
      <c r="T20" s="17">
        <f t="shared" si="1"/>
        <v>2.0175040769906137E-2</v>
      </c>
    </row>
    <row r="21" spans="1:20" x14ac:dyDescent="0.25">
      <c r="A21" s="11"/>
      <c r="B21" s="12"/>
      <c r="C21" s="9" t="s">
        <v>31</v>
      </c>
      <c r="D21" s="9" t="s">
        <v>32</v>
      </c>
      <c r="E21" s="9" t="s">
        <v>32</v>
      </c>
      <c r="F21" s="9" t="s">
        <v>15</v>
      </c>
      <c r="G21" s="9" t="s">
        <v>33</v>
      </c>
      <c r="H21" s="9" t="s">
        <v>17</v>
      </c>
      <c r="I21" s="9" t="s">
        <v>18</v>
      </c>
      <c r="J21" s="3" t="s">
        <v>2126</v>
      </c>
      <c r="K21" s="13" t="s">
        <v>34</v>
      </c>
      <c r="L21" s="14" t="s">
        <v>35</v>
      </c>
      <c r="M21" s="17">
        <f t="shared" si="2"/>
        <v>1.7893518518518503E-2</v>
      </c>
      <c r="N21">
        <f t="shared" si="3"/>
        <v>9</v>
      </c>
      <c r="P21">
        <v>19</v>
      </c>
      <c r="Q21">
        <f>COUNTIF(N:N,"19")</f>
        <v>7</v>
      </c>
      <c r="R21">
        <f t="shared" si="0"/>
        <v>27.416666666666668</v>
      </c>
      <c r="S21" s="17">
        <f>AVERAGEIF(N20:N818,  P21, M19:M818)</f>
        <v>2.2053571428571457E-2</v>
      </c>
      <c r="T21" s="17">
        <f t="shared" si="1"/>
        <v>2.0175040769906137E-2</v>
      </c>
    </row>
    <row r="22" spans="1:20" x14ac:dyDescent="0.25">
      <c r="A22" s="11"/>
      <c r="B22" s="12"/>
      <c r="C22" s="9" t="s">
        <v>36</v>
      </c>
      <c r="D22" s="9" t="s">
        <v>37</v>
      </c>
      <c r="E22" s="9" t="s">
        <v>37</v>
      </c>
      <c r="F22" s="9" t="s">
        <v>15</v>
      </c>
      <c r="G22" s="10" t="s">
        <v>12</v>
      </c>
      <c r="H22" s="5"/>
      <c r="I22" s="5"/>
      <c r="J22" s="6"/>
      <c r="K22" s="7"/>
      <c r="L22" s="8"/>
      <c r="P22">
        <v>20</v>
      </c>
      <c r="Q22">
        <f>COUNTIF(N:N,"20")</f>
        <v>15</v>
      </c>
      <c r="R22">
        <f t="shared" si="0"/>
        <v>27.416666666666668</v>
      </c>
      <c r="S22" s="17">
        <f>AVERAGEIF(N21:N819,  P22, M20:M819)</f>
        <v>1.8607253086419775E-2</v>
      </c>
      <c r="T22" s="17">
        <f t="shared" si="1"/>
        <v>2.0175040769906137E-2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38</v>
      </c>
      <c r="H23" s="9" t="s">
        <v>17</v>
      </c>
      <c r="I23" s="9" t="s">
        <v>18</v>
      </c>
      <c r="J23" s="3" t="s">
        <v>2126</v>
      </c>
      <c r="K23" s="13" t="s">
        <v>39</v>
      </c>
      <c r="L23" s="14" t="s">
        <v>40</v>
      </c>
      <c r="M23" s="17">
        <f t="shared" si="2"/>
        <v>4.0879629629629655E-2</v>
      </c>
      <c r="N23">
        <f t="shared" si="3"/>
        <v>14</v>
      </c>
      <c r="P23">
        <v>21</v>
      </c>
      <c r="Q23">
        <f>COUNTIF(N:N,"21")</f>
        <v>17</v>
      </c>
      <c r="R23">
        <f t="shared" si="0"/>
        <v>27.416666666666668</v>
      </c>
      <c r="S23" s="17">
        <f>AVERAGEIF(N22:N820,  P23, M21:M820)</f>
        <v>1.7725694444444419E-2</v>
      </c>
      <c r="T23" s="17">
        <f t="shared" si="1"/>
        <v>2.0175040769906137E-2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838</v>
      </c>
      <c r="H24" s="9" t="s">
        <v>17</v>
      </c>
      <c r="I24" s="9" t="s">
        <v>518</v>
      </c>
      <c r="J24" s="3" t="s">
        <v>2126</v>
      </c>
      <c r="K24" s="13" t="s">
        <v>839</v>
      </c>
      <c r="L24" s="14" t="s">
        <v>840</v>
      </c>
      <c r="M24" s="17">
        <f t="shared" si="2"/>
        <v>1.9930555555555507E-2</v>
      </c>
      <c r="N24">
        <f t="shared" si="3"/>
        <v>8</v>
      </c>
      <c r="P24">
        <v>22</v>
      </c>
      <c r="Q24">
        <f>COUNTIF(N:N,"22")</f>
        <v>7</v>
      </c>
      <c r="R24">
        <f t="shared" si="0"/>
        <v>27.416666666666668</v>
      </c>
      <c r="S24" s="17">
        <f>AVERAGEIF(N23:N821,  P24, M22:M821)</f>
        <v>2.3381283068783044E-2</v>
      </c>
      <c r="T24" s="17">
        <f t="shared" si="1"/>
        <v>2.0175040769906137E-2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1270</v>
      </c>
      <c r="H25" s="9" t="s">
        <v>17</v>
      </c>
      <c r="I25" s="9" t="s">
        <v>925</v>
      </c>
      <c r="J25" s="3" t="s">
        <v>2126</v>
      </c>
      <c r="K25" s="13" t="s">
        <v>1271</v>
      </c>
      <c r="L25" s="14" t="s">
        <v>1272</v>
      </c>
      <c r="M25" s="17">
        <f t="shared" si="2"/>
        <v>1.6238425925925948E-2</v>
      </c>
      <c r="N25">
        <f t="shared" si="3"/>
        <v>12</v>
      </c>
      <c r="P25">
        <v>23</v>
      </c>
      <c r="Q25">
        <f>COUNTIF(N:N,"23")</f>
        <v>15</v>
      </c>
      <c r="R25">
        <f t="shared" si="0"/>
        <v>27.416666666666668</v>
      </c>
      <c r="S25" s="17">
        <f>AVERAGEIF(N24:N822,  P25, M23:M822)</f>
        <v>1.8836805555555575E-2</v>
      </c>
      <c r="T25" s="17">
        <f t="shared" si="1"/>
        <v>2.0175040769906137E-2</v>
      </c>
    </row>
    <row r="26" spans="1:20" x14ac:dyDescent="0.25">
      <c r="A26" s="11"/>
      <c r="B26" s="12"/>
      <c r="C26" s="9" t="s">
        <v>41</v>
      </c>
      <c r="D26" s="9" t="s">
        <v>42</v>
      </c>
      <c r="E26" s="10" t="s">
        <v>12</v>
      </c>
      <c r="F26" s="5"/>
      <c r="G26" s="5"/>
      <c r="H26" s="5"/>
      <c r="I26" s="5"/>
      <c r="J26" s="6"/>
      <c r="K26" s="7"/>
      <c r="L26" s="8"/>
    </row>
    <row r="27" spans="1:20" x14ac:dyDescent="0.25">
      <c r="A27" s="11"/>
      <c r="B27" s="12"/>
      <c r="C27" s="12"/>
      <c r="D27" s="12"/>
      <c r="E27" s="9" t="s">
        <v>43</v>
      </c>
      <c r="F27" s="9" t="s">
        <v>15</v>
      </c>
      <c r="G27" s="10" t="s">
        <v>12</v>
      </c>
      <c r="H27" s="5"/>
      <c r="I27" s="5"/>
      <c r="J27" s="6"/>
      <c r="K27" s="7"/>
      <c r="L27" s="8"/>
    </row>
    <row r="28" spans="1:20" x14ac:dyDescent="0.25">
      <c r="A28" s="11"/>
      <c r="B28" s="12"/>
      <c r="C28" s="12"/>
      <c r="D28" s="12"/>
      <c r="E28" s="12"/>
      <c r="F28" s="12"/>
      <c r="G28" s="9" t="s">
        <v>44</v>
      </c>
      <c r="H28" s="9" t="s">
        <v>45</v>
      </c>
      <c r="I28" s="9" t="s">
        <v>18</v>
      </c>
      <c r="J28" s="3" t="s">
        <v>2126</v>
      </c>
      <c r="K28" s="13" t="s">
        <v>46</v>
      </c>
      <c r="L28" s="14" t="s">
        <v>47</v>
      </c>
      <c r="M28" s="17">
        <f t="shared" si="2"/>
        <v>1.8784722222222383E-2</v>
      </c>
      <c r="N28">
        <f t="shared" si="3"/>
        <v>21</v>
      </c>
    </row>
    <row r="29" spans="1:20" x14ac:dyDescent="0.25">
      <c r="A29" s="11"/>
      <c r="B29" s="12"/>
      <c r="C29" s="12"/>
      <c r="D29" s="12"/>
      <c r="E29" s="12"/>
      <c r="F29" s="12"/>
      <c r="G29" s="9" t="s">
        <v>1273</v>
      </c>
      <c r="H29" s="9" t="s">
        <v>17</v>
      </c>
      <c r="I29" s="9" t="s">
        <v>925</v>
      </c>
      <c r="J29" s="3" t="s">
        <v>2126</v>
      </c>
      <c r="K29" s="13" t="s">
        <v>1274</v>
      </c>
      <c r="L29" s="14" t="s">
        <v>1275</v>
      </c>
      <c r="M29" s="17">
        <f t="shared" si="2"/>
        <v>1.9328703703703654E-2</v>
      </c>
      <c r="N29">
        <f t="shared" si="3"/>
        <v>19</v>
      </c>
      <c r="Q29" t="s">
        <v>2131</v>
      </c>
      <c r="R29">
        <v>136</v>
      </c>
    </row>
    <row r="30" spans="1:20" x14ac:dyDescent="0.25">
      <c r="A30" s="11"/>
      <c r="B30" s="12"/>
      <c r="C30" s="12"/>
      <c r="D30" s="12"/>
      <c r="E30" s="9" t="s">
        <v>42</v>
      </c>
      <c r="F30" s="9" t="s">
        <v>15</v>
      </c>
      <c r="G30" s="10" t="s">
        <v>12</v>
      </c>
      <c r="H30" s="5"/>
      <c r="I30" s="5"/>
      <c r="J30" s="6"/>
      <c r="K30" s="7"/>
      <c r="L30" s="8"/>
      <c r="Q30" t="s">
        <v>2132</v>
      </c>
      <c r="R30">
        <v>130</v>
      </c>
    </row>
    <row r="31" spans="1:20" x14ac:dyDescent="0.25">
      <c r="A31" s="11"/>
      <c r="B31" s="12"/>
      <c r="C31" s="12"/>
      <c r="D31" s="12"/>
      <c r="E31" s="12"/>
      <c r="F31" s="12"/>
      <c r="G31" s="9" t="s">
        <v>48</v>
      </c>
      <c r="H31" s="9" t="s">
        <v>17</v>
      </c>
      <c r="I31" s="9" t="s">
        <v>18</v>
      </c>
      <c r="J31" s="3" t="s">
        <v>2126</v>
      </c>
      <c r="K31" s="13" t="s">
        <v>49</v>
      </c>
      <c r="L31" s="14" t="s">
        <v>50</v>
      </c>
      <c r="M31" s="17">
        <f t="shared" si="2"/>
        <v>2.2442129629629604E-2</v>
      </c>
      <c r="N31">
        <f t="shared" si="3"/>
        <v>9</v>
      </c>
      <c r="Q31" t="s">
        <v>2133</v>
      </c>
      <c r="R31">
        <v>135</v>
      </c>
    </row>
    <row r="32" spans="1:20" x14ac:dyDescent="0.25">
      <c r="A32" s="11"/>
      <c r="B32" s="12"/>
      <c r="C32" s="12"/>
      <c r="D32" s="12"/>
      <c r="E32" s="12"/>
      <c r="F32" s="12"/>
      <c r="G32" s="9" t="s">
        <v>51</v>
      </c>
      <c r="H32" s="9" t="s">
        <v>17</v>
      </c>
      <c r="I32" s="9" t="s">
        <v>18</v>
      </c>
      <c r="J32" s="3" t="s">
        <v>2126</v>
      </c>
      <c r="K32" s="13" t="s">
        <v>52</v>
      </c>
      <c r="L32" s="14" t="s">
        <v>53</v>
      </c>
      <c r="M32" s="17">
        <f t="shared" si="2"/>
        <v>4.6875E-2</v>
      </c>
      <c r="N32">
        <f t="shared" si="3"/>
        <v>13</v>
      </c>
      <c r="Q32" t="s">
        <v>2134</v>
      </c>
      <c r="R32">
        <v>120</v>
      </c>
    </row>
    <row r="33" spans="1:18" x14ac:dyDescent="0.25">
      <c r="A33" s="11"/>
      <c r="B33" s="12"/>
      <c r="C33" s="12"/>
      <c r="D33" s="12"/>
      <c r="E33" s="12"/>
      <c r="F33" s="12"/>
      <c r="G33" s="9" t="s">
        <v>54</v>
      </c>
      <c r="H33" s="9" t="s">
        <v>17</v>
      </c>
      <c r="I33" s="9" t="s">
        <v>18</v>
      </c>
      <c r="J33" s="3" t="s">
        <v>2126</v>
      </c>
      <c r="K33" s="13" t="s">
        <v>55</v>
      </c>
      <c r="L33" s="14" t="s">
        <v>56</v>
      </c>
      <c r="M33" s="17">
        <f t="shared" si="2"/>
        <v>2.5289351851851882E-2</v>
      </c>
      <c r="N33">
        <f t="shared" si="3"/>
        <v>17</v>
      </c>
      <c r="Q33" t="s">
        <v>2135</v>
      </c>
      <c r="R33">
        <v>91</v>
      </c>
    </row>
    <row r="34" spans="1:18" x14ac:dyDescent="0.25">
      <c r="A34" s="11"/>
      <c r="B34" s="12"/>
      <c r="C34" s="12"/>
      <c r="D34" s="12"/>
      <c r="E34" s="12"/>
      <c r="F34" s="12"/>
      <c r="G34" s="9" t="s">
        <v>841</v>
      </c>
      <c r="H34" s="9" t="s">
        <v>17</v>
      </c>
      <c r="I34" s="9" t="s">
        <v>518</v>
      </c>
      <c r="J34" s="3" t="s">
        <v>2126</v>
      </c>
      <c r="K34" s="13" t="s">
        <v>842</v>
      </c>
      <c r="L34" s="14" t="s">
        <v>843</v>
      </c>
      <c r="M34" s="17">
        <f t="shared" si="2"/>
        <v>2.0173611111111101E-2</v>
      </c>
      <c r="N34">
        <f t="shared" si="3"/>
        <v>9</v>
      </c>
      <c r="Q34" t="s">
        <v>2136</v>
      </c>
      <c r="R34">
        <v>34</v>
      </c>
    </row>
    <row r="35" spans="1:18" x14ac:dyDescent="0.25">
      <c r="A35" s="11"/>
      <c r="B35" s="12"/>
      <c r="C35" s="12"/>
      <c r="D35" s="12"/>
      <c r="E35" s="12"/>
      <c r="F35" s="12"/>
      <c r="G35" s="9" t="s">
        <v>844</v>
      </c>
      <c r="H35" s="9" t="s">
        <v>17</v>
      </c>
      <c r="I35" s="9" t="s">
        <v>518</v>
      </c>
      <c r="J35" s="3" t="s">
        <v>2126</v>
      </c>
      <c r="K35" s="13" t="s">
        <v>845</v>
      </c>
      <c r="L35" s="14" t="s">
        <v>846</v>
      </c>
      <c r="M35" s="17">
        <f t="shared" si="2"/>
        <v>2.1817129629629672E-2</v>
      </c>
      <c r="N35">
        <f t="shared" si="3"/>
        <v>13</v>
      </c>
      <c r="Q35" t="s">
        <v>2137</v>
      </c>
      <c r="R35">
        <v>14</v>
      </c>
    </row>
    <row r="36" spans="1:18" x14ac:dyDescent="0.25">
      <c r="A36" s="11"/>
      <c r="B36" s="12"/>
      <c r="C36" s="12"/>
      <c r="D36" s="12"/>
      <c r="E36" s="12"/>
      <c r="F36" s="12"/>
      <c r="G36" s="9" t="s">
        <v>847</v>
      </c>
      <c r="H36" s="9" t="s">
        <v>17</v>
      </c>
      <c r="I36" s="9" t="s">
        <v>518</v>
      </c>
      <c r="J36" s="3" t="s">
        <v>2126</v>
      </c>
      <c r="K36" s="13" t="s">
        <v>848</v>
      </c>
      <c r="L36" s="14" t="s">
        <v>849</v>
      </c>
      <c r="M36" s="17">
        <f t="shared" si="2"/>
        <v>1.9004629629629566E-2</v>
      </c>
      <c r="N36">
        <f t="shared" si="3"/>
        <v>16</v>
      </c>
    </row>
    <row r="37" spans="1:18" x14ac:dyDescent="0.25">
      <c r="A37" s="11"/>
      <c r="B37" s="12"/>
      <c r="C37" s="12"/>
      <c r="D37" s="12"/>
      <c r="E37" s="12"/>
      <c r="F37" s="12"/>
      <c r="G37" s="9" t="s">
        <v>1276</v>
      </c>
      <c r="H37" s="9" t="s">
        <v>45</v>
      </c>
      <c r="I37" s="9" t="s">
        <v>925</v>
      </c>
      <c r="J37" s="3" t="s">
        <v>2126</v>
      </c>
      <c r="K37" s="13" t="s">
        <v>1277</v>
      </c>
      <c r="L37" s="14" t="s">
        <v>1278</v>
      </c>
      <c r="M37" s="17">
        <f t="shared" si="2"/>
        <v>4.8912037037037004E-2</v>
      </c>
      <c r="N37">
        <f t="shared" si="3"/>
        <v>10</v>
      </c>
    </row>
    <row r="38" spans="1:18" x14ac:dyDescent="0.25">
      <c r="A38" s="11"/>
      <c r="B38" s="12"/>
      <c r="C38" s="12"/>
      <c r="D38" s="12"/>
      <c r="E38" s="12"/>
      <c r="F38" s="12"/>
      <c r="G38" s="9" t="s">
        <v>1279</v>
      </c>
      <c r="H38" s="9" t="s">
        <v>45</v>
      </c>
      <c r="I38" s="9" t="s">
        <v>925</v>
      </c>
      <c r="J38" s="3" t="s">
        <v>2126</v>
      </c>
      <c r="K38" s="13" t="s">
        <v>1280</v>
      </c>
      <c r="L38" s="14" t="s">
        <v>1281</v>
      </c>
      <c r="M38" s="17">
        <f t="shared" si="2"/>
        <v>4.0150462962962985E-2</v>
      </c>
      <c r="N38">
        <f t="shared" si="3"/>
        <v>15</v>
      </c>
    </row>
    <row r="39" spans="1:18" x14ac:dyDescent="0.25">
      <c r="A39" s="11"/>
      <c r="B39" s="12"/>
      <c r="C39" s="12"/>
      <c r="D39" s="12"/>
      <c r="E39" s="12"/>
      <c r="F39" s="12"/>
      <c r="G39" s="9" t="s">
        <v>1282</v>
      </c>
      <c r="H39" s="9" t="s">
        <v>45</v>
      </c>
      <c r="I39" s="9" t="s">
        <v>925</v>
      </c>
      <c r="J39" s="3" t="s">
        <v>2126</v>
      </c>
      <c r="K39" s="13" t="s">
        <v>1283</v>
      </c>
      <c r="L39" s="14" t="s">
        <v>1284</v>
      </c>
      <c r="M39" s="17">
        <f t="shared" si="2"/>
        <v>3.9687499999999876E-2</v>
      </c>
      <c r="N39">
        <f t="shared" si="3"/>
        <v>15</v>
      </c>
    </row>
    <row r="40" spans="1:18" x14ac:dyDescent="0.25">
      <c r="A40" s="11"/>
      <c r="B40" s="12"/>
      <c r="C40" s="12"/>
      <c r="D40" s="12"/>
      <c r="E40" s="12"/>
      <c r="F40" s="12"/>
      <c r="G40" s="9" t="s">
        <v>1285</v>
      </c>
      <c r="H40" s="9" t="s">
        <v>45</v>
      </c>
      <c r="I40" s="9" t="s">
        <v>925</v>
      </c>
      <c r="J40" s="3" t="s">
        <v>2126</v>
      </c>
      <c r="K40" s="13" t="s">
        <v>1286</v>
      </c>
      <c r="L40" s="14" t="s">
        <v>1287</v>
      </c>
      <c r="M40" s="17">
        <f t="shared" si="2"/>
        <v>1.6342592592592409E-2</v>
      </c>
      <c r="N40">
        <f t="shared" si="3"/>
        <v>19</v>
      </c>
    </row>
    <row r="41" spans="1:18" x14ac:dyDescent="0.25">
      <c r="A41" s="11"/>
      <c r="B41" s="12"/>
      <c r="C41" s="12"/>
      <c r="D41" s="12"/>
      <c r="E41" s="12"/>
      <c r="F41" s="12"/>
      <c r="G41" s="9" t="s">
        <v>1345</v>
      </c>
      <c r="H41" s="9" t="s">
        <v>45</v>
      </c>
      <c r="I41" s="9" t="s">
        <v>1334</v>
      </c>
      <c r="J41" s="3" t="s">
        <v>2126</v>
      </c>
      <c r="K41" s="13" t="s">
        <v>1346</v>
      </c>
      <c r="L41" s="14" t="s">
        <v>1347</v>
      </c>
      <c r="M41" s="17">
        <f t="shared" si="2"/>
        <v>1.5462962962963012E-2</v>
      </c>
      <c r="N41">
        <f t="shared" si="3"/>
        <v>9</v>
      </c>
    </row>
    <row r="42" spans="1:18" x14ac:dyDescent="0.25">
      <c r="A42" s="11"/>
      <c r="B42" s="12"/>
      <c r="C42" s="12"/>
      <c r="D42" s="12"/>
      <c r="E42" s="12"/>
      <c r="F42" s="12"/>
      <c r="G42" s="9" t="s">
        <v>1348</v>
      </c>
      <c r="H42" s="9" t="s">
        <v>45</v>
      </c>
      <c r="I42" s="9" t="s">
        <v>1334</v>
      </c>
      <c r="J42" s="3" t="s">
        <v>2126</v>
      </c>
      <c r="K42" s="13" t="s">
        <v>1349</v>
      </c>
      <c r="L42" s="14" t="s">
        <v>1350</v>
      </c>
      <c r="M42" s="17">
        <f t="shared" si="2"/>
        <v>3.4050925925925901E-2</v>
      </c>
      <c r="N42">
        <f t="shared" si="3"/>
        <v>9</v>
      </c>
    </row>
    <row r="43" spans="1:18" x14ac:dyDescent="0.25">
      <c r="A43" s="11"/>
      <c r="B43" s="12"/>
      <c r="C43" s="12"/>
      <c r="D43" s="12"/>
      <c r="E43" s="12"/>
      <c r="F43" s="12"/>
      <c r="G43" s="9" t="s">
        <v>1351</v>
      </c>
      <c r="H43" s="9" t="s">
        <v>45</v>
      </c>
      <c r="I43" s="9" t="s">
        <v>1334</v>
      </c>
      <c r="J43" s="3" t="s">
        <v>2126</v>
      </c>
      <c r="K43" s="13" t="s">
        <v>1352</v>
      </c>
      <c r="L43" s="14" t="s">
        <v>1353</v>
      </c>
      <c r="M43" s="17">
        <f t="shared" si="2"/>
        <v>3.386574074074078E-2</v>
      </c>
      <c r="N43">
        <f t="shared" si="3"/>
        <v>13</v>
      </c>
    </row>
    <row r="44" spans="1:18" x14ac:dyDescent="0.25">
      <c r="A44" s="11"/>
      <c r="B44" s="12"/>
      <c r="C44" s="12"/>
      <c r="D44" s="12"/>
      <c r="E44" s="12"/>
      <c r="F44" s="12"/>
      <c r="G44" s="9" t="s">
        <v>1354</v>
      </c>
      <c r="H44" s="9" t="s">
        <v>45</v>
      </c>
      <c r="I44" s="9" t="s">
        <v>1334</v>
      </c>
      <c r="J44" s="3" t="s">
        <v>2126</v>
      </c>
      <c r="K44" s="13" t="s">
        <v>1355</v>
      </c>
      <c r="L44" s="14" t="s">
        <v>1356</v>
      </c>
      <c r="M44" s="17">
        <f t="shared" si="2"/>
        <v>2.3680555555555483E-2</v>
      </c>
      <c r="N44">
        <f t="shared" si="3"/>
        <v>14</v>
      </c>
    </row>
    <row r="45" spans="1:18" x14ac:dyDescent="0.25">
      <c r="A45" s="11"/>
      <c r="B45" s="12"/>
      <c r="C45" s="12"/>
      <c r="D45" s="12"/>
      <c r="E45" s="12"/>
      <c r="F45" s="12"/>
      <c r="G45" s="9" t="s">
        <v>1715</v>
      </c>
      <c r="H45" s="9" t="s">
        <v>45</v>
      </c>
      <c r="I45" s="9" t="s">
        <v>1712</v>
      </c>
      <c r="J45" s="3" t="s">
        <v>2126</v>
      </c>
      <c r="K45" s="13" t="s">
        <v>1716</v>
      </c>
      <c r="L45" s="14" t="s">
        <v>1717</v>
      </c>
      <c r="M45" s="17">
        <f t="shared" si="2"/>
        <v>3.2025462962962936E-2</v>
      </c>
      <c r="N45">
        <f t="shared" si="3"/>
        <v>9</v>
      </c>
    </row>
    <row r="46" spans="1:18" x14ac:dyDescent="0.25">
      <c r="A46" s="11"/>
      <c r="B46" s="12"/>
      <c r="C46" s="9" t="s">
        <v>111</v>
      </c>
      <c r="D46" s="9" t="s">
        <v>112</v>
      </c>
      <c r="E46" s="9" t="s">
        <v>112</v>
      </c>
      <c r="F46" s="9" t="s">
        <v>15</v>
      </c>
      <c r="G46" s="9" t="s">
        <v>850</v>
      </c>
      <c r="H46" s="9" t="s">
        <v>45</v>
      </c>
      <c r="I46" s="9" t="s">
        <v>518</v>
      </c>
      <c r="J46" s="3" t="s">
        <v>2126</v>
      </c>
      <c r="K46" s="13" t="s">
        <v>851</v>
      </c>
      <c r="L46" s="14" t="s">
        <v>852</v>
      </c>
      <c r="M46" s="17">
        <f t="shared" si="2"/>
        <v>1.4826388888888875E-2</v>
      </c>
      <c r="N46">
        <f t="shared" si="3"/>
        <v>22</v>
      </c>
    </row>
    <row r="47" spans="1:18" x14ac:dyDescent="0.25">
      <c r="A47" s="11"/>
      <c r="B47" s="12"/>
      <c r="C47" s="9" t="s">
        <v>57</v>
      </c>
      <c r="D47" s="9" t="s">
        <v>58</v>
      </c>
      <c r="E47" s="9" t="s">
        <v>58</v>
      </c>
      <c r="F47" s="9" t="s">
        <v>15</v>
      </c>
      <c r="G47" s="9" t="s">
        <v>59</v>
      </c>
      <c r="H47" s="9" t="s">
        <v>17</v>
      </c>
      <c r="I47" s="9" t="s">
        <v>18</v>
      </c>
      <c r="J47" s="3" t="s">
        <v>2126</v>
      </c>
      <c r="K47" s="13" t="s">
        <v>60</v>
      </c>
      <c r="L47" s="14" t="s">
        <v>61</v>
      </c>
      <c r="M47" s="17">
        <f t="shared" si="2"/>
        <v>4.355324074074074E-2</v>
      </c>
      <c r="N47">
        <f t="shared" si="3"/>
        <v>14</v>
      </c>
    </row>
    <row r="48" spans="1:18" x14ac:dyDescent="0.25">
      <c r="A48" s="11"/>
      <c r="B48" s="12"/>
      <c r="C48" s="9" t="s">
        <v>1357</v>
      </c>
      <c r="D48" s="9" t="s">
        <v>1358</v>
      </c>
      <c r="E48" s="9" t="s">
        <v>1358</v>
      </c>
      <c r="F48" s="9" t="s">
        <v>15</v>
      </c>
      <c r="G48" s="9" t="s">
        <v>1359</v>
      </c>
      <c r="H48" s="9" t="s">
        <v>45</v>
      </c>
      <c r="I48" s="9" t="s">
        <v>1334</v>
      </c>
      <c r="J48" s="3" t="s">
        <v>2126</v>
      </c>
      <c r="K48" s="13" t="s">
        <v>1360</v>
      </c>
      <c r="L48" s="14" t="s">
        <v>1361</v>
      </c>
      <c r="M48" s="17">
        <f t="shared" si="2"/>
        <v>1.5891203703703671E-2</v>
      </c>
      <c r="N48">
        <f t="shared" si="3"/>
        <v>16</v>
      </c>
    </row>
    <row r="49" spans="1:14" x14ac:dyDescent="0.25">
      <c r="A49" s="11"/>
      <c r="B49" s="12"/>
      <c r="C49" s="9" t="s">
        <v>1288</v>
      </c>
      <c r="D49" s="9" t="s">
        <v>1289</v>
      </c>
      <c r="E49" s="9" t="s">
        <v>1289</v>
      </c>
      <c r="F49" s="9" t="s">
        <v>15</v>
      </c>
      <c r="G49" s="10" t="s">
        <v>12</v>
      </c>
      <c r="H49" s="5"/>
      <c r="I49" s="5"/>
      <c r="J49" s="6"/>
      <c r="K49" s="7"/>
      <c r="L49" s="8"/>
    </row>
    <row r="50" spans="1:14" x14ac:dyDescent="0.25">
      <c r="A50" s="11"/>
      <c r="B50" s="12"/>
      <c r="C50" s="12"/>
      <c r="D50" s="12"/>
      <c r="E50" s="12"/>
      <c r="F50" s="12"/>
      <c r="G50" s="9" t="s">
        <v>1290</v>
      </c>
      <c r="H50" s="9" t="s">
        <v>45</v>
      </c>
      <c r="I50" s="9" t="s">
        <v>925</v>
      </c>
      <c r="J50" s="3" t="s">
        <v>2126</v>
      </c>
      <c r="K50" s="13" t="s">
        <v>1291</v>
      </c>
      <c r="L50" s="14" t="s">
        <v>1292</v>
      </c>
      <c r="M50" s="17">
        <f t="shared" si="2"/>
        <v>3.1574074074074088E-2</v>
      </c>
      <c r="N50">
        <f t="shared" si="3"/>
        <v>14</v>
      </c>
    </row>
    <row r="51" spans="1:14" x14ac:dyDescent="0.25">
      <c r="A51" s="11"/>
      <c r="B51" s="12"/>
      <c r="C51" s="12"/>
      <c r="D51" s="12"/>
      <c r="E51" s="12"/>
      <c r="F51" s="12"/>
      <c r="G51" s="9" t="s">
        <v>1718</v>
      </c>
      <c r="H51" s="9" t="s">
        <v>17</v>
      </c>
      <c r="I51" s="9" t="s">
        <v>1712</v>
      </c>
      <c r="J51" s="3" t="s">
        <v>2126</v>
      </c>
      <c r="K51" s="13" t="s">
        <v>1719</v>
      </c>
      <c r="L51" s="14" t="s">
        <v>1720</v>
      </c>
      <c r="M51" s="17">
        <f t="shared" si="2"/>
        <v>1.5254629629629646E-2</v>
      </c>
      <c r="N51">
        <f t="shared" si="3"/>
        <v>4</v>
      </c>
    </row>
    <row r="52" spans="1:14" x14ac:dyDescent="0.25">
      <c r="A52" s="11"/>
      <c r="B52" s="12"/>
      <c r="C52" s="12"/>
      <c r="D52" s="12"/>
      <c r="E52" s="12"/>
      <c r="F52" s="12"/>
      <c r="G52" s="9" t="s">
        <v>2083</v>
      </c>
      <c r="H52" s="9" t="s">
        <v>17</v>
      </c>
      <c r="I52" s="9" t="s">
        <v>2084</v>
      </c>
      <c r="J52" s="3" t="s">
        <v>2126</v>
      </c>
      <c r="K52" s="13" t="s">
        <v>2085</v>
      </c>
      <c r="L52" s="14" t="s">
        <v>2086</v>
      </c>
      <c r="M52" s="17">
        <f t="shared" si="2"/>
        <v>1.7326388888888877E-2</v>
      </c>
      <c r="N52">
        <f t="shared" si="3"/>
        <v>6</v>
      </c>
    </row>
    <row r="53" spans="1:14" x14ac:dyDescent="0.25">
      <c r="A53" s="11"/>
      <c r="B53" s="12"/>
      <c r="C53" s="12"/>
      <c r="D53" s="12"/>
      <c r="E53" s="12"/>
      <c r="F53" s="12"/>
      <c r="G53" s="9" t="s">
        <v>2087</v>
      </c>
      <c r="H53" s="9" t="s">
        <v>17</v>
      </c>
      <c r="I53" s="9" t="s">
        <v>2084</v>
      </c>
      <c r="J53" s="3" t="s">
        <v>2126</v>
      </c>
      <c r="K53" s="13" t="s">
        <v>2088</v>
      </c>
      <c r="L53" s="14" t="s">
        <v>2089</v>
      </c>
      <c r="M53" s="17">
        <f t="shared" si="2"/>
        <v>1.5162037037037057E-2</v>
      </c>
      <c r="N53">
        <f t="shared" si="3"/>
        <v>11</v>
      </c>
    </row>
    <row r="54" spans="1:14" x14ac:dyDescent="0.25">
      <c r="A54" s="11"/>
      <c r="B54" s="12"/>
      <c r="C54" s="9" t="s">
        <v>398</v>
      </c>
      <c r="D54" s="9" t="s">
        <v>399</v>
      </c>
      <c r="E54" s="9" t="s">
        <v>399</v>
      </c>
      <c r="F54" s="9" t="s">
        <v>15</v>
      </c>
      <c r="G54" s="9" t="s">
        <v>1293</v>
      </c>
      <c r="H54" s="9" t="s">
        <v>17</v>
      </c>
      <c r="I54" s="9" t="s">
        <v>925</v>
      </c>
      <c r="J54" s="3" t="s">
        <v>2126</v>
      </c>
      <c r="K54" s="13" t="s">
        <v>1294</v>
      </c>
      <c r="L54" s="14" t="s">
        <v>1295</v>
      </c>
      <c r="M54" s="17">
        <f t="shared" si="2"/>
        <v>1.7777777777777781E-2</v>
      </c>
      <c r="N54">
        <f t="shared" si="3"/>
        <v>20</v>
      </c>
    </row>
    <row r="55" spans="1:14" x14ac:dyDescent="0.25">
      <c r="A55" s="3" t="s">
        <v>62</v>
      </c>
      <c r="B55" s="9" t="s">
        <v>63</v>
      </c>
      <c r="C55" s="10" t="s">
        <v>12</v>
      </c>
      <c r="D55" s="5"/>
      <c r="E55" s="5"/>
      <c r="F55" s="5"/>
      <c r="G55" s="5"/>
      <c r="H55" s="5"/>
      <c r="I55" s="5"/>
      <c r="J55" s="6"/>
      <c r="K55" s="7"/>
      <c r="L55" s="8"/>
    </row>
    <row r="56" spans="1:14" x14ac:dyDescent="0.25">
      <c r="A56" s="11"/>
      <c r="B56" s="12"/>
      <c r="C56" s="9" t="s">
        <v>64</v>
      </c>
      <c r="D56" s="9" t="s">
        <v>65</v>
      </c>
      <c r="E56" s="9" t="s">
        <v>65</v>
      </c>
      <c r="F56" s="9" t="s">
        <v>15</v>
      </c>
      <c r="G56" s="10" t="s">
        <v>12</v>
      </c>
      <c r="H56" s="5"/>
      <c r="I56" s="5"/>
      <c r="J56" s="6"/>
      <c r="K56" s="7"/>
      <c r="L56" s="8"/>
    </row>
    <row r="57" spans="1:14" x14ac:dyDescent="0.25">
      <c r="A57" s="11"/>
      <c r="B57" s="12"/>
      <c r="C57" s="12"/>
      <c r="D57" s="12"/>
      <c r="E57" s="12"/>
      <c r="F57" s="12"/>
      <c r="G57" s="9" t="s">
        <v>66</v>
      </c>
      <c r="H57" s="9" t="s">
        <v>17</v>
      </c>
      <c r="I57" s="9" t="s">
        <v>18</v>
      </c>
      <c r="J57" s="3" t="s">
        <v>2126</v>
      </c>
      <c r="K57" s="13" t="s">
        <v>67</v>
      </c>
      <c r="L57" s="14" t="s">
        <v>68</v>
      </c>
      <c r="M57" s="17">
        <f t="shared" si="2"/>
        <v>1.88194444444445E-2</v>
      </c>
      <c r="N57">
        <f t="shared" si="3"/>
        <v>8</v>
      </c>
    </row>
    <row r="58" spans="1:14" x14ac:dyDescent="0.25">
      <c r="A58" s="11"/>
      <c r="B58" s="12"/>
      <c r="C58" s="12"/>
      <c r="D58" s="12"/>
      <c r="E58" s="12"/>
      <c r="F58" s="12"/>
      <c r="G58" s="9" t="s">
        <v>69</v>
      </c>
      <c r="H58" s="9" t="s">
        <v>17</v>
      </c>
      <c r="I58" s="9" t="s">
        <v>18</v>
      </c>
      <c r="J58" s="3" t="s">
        <v>2126</v>
      </c>
      <c r="K58" s="13" t="s">
        <v>70</v>
      </c>
      <c r="L58" s="14" t="s">
        <v>71</v>
      </c>
      <c r="M58" s="17">
        <f t="shared" si="2"/>
        <v>2.4386574074074074E-2</v>
      </c>
      <c r="N58">
        <f t="shared" si="3"/>
        <v>12</v>
      </c>
    </row>
    <row r="59" spans="1:14" x14ac:dyDescent="0.25">
      <c r="A59" s="11"/>
      <c r="B59" s="12"/>
      <c r="C59" s="12"/>
      <c r="D59" s="12"/>
      <c r="E59" s="12"/>
      <c r="F59" s="12"/>
      <c r="G59" s="9" t="s">
        <v>924</v>
      </c>
      <c r="H59" s="9" t="s">
        <v>17</v>
      </c>
      <c r="I59" s="9" t="s">
        <v>925</v>
      </c>
      <c r="J59" s="3" t="s">
        <v>2126</v>
      </c>
      <c r="K59" s="13" t="s">
        <v>926</v>
      </c>
      <c r="L59" s="14" t="s">
        <v>927</v>
      </c>
      <c r="M59" s="17">
        <f t="shared" si="2"/>
        <v>1.6886574074074123E-2</v>
      </c>
      <c r="N59">
        <f t="shared" si="3"/>
        <v>15</v>
      </c>
    </row>
    <row r="60" spans="1:14" x14ac:dyDescent="0.25">
      <c r="A60" s="11"/>
      <c r="B60" s="12"/>
      <c r="C60" s="12"/>
      <c r="D60" s="12"/>
      <c r="E60" s="12"/>
      <c r="F60" s="12"/>
      <c r="G60" s="9" t="s">
        <v>1362</v>
      </c>
      <c r="H60" s="9" t="s">
        <v>17</v>
      </c>
      <c r="I60" s="9" t="s">
        <v>1334</v>
      </c>
      <c r="J60" s="3" t="s">
        <v>2126</v>
      </c>
      <c r="K60" s="13" t="s">
        <v>1363</v>
      </c>
      <c r="L60" s="14" t="s">
        <v>1364</v>
      </c>
      <c r="M60" s="17">
        <f t="shared" si="2"/>
        <v>1.7314814814814783E-2</v>
      </c>
      <c r="N60">
        <f t="shared" si="3"/>
        <v>13</v>
      </c>
    </row>
    <row r="61" spans="1:14" x14ac:dyDescent="0.25">
      <c r="A61" s="11"/>
      <c r="B61" s="12"/>
      <c r="C61" s="12"/>
      <c r="D61" s="12"/>
      <c r="E61" s="12"/>
      <c r="F61" s="12"/>
      <c r="G61" s="9" t="s">
        <v>1721</v>
      </c>
      <c r="H61" s="9" t="s">
        <v>17</v>
      </c>
      <c r="I61" s="9" t="s">
        <v>1712</v>
      </c>
      <c r="J61" s="3" t="s">
        <v>2126</v>
      </c>
      <c r="K61" s="13" t="s">
        <v>1722</v>
      </c>
      <c r="L61" s="14" t="s">
        <v>1723</v>
      </c>
      <c r="M61" s="17">
        <f t="shared" si="2"/>
        <v>1.7708333333333326E-2</v>
      </c>
      <c r="N61">
        <f t="shared" si="3"/>
        <v>7</v>
      </c>
    </row>
    <row r="62" spans="1:14" x14ac:dyDescent="0.25">
      <c r="A62" s="11"/>
      <c r="B62" s="12"/>
      <c r="C62" s="9" t="s">
        <v>13</v>
      </c>
      <c r="D62" s="9" t="s">
        <v>14</v>
      </c>
      <c r="E62" s="9" t="s">
        <v>14</v>
      </c>
      <c r="F62" s="9" t="s">
        <v>15</v>
      </c>
      <c r="G62" s="10" t="s">
        <v>12</v>
      </c>
      <c r="H62" s="5"/>
      <c r="I62" s="5"/>
      <c r="J62" s="6"/>
      <c r="K62" s="7"/>
      <c r="L62" s="8"/>
    </row>
    <row r="63" spans="1:14" x14ac:dyDescent="0.25">
      <c r="A63" s="11"/>
      <c r="B63" s="12"/>
      <c r="C63" s="12"/>
      <c r="D63" s="12"/>
      <c r="E63" s="12"/>
      <c r="F63" s="12"/>
      <c r="G63" s="9" t="s">
        <v>72</v>
      </c>
      <c r="H63" s="9" t="s">
        <v>17</v>
      </c>
      <c r="I63" s="9" t="s">
        <v>18</v>
      </c>
      <c r="J63" s="3" t="s">
        <v>2126</v>
      </c>
      <c r="K63" s="13" t="s">
        <v>73</v>
      </c>
      <c r="L63" s="14" t="s">
        <v>74</v>
      </c>
      <c r="M63" s="17">
        <f t="shared" si="2"/>
        <v>2.3391203703703622E-2</v>
      </c>
      <c r="N63">
        <f t="shared" si="3"/>
        <v>13</v>
      </c>
    </row>
    <row r="64" spans="1:14" x14ac:dyDescent="0.25">
      <c r="A64" s="11"/>
      <c r="B64" s="12"/>
      <c r="C64" s="12"/>
      <c r="D64" s="12"/>
      <c r="E64" s="12"/>
      <c r="F64" s="12"/>
      <c r="G64" s="9" t="s">
        <v>75</v>
      </c>
      <c r="H64" s="9" t="s">
        <v>17</v>
      </c>
      <c r="I64" s="9" t="s">
        <v>18</v>
      </c>
      <c r="J64" s="3" t="s">
        <v>2126</v>
      </c>
      <c r="K64" s="13" t="s">
        <v>76</v>
      </c>
      <c r="L64" s="14" t="s">
        <v>77</v>
      </c>
      <c r="M64" s="17">
        <f t="shared" si="2"/>
        <v>2.9525462962962989E-2</v>
      </c>
      <c r="N64">
        <f t="shared" si="3"/>
        <v>15</v>
      </c>
    </row>
    <row r="65" spans="1:14" x14ac:dyDescent="0.25">
      <c r="A65" s="11"/>
      <c r="B65" s="12"/>
      <c r="C65" s="12"/>
      <c r="D65" s="12"/>
      <c r="E65" s="12"/>
      <c r="F65" s="12"/>
      <c r="G65" s="9" t="s">
        <v>517</v>
      </c>
      <c r="H65" s="9" t="s">
        <v>17</v>
      </c>
      <c r="I65" s="9" t="s">
        <v>518</v>
      </c>
      <c r="J65" s="3" t="s">
        <v>2126</v>
      </c>
      <c r="K65" s="13" t="s">
        <v>519</v>
      </c>
      <c r="L65" s="14" t="s">
        <v>520</v>
      </c>
      <c r="M65" s="17">
        <f t="shared" si="2"/>
        <v>2.0081018518518512E-2</v>
      </c>
      <c r="N65">
        <f t="shared" si="3"/>
        <v>8</v>
      </c>
    </row>
    <row r="66" spans="1:14" x14ac:dyDescent="0.25">
      <c r="A66" s="11"/>
      <c r="B66" s="12"/>
      <c r="C66" s="12"/>
      <c r="D66" s="12"/>
      <c r="E66" s="12"/>
      <c r="F66" s="12"/>
      <c r="G66" s="9" t="s">
        <v>521</v>
      </c>
      <c r="H66" s="9" t="s">
        <v>17</v>
      </c>
      <c r="I66" s="9" t="s">
        <v>518</v>
      </c>
      <c r="J66" s="3" t="s">
        <v>2126</v>
      </c>
      <c r="K66" s="13" t="s">
        <v>522</v>
      </c>
      <c r="L66" s="14" t="s">
        <v>523</v>
      </c>
      <c r="M66" s="17">
        <f t="shared" si="2"/>
        <v>1.7974537037037108E-2</v>
      </c>
      <c r="N66">
        <f t="shared" si="3"/>
        <v>15</v>
      </c>
    </row>
    <row r="67" spans="1:14" x14ac:dyDescent="0.25">
      <c r="A67" s="11"/>
      <c r="B67" s="12"/>
      <c r="C67" s="9" t="s">
        <v>23</v>
      </c>
      <c r="D67" s="9" t="s">
        <v>24</v>
      </c>
      <c r="E67" s="9" t="s">
        <v>24</v>
      </c>
      <c r="F67" s="9" t="s">
        <v>15</v>
      </c>
      <c r="G67" s="10" t="s">
        <v>12</v>
      </c>
      <c r="H67" s="5"/>
      <c r="I67" s="5"/>
      <c r="J67" s="6"/>
      <c r="K67" s="7"/>
      <c r="L67" s="8"/>
    </row>
    <row r="68" spans="1:14" x14ac:dyDescent="0.25">
      <c r="A68" s="11"/>
      <c r="B68" s="12"/>
      <c r="C68" s="12"/>
      <c r="D68" s="12"/>
      <c r="E68" s="12"/>
      <c r="F68" s="12"/>
      <c r="G68" s="9" t="s">
        <v>78</v>
      </c>
      <c r="H68" s="9" t="s">
        <v>17</v>
      </c>
      <c r="I68" s="9" t="s">
        <v>18</v>
      </c>
      <c r="J68" s="3" t="s">
        <v>2126</v>
      </c>
      <c r="K68" s="13" t="s">
        <v>79</v>
      </c>
      <c r="L68" s="14" t="s">
        <v>80</v>
      </c>
      <c r="M68" s="17">
        <f t="shared" ref="M67:M130" si="4">L68-K68</f>
        <v>4.0590277777777795E-2</v>
      </c>
      <c r="N68">
        <f t="shared" ref="N67:N130" si="5">HOUR(K68)</f>
        <v>13</v>
      </c>
    </row>
    <row r="69" spans="1:14" x14ac:dyDescent="0.25">
      <c r="A69" s="11"/>
      <c r="B69" s="12"/>
      <c r="C69" s="12"/>
      <c r="D69" s="12"/>
      <c r="E69" s="12"/>
      <c r="F69" s="12"/>
      <c r="G69" s="9" t="s">
        <v>524</v>
      </c>
      <c r="H69" s="9" t="s">
        <v>17</v>
      </c>
      <c r="I69" s="9" t="s">
        <v>518</v>
      </c>
      <c r="J69" s="3" t="s">
        <v>2126</v>
      </c>
      <c r="K69" s="13" t="s">
        <v>525</v>
      </c>
      <c r="L69" s="14" t="s">
        <v>526</v>
      </c>
      <c r="M69" s="17">
        <f t="shared" si="4"/>
        <v>3.8819444444444517E-2</v>
      </c>
      <c r="N69">
        <f t="shared" si="5"/>
        <v>13</v>
      </c>
    </row>
    <row r="70" spans="1:14" x14ac:dyDescent="0.25">
      <c r="A70" s="11"/>
      <c r="B70" s="12"/>
      <c r="C70" s="12"/>
      <c r="D70" s="12"/>
      <c r="E70" s="12"/>
      <c r="F70" s="12"/>
      <c r="G70" s="9" t="s">
        <v>1365</v>
      </c>
      <c r="H70" s="9" t="s">
        <v>17</v>
      </c>
      <c r="I70" s="9" t="s">
        <v>1334</v>
      </c>
      <c r="J70" s="3" t="s">
        <v>2126</v>
      </c>
      <c r="K70" s="13" t="s">
        <v>1366</v>
      </c>
      <c r="L70" s="14" t="s">
        <v>1367</v>
      </c>
      <c r="M70" s="17">
        <f t="shared" si="4"/>
        <v>4.0150462962962929E-2</v>
      </c>
      <c r="N70">
        <f t="shared" si="5"/>
        <v>10</v>
      </c>
    </row>
    <row r="71" spans="1:14" x14ac:dyDescent="0.25">
      <c r="A71" s="11"/>
      <c r="B71" s="12"/>
      <c r="C71" s="9" t="s">
        <v>81</v>
      </c>
      <c r="D71" s="9" t="s">
        <v>82</v>
      </c>
      <c r="E71" s="10" t="s">
        <v>12</v>
      </c>
      <c r="F71" s="5"/>
      <c r="G71" s="5"/>
      <c r="H71" s="5"/>
      <c r="I71" s="5"/>
      <c r="J71" s="6"/>
      <c r="K71" s="7"/>
      <c r="L71" s="8"/>
    </row>
    <row r="72" spans="1:14" x14ac:dyDescent="0.25">
      <c r="A72" s="11"/>
      <c r="B72" s="12"/>
      <c r="C72" s="12"/>
      <c r="D72" s="12"/>
      <c r="E72" s="9" t="s">
        <v>82</v>
      </c>
      <c r="F72" s="9" t="s">
        <v>15</v>
      </c>
      <c r="G72" s="10" t="s">
        <v>12</v>
      </c>
      <c r="H72" s="5"/>
      <c r="I72" s="5"/>
      <c r="J72" s="6"/>
      <c r="K72" s="7"/>
      <c r="L72" s="8"/>
    </row>
    <row r="73" spans="1:14" x14ac:dyDescent="0.25">
      <c r="A73" s="11"/>
      <c r="B73" s="12"/>
      <c r="C73" s="12"/>
      <c r="D73" s="12"/>
      <c r="E73" s="12"/>
      <c r="F73" s="12"/>
      <c r="G73" s="9" t="s">
        <v>83</v>
      </c>
      <c r="H73" s="9" t="s">
        <v>17</v>
      </c>
      <c r="I73" s="9" t="s">
        <v>18</v>
      </c>
      <c r="J73" s="3" t="s">
        <v>2126</v>
      </c>
      <c r="K73" s="13" t="s">
        <v>84</v>
      </c>
      <c r="L73" s="14" t="s">
        <v>85</v>
      </c>
      <c r="M73" s="17">
        <f t="shared" si="4"/>
        <v>1.5960648148148154E-2</v>
      </c>
      <c r="N73">
        <f t="shared" si="5"/>
        <v>4</v>
      </c>
    </row>
    <row r="74" spans="1:14" x14ac:dyDescent="0.25">
      <c r="A74" s="11"/>
      <c r="B74" s="12"/>
      <c r="C74" s="12"/>
      <c r="D74" s="12"/>
      <c r="E74" s="12"/>
      <c r="F74" s="12"/>
      <c r="G74" s="9" t="s">
        <v>86</v>
      </c>
      <c r="H74" s="9" t="s">
        <v>17</v>
      </c>
      <c r="I74" s="9" t="s">
        <v>18</v>
      </c>
      <c r="J74" s="3" t="s">
        <v>2126</v>
      </c>
      <c r="K74" s="13" t="s">
        <v>87</v>
      </c>
      <c r="L74" s="14" t="s">
        <v>88</v>
      </c>
      <c r="M74" s="17">
        <f t="shared" si="4"/>
        <v>1.4097222222222205E-2</v>
      </c>
      <c r="N74">
        <f t="shared" si="5"/>
        <v>6</v>
      </c>
    </row>
    <row r="75" spans="1:14" x14ac:dyDescent="0.25">
      <c r="A75" s="11"/>
      <c r="B75" s="12"/>
      <c r="C75" s="12"/>
      <c r="D75" s="12"/>
      <c r="E75" s="12"/>
      <c r="F75" s="12"/>
      <c r="G75" s="9" t="s">
        <v>89</v>
      </c>
      <c r="H75" s="9" t="s">
        <v>17</v>
      </c>
      <c r="I75" s="9" t="s">
        <v>18</v>
      </c>
      <c r="J75" s="3" t="s">
        <v>2126</v>
      </c>
      <c r="K75" s="13" t="s">
        <v>90</v>
      </c>
      <c r="L75" s="14" t="s">
        <v>91</v>
      </c>
      <c r="M75" s="17">
        <f t="shared" si="4"/>
        <v>1.5671296296296322E-2</v>
      </c>
      <c r="N75">
        <f t="shared" si="5"/>
        <v>10</v>
      </c>
    </row>
    <row r="76" spans="1:14" x14ac:dyDescent="0.25">
      <c r="A76" s="11"/>
      <c r="B76" s="12"/>
      <c r="C76" s="12"/>
      <c r="D76" s="12"/>
      <c r="E76" s="12"/>
      <c r="F76" s="12"/>
      <c r="G76" s="9" t="s">
        <v>527</v>
      </c>
      <c r="H76" s="9" t="s">
        <v>17</v>
      </c>
      <c r="I76" s="9" t="s">
        <v>518</v>
      </c>
      <c r="J76" s="3" t="s">
        <v>2126</v>
      </c>
      <c r="K76" s="13" t="s">
        <v>528</v>
      </c>
      <c r="L76" s="14" t="s">
        <v>1708</v>
      </c>
      <c r="M76" s="17">
        <f t="shared" si="4"/>
        <v>1.3622685185185168E-2</v>
      </c>
      <c r="N76">
        <f t="shared" si="5"/>
        <v>23</v>
      </c>
    </row>
    <row r="77" spans="1:14" x14ac:dyDescent="0.25">
      <c r="A77" s="11"/>
      <c r="B77" s="12"/>
      <c r="C77" s="12"/>
      <c r="D77" s="12"/>
      <c r="E77" s="12"/>
      <c r="F77" s="12"/>
      <c r="G77" s="9" t="s">
        <v>928</v>
      </c>
      <c r="H77" s="9" t="s">
        <v>17</v>
      </c>
      <c r="I77" s="9" t="s">
        <v>925</v>
      </c>
      <c r="J77" s="3" t="s">
        <v>2126</v>
      </c>
      <c r="K77" s="13" t="s">
        <v>929</v>
      </c>
      <c r="L77" s="14" t="s">
        <v>930</v>
      </c>
      <c r="M77" s="17">
        <f t="shared" si="4"/>
        <v>1.0775462962962973E-2</v>
      </c>
      <c r="N77">
        <f t="shared" si="5"/>
        <v>3</v>
      </c>
    </row>
    <row r="78" spans="1:14" x14ac:dyDescent="0.25">
      <c r="A78" s="11"/>
      <c r="B78" s="12"/>
      <c r="C78" s="12"/>
      <c r="D78" s="12"/>
      <c r="E78" s="12"/>
      <c r="F78" s="12"/>
      <c r="G78" s="9" t="s">
        <v>1368</v>
      </c>
      <c r="H78" s="9" t="s">
        <v>17</v>
      </c>
      <c r="I78" s="9" t="s">
        <v>1334</v>
      </c>
      <c r="J78" s="3" t="s">
        <v>2126</v>
      </c>
      <c r="K78" s="13" t="s">
        <v>1369</v>
      </c>
      <c r="L78" s="14" t="s">
        <v>1370</v>
      </c>
      <c r="M78" s="17">
        <f t="shared" si="4"/>
        <v>2.3530092592592589E-2</v>
      </c>
      <c r="N78">
        <f t="shared" si="5"/>
        <v>11</v>
      </c>
    </row>
    <row r="79" spans="1:14" x14ac:dyDescent="0.25">
      <c r="A79" s="11"/>
      <c r="B79" s="12"/>
      <c r="C79" s="12"/>
      <c r="D79" s="12"/>
      <c r="E79" s="12"/>
      <c r="F79" s="12"/>
      <c r="G79" s="9" t="s">
        <v>1724</v>
      </c>
      <c r="H79" s="9" t="s">
        <v>17</v>
      </c>
      <c r="I79" s="9" t="s">
        <v>1712</v>
      </c>
      <c r="J79" s="3" t="s">
        <v>2126</v>
      </c>
      <c r="K79" s="13" t="s">
        <v>1725</v>
      </c>
      <c r="L79" s="14" t="s">
        <v>1726</v>
      </c>
      <c r="M79" s="17">
        <f t="shared" si="4"/>
        <v>1.186342592592593E-2</v>
      </c>
      <c r="N79">
        <f t="shared" si="5"/>
        <v>2</v>
      </c>
    </row>
    <row r="80" spans="1:14" x14ac:dyDescent="0.25">
      <c r="A80" s="11"/>
      <c r="B80" s="12"/>
      <c r="C80" s="12"/>
      <c r="D80" s="12"/>
      <c r="E80" s="12"/>
      <c r="F80" s="12"/>
      <c r="G80" s="9" t="s">
        <v>1727</v>
      </c>
      <c r="H80" s="9" t="s">
        <v>17</v>
      </c>
      <c r="I80" s="9" t="s">
        <v>1712</v>
      </c>
      <c r="J80" s="3" t="s">
        <v>2126</v>
      </c>
      <c r="K80" s="13" t="s">
        <v>1728</v>
      </c>
      <c r="L80" s="14" t="s">
        <v>1729</v>
      </c>
      <c r="M80" s="17">
        <f t="shared" si="4"/>
        <v>1.2962962962963009E-2</v>
      </c>
      <c r="N80">
        <f t="shared" si="5"/>
        <v>6</v>
      </c>
    </row>
    <row r="81" spans="1:14" x14ac:dyDescent="0.25">
      <c r="A81" s="11"/>
      <c r="B81" s="12"/>
      <c r="C81" s="12"/>
      <c r="D81" s="12"/>
      <c r="E81" s="12"/>
      <c r="F81" s="12"/>
      <c r="G81" s="9" t="s">
        <v>1980</v>
      </c>
      <c r="H81" s="9" t="s">
        <v>17</v>
      </c>
      <c r="I81" s="9" t="s">
        <v>1981</v>
      </c>
      <c r="J81" s="3" t="s">
        <v>2126</v>
      </c>
      <c r="K81" s="13" t="s">
        <v>1982</v>
      </c>
      <c r="L81" s="14" t="s">
        <v>1983</v>
      </c>
      <c r="M81" s="17">
        <f t="shared" si="4"/>
        <v>1.6631944444444435E-2</v>
      </c>
      <c r="N81">
        <f t="shared" si="5"/>
        <v>6</v>
      </c>
    </row>
    <row r="82" spans="1:14" x14ac:dyDescent="0.25">
      <c r="A82" s="11"/>
      <c r="B82" s="12"/>
      <c r="C82" s="12"/>
      <c r="D82" s="12"/>
      <c r="E82" s="9" t="s">
        <v>92</v>
      </c>
      <c r="F82" s="9" t="s">
        <v>15</v>
      </c>
      <c r="G82" s="10" t="s">
        <v>12</v>
      </c>
      <c r="H82" s="5"/>
      <c r="I82" s="5"/>
      <c r="J82" s="6"/>
      <c r="K82" s="7"/>
      <c r="L82" s="8"/>
    </row>
    <row r="83" spans="1:14" x14ac:dyDescent="0.25">
      <c r="A83" s="11"/>
      <c r="B83" s="12"/>
      <c r="C83" s="12"/>
      <c r="D83" s="12"/>
      <c r="E83" s="12"/>
      <c r="F83" s="12"/>
      <c r="G83" s="9" t="s">
        <v>93</v>
      </c>
      <c r="H83" s="9" t="s">
        <v>17</v>
      </c>
      <c r="I83" s="9" t="s">
        <v>18</v>
      </c>
      <c r="J83" s="3" t="s">
        <v>2126</v>
      </c>
      <c r="K83" s="13" t="s">
        <v>94</v>
      </c>
      <c r="L83" s="14" t="s">
        <v>95</v>
      </c>
      <c r="M83" s="17">
        <f t="shared" si="4"/>
        <v>1.3854166666666667E-2</v>
      </c>
      <c r="N83">
        <f t="shared" si="5"/>
        <v>5</v>
      </c>
    </row>
    <row r="84" spans="1:14" x14ac:dyDescent="0.25">
      <c r="A84" s="11"/>
      <c r="B84" s="12"/>
      <c r="C84" s="12"/>
      <c r="D84" s="12"/>
      <c r="E84" s="12"/>
      <c r="F84" s="12"/>
      <c r="G84" s="9" t="s">
        <v>96</v>
      </c>
      <c r="H84" s="9" t="s">
        <v>17</v>
      </c>
      <c r="I84" s="9" t="s">
        <v>18</v>
      </c>
      <c r="J84" s="3" t="s">
        <v>2126</v>
      </c>
      <c r="K84" s="13" t="s">
        <v>97</v>
      </c>
      <c r="L84" s="14" t="s">
        <v>98</v>
      </c>
      <c r="M84" s="17">
        <f t="shared" si="4"/>
        <v>2.0474537037037055E-2</v>
      </c>
      <c r="N84">
        <f t="shared" si="5"/>
        <v>13</v>
      </c>
    </row>
    <row r="85" spans="1:14" x14ac:dyDescent="0.25">
      <c r="A85" s="11"/>
      <c r="B85" s="12"/>
      <c r="C85" s="12"/>
      <c r="D85" s="12"/>
      <c r="E85" s="12"/>
      <c r="F85" s="12"/>
      <c r="G85" s="9" t="s">
        <v>99</v>
      </c>
      <c r="H85" s="9" t="s">
        <v>17</v>
      </c>
      <c r="I85" s="9" t="s">
        <v>18</v>
      </c>
      <c r="J85" s="3" t="s">
        <v>2126</v>
      </c>
      <c r="K85" s="13" t="s">
        <v>100</v>
      </c>
      <c r="L85" s="14" t="s">
        <v>101</v>
      </c>
      <c r="M85" s="17">
        <f t="shared" si="4"/>
        <v>1.3310185185185119E-2</v>
      </c>
      <c r="N85">
        <f t="shared" si="5"/>
        <v>17</v>
      </c>
    </row>
    <row r="86" spans="1:14" x14ac:dyDescent="0.25">
      <c r="A86" s="11"/>
      <c r="B86" s="12"/>
      <c r="C86" s="12"/>
      <c r="D86" s="12"/>
      <c r="E86" s="12"/>
      <c r="F86" s="12"/>
      <c r="G86" s="9" t="s">
        <v>102</v>
      </c>
      <c r="H86" s="9" t="s">
        <v>17</v>
      </c>
      <c r="I86" s="9" t="s">
        <v>18</v>
      </c>
      <c r="J86" s="3" t="s">
        <v>2126</v>
      </c>
      <c r="K86" s="13" t="s">
        <v>103</v>
      </c>
      <c r="L86" s="14" t="s">
        <v>104</v>
      </c>
      <c r="M86" s="17">
        <f t="shared" si="4"/>
        <v>1.2488425925925917E-2</v>
      </c>
      <c r="N86">
        <f t="shared" si="5"/>
        <v>21</v>
      </c>
    </row>
    <row r="87" spans="1:14" x14ac:dyDescent="0.25">
      <c r="A87" s="11"/>
      <c r="B87" s="12"/>
      <c r="C87" s="12"/>
      <c r="D87" s="12"/>
      <c r="E87" s="12"/>
      <c r="F87" s="12"/>
      <c r="G87" s="9" t="s">
        <v>931</v>
      </c>
      <c r="H87" s="9" t="s">
        <v>17</v>
      </c>
      <c r="I87" s="9" t="s">
        <v>925</v>
      </c>
      <c r="J87" s="3" t="s">
        <v>2126</v>
      </c>
      <c r="K87" s="13" t="s">
        <v>932</v>
      </c>
      <c r="L87" s="14" t="s">
        <v>933</v>
      </c>
      <c r="M87" s="17">
        <f t="shared" si="4"/>
        <v>1.305555555555557E-2</v>
      </c>
      <c r="N87">
        <f t="shared" si="5"/>
        <v>5</v>
      </c>
    </row>
    <row r="88" spans="1:14" x14ac:dyDescent="0.25">
      <c r="A88" s="11"/>
      <c r="B88" s="12"/>
      <c r="C88" s="9" t="s">
        <v>1371</v>
      </c>
      <c r="D88" s="9" t="s">
        <v>1372</v>
      </c>
      <c r="E88" s="9" t="s">
        <v>1372</v>
      </c>
      <c r="F88" s="9" t="s">
        <v>15</v>
      </c>
      <c r="G88" s="9" t="s">
        <v>1373</v>
      </c>
      <c r="H88" s="9" t="s">
        <v>17</v>
      </c>
      <c r="I88" s="9" t="s">
        <v>1334</v>
      </c>
      <c r="J88" s="3" t="s">
        <v>2126</v>
      </c>
      <c r="K88" s="13" t="s">
        <v>1374</v>
      </c>
      <c r="L88" s="14" t="s">
        <v>1375</v>
      </c>
      <c r="M88" s="17">
        <f t="shared" si="4"/>
        <v>1.6585648148148141E-2</v>
      </c>
      <c r="N88">
        <f t="shared" si="5"/>
        <v>3</v>
      </c>
    </row>
    <row r="89" spans="1:14" x14ac:dyDescent="0.25">
      <c r="A89" s="11"/>
      <c r="B89" s="12"/>
      <c r="C89" s="9" t="s">
        <v>31</v>
      </c>
      <c r="D89" s="9" t="s">
        <v>32</v>
      </c>
      <c r="E89" s="9" t="s">
        <v>32</v>
      </c>
      <c r="F89" s="9" t="s">
        <v>15</v>
      </c>
      <c r="G89" s="9" t="s">
        <v>105</v>
      </c>
      <c r="H89" s="9" t="s">
        <v>17</v>
      </c>
      <c r="I89" s="9" t="s">
        <v>18</v>
      </c>
      <c r="J89" s="3" t="s">
        <v>2126</v>
      </c>
      <c r="K89" s="13" t="s">
        <v>106</v>
      </c>
      <c r="L89" s="14" t="s">
        <v>107</v>
      </c>
      <c r="M89" s="17">
        <f t="shared" si="4"/>
        <v>2.4976851851851833E-2</v>
      </c>
      <c r="N89">
        <f t="shared" si="5"/>
        <v>12</v>
      </c>
    </row>
    <row r="90" spans="1:14" x14ac:dyDescent="0.25">
      <c r="A90" s="11"/>
      <c r="B90" s="12"/>
      <c r="C90" s="9" t="s">
        <v>36</v>
      </c>
      <c r="D90" s="9" t="s">
        <v>37</v>
      </c>
      <c r="E90" s="9" t="s">
        <v>37</v>
      </c>
      <c r="F90" s="9" t="s">
        <v>15</v>
      </c>
      <c r="G90" s="10" t="s">
        <v>12</v>
      </c>
      <c r="H90" s="5"/>
      <c r="I90" s="5"/>
      <c r="J90" s="6"/>
      <c r="K90" s="7"/>
      <c r="L90" s="8"/>
    </row>
    <row r="91" spans="1:14" x14ac:dyDescent="0.25">
      <c r="A91" s="11"/>
      <c r="B91" s="12"/>
      <c r="C91" s="12"/>
      <c r="D91" s="12"/>
      <c r="E91" s="12"/>
      <c r="F91" s="12"/>
      <c r="G91" s="9" t="s">
        <v>108</v>
      </c>
      <c r="H91" s="9" t="s">
        <v>17</v>
      </c>
      <c r="I91" s="9" t="s">
        <v>18</v>
      </c>
      <c r="J91" s="3" t="s">
        <v>2126</v>
      </c>
      <c r="K91" s="13" t="s">
        <v>109</v>
      </c>
      <c r="L91" s="14" t="s">
        <v>110</v>
      </c>
      <c r="M91" s="17">
        <f t="shared" si="4"/>
        <v>2.7071759259259198E-2</v>
      </c>
      <c r="N91">
        <f t="shared" si="5"/>
        <v>16</v>
      </c>
    </row>
    <row r="92" spans="1:14" x14ac:dyDescent="0.25">
      <c r="A92" s="11"/>
      <c r="B92" s="12"/>
      <c r="C92" s="12"/>
      <c r="D92" s="12"/>
      <c r="E92" s="12"/>
      <c r="F92" s="12"/>
      <c r="G92" s="9" t="s">
        <v>1376</v>
      </c>
      <c r="H92" s="9" t="s">
        <v>17</v>
      </c>
      <c r="I92" s="9" t="s">
        <v>1334</v>
      </c>
      <c r="J92" s="3" t="s">
        <v>2126</v>
      </c>
      <c r="K92" s="13" t="s">
        <v>1377</v>
      </c>
      <c r="L92" s="14" t="s">
        <v>1378</v>
      </c>
      <c r="M92" s="17">
        <f t="shared" si="4"/>
        <v>3.4016203703703729E-2</v>
      </c>
      <c r="N92">
        <f t="shared" si="5"/>
        <v>13</v>
      </c>
    </row>
    <row r="93" spans="1:14" x14ac:dyDescent="0.25">
      <c r="A93" s="11"/>
      <c r="B93" s="12"/>
      <c r="C93" s="9" t="s">
        <v>111</v>
      </c>
      <c r="D93" s="9" t="s">
        <v>112</v>
      </c>
      <c r="E93" s="9" t="s">
        <v>112</v>
      </c>
      <c r="F93" s="9" t="s">
        <v>15</v>
      </c>
      <c r="G93" s="10" t="s">
        <v>12</v>
      </c>
      <c r="H93" s="5"/>
      <c r="I93" s="5"/>
      <c r="J93" s="6"/>
      <c r="K93" s="7"/>
      <c r="L93" s="8"/>
    </row>
    <row r="94" spans="1:14" x14ac:dyDescent="0.25">
      <c r="A94" s="11"/>
      <c r="B94" s="12"/>
      <c r="C94" s="12"/>
      <c r="D94" s="12"/>
      <c r="E94" s="12"/>
      <c r="F94" s="12"/>
      <c r="G94" s="9" t="s">
        <v>113</v>
      </c>
      <c r="H94" s="9" t="s">
        <v>17</v>
      </c>
      <c r="I94" s="9" t="s">
        <v>18</v>
      </c>
      <c r="J94" s="3" t="s">
        <v>2126</v>
      </c>
      <c r="K94" s="13" t="s">
        <v>114</v>
      </c>
      <c r="L94" s="14" t="s">
        <v>115</v>
      </c>
      <c r="M94" s="17">
        <f t="shared" si="4"/>
        <v>1.7696759259259176E-2</v>
      </c>
      <c r="N94">
        <f t="shared" si="5"/>
        <v>17</v>
      </c>
    </row>
    <row r="95" spans="1:14" x14ac:dyDescent="0.25">
      <c r="A95" s="11"/>
      <c r="B95" s="12"/>
      <c r="C95" s="12"/>
      <c r="D95" s="12"/>
      <c r="E95" s="12"/>
      <c r="F95" s="12"/>
      <c r="G95" s="9" t="s">
        <v>116</v>
      </c>
      <c r="H95" s="9" t="s">
        <v>17</v>
      </c>
      <c r="I95" s="9" t="s">
        <v>18</v>
      </c>
      <c r="J95" s="3" t="s">
        <v>2126</v>
      </c>
      <c r="K95" s="13" t="s">
        <v>117</v>
      </c>
      <c r="L95" s="14" t="s">
        <v>118</v>
      </c>
      <c r="M95" s="17">
        <f t="shared" si="4"/>
        <v>2.2905092592592657E-2</v>
      </c>
      <c r="N95">
        <f t="shared" si="5"/>
        <v>21</v>
      </c>
    </row>
    <row r="96" spans="1:14" x14ac:dyDescent="0.25">
      <c r="A96" s="11"/>
      <c r="B96" s="12"/>
      <c r="C96" s="12"/>
      <c r="D96" s="12"/>
      <c r="E96" s="12"/>
      <c r="F96" s="12"/>
      <c r="G96" s="9" t="s">
        <v>529</v>
      </c>
      <c r="H96" s="9" t="s">
        <v>17</v>
      </c>
      <c r="I96" s="9" t="s">
        <v>518</v>
      </c>
      <c r="J96" s="3" t="s">
        <v>2126</v>
      </c>
      <c r="K96" s="13" t="s">
        <v>530</v>
      </c>
      <c r="L96" s="14" t="s">
        <v>531</v>
      </c>
      <c r="M96" s="17">
        <f t="shared" si="4"/>
        <v>1.6111111111111076E-2</v>
      </c>
      <c r="N96">
        <f t="shared" si="5"/>
        <v>18</v>
      </c>
    </row>
    <row r="97" spans="1:14" x14ac:dyDescent="0.25">
      <c r="A97" s="11"/>
      <c r="B97" s="12"/>
      <c r="C97" s="12"/>
      <c r="D97" s="12"/>
      <c r="E97" s="12"/>
      <c r="F97" s="12"/>
      <c r="G97" s="9" t="s">
        <v>934</v>
      </c>
      <c r="H97" s="9" t="s">
        <v>17</v>
      </c>
      <c r="I97" s="9" t="s">
        <v>925</v>
      </c>
      <c r="J97" s="3" t="s">
        <v>2126</v>
      </c>
      <c r="K97" s="13" t="s">
        <v>935</v>
      </c>
      <c r="L97" s="14" t="s">
        <v>936</v>
      </c>
      <c r="M97" s="17">
        <f t="shared" si="4"/>
        <v>4.0949074074074054E-2</v>
      </c>
      <c r="N97">
        <f t="shared" si="5"/>
        <v>10</v>
      </c>
    </row>
    <row r="98" spans="1:14" x14ac:dyDescent="0.25">
      <c r="A98" s="11"/>
      <c r="B98" s="12"/>
      <c r="C98" s="12"/>
      <c r="D98" s="12"/>
      <c r="E98" s="12"/>
      <c r="F98" s="12"/>
      <c r="G98" s="9" t="s">
        <v>937</v>
      </c>
      <c r="H98" s="9" t="s">
        <v>17</v>
      </c>
      <c r="I98" s="9" t="s">
        <v>925</v>
      </c>
      <c r="J98" s="3" t="s">
        <v>2126</v>
      </c>
      <c r="K98" s="13" t="s">
        <v>938</v>
      </c>
      <c r="L98" s="14" t="s">
        <v>939</v>
      </c>
      <c r="M98" s="17">
        <f t="shared" si="4"/>
        <v>3.7395833333333295E-2</v>
      </c>
      <c r="N98">
        <f t="shared" si="5"/>
        <v>15</v>
      </c>
    </row>
    <row r="99" spans="1:14" x14ac:dyDescent="0.25">
      <c r="A99" s="11"/>
      <c r="B99" s="12"/>
      <c r="C99" s="12"/>
      <c r="D99" s="12"/>
      <c r="E99" s="12"/>
      <c r="F99" s="12"/>
      <c r="G99" s="9" t="s">
        <v>1379</v>
      </c>
      <c r="H99" s="9" t="s">
        <v>45</v>
      </c>
      <c r="I99" s="9" t="s">
        <v>1334</v>
      </c>
      <c r="J99" s="3" t="s">
        <v>2126</v>
      </c>
      <c r="K99" s="13" t="s">
        <v>1380</v>
      </c>
      <c r="L99" s="14" t="s">
        <v>1381</v>
      </c>
      <c r="M99" s="17">
        <f t="shared" si="4"/>
        <v>1.5810185185185177E-2</v>
      </c>
      <c r="N99">
        <f t="shared" si="5"/>
        <v>22</v>
      </c>
    </row>
    <row r="100" spans="1:14" x14ac:dyDescent="0.25">
      <c r="A100" s="11"/>
      <c r="B100" s="12"/>
      <c r="C100" s="9" t="s">
        <v>57</v>
      </c>
      <c r="D100" s="9" t="s">
        <v>58</v>
      </c>
      <c r="E100" s="9" t="s">
        <v>58</v>
      </c>
      <c r="F100" s="9" t="s">
        <v>15</v>
      </c>
      <c r="G100" s="9" t="s">
        <v>1382</v>
      </c>
      <c r="H100" s="9" t="s">
        <v>45</v>
      </c>
      <c r="I100" s="9" t="s">
        <v>1334</v>
      </c>
      <c r="J100" s="3" t="s">
        <v>2126</v>
      </c>
      <c r="K100" s="13" t="s">
        <v>1383</v>
      </c>
      <c r="L100" s="14" t="s">
        <v>1384</v>
      </c>
      <c r="M100" s="17">
        <f t="shared" si="4"/>
        <v>1.5949074074074143E-2</v>
      </c>
      <c r="N100">
        <f t="shared" si="5"/>
        <v>11</v>
      </c>
    </row>
    <row r="101" spans="1:14" x14ac:dyDescent="0.25">
      <c r="A101" s="11"/>
      <c r="B101" s="12"/>
      <c r="C101" s="9" t="s">
        <v>532</v>
      </c>
      <c r="D101" s="9" t="s">
        <v>533</v>
      </c>
      <c r="E101" s="9" t="s">
        <v>533</v>
      </c>
      <c r="F101" s="9" t="s">
        <v>15</v>
      </c>
      <c r="G101" s="9" t="s">
        <v>534</v>
      </c>
      <c r="H101" s="9" t="s">
        <v>17</v>
      </c>
      <c r="I101" s="9" t="s">
        <v>518</v>
      </c>
      <c r="J101" s="3" t="s">
        <v>2126</v>
      </c>
      <c r="K101" s="13" t="s">
        <v>535</v>
      </c>
      <c r="L101" s="14" t="s">
        <v>536</v>
      </c>
      <c r="M101" s="17">
        <f t="shared" si="4"/>
        <v>2.0069444444444473E-2</v>
      </c>
      <c r="N101">
        <f t="shared" si="5"/>
        <v>13</v>
      </c>
    </row>
    <row r="102" spans="1:14" x14ac:dyDescent="0.25">
      <c r="A102" s="3" t="s">
        <v>119</v>
      </c>
      <c r="B102" s="9" t="s">
        <v>120</v>
      </c>
      <c r="C102" s="10" t="s">
        <v>12</v>
      </c>
      <c r="D102" s="5"/>
      <c r="E102" s="5"/>
      <c r="F102" s="5"/>
      <c r="G102" s="5"/>
      <c r="H102" s="5"/>
      <c r="I102" s="5"/>
      <c r="J102" s="6"/>
      <c r="K102" s="7"/>
      <c r="L102" s="8"/>
    </row>
    <row r="103" spans="1:14" x14ac:dyDescent="0.25">
      <c r="A103" s="11"/>
      <c r="B103" s="12"/>
      <c r="C103" s="9" t="s">
        <v>121</v>
      </c>
      <c r="D103" s="9" t="s">
        <v>122</v>
      </c>
      <c r="E103" s="10" t="s">
        <v>12</v>
      </c>
      <c r="F103" s="5"/>
      <c r="G103" s="5"/>
      <c r="H103" s="5"/>
      <c r="I103" s="5"/>
      <c r="J103" s="6"/>
      <c r="K103" s="7"/>
      <c r="L103" s="8"/>
    </row>
    <row r="104" spans="1:14" x14ac:dyDescent="0.25">
      <c r="A104" s="11"/>
      <c r="B104" s="12"/>
      <c r="C104" s="12"/>
      <c r="D104" s="12"/>
      <c r="E104" s="9" t="s">
        <v>122</v>
      </c>
      <c r="F104" s="9" t="s">
        <v>15</v>
      </c>
      <c r="G104" s="10" t="s">
        <v>12</v>
      </c>
      <c r="H104" s="5"/>
      <c r="I104" s="5"/>
      <c r="J104" s="6"/>
      <c r="K104" s="7"/>
      <c r="L104" s="8"/>
    </row>
    <row r="105" spans="1:14" x14ac:dyDescent="0.25">
      <c r="A105" s="11"/>
      <c r="B105" s="12"/>
      <c r="C105" s="12"/>
      <c r="D105" s="12"/>
      <c r="E105" s="12"/>
      <c r="F105" s="12"/>
      <c r="G105" s="9" t="s">
        <v>123</v>
      </c>
      <c r="H105" s="9" t="s">
        <v>124</v>
      </c>
      <c r="I105" s="9" t="s">
        <v>18</v>
      </c>
      <c r="J105" s="3" t="s">
        <v>2126</v>
      </c>
      <c r="K105" s="13" t="s">
        <v>125</v>
      </c>
      <c r="L105" s="14" t="s">
        <v>126</v>
      </c>
      <c r="M105" s="17">
        <f t="shared" si="4"/>
        <v>2.393518518518517E-2</v>
      </c>
      <c r="N105">
        <f t="shared" si="5"/>
        <v>8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127</v>
      </c>
      <c r="H106" s="9" t="s">
        <v>124</v>
      </c>
      <c r="I106" s="9" t="s">
        <v>18</v>
      </c>
      <c r="J106" s="3" t="s">
        <v>2126</v>
      </c>
      <c r="K106" s="13" t="s">
        <v>128</v>
      </c>
      <c r="L106" s="14" t="s">
        <v>129</v>
      </c>
      <c r="M106" s="17">
        <f t="shared" si="4"/>
        <v>1.7789351851851931E-2</v>
      </c>
      <c r="N106">
        <f t="shared" si="5"/>
        <v>12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130</v>
      </c>
      <c r="H107" s="9" t="s">
        <v>124</v>
      </c>
      <c r="I107" s="9" t="s">
        <v>18</v>
      </c>
      <c r="J107" s="3" t="s">
        <v>2126</v>
      </c>
      <c r="K107" s="13" t="s">
        <v>131</v>
      </c>
      <c r="L107" s="14" t="s">
        <v>132</v>
      </c>
      <c r="M107" s="17">
        <f t="shared" si="4"/>
        <v>1.2997685185185182E-2</v>
      </c>
      <c r="N107">
        <f t="shared" si="5"/>
        <v>16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133</v>
      </c>
      <c r="H108" s="9" t="s">
        <v>124</v>
      </c>
      <c r="I108" s="9" t="s">
        <v>18</v>
      </c>
      <c r="J108" s="3" t="s">
        <v>2126</v>
      </c>
      <c r="K108" s="13" t="s">
        <v>134</v>
      </c>
      <c r="L108" s="14" t="s">
        <v>135</v>
      </c>
      <c r="M108" s="17">
        <f t="shared" si="4"/>
        <v>1.5555555555555545E-2</v>
      </c>
      <c r="N108">
        <f t="shared" si="5"/>
        <v>19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136</v>
      </c>
      <c r="H109" s="9" t="s">
        <v>124</v>
      </c>
      <c r="I109" s="9" t="s">
        <v>18</v>
      </c>
      <c r="J109" s="3" t="s">
        <v>2126</v>
      </c>
      <c r="K109" s="13" t="s">
        <v>137</v>
      </c>
      <c r="L109" s="14" t="s">
        <v>138</v>
      </c>
      <c r="M109" s="17">
        <f t="shared" si="4"/>
        <v>1.3969907407407445E-2</v>
      </c>
      <c r="N109">
        <f t="shared" si="5"/>
        <v>23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537</v>
      </c>
      <c r="H110" s="9" t="s">
        <v>124</v>
      </c>
      <c r="I110" s="9" t="s">
        <v>518</v>
      </c>
      <c r="J110" s="3" t="s">
        <v>2126</v>
      </c>
      <c r="K110" s="13" t="s">
        <v>538</v>
      </c>
      <c r="L110" s="14" t="s">
        <v>539</v>
      </c>
      <c r="M110" s="17">
        <f t="shared" si="4"/>
        <v>2.7430555555555514E-2</v>
      </c>
      <c r="N110">
        <f t="shared" si="5"/>
        <v>9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540</v>
      </c>
      <c r="H111" s="9" t="s">
        <v>124</v>
      </c>
      <c r="I111" s="9" t="s">
        <v>518</v>
      </c>
      <c r="J111" s="3" t="s">
        <v>2126</v>
      </c>
      <c r="K111" s="13" t="s">
        <v>541</v>
      </c>
      <c r="L111" s="14" t="s">
        <v>542</v>
      </c>
      <c r="M111" s="17">
        <f t="shared" si="4"/>
        <v>2.9849537037037077E-2</v>
      </c>
      <c r="N111">
        <f t="shared" si="5"/>
        <v>13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543</v>
      </c>
      <c r="H112" s="9" t="s">
        <v>124</v>
      </c>
      <c r="I112" s="9" t="s">
        <v>518</v>
      </c>
      <c r="J112" s="3" t="s">
        <v>2126</v>
      </c>
      <c r="K112" s="13" t="s">
        <v>544</v>
      </c>
      <c r="L112" s="14" t="s">
        <v>545</v>
      </c>
      <c r="M112" s="17">
        <f t="shared" si="4"/>
        <v>4.037037037037039E-2</v>
      </c>
      <c r="N112">
        <f t="shared" si="5"/>
        <v>13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546</v>
      </c>
      <c r="H113" s="9" t="s">
        <v>124</v>
      </c>
      <c r="I113" s="9" t="s">
        <v>518</v>
      </c>
      <c r="J113" s="3" t="s">
        <v>2126</v>
      </c>
      <c r="K113" s="13" t="s">
        <v>547</v>
      </c>
      <c r="L113" s="14" t="s">
        <v>548</v>
      </c>
      <c r="M113" s="17">
        <f t="shared" si="4"/>
        <v>1.373842592592589E-2</v>
      </c>
      <c r="N113">
        <f t="shared" si="5"/>
        <v>16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940</v>
      </c>
      <c r="H114" s="9" t="s">
        <v>124</v>
      </c>
      <c r="I114" s="9" t="s">
        <v>925</v>
      </c>
      <c r="J114" s="3" t="s">
        <v>2126</v>
      </c>
      <c r="K114" s="13" t="s">
        <v>941</v>
      </c>
      <c r="L114" s="14" t="s">
        <v>942</v>
      </c>
      <c r="M114" s="17">
        <f t="shared" si="4"/>
        <v>1.3611111111111074E-2</v>
      </c>
      <c r="N114">
        <f t="shared" si="5"/>
        <v>6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943</v>
      </c>
      <c r="H115" s="9" t="s">
        <v>124</v>
      </c>
      <c r="I115" s="9" t="s">
        <v>925</v>
      </c>
      <c r="J115" s="3" t="s">
        <v>2126</v>
      </c>
      <c r="K115" s="13" t="s">
        <v>944</v>
      </c>
      <c r="L115" s="14" t="s">
        <v>945</v>
      </c>
      <c r="M115" s="17">
        <f t="shared" si="4"/>
        <v>1.9120370370370399E-2</v>
      </c>
      <c r="N115">
        <f t="shared" si="5"/>
        <v>7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946</v>
      </c>
      <c r="H116" s="9" t="s">
        <v>124</v>
      </c>
      <c r="I116" s="9" t="s">
        <v>925</v>
      </c>
      <c r="J116" s="3" t="s">
        <v>2126</v>
      </c>
      <c r="K116" s="13" t="s">
        <v>947</v>
      </c>
      <c r="L116" s="14" t="s">
        <v>948</v>
      </c>
      <c r="M116" s="17">
        <f t="shared" si="4"/>
        <v>1.3194444444444453E-2</v>
      </c>
      <c r="N116">
        <f t="shared" si="5"/>
        <v>9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949</v>
      </c>
      <c r="H117" s="9" t="s">
        <v>124</v>
      </c>
      <c r="I117" s="9" t="s">
        <v>925</v>
      </c>
      <c r="J117" s="3" t="s">
        <v>2126</v>
      </c>
      <c r="K117" s="13" t="s">
        <v>950</v>
      </c>
      <c r="L117" s="14" t="s">
        <v>951</v>
      </c>
      <c r="M117" s="17">
        <f t="shared" si="4"/>
        <v>3.9305555555555594E-2</v>
      </c>
      <c r="N117">
        <f t="shared" si="5"/>
        <v>10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952</v>
      </c>
      <c r="H118" s="9" t="s">
        <v>124</v>
      </c>
      <c r="I118" s="9" t="s">
        <v>925</v>
      </c>
      <c r="J118" s="3" t="s">
        <v>2126</v>
      </c>
      <c r="K118" s="13" t="s">
        <v>953</v>
      </c>
      <c r="L118" s="14" t="s">
        <v>954</v>
      </c>
      <c r="M118" s="17">
        <f t="shared" si="4"/>
        <v>1.5659722222222228E-2</v>
      </c>
      <c r="N118">
        <f t="shared" si="5"/>
        <v>14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955</v>
      </c>
      <c r="H119" s="9" t="s">
        <v>124</v>
      </c>
      <c r="I119" s="9" t="s">
        <v>925</v>
      </c>
      <c r="J119" s="3" t="s">
        <v>2126</v>
      </c>
      <c r="K119" s="13" t="s">
        <v>956</v>
      </c>
      <c r="L119" s="14" t="s">
        <v>957</v>
      </c>
      <c r="M119" s="17">
        <f t="shared" si="4"/>
        <v>1.5358796296296218E-2</v>
      </c>
      <c r="N119">
        <f t="shared" si="5"/>
        <v>18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958</v>
      </c>
      <c r="H120" s="9" t="s">
        <v>124</v>
      </c>
      <c r="I120" s="9" t="s">
        <v>925</v>
      </c>
      <c r="J120" s="3" t="s">
        <v>2126</v>
      </c>
      <c r="K120" s="13" t="s">
        <v>959</v>
      </c>
      <c r="L120" s="14" t="s">
        <v>960</v>
      </c>
      <c r="M120" s="17">
        <f t="shared" si="4"/>
        <v>1.9074074074074132E-2</v>
      </c>
      <c r="N120">
        <f t="shared" si="5"/>
        <v>21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1385</v>
      </c>
      <c r="H121" s="9" t="s">
        <v>124</v>
      </c>
      <c r="I121" s="9" t="s">
        <v>1334</v>
      </c>
      <c r="J121" s="3" t="s">
        <v>2126</v>
      </c>
      <c r="K121" s="13" t="s">
        <v>1386</v>
      </c>
      <c r="L121" s="14" t="s">
        <v>1387</v>
      </c>
      <c r="M121" s="17">
        <f t="shared" si="4"/>
        <v>1.872685185185187E-2</v>
      </c>
      <c r="N121">
        <f t="shared" si="5"/>
        <v>2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1388</v>
      </c>
      <c r="H122" s="9" t="s">
        <v>124</v>
      </c>
      <c r="I122" s="9" t="s">
        <v>1334</v>
      </c>
      <c r="J122" s="3" t="s">
        <v>2126</v>
      </c>
      <c r="K122" s="13" t="s">
        <v>869</v>
      </c>
      <c r="L122" s="14" t="s">
        <v>1389</v>
      </c>
      <c r="M122" s="17">
        <f t="shared" si="4"/>
        <v>1.3738425925925918E-2</v>
      </c>
      <c r="N122">
        <f t="shared" si="5"/>
        <v>5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1390</v>
      </c>
      <c r="H123" s="9" t="s">
        <v>124</v>
      </c>
      <c r="I123" s="9" t="s">
        <v>1334</v>
      </c>
      <c r="J123" s="3" t="s">
        <v>2126</v>
      </c>
      <c r="K123" s="13" t="s">
        <v>1391</v>
      </c>
      <c r="L123" s="14" t="s">
        <v>1392</v>
      </c>
      <c r="M123" s="17">
        <f t="shared" si="4"/>
        <v>2.3819444444444449E-2</v>
      </c>
      <c r="N123">
        <f t="shared" si="5"/>
        <v>9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1393</v>
      </c>
      <c r="H124" s="9" t="s">
        <v>124</v>
      </c>
      <c r="I124" s="9" t="s">
        <v>1334</v>
      </c>
      <c r="J124" s="3" t="s">
        <v>2126</v>
      </c>
      <c r="K124" s="13" t="s">
        <v>1394</v>
      </c>
      <c r="L124" s="14" t="s">
        <v>1395</v>
      </c>
      <c r="M124" s="17">
        <f t="shared" si="4"/>
        <v>4.3738425925925917E-2</v>
      </c>
      <c r="N124">
        <f t="shared" si="5"/>
        <v>12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1396</v>
      </c>
      <c r="H125" s="9" t="s">
        <v>124</v>
      </c>
      <c r="I125" s="9" t="s">
        <v>1334</v>
      </c>
      <c r="J125" s="3" t="s">
        <v>2126</v>
      </c>
      <c r="K125" s="13" t="s">
        <v>1397</v>
      </c>
      <c r="L125" s="14" t="s">
        <v>1398</v>
      </c>
      <c r="M125" s="17">
        <f t="shared" si="4"/>
        <v>3.9293981481481444E-2</v>
      </c>
      <c r="N125">
        <f t="shared" si="5"/>
        <v>13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1399</v>
      </c>
      <c r="H126" s="9" t="s">
        <v>124</v>
      </c>
      <c r="I126" s="9" t="s">
        <v>1334</v>
      </c>
      <c r="J126" s="3" t="s">
        <v>2126</v>
      </c>
      <c r="K126" s="13" t="s">
        <v>1400</v>
      </c>
      <c r="L126" s="14" t="s">
        <v>1401</v>
      </c>
      <c r="M126" s="17">
        <f t="shared" si="4"/>
        <v>1.1620370370370336E-2</v>
      </c>
      <c r="N126">
        <f t="shared" si="5"/>
        <v>18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1402</v>
      </c>
      <c r="H127" s="9" t="s">
        <v>124</v>
      </c>
      <c r="I127" s="9" t="s">
        <v>1334</v>
      </c>
      <c r="J127" s="3" t="s">
        <v>2126</v>
      </c>
      <c r="K127" s="13" t="s">
        <v>1403</v>
      </c>
      <c r="L127" s="14" t="s">
        <v>1404</v>
      </c>
      <c r="M127" s="17">
        <f t="shared" si="4"/>
        <v>2.7754629629629601E-2</v>
      </c>
      <c r="N127">
        <f t="shared" si="5"/>
        <v>21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1730</v>
      </c>
      <c r="H128" s="9" t="s">
        <v>124</v>
      </c>
      <c r="I128" s="9" t="s">
        <v>1712</v>
      </c>
      <c r="J128" s="3" t="s">
        <v>2126</v>
      </c>
      <c r="K128" s="13" t="s">
        <v>1731</v>
      </c>
      <c r="L128" s="14" t="s">
        <v>1732</v>
      </c>
      <c r="M128" s="17">
        <f t="shared" si="4"/>
        <v>1.8344907407407407E-2</v>
      </c>
      <c r="N128">
        <f t="shared" si="5"/>
        <v>0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1733</v>
      </c>
      <c r="H129" s="9" t="s">
        <v>124</v>
      </c>
      <c r="I129" s="9" t="s">
        <v>1712</v>
      </c>
      <c r="J129" s="3" t="s">
        <v>2126</v>
      </c>
      <c r="K129" s="13" t="s">
        <v>1734</v>
      </c>
      <c r="L129" s="14" t="s">
        <v>1735</v>
      </c>
      <c r="M129" s="17">
        <f t="shared" si="4"/>
        <v>1.4525462962962976E-2</v>
      </c>
      <c r="N129">
        <f t="shared" si="5"/>
        <v>3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1736</v>
      </c>
      <c r="H130" s="9" t="s">
        <v>124</v>
      </c>
      <c r="I130" s="9" t="s">
        <v>1712</v>
      </c>
      <c r="J130" s="3" t="s">
        <v>2126</v>
      </c>
      <c r="K130" s="13" t="s">
        <v>1737</v>
      </c>
      <c r="L130" s="14" t="s">
        <v>1738</v>
      </c>
      <c r="M130" s="17">
        <f t="shared" si="4"/>
        <v>1.8483796296296318E-2</v>
      </c>
      <c r="N130">
        <f t="shared" si="5"/>
        <v>4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1739</v>
      </c>
      <c r="H131" s="9" t="s">
        <v>124</v>
      </c>
      <c r="I131" s="9" t="s">
        <v>1712</v>
      </c>
      <c r="J131" s="3" t="s">
        <v>2126</v>
      </c>
      <c r="K131" s="13" t="s">
        <v>1740</v>
      </c>
      <c r="L131" s="14" t="s">
        <v>1741</v>
      </c>
      <c r="M131" s="17">
        <f t="shared" ref="M131:M194" si="6">L131-K131</f>
        <v>2.0162037037037034E-2</v>
      </c>
      <c r="N131">
        <f t="shared" ref="N131:N194" si="7">HOUR(K131)</f>
        <v>5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1742</v>
      </c>
      <c r="H132" s="9" t="s">
        <v>124</v>
      </c>
      <c r="I132" s="9" t="s">
        <v>1712</v>
      </c>
      <c r="J132" s="3" t="s">
        <v>2126</v>
      </c>
      <c r="K132" s="13" t="s">
        <v>1743</v>
      </c>
      <c r="L132" s="14" t="s">
        <v>1744</v>
      </c>
      <c r="M132" s="17">
        <f t="shared" si="6"/>
        <v>1.9166666666666693E-2</v>
      </c>
      <c r="N132">
        <f t="shared" si="7"/>
        <v>5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1745</v>
      </c>
      <c r="H133" s="9" t="s">
        <v>124</v>
      </c>
      <c r="I133" s="9" t="s">
        <v>1712</v>
      </c>
      <c r="J133" s="3" t="s">
        <v>2126</v>
      </c>
      <c r="K133" s="13" t="s">
        <v>1746</v>
      </c>
      <c r="L133" s="14" t="s">
        <v>1747</v>
      </c>
      <c r="M133" s="17">
        <f t="shared" si="6"/>
        <v>2.299768518518519E-2</v>
      </c>
      <c r="N133">
        <f t="shared" si="7"/>
        <v>7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1748</v>
      </c>
      <c r="H134" s="9" t="s">
        <v>124</v>
      </c>
      <c r="I134" s="9" t="s">
        <v>1712</v>
      </c>
      <c r="J134" s="3" t="s">
        <v>2126</v>
      </c>
      <c r="K134" s="13" t="s">
        <v>1749</v>
      </c>
      <c r="L134" s="14" t="s">
        <v>1750</v>
      </c>
      <c r="M134" s="17">
        <f t="shared" si="6"/>
        <v>1.5891203703703727E-2</v>
      </c>
      <c r="N134">
        <f t="shared" si="7"/>
        <v>7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1751</v>
      </c>
      <c r="H135" s="9" t="s">
        <v>124</v>
      </c>
      <c r="I135" s="9" t="s">
        <v>1712</v>
      </c>
      <c r="J135" s="3" t="s">
        <v>2126</v>
      </c>
      <c r="K135" s="13" t="s">
        <v>1752</v>
      </c>
      <c r="L135" s="14" t="s">
        <v>259</v>
      </c>
      <c r="M135" s="17">
        <f t="shared" si="6"/>
        <v>2.3460648148148133E-2</v>
      </c>
      <c r="N135">
        <f t="shared" si="7"/>
        <v>7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1753</v>
      </c>
      <c r="H136" s="9" t="s">
        <v>124</v>
      </c>
      <c r="I136" s="9" t="s">
        <v>1712</v>
      </c>
      <c r="J136" s="3" t="s">
        <v>2126</v>
      </c>
      <c r="K136" s="13" t="s">
        <v>1754</v>
      </c>
      <c r="L136" s="14" t="s">
        <v>1755</v>
      </c>
      <c r="M136" s="17">
        <f t="shared" si="6"/>
        <v>1.946759259259262E-2</v>
      </c>
      <c r="N136">
        <f t="shared" si="7"/>
        <v>8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1756</v>
      </c>
      <c r="H137" s="9" t="s">
        <v>124</v>
      </c>
      <c r="I137" s="9" t="s">
        <v>1712</v>
      </c>
      <c r="J137" s="3" t="s">
        <v>2126</v>
      </c>
      <c r="K137" s="13" t="s">
        <v>1757</v>
      </c>
      <c r="L137" s="14" t="s">
        <v>1758</v>
      </c>
      <c r="M137" s="17">
        <f t="shared" si="6"/>
        <v>1.3310185185185175E-2</v>
      </c>
      <c r="N137">
        <f t="shared" si="7"/>
        <v>8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1759</v>
      </c>
      <c r="H138" s="9" t="s">
        <v>124</v>
      </c>
      <c r="I138" s="9" t="s">
        <v>1712</v>
      </c>
      <c r="J138" s="3" t="s">
        <v>2126</v>
      </c>
      <c r="K138" s="13" t="s">
        <v>1760</v>
      </c>
      <c r="L138" s="14" t="s">
        <v>1761</v>
      </c>
      <c r="M138" s="17">
        <f t="shared" si="6"/>
        <v>1.3692129629629624E-2</v>
      </c>
      <c r="N138">
        <f t="shared" si="7"/>
        <v>9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1762</v>
      </c>
      <c r="H139" s="9" t="s">
        <v>124</v>
      </c>
      <c r="I139" s="9" t="s">
        <v>1712</v>
      </c>
      <c r="J139" s="3" t="s">
        <v>2126</v>
      </c>
      <c r="K139" s="13" t="s">
        <v>1763</v>
      </c>
      <c r="L139" s="14" t="s">
        <v>889</v>
      </c>
      <c r="M139" s="17">
        <f t="shared" si="6"/>
        <v>1.9606481481481475E-2</v>
      </c>
      <c r="N139">
        <f t="shared" si="7"/>
        <v>10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1764</v>
      </c>
      <c r="H140" s="9" t="s">
        <v>124</v>
      </c>
      <c r="I140" s="9" t="s">
        <v>1712</v>
      </c>
      <c r="J140" s="3" t="s">
        <v>2126</v>
      </c>
      <c r="K140" s="13" t="s">
        <v>1765</v>
      </c>
      <c r="L140" s="14" t="s">
        <v>1766</v>
      </c>
      <c r="M140" s="17">
        <f t="shared" si="6"/>
        <v>1.3680555555555529E-2</v>
      </c>
      <c r="N140">
        <f t="shared" si="7"/>
        <v>10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1767</v>
      </c>
      <c r="H141" s="9" t="s">
        <v>124</v>
      </c>
      <c r="I141" s="9" t="s">
        <v>1712</v>
      </c>
      <c r="J141" s="3" t="s">
        <v>2126</v>
      </c>
      <c r="K141" s="13" t="s">
        <v>1768</v>
      </c>
      <c r="L141" s="14" t="s">
        <v>1769</v>
      </c>
      <c r="M141" s="17">
        <f t="shared" si="6"/>
        <v>2.0474537037036999E-2</v>
      </c>
      <c r="N141">
        <f t="shared" si="7"/>
        <v>11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1770</v>
      </c>
      <c r="H142" s="9" t="s">
        <v>124</v>
      </c>
      <c r="I142" s="9" t="s">
        <v>1712</v>
      </c>
      <c r="J142" s="3" t="s">
        <v>2126</v>
      </c>
      <c r="K142" s="13" t="s">
        <v>1771</v>
      </c>
      <c r="L142" s="14" t="s">
        <v>1772</v>
      </c>
      <c r="M142" s="17">
        <f t="shared" si="6"/>
        <v>2.2638888888888875E-2</v>
      </c>
      <c r="N142">
        <f t="shared" si="7"/>
        <v>11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1773</v>
      </c>
      <c r="H143" s="9" t="s">
        <v>124</v>
      </c>
      <c r="I143" s="9" t="s">
        <v>1712</v>
      </c>
      <c r="J143" s="3" t="s">
        <v>2126</v>
      </c>
      <c r="K143" s="13" t="s">
        <v>1774</v>
      </c>
      <c r="L143" s="14" t="s">
        <v>1775</v>
      </c>
      <c r="M143" s="17">
        <f t="shared" si="6"/>
        <v>1.4641203703703698E-2</v>
      </c>
      <c r="N143">
        <f t="shared" si="7"/>
        <v>12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1776</v>
      </c>
      <c r="H144" s="9" t="s">
        <v>124</v>
      </c>
      <c r="I144" s="9" t="s">
        <v>1712</v>
      </c>
      <c r="J144" s="3" t="s">
        <v>2126</v>
      </c>
      <c r="K144" s="13" t="s">
        <v>1777</v>
      </c>
      <c r="L144" s="14" t="s">
        <v>1778</v>
      </c>
      <c r="M144" s="17">
        <f t="shared" si="6"/>
        <v>1.6898148148148162E-2</v>
      </c>
      <c r="N144">
        <f t="shared" si="7"/>
        <v>12</v>
      </c>
    </row>
    <row r="145" spans="1:14" x14ac:dyDescent="0.25">
      <c r="A145" s="11"/>
      <c r="B145" s="12"/>
      <c r="C145" s="12"/>
      <c r="D145" s="12"/>
      <c r="E145" s="12"/>
      <c r="F145" s="12"/>
      <c r="G145" s="9" t="s">
        <v>1779</v>
      </c>
      <c r="H145" s="9" t="s">
        <v>124</v>
      </c>
      <c r="I145" s="9" t="s">
        <v>1712</v>
      </c>
      <c r="J145" s="3" t="s">
        <v>2126</v>
      </c>
      <c r="K145" s="13" t="s">
        <v>1780</v>
      </c>
      <c r="L145" s="14" t="s">
        <v>1781</v>
      </c>
      <c r="M145" s="17">
        <f t="shared" si="6"/>
        <v>2.1446759259259318E-2</v>
      </c>
      <c r="N145">
        <f t="shared" si="7"/>
        <v>13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1782</v>
      </c>
      <c r="H146" s="9" t="s">
        <v>124</v>
      </c>
      <c r="I146" s="9" t="s">
        <v>1712</v>
      </c>
      <c r="J146" s="3" t="s">
        <v>2126</v>
      </c>
      <c r="K146" s="13" t="s">
        <v>1783</v>
      </c>
      <c r="L146" s="14" t="s">
        <v>1784</v>
      </c>
      <c r="M146" s="17">
        <f t="shared" si="6"/>
        <v>1.5798611111111138E-2</v>
      </c>
      <c r="N146">
        <f t="shared" si="7"/>
        <v>17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1785</v>
      </c>
      <c r="H147" s="9" t="s">
        <v>124</v>
      </c>
      <c r="I147" s="9" t="s">
        <v>1712</v>
      </c>
      <c r="J147" s="3" t="s">
        <v>2126</v>
      </c>
      <c r="K147" s="13" t="s">
        <v>1786</v>
      </c>
      <c r="L147" s="14" t="s">
        <v>1787</v>
      </c>
      <c r="M147" s="17">
        <f t="shared" si="6"/>
        <v>1.6851851851851896E-2</v>
      </c>
      <c r="N147">
        <f t="shared" si="7"/>
        <v>20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1788</v>
      </c>
      <c r="H148" s="9" t="s">
        <v>124</v>
      </c>
      <c r="I148" s="9" t="s">
        <v>1712</v>
      </c>
      <c r="J148" s="3" t="s">
        <v>2126</v>
      </c>
      <c r="K148" s="13" t="s">
        <v>1789</v>
      </c>
      <c r="L148" s="14" t="s">
        <v>1790</v>
      </c>
      <c r="M148" s="17">
        <f t="shared" si="6"/>
        <v>1.114583333333341E-2</v>
      </c>
      <c r="N148">
        <f t="shared" si="7"/>
        <v>23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1984</v>
      </c>
      <c r="H149" s="9" t="s">
        <v>124</v>
      </c>
      <c r="I149" s="9" t="s">
        <v>1981</v>
      </c>
      <c r="J149" s="3" t="s">
        <v>2126</v>
      </c>
      <c r="K149" s="13" t="s">
        <v>1985</v>
      </c>
      <c r="L149" s="14" t="s">
        <v>1986</v>
      </c>
      <c r="M149" s="17">
        <f t="shared" si="6"/>
        <v>1.2847222222222218E-2</v>
      </c>
      <c r="N149">
        <f t="shared" si="7"/>
        <v>2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1987</v>
      </c>
      <c r="H150" s="9" t="s">
        <v>124</v>
      </c>
      <c r="I150" s="9" t="s">
        <v>1981</v>
      </c>
      <c r="J150" s="3" t="s">
        <v>2126</v>
      </c>
      <c r="K150" s="13" t="s">
        <v>1988</v>
      </c>
      <c r="L150" s="14" t="s">
        <v>1989</v>
      </c>
      <c r="M150" s="17">
        <f t="shared" si="6"/>
        <v>1.1921296296296291E-2</v>
      </c>
      <c r="N150">
        <f t="shared" si="7"/>
        <v>5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1990</v>
      </c>
      <c r="H151" s="9" t="s">
        <v>124</v>
      </c>
      <c r="I151" s="9" t="s">
        <v>1981</v>
      </c>
      <c r="J151" s="3" t="s">
        <v>2126</v>
      </c>
      <c r="K151" s="13" t="s">
        <v>1991</v>
      </c>
      <c r="L151" s="14" t="s">
        <v>1974</v>
      </c>
      <c r="M151" s="17">
        <f t="shared" si="6"/>
        <v>1.620370370370372E-2</v>
      </c>
      <c r="N151">
        <f t="shared" si="7"/>
        <v>6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1992</v>
      </c>
      <c r="H152" s="9" t="s">
        <v>124</v>
      </c>
      <c r="I152" s="9" t="s">
        <v>1981</v>
      </c>
      <c r="J152" s="3" t="s">
        <v>2126</v>
      </c>
      <c r="K152" s="13" t="s">
        <v>1993</v>
      </c>
      <c r="L152" s="14" t="s">
        <v>1994</v>
      </c>
      <c r="M152" s="17">
        <f t="shared" si="6"/>
        <v>1.460648148148147E-2</v>
      </c>
      <c r="N152">
        <f t="shared" si="7"/>
        <v>8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1995</v>
      </c>
      <c r="H153" s="9" t="s">
        <v>124</v>
      </c>
      <c r="I153" s="9" t="s">
        <v>1981</v>
      </c>
      <c r="J153" s="3" t="s">
        <v>2126</v>
      </c>
      <c r="K153" s="13" t="s">
        <v>1996</v>
      </c>
      <c r="L153" s="14" t="s">
        <v>1997</v>
      </c>
      <c r="M153" s="17">
        <f t="shared" si="6"/>
        <v>1.7453703703703694E-2</v>
      </c>
      <c r="N153">
        <f t="shared" si="7"/>
        <v>8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1998</v>
      </c>
      <c r="H154" s="9" t="s">
        <v>124</v>
      </c>
      <c r="I154" s="9" t="s">
        <v>1981</v>
      </c>
      <c r="J154" s="3" t="s">
        <v>2126</v>
      </c>
      <c r="K154" s="13" t="s">
        <v>1999</v>
      </c>
      <c r="L154" s="14" t="s">
        <v>2000</v>
      </c>
      <c r="M154" s="17">
        <f t="shared" si="6"/>
        <v>1.6226851851851853E-2</v>
      </c>
      <c r="N154">
        <f t="shared" si="7"/>
        <v>9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2001</v>
      </c>
      <c r="H155" s="9" t="s">
        <v>124</v>
      </c>
      <c r="I155" s="9" t="s">
        <v>1981</v>
      </c>
      <c r="J155" s="3" t="s">
        <v>2126</v>
      </c>
      <c r="K155" s="13" t="s">
        <v>2002</v>
      </c>
      <c r="L155" s="14" t="s">
        <v>2003</v>
      </c>
      <c r="M155" s="17">
        <f t="shared" si="6"/>
        <v>1.3032407407407354E-2</v>
      </c>
      <c r="N155">
        <f t="shared" si="7"/>
        <v>11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2004</v>
      </c>
      <c r="H156" s="9" t="s">
        <v>124</v>
      </c>
      <c r="I156" s="9" t="s">
        <v>1981</v>
      </c>
      <c r="J156" s="3" t="s">
        <v>2126</v>
      </c>
      <c r="K156" s="13" t="s">
        <v>2005</v>
      </c>
      <c r="L156" s="14" t="s">
        <v>2006</v>
      </c>
      <c r="M156" s="17">
        <f t="shared" si="6"/>
        <v>1.6527777777777808E-2</v>
      </c>
      <c r="N156">
        <f t="shared" si="7"/>
        <v>12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2090</v>
      </c>
      <c r="H157" s="9" t="s">
        <v>124</v>
      </c>
      <c r="I157" s="9" t="s">
        <v>2084</v>
      </c>
      <c r="J157" s="3" t="s">
        <v>2126</v>
      </c>
      <c r="K157" s="13" t="s">
        <v>2091</v>
      </c>
      <c r="L157" s="14" t="s">
        <v>2092</v>
      </c>
      <c r="M157" s="17">
        <f t="shared" si="6"/>
        <v>1.5057870370370319E-2</v>
      </c>
      <c r="N157">
        <f t="shared" si="7"/>
        <v>17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2093</v>
      </c>
      <c r="H158" s="9" t="s">
        <v>124</v>
      </c>
      <c r="I158" s="9" t="s">
        <v>2084</v>
      </c>
      <c r="J158" s="3" t="s">
        <v>2126</v>
      </c>
      <c r="K158" s="13" t="s">
        <v>2094</v>
      </c>
      <c r="L158" s="14" t="s">
        <v>2095</v>
      </c>
      <c r="M158" s="17">
        <f t="shared" si="6"/>
        <v>1.7569444444444526E-2</v>
      </c>
      <c r="N158">
        <f t="shared" si="7"/>
        <v>20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2096</v>
      </c>
      <c r="H159" s="9" t="s">
        <v>124</v>
      </c>
      <c r="I159" s="9" t="s">
        <v>2084</v>
      </c>
      <c r="J159" s="3" t="s">
        <v>2126</v>
      </c>
      <c r="K159" s="13" t="s">
        <v>2097</v>
      </c>
      <c r="L159" s="14" t="s">
        <v>2128</v>
      </c>
      <c r="M159" s="17">
        <f t="shared" si="6"/>
        <v>1.9629629629629552E-2</v>
      </c>
      <c r="N159">
        <f t="shared" si="7"/>
        <v>23</v>
      </c>
    </row>
    <row r="160" spans="1:14" x14ac:dyDescent="0.25">
      <c r="A160" s="11"/>
      <c r="B160" s="12"/>
      <c r="C160" s="12"/>
      <c r="D160" s="12"/>
      <c r="E160" s="9" t="s">
        <v>139</v>
      </c>
      <c r="F160" s="9" t="s">
        <v>15</v>
      </c>
      <c r="G160" s="10" t="s">
        <v>12</v>
      </c>
      <c r="H160" s="5"/>
      <c r="I160" s="5"/>
      <c r="J160" s="6"/>
      <c r="K160" s="7"/>
      <c r="L160" s="8"/>
    </row>
    <row r="161" spans="1:14" x14ac:dyDescent="0.25">
      <c r="A161" s="11"/>
      <c r="B161" s="12"/>
      <c r="C161" s="12"/>
      <c r="D161" s="12"/>
      <c r="E161" s="12"/>
      <c r="F161" s="12"/>
      <c r="G161" s="9" t="s">
        <v>140</v>
      </c>
      <c r="H161" s="9" t="s">
        <v>141</v>
      </c>
      <c r="I161" s="9" t="s">
        <v>18</v>
      </c>
      <c r="J161" s="3" t="s">
        <v>2126</v>
      </c>
      <c r="K161" s="13" t="s">
        <v>142</v>
      </c>
      <c r="L161" s="14" t="s">
        <v>143</v>
      </c>
      <c r="M161" s="17">
        <f t="shared" si="6"/>
        <v>1.5509259259259264E-2</v>
      </c>
      <c r="N161">
        <f t="shared" si="7"/>
        <v>2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144</v>
      </c>
      <c r="H162" s="9" t="s">
        <v>141</v>
      </c>
      <c r="I162" s="9" t="s">
        <v>18</v>
      </c>
      <c r="J162" s="3" t="s">
        <v>2126</v>
      </c>
      <c r="K162" s="13" t="s">
        <v>145</v>
      </c>
      <c r="L162" s="14" t="s">
        <v>146</v>
      </c>
      <c r="M162" s="17">
        <f t="shared" si="6"/>
        <v>1.6689814814814852E-2</v>
      </c>
      <c r="N162">
        <f t="shared" si="7"/>
        <v>9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549</v>
      </c>
      <c r="H163" s="9" t="s">
        <v>141</v>
      </c>
      <c r="I163" s="9" t="s">
        <v>518</v>
      </c>
      <c r="J163" s="3" t="s">
        <v>2126</v>
      </c>
      <c r="K163" s="13" t="s">
        <v>550</v>
      </c>
      <c r="L163" s="14" t="s">
        <v>551</v>
      </c>
      <c r="M163" s="17">
        <f t="shared" si="6"/>
        <v>1.5046296296296294E-2</v>
      </c>
      <c r="N163">
        <f t="shared" si="7"/>
        <v>0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552</v>
      </c>
      <c r="H164" s="9" t="s">
        <v>141</v>
      </c>
      <c r="I164" s="9" t="s">
        <v>518</v>
      </c>
      <c r="J164" s="3" t="s">
        <v>2126</v>
      </c>
      <c r="K164" s="13" t="s">
        <v>553</v>
      </c>
      <c r="L164" s="14" t="s">
        <v>554</v>
      </c>
      <c r="M164" s="17">
        <f t="shared" si="6"/>
        <v>1.4745370370370353E-2</v>
      </c>
      <c r="N164">
        <f t="shared" si="7"/>
        <v>2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555</v>
      </c>
      <c r="H165" s="9" t="s">
        <v>141</v>
      </c>
      <c r="I165" s="9" t="s">
        <v>518</v>
      </c>
      <c r="J165" s="3" t="s">
        <v>2126</v>
      </c>
      <c r="K165" s="13" t="s">
        <v>556</v>
      </c>
      <c r="L165" s="14" t="s">
        <v>557</v>
      </c>
      <c r="M165" s="17">
        <f t="shared" si="6"/>
        <v>1.6435185185185192E-2</v>
      </c>
      <c r="N165">
        <f t="shared" si="7"/>
        <v>5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558</v>
      </c>
      <c r="H166" s="9" t="s">
        <v>141</v>
      </c>
      <c r="I166" s="9" t="s">
        <v>518</v>
      </c>
      <c r="J166" s="3" t="s">
        <v>2126</v>
      </c>
      <c r="K166" s="13" t="s">
        <v>559</v>
      </c>
      <c r="L166" s="14" t="s">
        <v>560</v>
      </c>
      <c r="M166" s="17">
        <f t="shared" si="6"/>
        <v>1.4699074074074114E-2</v>
      </c>
      <c r="N166">
        <f t="shared" si="7"/>
        <v>7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561</v>
      </c>
      <c r="H167" s="9" t="s">
        <v>141</v>
      </c>
      <c r="I167" s="9" t="s">
        <v>518</v>
      </c>
      <c r="J167" s="3" t="s">
        <v>2126</v>
      </c>
      <c r="K167" s="13" t="s">
        <v>562</v>
      </c>
      <c r="L167" s="14" t="s">
        <v>563</v>
      </c>
      <c r="M167" s="17">
        <f t="shared" si="6"/>
        <v>1.6689814814814796E-2</v>
      </c>
      <c r="N167">
        <f t="shared" si="7"/>
        <v>10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564</v>
      </c>
      <c r="H168" s="9" t="s">
        <v>141</v>
      </c>
      <c r="I168" s="9" t="s">
        <v>518</v>
      </c>
      <c r="J168" s="3" t="s">
        <v>2126</v>
      </c>
      <c r="K168" s="13" t="s">
        <v>565</v>
      </c>
      <c r="L168" s="14" t="s">
        <v>566</v>
      </c>
      <c r="M168" s="17">
        <f t="shared" si="6"/>
        <v>1.2986111111111143E-2</v>
      </c>
      <c r="N168">
        <f t="shared" si="7"/>
        <v>22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961</v>
      </c>
      <c r="H169" s="9" t="s">
        <v>141</v>
      </c>
      <c r="I169" s="9" t="s">
        <v>925</v>
      </c>
      <c r="J169" s="3" t="s">
        <v>2126</v>
      </c>
      <c r="K169" s="13" t="s">
        <v>962</v>
      </c>
      <c r="L169" s="14" t="s">
        <v>963</v>
      </c>
      <c r="M169" s="17">
        <f t="shared" si="6"/>
        <v>2.2905092592592546E-2</v>
      </c>
      <c r="N169">
        <f t="shared" si="7"/>
        <v>12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1405</v>
      </c>
      <c r="H170" s="9" t="s">
        <v>141</v>
      </c>
      <c r="I170" s="9" t="s">
        <v>1334</v>
      </c>
      <c r="J170" s="3" t="s">
        <v>2126</v>
      </c>
      <c r="K170" s="13" t="s">
        <v>1406</v>
      </c>
      <c r="L170" s="14" t="s">
        <v>1407</v>
      </c>
      <c r="M170" s="17">
        <f t="shared" si="6"/>
        <v>1.8506944444444451E-2</v>
      </c>
      <c r="N170">
        <f t="shared" si="7"/>
        <v>2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1408</v>
      </c>
      <c r="H171" s="9" t="s">
        <v>141</v>
      </c>
      <c r="I171" s="9" t="s">
        <v>1334</v>
      </c>
      <c r="J171" s="3" t="s">
        <v>2126</v>
      </c>
      <c r="K171" s="13" t="s">
        <v>1409</v>
      </c>
      <c r="L171" s="14" t="s">
        <v>1410</v>
      </c>
      <c r="M171" s="17">
        <f t="shared" si="6"/>
        <v>1.4085648148148167E-2</v>
      </c>
      <c r="N171">
        <f t="shared" si="7"/>
        <v>3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1411</v>
      </c>
      <c r="H172" s="9" t="s">
        <v>141</v>
      </c>
      <c r="I172" s="9" t="s">
        <v>1334</v>
      </c>
      <c r="J172" s="3" t="s">
        <v>2126</v>
      </c>
      <c r="K172" s="13" t="s">
        <v>1412</v>
      </c>
      <c r="L172" s="14" t="s">
        <v>1413</v>
      </c>
      <c r="M172" s="17">
        <f t="shared" si="6"/>
        <v>1.8761574074074083E-2</v>
      </c>
      <c r="N172">
        <f t="shared" si="7"/>
        <v>6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1414</v>
      </c>
      <c r="H173" s="9" t="s">
        <v>141</v>
      </c>
      <c r="I173" s="9" t="s">
        <v>1334</v>
      </c>
      <c r="J173" s="3" t="s">
        <v>2126</v>
      </c>
      <c r="K173" s="13" t="s">
        <v>1415</v>
      </c>
      <c r="L173" s="14" t="s">
        <v>1416</v>
      </c>
      <c r="M173" s="17">
        <f t="shared" si="6"/>
        <v>1.7476851851851882E-2</v>
      </c>
      <c r="N173">
        <f t="shared" si="7"/>
        <v>9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1791</v>
      </c>
      <c r="H174" s="9" t="s">
        <v>141</v>
      </c>
      <c r="I174" s="9" t="s">
        <v>1712</v>
      </c>
      <c r="J174" s="3" t="s">
        <v>2126</v>
      </c>
      <c r="K174" s="13" t="s">
        <v>1792</v>
      </c>
      <c r="L174" s="14" t="s">
        <v>1793</v>
      </c>
      <c r="M174" s="17">
        <f t="shared" si="6"/>
        <v>1.6053240740740743E-2</v>
      </c>
      <c r="N174">
        <f t="shared" si="7"/>
        <v>1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1794</v>
      </c>
      <c r="H175" s="9" t="s">
        <v>141</v>
      </c>
      <c r="I175" s="9" t="s">
        <v>1712</v>
      </c>
      <c r="J175" s="3" t="s">
        <v>2126</v>
      </c>
      <c r="K175" s="13" t="s">
        <v>1795</v>
      </c>
      <c r="L175" s="14" t="s">
        <v>1796</v>
      </c>
      <c r="M175" s="17">
        <f t="shared" si="6"/>
        <v>1.2743055555555549E-2</v>
      </c>
      <c r="N175">
        <f t="shared" si="7"/>
        <v>5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1797</v>
      </c>
      <c r="H176" s="9" t="s">
        <v>141</v>
      </c>
      <c r="I176" s="9" t="s">
        <v>1712</v>
      </c>
      <c r="J176" s="3" t="s">
        <v>2126</v>
      </c>
      <c r="K176" s="13" t="s">
        <v>1798</v>
      </c>
      <c r="L176" s="14" t="s">
        <v>1799</v>
      </c>
      <c r="M176" s="17">
        <f t="shared" si="6"/>
        <v>1.598379629629626E-2</v>
      </c>
      <c r="N176">
        <f t="shared" si="7"/>
        <v>9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1800</v>
      </c>
      <c r="H177" s="9" t="s">
        <v>141</v>
      </c>
      <c r="I177" s="9" t="s">
        <v>1712</v>
      </c>
      <c r="J177" s="3" t="s">
        <v>2126</v>
      </c>
      <c r="K177" s="13" t="s">
        <v>1801</v>
      </c>
      <c r="L177" s="14" t="s">
        <v>1802</v>
      </c>
      <c r="M177" s="17">
        <f t="shared" si="6"/>
        <v>2.2430555555555565E-2</v>
      </c>
      <c r="N177">
        <f t="shared" si="7"/>
        <v>9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1803</v>
      </c>
      <c r="H178" s="9" t="s">
        <v>141</v>
      </c>
      <c r="I178" s="9" t="s">
        <v>1712</v>
      </c>
      <c r="J178" s="3" t="s">
        <v>2126</v>
      </c>
      <c r="K178" s="13" t="s">
        <v>1804</v>
      </c>
      <c r="L178" s="14" t="s">
        <v>1805</v>
      </c>
      <c r="M178" s="17">
        <f t="shared" si="6"/>
        <v>1.5023148148148147E-2</v>
      </c>
      <c r="N178">
        <f t="shared" si="7"/>
        <v>11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2007</v>
      </c>
      <c r="H179" s="9" t="s">
        <v>141</v>
      </c>
      <c r="I179" s="9" t="s">
        <v>1981</v>
      </c>
      <c r="J179" s="3" t="s">
        <v>2126</v>
      </c>
      <c r="K179" s="13" t="s">
        <v>2008</v>
      </c>
      <c r="L179" s="14" t="s">
        <v>2009</v>
      </c>
      <c r="M179" s="17">
        <f t="shared" si="6"/>
        <v>1.4537037037037029E-2</v>
      </c>
      <c r="N179">
        <f t="shared" si="7"/>
        <v>2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2010</v>
      </c>
      <c r="H180" s="9" t="s">
        <v>141</v>
      </c>
      <c r="I180" s="9" t="s">
        <v>1981</v>
      </c>
      <c r="J180" s="3" t="s">
        <v>2126</v>
      </c>
      <c r="K180" s="13" t="s">
        <v>2011</v>
      </c>
      <c r="L180" s="14" t="s">
        <v>2012</v>
      </c>
      <c r="M180" s="17">
        <f t="shared" si="6"/>
        <v>2.1782407407407417E-2</v>
      </c>
      <c r="N180">
        <f t="shared" si="7"/>
        <v>3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2013</v>
      </c>
      <c r="H181" s="9" t="s">
        <v>141</v>
      </c>
      <c r="I181" s="9" t="s">
        <v>1981</v>
      </c>
      <c r="J181" s="3" t="s">
        <v>2126</v>
      </c>
      <c r="K181" s="13" t="s">
        <v>2014</v>
      </c>
      <c r="L181" s="14" t="s">
        <v>2015</v>
      </c>
      <c r="M181" s="17">
        <f t="shared" si="6"/>
        <v>1.4791666666666703E-2</v>
      </c>
      <c r="N181">
        <f t="shared" si="7"/>
        <v>4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2016</v>
      </c>
      <c r="H182" s="9" t="s">
        <v>141</v>
      </c>
      <c r="I182" s="9" t="s">
        <v>1981</v>
      </c>
      <c r="J182" s="3" t="s">
        <v>2126</v>
      </c>
      <c r="K182" s="13" t="s">
        <v>2017</v>
      </c>
      <c r="L182" s="14" t="s">
        <v>2018</v>
      </c>
      <c r="M182" s="17">
        <f t="shared" si="6"/>
        <v>1.3981481481481484E-2</v>
      </c>
      <c r="N182">
        <f t="shared" si="7"/>
        <v>7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2019</v>
      </c>
      <c r="H183" s="9" t="s">
        <v>141</v>
      </c>
      <c r="I183" s="9" t="s">
        <v>1981</v>
      </c>
      <c r="J183" s="3" t="s">
        <v>2126</v>
      </c>
      <c r="K183" s="13" t="s">
        <v>2020</v>
      </c>
      <c r="L183" s="14" t="s">
        <v>2021</v>
      </c>
      <c r="M183" s="17">
        <f t="shared" si="6"/>
        <v>1.2164351851851829E-2</v>
      </c>
      <c r="N183">
        <f t="shared" si="7"/>
        <v>7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2022</v>
      </c>
      <c r="H184" s="9" t="s">
        <v>141</v>
      </c>
      <c r="I184" s="9" t="s">
        <v>1981</v>
      </c>
      <c r="J184" s="3" t="s">
        <v>2126</v>
      </c>
      <c r="K184" s="13" t="s">
        <v>2023</v>
      </c>
      <c r="L184" s="14" t="s">
        <v>2024</v>
      </c>
      <c r="M184" s="17">
        <f t="shared" si="6"/>
        <v>1.4583333333333337E-2</v>
      </c>
      <c r="N184">
        <f t="shared" si="7"/>
        <v>7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2025</v>
      </c>
      <c r="H185" s="9" t="s">
        <v>141</v>
      </c>
      <c r="I185" s="9" t="s">
        <v>1981</v>
      </c>
      <c r="J185" s="3" t="s">
        <v>2126</v>
      </c>
      <c r="K185" s="13" t="s">
        <v>2026</v>
      </c>
      <c r="L185" s="14" t="s">
        <v>2027</v>
      </c>
      <c r="M185" s="17">
        <f t="shared" si="6"/>
        <v>1.3900462962962934E-2</v>
      </c>
      <c r="N185">
        <f t="shared" si="7"/>
        <v>9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2028</v>
      </c>
      <c r="H186" s="9" t="s">
        <v>141</v>
      </c>
      <c r="I186" s="9" t="s">
        <v>1981</v>
      </c>
      <c r="J186" s="3" t="s">
        <v>2126</v>
      </c>
      <c r="K186" s="13" t="s">
        <v>2029</v>
      </c>
      <c r="L186" s="14" t="s">
        <v>2030</v>
      </c>
      <c r="M186" s="17">
        <f t="shared" si="6"/>
        <v>1.5763888888888855E-2</v>
      </c>
      <c r="N186">
        <f t="shared" si="7"/>
        <v>10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2031</v>
      </c>
      <c r="H187" s="9" t="s">
        <v>141</v>
      </c>
      <c r="I187" s="9" t="s">
        <v>1981</v>
      </c>
      <c r="J187" s="3" t="s">
        <v>2126</v>
      </c>
      <c r="K187" s="13" t="s">
        <v>2032</v>
      </c>
      <c r="L187" s="14" t="s">
        <v>2033</v>
      </c>
      <c r="M187" s="17">
        <f t="shared" si="6"/>
        <v>1.3159722222222225E-2</v>
      </c>
      <c r="N187">
        <f t="shared" si="7"/>
        <v>10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2034</v>
      </c>
      <c r="H188" s="9" t="s">
        <v>141</v>
      </c>
      <c r="I188" s="9" t="s">
        <v>1981</v>
      </c>
      <c r="J188" s="3" t="s">
        <v>2126</v>
      </c>
      <c r="K188" s="13" t="s">
        <v>2035</v>
      </c>
      <c r="L188" s="14" t="s">
        <v>2036</v>
      </c>
      <c r="M188" s="17">
        <f t="shared" si="6"/>
        <v>1.3831018518518645E-2</v>
      </c>
      <c r="N188">
        <f t="shared" si="7"/>
        <v>13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2098</v>
      </c>
      <c r="H189" s="9" t="s">
        <v>141</v>
      </c>
      <c r="I189" s="9" t="s">
        <v>2084</v>
      </c>
      <c r="J189" s="3" t="s">
        <v>2126</v>
      </c>
      <c r="K189" s="13" t="s">
        <v>2099</v>
      </c>
      <c r="L189" s="14" t="s">
        <v>2100</v>
      </c>
      <c r="M189" s="17">
        <f t="shared" si="6"/>
        <v>1.388888888888884E-2</v>
      </c>
      <c r="N189">
        <f t="shared" si="7"/>
        <v>23</v>
      </c>
    </row>
    <row r="190" spans="1:14" x14ac:dyDescent="0.25">
      <c r="A190" s="11"/>
      <c r="B190" s="12"/>
      <c r="C190" s="9" t="s">
        <v>147</v>
      </c>
      <c r="D190" s="9" t="s">
        <v>148</v>
      </c>
      <c r="E190" s="9" t="s">
        <v>148</v>
      </c>
      <c r="F190" s="9" t="s">
        <v>15</v>
      </c>
      <c r="G190" s="10" t="s">
        <v>12</v>
      </c>
      <c r="H190" s="5"/>
      <c r="I190" s="5"/>
      <c r="J190" s="6"/>
      <c r="K190" s="7"/>
      <c r="L190" s="8"/>
    </row>
    <row r="191" spans="1:14" x14ac:dyDescent="0.25">
      <c r="A191" s="11"/>
      <c r="B191" s="12"/>
      <c r="C191" s="12"/>
      <c r="D191" s="12"/>
      <c r="E191" s="12"/>
      <c r="F191" s="12"/>
      <c r="G191" s="9" t="s">
        <v>149</v>
      </c>
      <c r="H191" s="9" t="s">
        <v>124</v>
      </c>
      <c r="I191" s="9" t="s">
        <v>18</v>
      </c>
      <c r="J191" s="3" t="s">
        <v>2126</v>
      </c>
      <c r="K191" s="13" t="s">
        <v>150</v>
      </c>
      <c r="L191" s="14" t="s">
        <v>151</v>
      </c>
      <c r="M191" s="17">
        <f t="shared" si="6"/>
        <v>1.6620370370370369E-2</v>
      </c>
      <c r="N191">
        <f t="shared" si="7"/>
        <v>4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152</v>
      </c>
      <c r="H192" s="9" t="s">
        <v>124</v>
      </c>
      <c r="I192" s="9" t="s">
        <v>18</v>
      </c>
      <c r="J192" s="3" t="s">
        <v>2126</v>
      </c>
      <c r="K192" s="13" t="s">
        <v>153</v>
      </c>
      <c r="L192" s="14" t="s">
        <v>154</v>
      </c>
      <c r="M192" s="17">
        <f t="shared" si="6"/>
        <v>1.8784722222222217E-2</v>
      </c>
      <c r="N192">
        <f t="shared" si="7"/>
        <v>9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155</v>
      </c>
      <c r="H193" s="9" t="s">
        <v>124</v>
      </c>
      <c r="I193" s="9" t="s">
        <v>18</v>
      </c>
      <c r="J193" s="3" t="s">
        <v>2126</v>
      </c>
      <c r="K193" s="13" t="s">
        <v>156</v>
      </c>
      <c r="L193" s="14" t="s">
        <v>157</v>
      </c>
      <c r="M193" s="17">
        <f t="shared" si="6"/>
        <v>1.9259259259259198E-2</v>
      </c>
      <c r="N193">
        <f t="shared" si="7"/>
        <v>12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567</v>
      </c>
      <c r="H194" s="9" t="s">
        <v>124</v>
      </c>
      <c r="I194" s="9" t="s">
        <v>518</v>
      </c>
      <c r="J194" s="3" t="s">
        <v>2126</v>
      </c>
      <c r="K194" s="13" t="s">
        <v>568</v>
      </c>
      <c r="L194" s="14" t="s">
        <v>569</v>
      </c>
      <c r="M194" s="17">
        <f t="shared" si="6"/>
        <v>1.5393518518518501E-2</v>
      </c>
      <c r="N194">
        <f t="shared" si="7"/>
        <v>4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570</v>
      </c>
      <c r="H195" s="9" t="s">
        <v>124</v>
      </c>
      <c r="I195" s="9" t="s">
        <v>518</v>
      </c>
      <c r="J195" s="3" t="s">
        <v>2126</v>
      </c>
      <c r="K195" s="13" t="s">
        <v>571</v>
      </c>
      <c r="L195" s="14" t="s">
        <v>572</v>
      </c>
      <c r="M195" s="17">
        <f t="shared" ref="M195:M258" si="8">L195-K195</f>
        <v>1.7083333333333339E-2</v>
      </c>
      <c r="N195">
        <f t="shared" ref="N195:N258" si="9">HOUR(K195)</f>
        <v>14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964</v>
      </c>
      <c r="H196" s="9" t="s">
        <v>124</v>
      </c>
      <c r="I196" s="9" t="s">
        <v>925</v>
      </c>
      <c r="J196" s="3" t="s">
        <v>2126</v>
      </c>
      <c r="K196" s="13" t="s">
        <v>965</v>
      </c>
      <c r="L196" s="14" t="s">
        <v>966</v>
      </c>
      <c r="M196" s="17">
        <f t="shared" si="8"/>
        <v>1.3842592592592629E-2</v>
      </c>
      <c r="N196">
        <f t="shared" si="9"/>
        <v>4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967</v>
      </c>
      <c r="H197" s="9" t="s">
        <v>124</v>
      </c>
      <c r="I197" s="9" t="s">
        <v>925</v>
      </c>
      <c r="J197" s="3" t="s">
        <v>2126</v>
      </c>
      <c r="K197" s="13" t="s">
        <v>968</v>
      </c>
      <c r="L197" s="14" t="s">
        <v>969</v>
      </c>
      <c r="M197" s="17">
        <f t="shared" si="8"/>
        <v>1.6006944444444504E-2</v>
      </c>
      <c r="N197">
        <f t="shared" si="9"/>
        <v>13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1417</v>
      </c>
      <c r="H198" s="9" t="s">
        <v>124</v>
      </c>
      <c r="I198" s="9" t="s">
        <v>1334</v>
      </c>
      <c r="J198" s="3" t="s">
        <v>2126</v>
      </c>
      <c r="K198" s="13" t="s">
        <v>1418</v>
      </c>
      <c r="L198" s="14" t="s">
        <v>1419</v>
      </c>
      <c r="M198" s="17">
        <f t="shared" si="8"/>
        <v>1.4050925925925883E-2</v>
      </c>
      <c r="N198">
        <f t="shared" si="9"/>
        <v>4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1420</v>
      </c>
      <c r="H199" s="9" t="s">
        <v>124</v>
      </c>
      <c r="I199" s="9" t="s">
        <v>1334</v>
      </c>
      <c r="J199" s="3" t="s">
        <v>2126</v>
      </c>
      <c r="K199" s="13" t="s">
        <v>1421</v>
      </c>
      <c r="L199" s="14" t="s">
        <v>1422</v>
      </c>
      <c r="M199" s="17">
        <f t="shared" si="8"/>
        <v>1.3344907407407458E-2</v>
      </c>
      <c r="N199">
        <f t="shared" si="9"/>
        <v>8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1423</v>
      </c>
      <c r="H200" s="9" t="s">
        <v>124</v>
      </c>
      <c r="I200" s="9" t="s">
        <v>1334</v>
      </c>
      <c r="J200" s="3" t="s">
        <v>2126</v>
      </c>
      <c r="K200" s="13" t="s">
        <v>1424</v>
      </c>
      <c r="L200" s="14" t="s">
        <v>1425</v>
      </c>
      <c r="M200" s="17">
        <f t="shared" si="8"/>
        <v>2.4351851851851847E-2</v>
      </c>
      <c r="N200">
        <f t="shared" si="9"/>
        <v>11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1426</v>
      </c>
      <c r="H201" s="9" t="s">
        <v>124</v>
      </c>
      <c r="I201" s="9" t="s">
        <v>1334</v>
      </c>
      <c r="J201" s="3" t="s">
        <v>2126</v>
      </c>
      <c r="K201" s="13" t="s">
        <v>1427</v>
      </c>
      <c r="L201" s="14" t="s">
        <v>1428</v>
      </c>
      <c r="M201" s="17">
        <f t="shared" si="8"/>
        <v>1.7604166666666643E-2</v>
      </c>
      <c r="N201">
        <f t="shared" si="9"/>
        <v>13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1429</v>
      </c>
      <c r="H202" s="9" t="s">
        <v>124</v>
      </c>
      <c r="I202" s="9" t="s">
        <v>1334</v>
      </c>
      <c r="J202" s="3" t="s">
        <v>2126</v>
      </c>
      <c r="K202" s="13" t="s">
        <v>1430</v>
      </c>
      <c r="L202" s="14" t="s">
        <v>1431</v>
      </c>
      <c r="M202" s="17">
        <f t="shared" si="8"/>
        <v>1.3067129629629637E-2</v>
      </c>
      <c r="N202">
        <f t="shared" si="9"/>
        <v>15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1806</v>
      </c>
      <c r="H203" s="9" t="s">
        <v>124</v>
      </c>
      <c r="I203" s="9" t="s">
        <v>1712</v>
      </c>
      <c r="J203" s="3" t="s">
        <v>2126</v>
      </c>
      <c r="K203" s="13" t="s">
        <v>1807</v>
      </c>
      <c r="L203" s="14" t="s">
        <v>1808</v>
      </c>
      <c r="M203" s="17">
        <f t="shared" si="8"/>
        <v>1.4409722222222254E-2</v>
      </c>
      <c r="N203">
        <f t="shared" si="9"/>
        <v>4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1809</v>
      </c>
      <c r="H204" s="9" t="s">
        <v>124</v>
      </c>
      <c r="I204" s="9" t="s">
        <v>1712</v>
      </c>
      <c r="J204" s="3" t="s">
        <v>2126</v>
      </c>
      <c r="K204" s="13" t="s">
        <v>1810</v>
      </c>
      <c r="L204" s="14" t="s">
        <v>1811</v>
      </c>
      <c r="M204" s="17">
        <f t="shared" si="8"/>
        <v>2.1319444444444446E-2</v>
      </c>
      <c r="N204">
        <f t="shared" si="9"/>
        <v>9</v>
      </c>
    </row>
    <row r="205" spans="1:14" x14ac:dyDescent="0.25">
      <c r="A205" s="11"/>
      <c r="B205" s="12"/>
      <c r="C205" s="9" t="s">
        <v>271</v>
      </c>
      <c r="D205" s="9" t="s">
        <v>272</v>
      </c>
      <c r="E205" s="9" t="s">
        <v>1432</v>
      </c>
      <c r="F205" s="9" t="s">
        <v>15</v>
      </c>
      <c r="G205" s="10" t="s">
        <v>12</v>
      </c>
      <c r="H205" s="5"/>
      <c r="I205" s="5"/>
      <c r="J205" s="6"/>
      <c r="K205" s="7"/>
      <c r="L205" s="8"/>
    </row>
    <row r="206" spans="1:14" x14ac:dyDescent="0.25">
      <c r="A206" s="11"/>
      <c r="B206" s="12"/>
      <c r="C206" s="12"/>
      <c r="D206" s="12"/>
      <c r="E206" s="12"/>
      <c r="F206" s="12"/>
      <c r="G206" s="9" t="s">
        <v>1433</v>
      </c>
      <c r="H206" s="9" t="s">
        <v>141</v>
      </c>
      <c r="I206" s="9" t="s">
        <v>1334</v>
      </c>
      <c r="J206" s="3" t="s">
        <v>2126</v>
      </c>
      <c r="K206" s="13" t="s">
        <v>1434</v>
      </c>
      <c r="L206" s="14" t="s">
        <v>1435</v>
      </c>
      <c r="M206" s="17">
        <f t="shared" si="8"/>
        <v>2.5995370370370363E-2</v>
      </c>
      <c r="N206">
        <f t="shared" si="9"/>
        <v>7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1436</v>
      </c>
      <c r="H207" s="9" t="s">
        <v>141</v>
      </c>
      <c r="I207" s="9" t="s">
        <v>1334</v>
      </c>
      <c r="J207" s="3" t="s">
        <v>2126</v>
      </c>
      <c r="K207" s="13" t="s">
        <v>1437</v>
      </c>
      <c r="L207" s="14" t="s">
        <v>1438</v>
      </c>
      <c r="M207" s="17">
        <f t="shared" si="8"/>
        <v>1.9328703703703654E-2</v>
      </c>
      <c r="N207">
        <f t="shared" si="9"/>
        <v>15</v>
      </c>
    </row>
    <row r="208" spans="1:14" x14ac:dyDescent="0.25">
      <c r="A208" s="11"/>
      <c r="B208" s="12"/>
      <c r="C208" s="9" t="s">
        <v>158</v>
      </c>
      <c r="D208" s="9" t="s">
        <v>159</v>
      </c>
      <c r="E208" s="9" t="s">
        <v>159</v>
      </c>
      <c r="F208" s="9" t="s">
        <v>15</v>
      </c>
      <c r="G208" s="10" t="s">
        <v>12</v>
      </c>
      <c r="H208" s="5"/>
      <c r="I208" s="5"/>
      <c r="J208" s="6"/>
      <c r="K208" s="7"/>
      <c r="L208" s="8"/>
    </row>
    <row r="209" spans="1:14" x14ac:dyDescent="0.25">
      <c r="A209" s="11"/>
      <c r="B209" s="12"/>
      <c r="C209" s="12"/>
      <c r="D209" s="12"/>
      <c r="E209" s="12"/>
      <c r="F209" s="12"/>
      <c r="G209" s="9" t="s">
        <v>160</v>
      </c>
      <c r="H209" s="9" t="s">
        <v>124</v>
      </c>
      <c r="I209" s="9" t="s">
        <v>18</v>
      </c>
      <c r="J209" s="3" t="s">
        <v>2126</v>
      </c>
      <c r="K209" s="13" t="s">
        <v>161</v>
      </c>
      <c r="L209" s="14" t="s">
        <v>162</v>
      </c>
      <c r="M209" s="17">
        <f t="shared" si="8"/>
        <v>9.9421296296296202E-3</v>
      </c>
      <c r="N209">
        <f t="shared" si="9"/>
        <v>3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573</v>
      </c>
      <c r="H210" s="9" t="s">
        <v>124</v>
      </c>
      <c r="I210" s="9" t="s">
        <v>518</v>
      </c>
      <c r="J210" s="3" t="s">
        <v>2126</v>
      </c>
      <c r="K210" s="13" t="s">
        <v>574</v>
      </c>
      <c r="L210" s="14" t="s">
        <v>575</v>
      </c>
      <c r="M210" s="17">
        <f t="shared" si="8"/>
        <v>1.1990740740740746E-2</v>
      </c>
      <c r="N210">
        <f t="shared" si="9"/>
        <v>3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970</v>
      </c>
      <c r="H211" s="9" t="s">
        <v>124</v>
      </c>
      <c r="I211" s="9" t="s">
        <v>925</v>
      </c>
      <c r="J211" s="3" t="s">
        <v>2126</v>
      </c>
      <c r="K211" s="13" t="s">
        <v>971</v>
      </c>
      <c r="L211" s="14" t="s">
        <v>972</v>
      </c>
      <c r="M211" s="17">
        <f t="shared" si="8"/>
        <v>1.4641203703703698E-2</v>
      </c>
      <c r="N211">
        <f t="shared" si="9"/>
        <v>3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1439</v>
      </c>
      <c r="H212" s="9" t="s">
        <v>124</v>
      </c>
      <c r="I212" s="9" t="s">
        <v>1334</v>
      </c>
      <c r="J212" s="3" t="s">
        <v>2126</v>
      </c>
      <c r="K212" s="13" t="s">
        <v>1440</v>
      </c>
      <c r="L212" s="14" t="s">
        <v>1441</v>
      </c>
      <c r="M212" s="17">
        <f t="shared" si="8"/>
        <v>1.3819444444444412E-2</v>
      </c>
      <c r="N212">
        <f t="shared" si="9"/>
        <v>4</v>
      </c>
    </row>
    <row r="213" spans="1:14" x14ac:dyDescent="0.25">
      <c r="A213" s="11"/>
      <c r="B213" s="12"/>
      <c r="C213" s="9" t="s">
        <v>326</v>
      </c>
      <c r="D213" s="9" t="s">
        <v>327</v>
      </c>
      <c r="E213" s="9" t="s">
        <v>327</v>
      </c>
      <c r="F213" s="9" t="s">
        <v>15</v>
      </c>
      <c r="G213" s="10" t="s">
        <v>12</v>
      </c>
      <c r="H213" s="5"/>
      <c r="I213" s="5"/>
      <c r="J213" s="6"/>
      <c r="K213" s="7"/>
      <c r="L213" s="8"/>
    </row>
    <row r="214" spans="1:14" x14ac:dyDescent="0.25">
      <c r="A214" s="11"/>
      <c r="B214" s="12"/>
      <c r="C214" s="12"/>
      <c r="D214" s="12"/>
      <c r="E214" s="12"/>
      <c r="F214" s="12"/>
      <c r="G214" s="9" t="s">
        <v>576</v>
      </c>
      <c r="H214" s="9" t="s">
        <v>124</v>
      </c>
      <c r="I214" s="9" t="s">
        <v>518</v>
      </c>
      <c r="J214" s="3" t="s">
        <v>2126</v>
      </c>
      <c r="K214" s="13" t="s">
        <v>577</v>
      </c>
      <c r="L214" s="14" t="s">
        <v>578</v>
      </c>
      <c r="M214" s="17">
        <f t="shared" si="8"/>
        <v>1.9143518518518476E-2</v>
      </c>
      <c r="N214">
        <f t="shared" si="9"/>
        <v>8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973</v>
      </c>
      <c r="H215" s="9" t="s">
        <v>124</v>
      </c>
      <c r="I215" s="9" t="s">
        <v>925</v>
      </c>
      <c r="J215" s="3" t="s">
        <v>2126</v>
      </c>
      <c r="K215" s="13" t="s">
        <v>974</v>
      </c>
      <c r="L215" s="14" t="s">
        <v>975</v>
      </c>
      <c r="M215" s="17">
        <f t="shared" si="8"/>
        <v>2.6886574074074021E-2</v>
      </c>
      <c r="N215">
        <f t="shared" si="9"/>
        <v>10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976</v>
      </c>
      <c r="H216" s="9" t="s">
        <v>124</v>
      </c>
      <c r="I216" s="9" t="s">
        <v>925</v>
      </c>
      <c r="J216" s="3" t="s">
        <v>2126</v>
      </c>
      <c r="K216" s="13" t="s">
        <v>977</v>
      </c>
      <c r="L216" s="14" t="s">
        <v>978</v>
      </c>
      <c r="M216" s="17">
        <f t="shared" si="8"/>
        <v>1.8136574074074097E-2</v>
      </c>
      <c r="N216">
        <f t="shared" si="9"/>
        <v>14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1442</v>
      </c>
      <c r="H217" s="9" t="s">
        <v>124</v>
      </c>
      <c r="I217" s="9" t="s">
        <v>1334</v>
      </c>
      <c r="J217" s="3" t="s">
        <v>2126</v>
      </c>
      <c r="K217" s="13" t="s">
        <v>1443</v>
      </c>
      <c r="L217" s="14" t="s">
        <v>1444</v>
      </c>
      <c r="M217" s="17">
        <f t="shared" si="8"/>
        <v>2.1365740740740768E-2</v>
      </c>
      <c r="N217">
        <f t="shared" si="9"/>
        <v>9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1445</v>
      </c>
      <c r="H218" s="9" t="s">
        <v>124</v>
      </c>
      <c r="I218" s="9" t="s">
        <v>1334</v>
      </c>
      <c r="J218" s="3" t="s">
        <v>2126</v>
      </c>
      <c r="K218" s="13" t="s">
        <v>1446</v>
      </c>
      <c r="L218" s="14" t="s">
        <v>1447</v>
      </c>
      <c r="M218" s="17">
        <f t="shared" si="8"/>
        <v>1.9918981481481468E-2</v>
      </c>
      <c r="N218">
        <f t="shared" si="9"/>
        <v>9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2037</v>
      </c>
      <c r="H219" s="9" t="s">
        <v>124</v>
      </c>
      <c r="I219" s="9" t="s">
        <v>1981</v>
      </c>
      <c r="J219" s="3" t="s">
        <v>2126</v>
      </c>
      <c r="K219" s="13" t="s">
        <v>2038</v>
      </c>
      <c r="L219" s="14" t="s">
        <v>2039</v>
      </c>
      <c r="M219" s="17">
        <f t="shared" si="8"/>
        <v>2.1689814814814856E-2</v>
      </c>
      <c r="N219">
        <f t="shared" si="9"/>
        <v>11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2040</v>
      </c>
      <c r="H220" s="9" t="s">
        <v>124</v>
      </c>
      <c r="I220" s="9" t="s">
        <v>1981</v>
      </c>
      <c r="J220" s="3" t="s">
        <v>2126</v>
      </c>
      <c r="K220" s="13" t="s">
        <v>2041</v>
      </c>
      <c r="L220" s="14" t="s">
        <v>2042</v>
      </c>
      <c r="M220" s="17">
        <f t="shared" si="8"/>
        <v>1.6423611111111125E-2</v>
      </c>
      <c r="N220">
        <f t="shared" si="9"/>
        <v>16</v>
      </c>
    </row>
    <row r="221" spans="1:14" x14ac:dyDescent="0.25">
      <c r="A221" s="11"/>
      <c r="B221" s="12"/>
      <c r="C221" s="9" t="s">
        <v>331</v>
      </c>
      <c r="D221" s="9" t="s">
        <v>332</v>
      </c>
      <c r="E221" s="10" t="s">
        <v>12</v>
      </c>
      <c r="F221" s="5"/>
      <c r="G221" s="5"/>
      <c r="H221" s="5"/>
      <c r="I221" s="5"/>
      <c r="J221" s="6"/>
      <c r="K221" s="7"/>
      <c r="L221" s="8"/>
    </row>
    <row r="222" spans="1:14" x14ac:dyDescent="0.25">
      <c r="A222" s="11"/>
      <c r="B222" s="12"/>
      <c r="C222" s="12"/>
      <c r="D222" s="12"/>
      <c r="E222" s="9" t="s">
        <v>579</v>
      </c>
      <c r="F222" s="9" t="s">
        <v>15</v>
      </c>
      <c r="G222" s="10" t="s">
        <v>12</v>
      </c>
      <c r="H222" s="5"/>
      <c r="I222" s="5"/>
      <c r="J222" s="6"/>
      <c r="K222" s="7"/>
      <c r="L222" s="8"/>
    </row>
    <row r="223" spans="1:14" x14ac:dyDescent="0.25">
      <c r="A223" s="11"/>
      <c r="B223" s="12"/>
      <c r="C223" s="12"/>
      <c r="D223" s="12"/>
      <c r="E223" s="12"/>
      <c r="F223" s="12"/>
      <c r="G223" s="9" t="s">
        <v>580</v>
      </c>
      <c r="H223" s="9" t="s">
        <v>141</v>
      </c>
      <c r="I223" s="9" t="s">
        <v>518</v>
      </c>
      <c r="J223" s="3" t="s">
        <v>2126</v>
      </c>
      <c r="K223" s="13" t="s">
        <v>581</v>
      </c>
      <c r="L223" s="14" t="s">
        <v>582</v>
      </c>
      <c r="M223" s="17">
        <f t="shared" si="8"/>
        <v>2.04050925925926E-2</v>
      </c>
      <c r="N223">
        <f t="shared" si="9"/>
        <v>15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1448</v>
      </c>
      <c r="H224" s="9" t="s">
        <v>141</v>
      </c>
      <c r="I224" s="9" t="s">
        <v>1334</v>
      </c>
      <c r="J224" s="3" t="s">
        <v>2126</v>
      </c>
      <c r="K224" s="13" t="s">
        <v>1449</v>
      </c>
      <c r="L224" s="14" t="s">
        <v>1450</v>
      </c>
      <c r="M224" s="17">
        <f t="shared" si="8"/>
        <v>3.5439814814814785E-2</v>
      </c>
      <c r="N224">
        <f t="shared" si="9"/>
        <v>8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1451</v>
      </c>
      <c r="H225" s="9" t="s">
        <v>141</v>
      </c>
      <c r="I225" s="9" t="s">
        <v>1334</v>
      </c>
      <c r="J225" s="3" t="s">
        <v>2126</v>
      </c>
      <c r="K225" s="13" t="s">
        <v>1452</v>
      </c>
      <c r="L225" s="14" t="s">
        <v>1453</v>
      </c>
      <c r="M225" s="17">
        <f t="shared" si="8"/>
        <v>2.5208333333333277E-2</v>
      </c>
      <c r="N225">
        <f t="shared" si="9"/>
        <v>9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1812</v>
      </c>
      <c r="H226" s="9" t="s">
        <v>141</v>
      </c>
      <c r="I226" s="9" t="s">
        <v>1712</v>
      </c>
      <c r="J226" s="3" t="s">
        <v>2126</v>
      </c>
      <c r="K226" s="13" t="s">
        <v>1813</v>
      </c>
      <c r="L226" s="14" t="s">
        <v>1814</v>
      </c>
      <c r="M226" s="17">
        <f t="shared" si="8"/>
        <v>2.025462962962965E-2</v>
      </c>
      <c r="N226">
        <f t="shared" si="9"/>
        <v>12</v>
      </c>
    </row>
    <row r="227" spans="1:14" x14ac:dyDescent="0.25">
      <c r="A227" s="11"/>
      <c r="B227" s="12"/>
      <c r="C227" s="12"/>
      <c r="D227" s="12"/>
      <c r="E227" s="9" t="s">
        <v>332</v>
      </c>
      <c r="F227" s="9" t="s">
        <v>15</v>
      </c>
      <c r="G227" s="10" t="s">
        <v>12</v>
      </c>
      <c r="H227" s="5"/>
      <c r="I227" s="5"/>
      <c r="J227" s="6"/>
      <c r="K227" s="7"/>
      <c r="L227" s="8"/>
      <c r="M227" s="17">
        <f t="shared" si="8"/>
        <v>0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979</v>
      </c>
      <c r="H228" s="9" t="s">
        <v>124</v>
      </c>
      <c r="I228" s="9" t="s">
        <v>925</v>
      </c>
      <c r="J228" s="3" t="s">
        <v>2126</v>
      </c>
      <c r="K228" s="13" t="s">
        <v>980</v>
      </c>
      <c r="L228" s="14" t="s">
        <v>981</v>
      </c>
      <c r="M228" s="17">
        <f t="shared" si="8"/>
        <v>1.7465277777777843E-2</v>
      </c>
      <c r="N228">
        <f t="shared" si="9"/>
        <v>14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1815</v>
      </c>
      <c r="H229" s="9" t="s">
        <v>124</v>
      </c>
      <c r="I229" s="9" t="s">
        <v>1712</v>
      </c>
      <c r="J229" s="3" t="s">
        <v>2126</v>
      </c>
      <c r="K229" s="13" t="s">
        <v>1816</v>
      </c>
      <c r="L229" s="14" t="s">
        <v>1817</v>
      </c>
      <c r="M229" s="17">
        <f t="shared" si="8"/>
        <v>1.8807870370370461E-2</v>
      </c>
      <c r="N229">
        <f t="shared" si="9"/>
        <v>20</v>
      </c>
    </row>
    <row r="230" spans="1:14" x14ac:dyDescent="0.25">
      <c r="A230" s="11"/>
      <c r="B230" s="12"/>
      <c r="C230" s="9" t="s">
        <v>81</v>
      </c>
      <c r="D230" s="9" t="s">
        <v>82</v>
      </c>
      <c r="E230" s="10" t="s">
        <v>12</v>
      </c>
      <c r="F230" s="5"/>
      <c r="G230" s="5"/>
      <c r="H230" s="5"/>
      <c r="I230" s="5"/>
      <c r="J230" s="6"/>
      <c r="K230" s="7"/>
      <c r="L230" s="8"/>
    </row>
    <row r="231" spans="1:14" x14ac:dyDescent="0.25">
      <c r="A231" s="11"/>
      <c r="B231" s="12"/>
      <c r="C231" s="12"/>
      <c r="D231" s="12"/>
      <c r="E231" s="9" t="s">
        <v>82</v>
      </c>
      <c r="F231" s="9" t="s">
        <v>15</v>
      </c>
      <c r="G231" s="10" t="s">
        <v>12</v>
      </c>
      <c r="H231" s="5"/>
      <c r="I231" s="5"/>
      <c r="J231" s="6"/>
      <c r="K231" s="7"/>
      <c r="L231" s="8"/>
    </row>
    <row r="232" spans="1:14" x14ac:dyDescent="0.25">
      <c r="A232" s="11"/>
      <c r="B232" s="12"/>
      <c r="C232" s="12"/>
      <c r="D232" s="12"/>
      <c r="E232" s="12"/>
      <c r="F232" s="12"/>
      <c r="G232" s="9" t="s">
        <v>163</v>
      </c>
      <c r="H232" s="9" t="s">
        <v>124</v>
      </c>
      <c r="I232" s="9" t="s">
        <v>18</v>
      </c>
      <c r="J232" s="3" t="s">
        <v>2126</v>
      </c>
      <c r="K232" s="13" t="s">
        <v>164</v>
      </c>
      <c r="L232" s="14" t="s">
        <v>165</v>
      </c>
      <c r="M232" s="17">
        <f t="shared" si="8"/>
        <v>1.5312500000000007E-2</v>
      </c>
      <c r="N232">
        <f t="shared" si="9"/>
        <v>3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166</v>
      </c>
      <c r="H233" s="9" t="s">
        <v>124</v>
      </c>
      <c r="I233" s="9" t="s">
        <v>18</v>
      </c>
      <c r="J233" s="3" t="s">
        <v>2126</v>
      </c>
      <c r="K233" s="13" t="s">
        <v>167</v>
      </c>
      <c r="L233" s="14" t="s">
        <v>168</v>
      </c>
      <c r="M233" s="17">
        <f t="shared" si="8"/>
        <v>1.6250000000000042E-2</v>
      </c>
      <c r="N233">
        <f t="shared" si="9"/>
        <v>7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583</v>
      </c>
      <c r="H234" s="9" t="s">
        <v>124</v>
      </c>
      <c r="I234" s="9" t="s">
        <v>518</v>
      </c>
      <c r="J234" s="3" t="s">
        <v>2126</v>
      </c>
      <c r="K234" s="13" t="s">
        <v>584</v>
      </c>
      <c r="L234" s="14" t="s">
        <v>585</v>
      </c>
      <c r="M234" s="17">
        <f t="shared" si="8"/>
        <v>1.2407407407407395E-2</v>
      </c>
      <c r="N234">
        <f t="shared" si="9"/>
        <v>3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982</v>
      </c>
      <c r="H235" s="9" t="s">
        <v>124</v>
      </c>
      <c r="I235" s="9" t="s">
        <v>925</v>
      </c>
      <c r="J235" s="3" t="s">
        <v>2126</v>
      </c>
      <c r="K235" s="13" t="s">
        <v>983</v>
      </c>
      <c r="L235" s="14" t="s">
        <v>984</v>
      </c>
      <c r="M235" s="17">
        <f t="shared" si="8"/>
        <v>1.2916666666666687E-2</v>
      </c>
      <c r="N235">
        <f t="shared" si="9"/>
        <v>3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985</v>
      </c>
      <c r="H236" s="9" t="s">
        <v>124</v>
      </c>
      <c r="I236" s="9" t="s">
        <v>925</v>
      </c>
      <c r="J236" s="3" t="s">
        <v>2126</v>
      </c>
      <c r="K236" s="13" t="s">
        <v>986</v>
      </c>
      <c r="L236" s="14" t="s">
        <v>987</v>
      </c>
      <c r="M236" s="17">
        <f t="shared" si="8"/>
        <v>1.4675925925925926E-2</v>
      </c>
      <c r="N236">
        <f t="shared" si="9"/>
        <v>6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1454</v>
      </c>
      <c r="H237" s="9" t="s">
        <v>124</v>
      </c>
      <c r="I237" s="9" t="s">
        <v>1334</v>
      </c>
      <c r="J237" s="3" t="s">
        <v>2126</v>
      </c>
      <c r="K237" s="13" t="s">
        <v>1455</v>
      </c>
      <c r="L237" s="14" t="s">
        <v>1456</v>
      </c>
      <c r="M237" s="17">
        <f t="shared" si="8"/>
        <v>1.1782407407407408E-2</v>
      </c>
      <c r="N237">
        <f t="shared" si="9"/>
        <v>3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1457</v>
      </c>
      <c r="H238" s="9" t="s">
        <v>124</v>
      </c>
      <c r="I238" s="9" t="s">
        <v>1334</v>
      </c>
      <c r="J238" s="3" t="s">
        <v>2126</v>
      </c>
      <c r="K238" s="13" t="s">
        <v>1458</v>
      </c>
      <c r="L238" s="14" t="s">
        <v>1459</v>
      </c>
      <c r="M238" s="17">
        <f t="shared" si="8"/>
        <v>2.8124999999999956E-2</v>
      </c>
      <c r="N238">
        <f t="shared" si="9"/>
        <v>7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1460</v>
      </c>
      <c r="H239" s="9" t="s">
        <v>124</v>
      </c>
      <c r="I239" s="9" t="s">
        <v>1334</v>
      </c>
      <c r="J239" s="3" t="s">
        <v>2126</v>
      </c>
      <c r="K239" s="13" t="s">
        <v>1461</v>
      </c>
      <c r="L239" s="14" t="s">
        <v>1462</v>
      </c>
      <c r="M239" s="17">
        <f t="shared" si="8"/>
        <v>1.3148148148148131E-2</v>
      </c>
      <c r="N239">
        <f t="shared" si="9"/>
        <v>23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1818</v>
      </c>
      <c r="H240" s="9" t="s">
        <v>124</v>
      </c>
      <c r="I240" s="9" t="s">
        <v>1712</v>
      </c>
      <c r="J240" s="3" t="s">
        <v>2126</v>
      </c>
      <c r="K240" s="13" t="s">
        <v>1819</v>
      </c>
      <c r="L240" s="14" t="s">
        <v>1820</v>
      </c>
      <c r="M240" s="17">
        <f t="shared" si="8"/>
        <v>1.247685185185185E-2</v>
      </c>
      <c r="N240">
        <f t="shared" si="9"/>
        <v>3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1821</v>
      </c>
      <c r="H241" s="9" t="s">
        <v>124</v>
      </c>
      <c r="I241" s="9" t="s">
        <v>1712</v>
      </c>
      <c r="J241" s="3" t="s">
        <v>2126</v>
      </c>
      <c r="K241" s="13" t="s">
        <v>1822</v>
      </c>
      <c r="L241" s="14" t="s">
        <v>1823</v>
      </c>
      <c r="M241" s="17">
        <f t="shared" si="8"/>
        <v>2.4560185185185213E-2</v>
      </c>
      <c r="N241">
        <f t="shared" si="9"/>
        <v>7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1824</v>
      </c>
      <c r="H242" s="9" t="s">
        <v>124</v>
      </c>
      <c r="I242" s="9" t="s">
        <v>1712</v>
      </c>
      <c r="J242" s="3" t="s">
        <v>2126</v>
      </c>
      <c r="K242" s="13" t="s">
        <v>1825</v>
      </c>
      <c r="L242" s="14" t="s">
        <v>1826</v>
      </c>
      <c r="M242" s="17">
        <f t="shared" si="8"/>
        <v>1.4374999999999916E-2</v>
      </c>
      <c r="N242">
        <f t="shared" si="9"/>
        <v>12</v>
      </c>
    </row>
    <row r="243" spans="1:14" x14ac:dyDescent="0.25">
      <c r="A243" s="11"/>
      <c r="B243" s="12"/>
      <c r="C243" s="12"/>
      <c r="D243" s="12"/>
      <c r="E243" s="9" t="s">
        <v>92</v>
      </c>
      <c r="F243" s="9" t="s">
        <v>15</v>
      </c>
      <c r="G243" s="10" t="s">
        <v>12</v>
      </c>
      <c r="H243" s="5"/>
      <c r="I243" s="5"/>
      <c r="J243" s="6"/>
      <c r="K243" s="7"/>
      <c r="L243" s="8"/>
    </row>
    <row r="244" spans="1:14" x14ac:dyDescent="0.25">
      <c r="A244" s="11"/>
      <c r="B244" s="12"/>
      <c r="C244" s="12"/>
      <c r="D244" s="12"/>
      <c r="E244" s="12"/>
      <c r="F244" s="12"/>
      <c r="G244" s="9" t="s">
        <v>169</v>
      </c>
      <c r="H244" s="9" t="s">
        <v>124</v>
      </c>
      <c r="I244" s="9" t="s">
        <v>18</v>
      </c>
      <c r="J244" s="3" t="s">
        <v>2126</v>
      </c>
      <c r="K244" s="13" t="s">
        <v>170</v>
      </c>
      <c r="L244" s="14" t="s">
        <v>171</v>
      </c>
      <c r="M244" s="17">
        <f t="shared" si="8"/>
        <v>1.4884259259259257E-2</v>
      </c>
      <c r="N244">
        <f t="shared" si="9"/>
        <v>0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172</v>
      </c>
      <c r="H245" s="9" t="s">
        <v>124</v>
      </c>
      <c r="I245" s="9" t="s">
        <v>18</v>
      </c>
      <c r="J245" s="3" t="s">
        <v>2126</v>
      </c>
      <c r="K245" s="13" t="s">
        <v>173</v>
      </c>
      <c r="L245" s="14" t="s">
        <v>174</v>
      </c>
      <c r="M245" s="17">
        <f t="shared" si="8"/>
        <v>1.309027777777777E-2</v>
      </c>
      <c r="N245">
        <f t="shared" si="9"/>
        <v>6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586</v>
      </c>
      <c r="H246" s="9" t="s">
        <v>124</v>
      </c>
      <c r="I246" s="9" t="s">
        <v>518</v>
      </c>
      <c r="J246" s="3" t="s">
        <v>2126</v>
      </c>
      <c r="K246" s="13" t="s">
        <v>587</v>
      </c>
      <c r="L246" s="14" t="s">
        <v>588</v>
      </c>
      <c r="M246" s="17">
        <f t="shared" si="8"/>
        <v>1.4201388888888833E-2</v>
      </c>
      <c r="N246">
        <f t="shared" si="9"/>
        <v>11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589</v>
      </c>
      <c r="H247" s="9" t="s">
        <v>124</v>
      </c>
      <c r="I247" s="9" t="s">
        <v>518</v>
      </c>
      <c r="J247" s="3" t="s">
        <v>2126</v>
      </c>
      <c r="K247" s="13" t="s">
        <v>590</v>
      </c>
      <c r="L247" s="14" t="s">
        <v>591</v>
      </c>
      <c r="M247" s="17">
        <f t="shared" si="8"/>
        <v>1.6249999999999876E-2</v>
      </c>
      <c r="N247">
        <f t="shared" si="9"/>
        <v>12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592</v>
      </c>
      <c r="H248" s="9" t="s">
        <v>124</v>
      </c>
      <c r="I248" s="9" t="s">
        <v>518</v>
      </c>
      <c r="J248" s="3" t="s">
        <v>2126</v>
      </c>
      <c r="K248" s="13" t="s">
        <v>593</v>
      </c>
      <c r="L248" s="14" t="s">
        <v>594</v>
      </c>
      <c r="M248" s="17">
        <f t="shared" si="8"/>
        <v>1.2974537037036993E-2</v>
      </c>
      <c r="N248">
        <f t="shared" si="9"/>
        <v>17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988</v>
      </c>
      <c r="H249" s="9" t="s">
        <v>124</v>
      </c>
      <c r="I249" s="9" t="s">
        <v>925</v>
      </c>
      <c r="J249" s="3" t="s">
        <v>2126</v>
      </c>
      <c r="K249" s="13" t="s">
        <v>989</v>
      </c>
      <c r="L249" s="14" t="s">
        <v>990</v>
      </c>
      <c r="M249" s="17">
        <f t="shared" si="8"/>
        <v>1.7175925925925872E-2</v>
      </c>
      <c r="N249">
        <f t="shared" si="9"/>
        <v>6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991</v>
      </c>
      <c r="H250" s="9" t="s">
        <v>124</v>
      </c>
      <c r="I250" s="9" t="s">
        <v>925</v>
      </c>
      <c r="J250" s="3" t="s">
        <v>2126</v>
      </c>
      <c r="K250" s="13" t="s">
        <v>992</v>
      </c>
      <c r="L250" s="14" t="s">
        <v>993</v>
      </c>
      <c r="M250" s="17">
        <f t="shared" si="8"/>
        <v>2.6076388888888913E-2</v>
      </c>
      <c r="N250">
        <f t="shared" si="9"/>
        <v>11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994</v>
      </c>
      <c r="H251" s="9" t="s">
        <v>124</v>
      </c>
      <c r="I251" s="9" t="s">
        <v>925</v>
      </c>
      <c r="J251" s="3" t="s">
        <v>2126</v>
      </c>
      <c r="K251" s="13" t="s">
        <v>349</v>
      </c>
      <c r="L251" s="14" t="s">
        <v>995</v>
      </c>
      <c r="M251" s="17">
        <f t="shared" si="8"/>
        <v>1.5428240740740895E-2</v>
      </c>
      <c r="N251">
        <f t="shared" si="9"/>
        <v>17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996</v>
      </c>
      <c r="H252" s="9" t="s">
        <v>124</v>
      </c>
      <c r="I252" s="9" t="s">
        <v>925</v>
      </c>
      <c r="J252" s="3" t="s">
        <v>2126</v>
      </c>
      <c r="K252" s="13" t="s">
        <v>997</v>
      </c>
      <c r="L252" s="14" t="s">
        <v>998</v>
      </c>
      <c r="M252" s="17">
        <f t="shared" si="8"/>
        <v>1.4201388888888888E-2</v>
      </c>
      <c r="N252">
        <f t="shared" si="9"/>
        <v>21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1463</v>
      </c>
      <c r="H253" s="9" t="s">
        <v>124</v>
      </c>
      <c r="I253" s="9" t="s">
        <v>1334</v>
      </c>
      <c r="J253" s="3" t="s">
        <v>2126</v>
      </c>
      <c r="K253" s="13" t="s">
        <v>1464</v>
      </c>
      <c r="L253" s="14" t="s">
        <v>1465</v>
      </c>
      <c r="M253" s="17">
        <f t="shared" si="8"/>
        <v>1.3472222222222219E-2</v>
      </c>
      <c r="N253">
        <f t="shared" si="9"/>
        <v>6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1466</v>
      </c>
      <c r="H254" s="9" t="s">
        <v>124</v>
      </c>
      <c r="I254" s="9" t="s">
        <v>1334</v>
      </c>
      <c r="J254" s="3" t="s">
        <v>2126</v>
      </c>
      <c r="K254" s="13" t="s">
        <v>1467</v>
      </c>
      <c r="L254" s="14" t="s">
        <v>808</v>
      </c>
      <c r="M254" s="17">
        <f t="shared" si="8"/>
        <v>2.5231481481481466E-2</v>
      </c>
      <c r="N254">
        <f t="shared" si="9"/>
        <v>10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1468</v>
      </c>
      <c r="H255" s="9" t="s">
        <v>124</v>
      </c>
      <c r="I255" s="9" t="s">
        <v>1334</v>
      </c>
      <c r="J255" s="3" t="s">
        <v>2126</v>
      </c>
      <c r="K255" s="13" t="s">
        <v>1469</v>
      </c>
      <c r="L255" s="14" t="s">
        <v>1470</v>
      </c>
      <c r="M255" s="17">
        <f t="shared" si="8"/>
        <v>1.4224537037036966E-2</v>
      </c>
      <c r="N255">
        <f t="shared" si="9"/>
        <v>14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1471</v>
      </c>
      <c r="H256" s="9" t="s">
        <v>124</v>
      </c>
      <c r="I256" s="9" t="s">
        <v>1334</v>
      </c>
      <c r="J256" s="3" t="s">
        <v>2126</v>
      </c>
      <c r="K256" s="13" t="s">
        <v>1472</v>
      </c>
      <c r="L256" s="14" t="s">
        <v>1473</v>
      </c>
      <c r="M256" s="17">
        <f t="shared" si="8"/>
        <v>1.3749999999999929E-2</v>
      </c>
      <c r="N256">
        <f t="shared" si="9"/>
        <v>17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1827</v>
      </c>
      <c r="H257" s="9" t="s">
        <v>124</v>
      </c>
      <c r="I257" s="9" t="s">
        <v>1712</v>
      </c>
      <c r="J257" s="3" t="s">
        <v>2126</v>
      </c>
      <c r="K257" s="13" t="s">
        <v>1828</v>
      </c>
      <c r="L257" s="14" t="s">
        <v>1829</v>
      </c>
      <c r="M257" s="17">
        <f t="shared" si="8"/>
        <v>1.4456018518518521E-2</v>
      </c>
      <c r="N257">
        <f t="shared" si="9"/>
        <v>1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1830</v>
      </c>
      <c r="H258" s="9" t="s">
        <v>124</v>
      </c>
      <c r="I258" s="9" t="s">
        <v>1712</v>
      </c>
      <c r="J258" s="3" t="s">
        <v>2126</v>
      </c>
      <c r="K258" s="13" t="s">
        <v>1831</v>
      </c>
      <c r="L258" s="14" t="s">
        <v>1832</v>
      </c>
      <c r="M258" s="17">
        <f t="shared" si="8"/>
        <v>1.1990740740740691E-2</v>
      </c>
      <c r="N258">
        <f t="shared" si="9"/>
        <v>19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1833</v>
      </c>
      <c r="H259" s="9" t="s">
        <v>124</v>
      </c>
      <c r="I259" s="9" t="s">
        <v>1712</v>
      </c>
      <c r="J259" s="3" t="s">
        <v>2126</v>
      </c>
      <c r="K259" s="13" t="s">
        <v>1834</v>
      </c>
      <c r="L259" s="14" t="s">
        <v>1835</v>
      </c>
      <c r="M259" s="17">
        <f t="shared" ref="M259:M322" si="10">L259-K259</f>
        <v>1.7743055555555554E-2</v>
      </c>
      <c r="N259">
        <f t="shared" ref="N259:N322" si="11">HOUR(K259)</f>
        <v>23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2101</v>
      </c>
      <c r="H260" s="9" t="s">
        <v>124</v>
      </c>
      <c r="I260" s="9" t="s">
        <v>2084</v>
      </c>
      <c r="J260" s="3" t="s">
        <v>2126</v>
      </c>
      <c r="K260" s="13" t="s">
        <v>2102</v>
      </c>
      <c r="L260" s="14" t="s">
        <v>2103</v>
      </c>
      <c r="M260" s="17">
        <f t="shared" si="10"/>
        <v>1.2650462962963016E-2</v>
      </c>
      <c r="N260">
        <f t="shared" si="11"/>
        <v>17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2104</v>
      </c>
      <c r="H261" s="9" t="s">
        <v>124</v>
      </c>
      <c r="I261" s="9" t="s">
        <v>2084</v>
      </c>
      <c r="J261" s="3" t="s">
        <v>2126</v>
      </c>
      <c r="K261" s="13" t="s">
        <v>2105</v>
      </c>
      <c r="L261" s="14" t="s">
        <v>2106</v>
      </c>
      <c r="M261" s="17">
        <f t="shared" si="10"/>
        <v>1.2557870370370483E-2</v>
      </c>
      <c r="N261">
        <f t="shared" si="11"/>
        <v>20</v>
      </c>
    </row>
    <row r="262" spans="1:14" x14ac:dyDescent="0.25">
      <c r="A262" s="11"/>
      <c r="B262" s="12"/>
      <c r="C262" s="9" t="s">
        <v>175</v>
      </c>
      <c r="D262" s="9" t="s">
        <v>176</v>
      </c>
      <c r="E262" s="9" t="s">
        <v>176</v>
      </c>
      <c r="F262" s="9" t="s">
        <v>15</v>
      </c>
      <c r="G262" s="10" t="s">
        <v>12</v>
      </c>
      <c r="H262" s="5"/>
      <c r="I262" s="5"/>
      <c r="J262" s="6"/>
      <c r="K262" s="7"/>
      <c r="L262" s="8"/>
    </row>
    <row r="263" spans="1:14" x14ac:dyDescent="0.25">
      <c r="A263" s="11"/>
      <c r="B263" s="12"/>
      <c r="C263" s="12"/>
      <c r="D263" s="12"/>
      <c r="E263" s="12"/>
      <c r="F263" s="12"/>
      <c r="G263" s="9" t="s">
        <v>177</v>
      </c>
      <c r="H263" s="9" t="s">
        <v>124</v>
      </c>
      <c r="I263" s="9" t="s">
        <v>18</v>
      </c>
      <c r="J263" s="3" t="s">
        <v>2126</v>
      </c>
      <c r="K263" s="13" t="s">
        <v>178</v>
      </c>
      <c r="L263" s="14" t="s">
        <v>179</v>
      </c>
      <c r="M263" s="17">
        <f t="shared" si="10"/>
        <v>1.8819444444444444E-2</v>
      </c>
      <c r="N263">
        <f t="shared" si="11"/>
        <v>10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180</v>
      </c>
      <c r="H264" s="9" t="s">
        <v>124</v>
      </c>
      <c r="I264" s="9" t="s">
        <v>18</v>
      </c>
      <c r="J264" s="3" t="s">
        <v>2126</v>
      </c>
      <c r="K264" s="13" t="s">
        <v>181</v>
      </c>
      <c r="L264" s="14" t="s">
        <v>182</v>
      </c>
      <c r="M264" s="17">
        <f t="shared" si="10"/>
        <v>1.7881944444444464E-2</v>
      </c>
      <c r="N264">
        <f t="shared" si="11"/>
        <v>17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595</v>
      </c>
      <c r="H265" s="9" t="s">
        <v>124</v>
      </c>
      <c r="I265" s="9" t="s">
        <v>518</v>
      </c>
      <c r="J265" s="3" t="s">
        <v>2126</v>
      </c>
      <c r="K265" s="13" t="s">
        <v>596</v>
      </c>
      <c r="L265" s="14" t="s">
        <v>597</v>
      </c>
      <c r="M265" s="17">
        <f t="shared" si="10"/>
        <v>1.6296296296296364E-2</v>
      </c>
      <c r="N265">
        <f t="shared" si="11"/>
        <v>17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999</v>
      </c>
      <c r="H266" s="9" t="s">
        <v>124</v>
      </c>
      <c r="I266" s="9" t="s">
        <v>925</v>
      </c>
      <c r="J266" s="3" t="s">
        <v>2126</v>
      </c>
      <c r="K266" s="13" t="s">
        <v>1000</v>
      </c>
      <c r="L266" s="14" t="s">
        <v>1001</v>
      </c>
      <c r="M266" s="17">
        <f t="shared" si="10"/>
        <v>1.9363425925925881E-2</v>
      </c>
      <c r="N266">
        <f t="shared" si="11"/>
        <v>13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1002</v>
      </c>
      <c r="H267" s="9" t="s">
        <v>124</v>
      </c>
      <c r="I267" s="9" t="s">
        <v>925</v>
      </c>
      <c r="J267" s="3" t="s">
        <v>2126</v>
      </c>
      <c r="K267" s="13" t="s">
        <v>1003</v>
      </c>
      <c r="L267" s="14" t="s">
        <v>1004</v>
      </c>
      <c r="M267" s="17">
        <f t="shared" si="10"/>
        <v>2.9837962962963038E-2</v>
      </c>
      <c r="N267">
        <f t="shared" si="11"/>
        <v>15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1474</v>
      </c>
      <c r="H268" s="9" t="s">
        <v>124</v>
      </c>
      <c r="I268" s="9" t="s">
        <v>1334</v>
      </c>
      <c r="J268" s="3" t="s">
        <v>2126</v>
      </c>
      <c r="K268" s="13" t="s">
        <v>1475</v>
      </c>
      <c r="L268" s="14" t="s">
        <v>1476</v>
      </c>
      <c r="M268" s="17">
        <f t="shared" si="10"/>
        <v>2.965277777777775E-2</v>
      </c>
      <c r="N268">
        <f t="shared" si="11"/>
        <v>13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1477</v>
      </c>
      <c r="H269" s="9" t="s">
        <v>124</v>
      </c>
      <c r="I269" s="9" t="s">
        <v>1334</v>
      </c>
      <c r="J269" s="3" t="s">
        <v>2126</v>
      </c>
      <c r="K269" s="13" t="s">
        <v>1478</v>
      </c>
      <c r="L269" s="14" t="s">
        <v>1479</v>
      </c>
      <c r="M269" s="17">
        <f t="shared" si="10"/>
        <v>1.664351851851853E-2</v>
      </c>
      <c r="N269">
        <f t="shared" si="11"/>
        <v>22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1836</v>
      </c>
      <c r="H270" s="9" t="s">
        <v>124</v>
      </c>
      <c r="I270" s="9" t="s">
        <v>1712</v>
      </c>
      <c r="J270" s="3" t="s">
        <v>2126</v>
      </c>
      <c r="K270" s="13" t="s">
        <v>1837</v>
      </c>
      <c r="L270" s="14" t="s">
        <v>1838</v>
      </c>
      <c r="M270" s="17">
        <f t="shared" si="10"/>
        <v>1.7754629629629703E-2</v>
      </c>
      <c r="N270">
        <f t="shared" si="11"/>
        <v>15</v>
      </c>
    </row>
    <row r="271" spans="1:14" x14ac:dyDescent="0.25">
      <c r="A271" s="11"/>
      <c r="B271" s="12"/>
      <c r="C271" s="9" t="s">
        <v>183</v>
      </c>
      <c r="D271" s="9" t="s">
        <v>184</v>
      </c>
      <c r="E271" s="9" t="s">
        <v>184</v>
      </c>
      <c r="F271" s="9" t="s">
        <v>15</v>
      </c>
      <c r="G271" s="10" t="s">
        <v>12</v>
      </c>
      <c r="H271" s="5"/>
      <c r="I271" s="5"/>
      <c r="J271" s="6"/>
      <c r="K271" s="7"/>
      <c r="L271" s="8"/>
    </row>
    <row r="272" spans="1:14" x14ac:dyDescent="0.25">
      <c r="A272" s="11"/>
      <c r="B272" s="12"/>
      <c r="C272" s="12"/>
      <c r="D272" s="12"/>
      <c r="E272" s="12"/>
      <c r="F272" s="12"/>
      <c r="G272" s="9" t="s">
        <v>185</v>
      </c>
      <c r="H272" s="9" t="s">
        <v>124</v>
      </c>
      <c r="I272" s="9" t="s">
        <v>18</v>
      </c>
      <c r="J272" s="3" t="s">
        <v>2126</v>
      </c>
      <c r="K272" s="13" t="s">
        <v>186</v>
      </c>
      <c r="L272" s="14" t="s">
        <v>187</v>
      </c>
      <c r="M272" s="17">
        <f t="shared" si="10"/>
        <v>1.9953703703703751E-2</v>
      </c>
      <c r="N272">
        <f t="shared" si="11"/>
        <v>11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1480</v>
      </c>
      <c r="H273" s="9" t="s">
        <v>124</v>
      </c>
      <c r="I273" s="9" t="s">
        <v>1334</v>
      </c>
      <c r="J273" s="3" t="s">
        <v>2126</v>
      </c>
      <c r="K273" s="13" t="s">
        <v>1481</v>
      </c>
      <c r="L273" s="14" t="s">
        <v>1482</v>
      </c>
      <c r="M273" s="17">
        <f t="shared" si="10"/>
        <v>1.6770833333333318E-2</v>
      </c>
      <c r="N273">
        <f t="shared" si="11"/>
        <v>5</v>
      </c>
    </row>
    <row r="274" spans="1:14" x14ac:dyDescent="0.25">
      <c r="A274" s="11"/>
      <c r="B274" s="12"/>
      <c r="C274" s="9" t="s">
        <v>41</v>
      </c>
      <c r="D274" s="9" t="s">
        <v>42</v>
      </c>
      <c r="E274" s="9" t="s">
        <v>43</v>
      </c>
      <c r="F274" s="9" t="s">
        <v>15</v>
      </c>
      <c r="G274" s="10" t="s">
        <v>12</v>
      </c>
      <c r="H274" s="5"/>
      <c r="I274" s="5"/>
      <c r="J274" s="6"/>
      <c r="K274" s="7"/>
      <c r="L274" s="8"/>
    </row>
    <row r="275" spans="1:14" x14ac:dyDescent="0.25">
      <c r="A275" s="11"/>
      <c r="B275" s="12"/>
      <c r="C275" s="12"/>
      <c r="D275" s="12"/>
      <c r="E275" s="12"/>
      <c r="F275" s="12"/>
      <c r="G275" s="9" t="s">
        <v>188</v>
      </c>
      <c r="H275" s="9" t="s">
        <v>189</v>
      </c>
      <c r="I275" s="9" t="s">
        <v>18</v>
      </c>
      <c r="J275" s="3" t="s">
        <v>2126</v>
      </c>
      <c r="K275" s="13" t="s">
        <v>190</v>
      </c>
      <c r="L275" s="14" t="s">
        <v>191</v>
      </c>
      <c r="M275" s="17">
        <f t="shared" si="10"/>
        <v>4.3171296296296235E-2</v>
      </c>
      <c r="N275">
        <f t="shared" si="11"/>
        <v>13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192</v>
      </c>
      <c r="H276" s="9" t="s">
        <v>189</v>
      </c>
      <c r="I276" s="9" t="s">
        <v>18</v>
      </c>
      <c r="J276" s="3" t="s">
        <v>2126</v>
      </c>
      <c r="K276" s="13" t="s">
        <v>193</v>
      </c>
      <c r="L276" s="14" t="s">
        <v>194</v>
      </c>
      <c r="M276" s="17">
        <f t="shared" si="10"/>
        <v>3.2627314814814623E-2</v>
      </c>
      <c r="N276">
        <f t="shared" si="11"/>
        <v>21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598</v>
      </c>
      <c r="H277" s="9" t="s">
        <v>189</v>
      </c>
      <c r="I277" s="9" t="s">
        <v>518</v>
      </c>
      <c r="J277" s="3" t="s">
        <v>2126</v>
      </c>
      <c r="K277" s="13" t="s">
        <v>599</v>
      </c>
      <c r="L277" s="14" t="s">
        <v>600</v>
      </c>
      <c r="M277" s="17">
        <f t="shared" si="10"/>
        <v>3.4166666666666679E-2</v>
      </c>
      <c r="N277">
        <f t="shared" si="11"/>
        <v>7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601</v>
      </c>
      <c r="H278" s="9" t="s">
        <v>189</v>
      </c>
      <c r="I278" s="9" t="s">
        <v>518</v>
      </c>
      <c r="J278" s="3" t="s">
        <v>2126</v>
      </c>
      <c r="K278" s="13" t="s">
        <v>602</v>
      </c>
      <c r="L278" s="14" t="s">
        <v>603</v>
      </c>
      <c r="M278" s="17">
        <f t="shared" si="10"/>
        <v>1.9120370370370399E-2</v>
      </c>
      <c r="N278">
        <f t="shared" si="11"/>
        <v>10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604</v>
      </c>
      <c r="H279" s="9" t="s">
        <v>189</v>
      </c>
      <c r="I279" s="9" t="s">
        <v>518</v>
      </c>
      <c r="J279" s="3" t="s">
        <v>2126</v>
      </c>
      <c r="K279" s="13" t="s">
        <v>605</v>
      </c>
      <c r="L279" s="14" t="s">
        <v>606</v>
      </c>
      <c r="M279" s="17">
        <f t="shared" si="10"/>
        <v>1.438657407407401E-2</v>
      </c>
      <c r="N279">
        <f t="shared" si="11"/>
        <v>11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607</v>
      </c>
      <c r="H280" s="9" t="s">
        <v>124</v>
      </c>
      <c r="I280" s="9" t="s">
        <v>518</v>
      </c>
      <c r="J280" s="3" t="s">
        <v>2126</v>
      </c>
      <c r="K280" s="13" t="s">
        <v>608</v>
      </c>
      <c r="L280" s="14" t="s">
        <v>609</v>
      </c>
      <c r="M280" s="17">
        <f t="shared" si="10"/>
        <v>1.8414351851851807E-2</v>
      </c>
      <c r="N280">
        <f t="shared" si="11"/>
        <v>12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610</v>
      </c>
      <c r="H281" s="9" t="s">
        <v>189</v>
      </c>
      <c r="I281" s="9" t="s">
        <v>518</v>
      </c>
      <c r="J281" s="3" t="s">
        <v>2126</v>
      </c>
      <c r="K281" s="13" t="s">
        <v>611</v>
      </c>
      <c r="L281" s="14" t="s">
        <v>612</v>
      </c>
      <c r="M281" s="17">
        <f t="shared" si="10"/>
        <v>2.2013888888888888E-2</v>
      </c>
      <c r="N281">
        <f t="shared" si="11"/>
        <v>20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1005</v>
      </c>
      <c r="H282" s="9" t="s">
        <v>189</v>
      </c>
      <c r="I282" s="9" t="s">
        <v>925</v>
      </c>
      <c r="J282" s="3" t="s">
        <v>2126</v>
      </c>
      <c r="K282" s="13" t="s">
        <v>1006</v>
      </c>
      <c r="L282" s="14" t="s">
        <v>1007</v>
      </c>
      <c r="M282" s="17">
        <f t="shared" si="10"/>
        <v>2.3865740740740715E-2</v>
      </c>
      <c r="N282">
        <f t="shared" si="11"/>
        <v>6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1008</v>
      </c>
      <c r="H283" s="9" t="s">
        <v>189</v>
      </c>
      <c r="I283" s="9" t="s">
        <v>925</v>
      </c>
      <c r="J283" s="3" t="s">
        <v>2126</v>
      </c>
      <c r="K283" s="13" t="s">
        <v>1009</v>
      </c>
      <c r="L283" s="14" t="s">
        <v>1010</v>
      </c>
      <c r="M283" s="17">
        <f t="shared" si="10"/>
        <v>2.134259259259258E-2</v>
      </c>
      <c r="N283">
        <f t="shared" si="11"/>
        <v>7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1011</v>
      </c>
      <c r="H284" s="9" t="s">
        <v>189</v>
      </c>
      <c r="I284" s="9" t="s">
        <v>925</v>
      </c>
      <c r="J284" s="3" t="s">
        <v>2126</v>
      </c>
      <c r="K284" s="13" t="s">
        <v>1012</v>
      </c>
      <c r="L284" s="14" t="s">
        <v>1013</v>
      </c>
      <c r="M284" s="17">
        <f t="shared" si="10"/>
        <v>1.7638888888888871E-2</v>
      </c>
      <c r="N284">
        <f t="shared" si="11"/>
        <v>12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1483</v>
      </c>
      <c r="H285" s="9" t="s">
        <v>124</v>
      </c>
      <c r="I285" s="9" t="s">
        <v>1334</v>
      </c>
      <c r="J285" s="3" t="s">
        <v>2126</v>
      </c>
      <c r="K285" s="13" t="s">
        <v>1484</v>
      </c>
      <c r="L285" s="14" t="s">
        <v>1485</v>
      </c>
      <c r="M285" s="17">
        <f t="shared" si="10"/>
        <v>2.9039351851851802E-2</v>
      </c>
      <c r="N285">
        <f t="shared" si="11"/>
        <v>6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1486</v>
      </c>
      <c r="H286" s="9" t="s">
        <v>189</v>
      </c>
      <c r="I286" s="9" t="s">
        <v>1334</v>
      </c>
      <c r="J286" s="3" t="s">
        <v>2126</v>
      </c>
      <c r="K286" s="13" t="s">
        <v>1487</v>
      </c>
      <c r="L286" s="14" t="s">
        <v>1488</v>
      </c>
      <c r="M286" s="17">
        <f t="shared" si="10"/>
        <v>1.324074074074072E-2</v>
      </c>
      <c r="N286">
        <f t="shared" si="11"/>
        <v>7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1489</v>
      </c>
      <c r="H287" s="9" t="s">
        <v>189</v>
      </c>
      <c r="I287" s="9" t="s">
        <v>1334</v>
      </c>
      <c r="J287" s="3" t="s">
        <v>2126</v>
      </c>
      <c r="K287" s="13" t="s">
        <v>1490</v>
      </c>
      <c r="L287" s="14" t="s">
        <v>1491</v>
      </c>
      <c r="M287" s="17">
        <f t="shared" si="10"/>
        <v>1.2557870370370372E-2</v>
      </c>
      <c r="N287">
        <f t="shared" si="11"/>
        <v>11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1492</v>
      </c>
      <c r="H288" s="9" t="s">
        <v>189</v>
      </c>
      <c r="I288" s="9" t="s">
        <v>1334</v>
      </c>
      <c r="J288" s="3" t="s">
        <v>2126</v>
      </c>
      <c r="K288" s="13" t="s">
        <v>1493</v>
      </c>
      <c r="L288" s="14" t="s">
        <v>1494</v>
      </c>
      <c r="M288" s="17">
        <f t="shared" si="10"/>
        <v>2.1597222222222157E-2</v>
      </c>
      <c r="N288">
        <f t="shared" si="11"/>
        <v>11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1495</v>
      </c>
      <c r="H289" s="9" t="s">
        <v>189</v>
      </c>
      <c r="I289" s="9" t="s">
        <v>1334</v>
      </c>
      <c r="J289" s="3" t="s">
        <v>2126</v>
      </c>
      <c r="K289" s="13" t="s">
        <v>1496</v>
      </c>
      <c r="L289" s="14" t="s">
        <v>1497</v>
      </c>
      <c r="M289" s="17">
        <f t="shared" si="10"/>
        <v>2.6944444444444493E-2</v>
      </c>
      <c r="N289">
        <f t="shared" si="11"/>
        <v>11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1839</v>
      </c>
      <c r="H290" s="9" t="s">
        <v>124</v>
      </c>
      <c r="I290" s="9" t="s">
        <v>1712</v>
      </c>
      <c r="J290" s="3" t="s">
        <v>2126</v>
      </c>
      <c r="K290" s="13" t="s">
        <v>1840</v>
      </c>
      <c r="L290" s="14" t="s">
        <v>1841</v>
      </c>
      <c r="M290" s="17">
        <f t="shared" si="10"/>
        <v>2.7696759259259296E-2</v>
      </c>
      <c r="N290">
        <f t="shared" si="11"/>
        <v>9</v>
      </c>
    </row>
    <row r="291" spans="1:14" x14ac:dyDescent="0.25">
      <c r="A291" s="11"/>
      <c r="B291" s="12"/>
      <c r="C291" s="9" t="s">
        <v>195</v>
      </c>
      <c r="D291" s="9" t="s">
        <v>196</v>
      </c>
      <c r="E291" s="9" t="s">
        <v>196</v>
      </c>
      <c r="F291" s="9" t="s">
        <v>15</v>
      </c>
      <c r="G291" s="10" t="s">
        <v>12</v>
      </c>
      <c r="H291" s="5"/>
      <c r="I291" s="5"/>
      <c r="J291" s="6"/>
      <c r="K291" s="7"/>
      <c r="L291" s="8"/>
    </row>
    <row r="292" spans="1:14" x14ac:dyDescent="0.25">
      <c r="A292" s="11"/>
      <c r="B292" s="12"/>
      <c r="C292" s="12"/>
      <c r="D292" s="12"/>
      <c r="E292" s="12"/>
      <c r="F292" s="12"/>
      <c r="G292" s="9" t="s">
        <v>197</v>
      </c>
      <c r="H292" s="9" t="s">
        <v>124</v>
      </c>
      <c r="I292" s="9" t="s">
        <v>18</v>
      </c>
      <c r="J292" s="3" t="s">
        <v>2126</v>
      </c>
      <c r="K292" s="13" t="s">
        <v>198</v>
      </c>
      <c r="L292" s="14" t="s">
        <v>199</v>
      </c>
      <c r="M292" s="17">
        <f t="shared" si="10"/>
        <v>1.851851851851849E-2</v>
      </c>
      <c r="N292">
        <f t="shared" si="11"/>
        <v>17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613</v>
      </c>
      <c r="H293" s="9" t="s">
        <v>124</v>
      </c>
      <c r="I293" s="9" t="s">
        <v>518</v>
      </c>
      <c r="J293" s="3" t="s">
        <v>2126</v>
      </c>
      <c r="K293" s="13" t="s">
        <v>614</v>
      </c>
      <c r="L293" s="14" t="s">
        <v>615</v>
      </c>
      <c r="M293" s="17">
        <f t="shared" si="10"/>
        <v>2.8263888888888977E-2</v>
      </c>
      <c r="N293">
        <f t="shared" si="11"/>
        <v>14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1014</v>
      </c>
      <c r="H294" s="9" t="s">
        <v>124</v>
      </c>
      <c r="I294" s="9" t="s">
        <v>925</v>
      </c>
      <c r="J294" s="3" t="s">
        <v>2126</v>
      </c>
      <c r="K294" s="13" t="s">
        <v>1015</v>
      </c>
      <c r="L294" s="14" t="s">
        <v>1016</v>
      </c>
      <c r="M294" s="17">
        <f t="shared" si="10"/>
        <v>1.3819444444444495E-2</v>
      </c>
      <c r="N294">
        <f t="shared" si="11"/>
        <v>21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1498</v>
      </c>
      <c r="H295" s="9" t="s">
        <v>124</v>
      </c>
      <c r="I295" s="9" t="s">
        <v>1334</v>
      </c>
      <c r="J295" s="3" t="s">
        <v>2126</v>
      </c>
      <c r="K295" s="13" t="s">
        <v>1499</v>
      </c>
      <c r="L295" s="14" t="s">
        <v>1500</v>
      </c>
      <c r="M295" s="17">
        <f t="shared" si="10"/>
        <v>1.9120370370370399E-2</v>
      </c>
      <c r="N295">
        <f t="shared" si="11"/>
        <v>19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2043</v>
      </c>
      <c r="H296" s="9" t="s">
        <v>189</v>
      </c>
      <c r="I296" s="9" t="s">
        <v>1981</v>
      </c>
      <c r="J296" s="3" t="s">
        <v>2126</v>
      </c>
      <c r="K296" s="13" t="s">
        <v>2044</v>
      </c>
      <c r="L296" s="14" t="s">
        <v>2045</v>
      </c>
      <c r="M296" s="17">
        <f t="shared" si="10"/>
        <v>1.6539351851851736E-2</v>
      </c>
      <c r="N296">
        <f t="shared" si="11"/>
        <v>22</v>
      </c>
    </row>
    <row r="297" spans="1:14" x14ac:dyDescent="0.25">
      <c r="A297" s="11"/>
      <c r="B297" s="12"/>
      <c r="C297" s="9" t="s">
        <v>403</v>
      </c>
      <c r="D297" s="9" t="s">
        <v>404</v>
      </c>
      <c r="E297" s="9" t="s">
        <v>404</v>
      </c>
      <c r="F297" s="9" t="s">
        <v>15</v>
      </c>
      <c r="G297" s="10" t="s">
        <v>12</v>
      </c>
      <c r="H297" s="5"/>
      <c r="I297" s="5"/>
      <c r="J297" s="6"/>
      <c r="K297" s="7"/>
      <c r="L297" s="8"/>
    </row>
    <row r="298" spans="1:14" x14ac:dyDescent="0.25">
      <c r="A298" s="11"/>
      <c r="B298" s="12"/>
      <c r="C298" s="12"/>
      <c r="D298" s="12"/>
      <c r="E298" s="12"/>
      <c r="F298" s="12"/>
      <c r="G298" s="9" t="s">
        <v>1501</v>
      </c>
      <c r="H298" s="9" t="s">
        <v>124</v>
      </c>
      <c r="I298" s="9" t="s">
        <v>1334</v>
      </c>
      <c r="J298" s="3" t="s">
        <v>2126</v>
      </c>
      <c r="K298" s="13" t="s">
        <v>1502</v>
      </c>
      <c r="L298" s="14" t="s">
        <v>1503</v>
      </c>
      <c r="M298" s="17">
        <f t="shared" si="10"/>
        <v>2.1296296296296258E-2</v>
      </c>
      <c r="N298">
        <f t="shared" si="11"/>
        <v>7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1504</v>
      </c>
      <c r="H299" s="9" t="s">
        <v>124</v>
      </c>
      <c r="I299" s="9" t="s">
        <v>1334</v>
      </c>
      <c r="J299" s="3" t="s">
        <v>2126</v>
      </c>
      <c r="K299" s="13" t="s">
        <v>1505</v>
      </c>
      <c r="L299" s="14" t="s">
        <v>1506</v>
      </c>
      <c r="M299" s="17">
        <f t="shared" si="10"/>
        <v>3.1122685185185184E-2</v>
      </c>
      <c r="N299">
        <f t="shared" si="11"/>
        <v>7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1507</v>
      </c>
      <c r="H300" s="9" t="s">
        <v>124</v>
      </c>
      <c r="I300" s="9" t="s">
        <v>1334</v>
      </c>
      <c r="J300" s="3" t="s">
        <v>2126</v>
      </c>
      <c r="K300" s="13" t="s">
        <v>1508</v>
      </c>
      <c r="L300" s="14" t="s">
        <v>1509</v>
      </c>
      <c r="M300" s="17">
        <f t="shared" si="10"/>
        <v>3.7962962962962976E-2</v>
      </c>
      <c r="N300">
        <f t="shared" si="11"/>
        <v>12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1510</v>
      </c>
      <c r="H301" s="9" t="s">
        <v>124</v>
      </c>
      <c r="I301" s="9" t="s">
        <v>1334</v>
      </c>
      <c r="J301" s="3" t="s">
        <v>2126</v>
      </c>
      <c r="K301" s="13" t="s">
        <v>1511</v>
      </c>
      <c r="L301" s="14" t="s">
        <v>1512</v>
      </c>
      <c r="M301" s="17">
        <f t="shared" si="10"/>
        <v>2.1921296296296355E-2</v>
      </c>
      <c r="N301">
        <f t="shared" si="11"/>
        <v>16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1842</v>
      </c>
      <c r="H302" s="9" t="s">
        <v>124</v>
      </c>
      <c r="I302" s="9" t="s">
        <v>1712</v>
      </c>
      <c r="J302" s="3" t="s">
        <v>2126</v>
      </c>
      <c r="K302" s="13" t="s">
        <v>1843</v>
      </c>
      <c r="L302" s="14" t="s">
        <v>1844</v>
      </c>
      <c r="M302" s="17">
        <f t="shared" si="10"/>
        <v>1.8402777777777823E-2</v>
      </c>
      <c r="N302">
        <f t="shared" si="11"/>
        <v>5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1845</v>
      </c>
      <c r="H303" s="9" t="s">
        <v>124</v>
      </c>
      <c r="I303" s="9" t="s">
        <v>1712</v>
      </c>
      <c r="J303" s="3" t="s">
        <v>2126</v>
      </c>
      <c r="K303" s="13" t="s">
        <v>1846</v>
      </c>
      <c r="L303" s="14" t="s">
        <v>1847</v>
      </c>
      <c r="M303" s="17">
        <f t="shared" si="10"/>
        <v>1.6481481481481486E-2</v>
      </c>
      <c r="N303">
        <f t="shared" si="11"/>
        <v>7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1848</v>
      </c>
      <c r="H304" s="9" t="s">
        <v>124</v>
      </c>
      <c r="I304" s="9" t="s">
        <v>1712</v>
      </c>
      <c r="J304" s="3" t="s">
        <v>2126</v>
      </c>
      <c r="K304" s="13" t="s">
        <v>1849</v>
      </c>
      <c r="L304" s="14" t="s">
        <v>1850</v>
      </c>
      <c r="M304" s="17">
        <f t="shared" si="10"/>
        <v>3.6886574074074086E-2</v>
      </c>
      <c r="N304">
        <f t="shared" si="11"/>
        <v>9</v>
      </c>
    </row>
    <row r="305" spans="1:14" x14ac:dyDescent="0.25">
      <c r="A305" s="11"/>
      <c r="B305" s="12"/>
      <c r="C305" s="9" t="s">
        <v>200</v>
      </c>
      <c r="D305" s="9" t="s">
        <v>201</v>
      </c>
      <c r="E305" s="9" t="s">
        <v>201</v>
      </c>
      <c r="F305" s="9" t="s">
        <v>15</v>
      </c>
      <c r="G305" s="10" t="s">
        <v>12</v>
      </c>
      <c r="H305" s="5"/>
      <c r="I305" s="5"/>
      <c r="J305" s="6"/>
      <c r="K305" s="7"/>
      <c r="L305" s="8"/>
    </row>
    <row r="306" spans="1:14" x14ac:dyDescent="0.25">
      <c r="A306" s="11"/>
      <c r="B306" s="12"/>
      <c r="C306" s="12"/>
      <c r="D306" s="12"/>
      <c r="E306" s="12"/>
      <c r="F306" s="12"/>
      <c r="G306" s="9" t="s">
        <v>202</v>
      </c>
      <c r="H306" s="9" t="s">
        <v>124</v>
      </c>
      <c r="I306" s="9" t="s">
        <v>18</v>
      </c>
      <c r="J306" s="3" t="s">
        <v>2126</v>
      </c>
      <c r="K306" s="13" t="s">
        <v>203</v>
      </c>
      <c r="L306" s="14" t="s">
        <v>204</v>
      </c>
      <c r="M306" s="17">
        <f t="shared" si="10"/>
        <v>1.5370370370370423E-2</v>
      </c>
      <c r="N306">
        <f t="shared" si="11"/>
        <v>8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616</v>
      </c>
      <c r="H307" s="9" t="s">
        <v>124</v>
      </c>
      <c r="I307" s="9" t="s">
        <v>518</v>
      </c>
      <c r="J307" s="3" t="s">
        <v>2126</v>
      </c>
      <c r="K307" s="13" t="s">
        <v>617</v>
      </c>
      <c r="L307" s="14" t="s">
        <v>618</v>
      </c>
      <c r="M307" s="17">
        <f t="shared" si="10"/>
        <v>1.8749999999999989E-2</v>
      </c>
      <c r="N307">
        <f t="shared" si="11"/>
        <v>6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1017</v>
      </c>
      <c r="H308" s="9" t="s">
        <v>124</v>
      </c>
      <c r="I308" s="9" t="s">
        <v>925</v>
      </c>
      <c r="J308" s="3" t="s">
        <v>2126</v>
      </c>
      <c r="K308" s="13" t="s">
        <v>1018</v>
      </c>
      <c r="L308" s="14" t="s">
        <v>1019</v>
      </c>
      <c r="M308" s="17">
        <f t="shared" si="10"/>
        <v>3.5821759259259234E-2</v>
      </c>
      <c r="N308">
        <f t="shared" si="11"/>
        <v>6</v>
      </c>
    </row>
    <row r="309" spans="1:14" x14ac:dyDescent="0.25">
      <c r="A309" s="11"/>
      <c r="B309" s="12"/>
      <c r="C309" s="9" t="s">
        <v>1020</v>
      </c>
      <c r="D309" s="9" t="s">
        <v>1021</v>
      </c>
      <c r="E309" s="9" t="s">
        <v>1021</v>
      </c>
      <c r="F309" s="9" t="s">
        <v>15</v>
      </c>
      <c r="G309" s="10" t="s">
        <v>12</v>
      </c>
      <c r="H309" s="5"/>
      <c r="I309" s="5"/>
      <c r="J309" s="6"/>
      <c r="K309" s="7"/>
      <c r="L309" s="8"/>
    </row>
    <row r="310" spans="1:14" x14ac:dyDescent="0.25">
      <c r="A310" s="11"/>
      <c r="B310" s="12"/>
      <c r="C310" s="12"/>
      <c r="D310" s="12"/>
      <c r="E310" s="12"/>
      <c r="F310" s="12"/>
      <c r="G310" s="9" t="s">
        <v>1022</v>
      </c>
      <c r="H310" s="9" t="s">
        <v>141</v>
      </c>
      <c r="I310" s="9" t="s">
        <v>925</v>
      </c>
      <c r="J310" s="3" t="s">
        <v>2126</v>
      </c>
      <c r="K310" s="13" t="s">
        <v>1023</v>
      </c>
      <c r="L310" s="14" t="s">
        <v>1024</v>
      </c>
      <c r="M310" s="17">
        <f t="shared" si="10"/>
        <v>1.7025462962962923E-2</v>
      </c>
      <c r="N310">
        <f t="shared" si="11"/>
        <v>14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1025</v>
      </c>
      <c r="H311" s="9" t="s">
        <v>141</v>
      </c>
      <c r="I311" s="9" t="s">
        <v>925</v>
      </c>
      <c r="J311" s="3" t="s">
        <v>2126</v>
      </c>
      <c r="K311" s="13" t="s">
        <v>1026</v>
      </c>
      <c r="L311" s="14" t="s">
        <v>1027</v>
      </c>
      <c r="M311" s="17">
        <f t="shared" si="10"/>
        <v>1.7905092592592653E-2</v>
      </c>
      <c r="N311">
        <f t="shared" si="11"/>
        <v>16</v>
      </c>
    </row>
    <row r="312" spans="1:14" x14ac:dyDescent="0.25">
      <c r="A312" s="3" t="s">
        <v>205</v>
      </c>
      <c r="B312" s="9" t="s">
        <v>206</v>
      </c>
      <c r="C312" s="10" t="s">
        <v>12</v>
      </c>
      <c r="D312" s="5"/>
      <c r="E312" s="5"/>
      <c r="F312" s="5"/>
      <c r="G312" s="5"/>
      <c r="H312" s="5"/>
      <c r="I312" s="5"/>
      <c r="J312" s="6"/>
      <c r="K312" s="7"/>
      <c r="L312" s="8"/>
    </row>
    <row r="313" spans="1:14" x14ac:dyDescent="0.25">
      <c r="A313" s="11"/>
      <c r="B313" s="12"/>
      <c r="C313" s="9" t="s">
        <v>207</v>
      </c>
      <c r="D313" s="9" t="s">
        <v>208</v>
      </c>
      <c r="E313" s="9" t="s">
        <v>208</v>
      </c>
      <c r="F313" s="9" t="s">
        <v>15</v>
      </c>
      <c r="G313" s="10" t="s">
        <v>12</v>
      </c>
      <c r="H313" s="5"/>
      <c r="I313" s="5"/>
      <c r="J313" s="6"/>
      <c r="K313" s="7"/>
      <c r="L313" s="8"/>
    </row>
    <row r="314" spans="1:14" x14ac:dyDescent="0.25">
      <c r="A314" s="11"/>
      <c r="B314" s="12"/>
      <c r="C314" s="12"/>
      <c r="D314" s="12"/>
      <c r="E314" s="12"/>
      <c r="F314" s="12"/>
      <c r="G314" s="9" t="s">
        <v>209</v>
      </c>
      <c r="H314" s="9" t="s">
        <v>124</v>
      </c>
      <c r="I314" s="9" t="s">
        <v>18</v>
      </c>
      <c r="J314" s="3" t="s">
        <v>2126</v>
      </c>
      <c r="K314" s="13" t="s">
        <v>210</v>
      </c>
      <c r="L314" s="14" t="s">
        <v>211</v>
      </c>
      <c r="M314" s="17">
        <f t="shared" si="10"/>
        <v>2.1064814814814814E-2</v>
      </c>
      <c r="N314">
        <f t="shared" si="11"/>
        <v>4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212</v>
      </c>
      <c r="H315" s="9" t="s">
        <v>124</v>
      </c>
      <c r="I315" s="9" t="s">
        <v>18</v>
      </c>
      <c r="J315" s="3" t="s">
        <v>2126</v>
      </c>
      <c r="K315" s="13" t="s">
        <v>213</v>
      </c>
      <c r="L315" s="14" t="s">
        <v>214</v>
      </c>
      <c r="M315" s="17">
        <f t="shared" si="10"/>
        <v>1.4814814814814781E-2</v>
      </c>
      <c r="N315">
        <f t="shared" si="11"/>
        <v>5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215</v>
      </c>
      <c r="H316" s="9" t="s">
        <v>124</v>
      </c>
      <c r="I316" s="9" t="s">
        <v>18</v>
      </c>
      <c r="J316" s="3" t="s">
        <v>2126</v>
      </c>
      <c r="K316" s="13" t="s">
        <v>216</v>
      </c>
      <c r="L316" s="14" t="s">
        <v>217</v>
      </c>
      <c r="M316" s="17">
        <f t="shared" si="10"/>
        <v>2.0532407407407416E-2</v>
      </c>
      <c r="N316">
        <f t="shared" si="11"/>
        <v>8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218</v>
      </c>
      <c r="H317" s="9" t="s">
        <v>124</v>
      </c>
      <c r="I317" s="9" t="s">
        <v>18</v>
      </c>
      <c r="J317" s="3" t="s">
        <v>2126</v>
      </c>
      <c r="K317" s="13" t="s">
        <v>219</v>
      </c>
      <c r="L317" s="14" t="s">
        <v>220</v>
      </c>
      <c r="M317" s="17">
        <f t="shared" si="10"/>
        <v>3.4340277777777761E-2</v>
      </c>
      <c r="N317">
        <f t="shared" si="11"/>
        <v>8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221</v>
      </c>
      <c r="H318" s="9" t="s">
        <v>124</v>
      </c>
      <c r="I318" s="9" t="s">
        <v>18</v>
      </c>
      <c r="J318" s="3" t="s">
        <v>2126</v>
      </c>
      <c r="K318" s="13" t="s">
        <v>222</v>
      </c>
      <c r="L318" s="14" t="s">
        <v>223</v>
      </c>
      <c r="M318" s="17">
        <f t="shared" si="10"/>
        <v>2.5243055555555616E-2</v>
      </c>
      <c r="N318">
        <f t="shared" si="11"/>
        <v>11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224</v>
      </c>
      <c r="H319" s="9" t="s">
        <v>124</v>
      </c>
      <c r="I319" s="9" t="s">
        <v>18</v>
      </c>
      <c r="J319" s="3" t="s">
        <v>2126</v>
      </c>
      <c r="K319" s="13" t="s">
        <v>225</v>
      </c>
      <c r="L319" s="14" t="s">
        <v>226</v>
      </c>
      <c r="M319" s="17">
        <f t="shared" si="10"/>
        <v>1.7627314814814776E-2</v>
      </c>
      <c r="N319">
        <f t="shared" si="11"/>
        <v>11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227</v>
      </c>
      <c r="H320" s="9" t="s">
        <v>124</v>
      </c>
      <c r="I320" s="9" t="s">
        <v>18</v>
      </c>
      <c r="J320" s="3" t="s">
        <v>2126</v>
      </c>
      <c r="K320" s="13" t="s">
        <v>228</v>
      </c>
      <c r="L320" s="14" t="s">
        <v>229</v>
      </c>
      <c r="M320" s="17">
        <f t="shared" si="10"/>
        <v>3.3043981481481466E-2</v>
      </c>
      <c r="N320">
        <f t="shared" si="11"/>
        <v>14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619</v>
      </c>
      <c r="H321" s="9" t="s">
        <v>124</v>
      </c>
      <c r="I321" s="9" t="s">
        <v>518</v>
      </c>
      <c r="J321" s="3" t="s">
        <v>2126</v>
      </c>
      <c r="K321" s="13" t="s">
        <v>620</v>
      </c>
      <c r="L321" s="14" t="s">
        <v>621</v>
      </c>
      <c r="M321" s="17">
        <f t="shared" si="10"/>
        <v>2.6527777777777789E-2</v>
      </c>
      <c r="N321">
        <f t="shared" si="11"/>
        <v>4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622</v>
      </c>
      <c r="H322" s="9" t="s">
        <v>124</v>
      </c>
      <c r="I322" s="9" t="s">
        <v>518</v>
      </c>
      <c r="J322" s="3" t="s">
        <v>2126</v>
      </c>
      <c r="K322" s="13" t="s">
        <v>623</v>
      </c>
      <c r="L322" s="14" t="s">
        <v>624</v>
      </c>
      <c r="M322" s="17">
        <f t="shared" si="10"/>
        <v>1.8437499999999996E-2</v>
      </c>
      <c r="N322">
        <f t="shared" si="11"/>
        <v>4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625</v>
      </c>
      <c r="H323" s="9" t="s">
        <v>124</v>
      </c>
      <c r="I323" s="9" t="s">
        <v>518</v>
      </c>
      <c r="J323" s="3" t="s">
        <v>2126</v>
      </c>
      <c r="K323" s="13" t="s">
        <v>626</v>
      </c>
      <c r="L323" s="14" t="s">
        <v>627</v>
      </c>
      <c r="M323" s="17">
        <f t="shared" ref="M323:M386" si="12">L323-K323</f>
        <v>2.2442129629629604E-2</v>
      </c>
      <c r="N323">
        <f t="shared" ref="N323:N386" si="13">HOUR(K323)</f>
        <v>6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628</v>
      </c>
      <c r="H324" s="9" t="s">
        <v>124</v>
      </c>
      <c r="I324" s="9" t="s">
        <v>518</v>
      </c>
      <c r="J324" s="3" t="s">
        <v>2126</v>
      </c>
      <c r="K324" s="13" t="s">
        <v>629</v>
      </c>
      <c r="L324" s="14" t="s">
        <v>630</v>
      </c>
      <c r="M324" s="17">
        <f t="shared" si="12"/>
        <v>3.3645833333333375E-2</v>
      </c>
      <c r="N324">
        <f t="shared" si="13"/>
        <v>7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631</v>
      </c>
      <c r="H325" s="9" t="s">
        <v>124</v>
      </c>
      <c r="I325" s="9" t="s">
        <v>518</v>
      </c>
      <c r="J325" s="3" t="s">
        <v>2126</v>
      </c>
      <c r="K325" s="13" t="s">
        <v>632</v>
      </c>
      <c r="L325" s="14" t="s">
        <v>633</v>
      </c>
      <c r="M325" s="17">
        <f t="shared" si="12"/>
        <v>1.7974537037036997E-2</v>
      </c>
      <c r="N325">
        <f t="shared" si="13"/>
        <v>10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634</v>
      </c>
      <c r="H326" s="9" t="s">
        <v>124</v>
      </c>
      <c r="I326" s="9" t="s">
        <v>518</v>
      </c>
      <c r="J326" s="3" t="s">
        <v>2126</v>
      </c>
      <c r="K326" s="13" t="s">
        <v>635</v>
      </c>
      <c r="L326" s="14" t="s">
        <v>636</v>
      </c>
      <c r="M326" s="17">
        <f t="shared" si="12"/>
        <v>2.0497685185185133E-2</v>
      </c>
      <c r="N326">
        <f t="shared" si="13"/>
        <v>10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637</v>
      </c>
      <c r="H327" s="9" t="s">
        <v>124</v>
      </c>
      <c r="I327" s="9" t="s">
        <v>518</v>
      </c>
      <c r="J327" s="3" t="s">
        <v>2126</v>
      </c>
      <c r="K327" s="13" t="s">
        <v>638</v>
      </c>
      <c r="L327" s="14" t="s">
        <v>639</v>
      </c>
      <c r="M327" s="17">
        <f t="shared" si="12"/>
        <v>1.9293981481481426E-2</v>
      </c>
      <c r="N327">
        <f t="shared" si="13"/>
        <v>13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1028</v>
      </c>
      <c r="H328" s="9" t="s">
        <v>124</v>
      </c>
      <c r="I328" s="9" t="s">
        <v>925</v>
      </c>
      <c r="J328" s="3" t="s">
        <v>2126</v>
      </c>
      <c r="K328" s="13" t="s">
        <v>1029</v>
      </c>
      <c r="L328" s="14" t="s">
        <v>1030</v>
      </c>
      <c r="M328" s="17">
        <f t="shared" si="12"/>
        <v>2.1435185185185196E-2</v>
      </c>
      <c r="N328">
        <f t="shared" si="13"/>
        <v>4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1031</v>
      </c>
      <c r="H329" s="9" t="s">
        <v>124</v>
      </c>
      <c r="I329" s="9" t="s">
        <v>925</v>
      </c>
      <c r="J329" s="3" t="s">
        <v>2126</v>
      </c>
      <c r="K329" s="13" t="s">
        <v>1032</v>
      </c>
      <c r="L329" s="14" t="s">
        <v>1033</v>
      </c>
      <c r="M329" s="17">
        <f t="shared" si="12"/>
        <v>1.0972222222222161E-2</v>
      </c>
      <c r="N329">
        <f t="shared" si="13"/>
        <v>7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1034</v>
      </c>
      <c r="H330" s="9" t="s">
        <v>124</v>
      </c>
      <c r="I330" s="9" t="s">
        <v>925</v>
      </c>
      <c r="J330" s="3" t="s">
        <v>2126</v>
      </c>
      <c r="K330" s="13" t="s">
        <v>1035</v>
      </c>
      <c r="L330" s="14" t="s">
        <v>1036</v>
      </c>
      <c r="M330" s="17">
        <f t="shared" si="12"/>
        <v>1.4953703703703636E-2</v>
      </c>
      <c r="N330">
        <f t="shared" si="13"/>
        <v>8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1037</v>
      </c>
      <c r="H331" s="9" t="s">
        <v>124</v>
      </c>
      <c r="I331" s="9" t="s">
        <v>925</v>
      </c>
      <c r="J331" s="3" t="s">
        <v>2126</v>
      </c>
      <c r="K331" s="13" t="s">
        <v>1038</v>
      </c>
      <c r="L331" s="14" t="s">
        <v>1039</v>
      </c>
      <c r="M331" s="17">
        <f t="shared" si="12"/>
        <v>1.2951388888888915E-2</v>
      </c>
      <c r="N331">
        <f t="shared" si="13"/>
        <v>8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1040</v>
      </c>
      <c r="H332" s="9" t="s">
        <v>124</v>
      </c>
      <c r="I332" s="9" t="s">
        <v>925</v>
      </c>
      <c r="J332" s="3" t="s">
        <v>2126</v>
      </c>
      <c r="K332" s="13" t="s">
        <v>1041</v>
      </c>
      <c r="L332" s="14" t="s">
        <v>1042</v>
      </c>
      <c r="M332" s="17">
        <f t="shared" si="12"/>
        <v>3.3935185185185235E-2</v>
      </c>
      <c r="N332">
        <f t="shared" si="13"/>
        <v>11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1043</v>
      </c>
      <c r="H333" s="9" t="s">
        <v>124</v>
      </c>
      <c r="I333" s="9" t="s">
        <v>925</v>
      </c>
      <c r="J333" s="3" t="s">
        <v>2126</v>
      </c>
      <c r="K333" s="13" t="s">
        <v>1044</v>
      </c>
      <c r="L333" s="14" t="s">
        <v>1045</v>
      </c>
      <c r="M333" s="17">
        <f t="shared" si="12"/>
        <v>4.1134259259259176E-2</v>
      </c>
      <c r="N333">
        <f t="shared" si="13"/>
        <v>14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1046</v>
      </c>
      <c r="H334" s="9" t="s">
        <v>124</v>
      </c>
      <c r="I334" s="9" t="s">
        <v>925</v>
      </c>
      <c r="J334" s="3" t="s">
        <v>2126</v>
      </c>
      <c r="K334" s="13" t="s">
        <v>1047</v>
      </c>
      <c r="L334" s="14" t="s">
        <v>1048</v>
      </c>
      <c r="M334" s="17">
        <f t="shared" si="12"/>
        <v>3.1689814814814921E-2</v>
      </c>
      <c r="N334">
        <f t="shared" si="13"/>
        <v>15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1513</v>
      </c>
      <c r="H335" s="9" t="s">
        <v>124</v>
      </c>
      <c r="I335" s="9" t="s">
        <v>1334</v>
      </c>
      <c r="J335" s="3" t="s">
        <v>2126</v>
      </c>
      <c r="K335" s="13" t="s">
        <v>1514</v>
      </c>
      <c r="L335" s="14" t="s">
        <v>1515</v>
      </c>
      <c r="M335" s="17">
        <f t="shared" si="12"/>
        <v>1.2893518518518554E-2</v>
      </c>
      <c r="N335">
        <f t="shared" si="13"/>
        <v>4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1516</v>
      </c>
      <c r="H336" s="9" t="s">
        <v>124</v>
      </c>
      <c r="I336" s="9" t="s">
        <v>1334</v>
      </c>
      <c r="J336" s="3" t="s">
        <v>2126</v>
      </c>
      <c r="K336" s="13" t="s">
        <v>1517</v>
      </c>
      <c r="L336" s="14" t="s">
        <v>1518</v>
      </c>
      <c r="M336" s="17">
        <f t="shared" si="12"/>
        <v>1.0694444444444479E-2</v>
      </c>
      <c r="N336">
        <f t="shared" si="13"/>
        <v>5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1519</v>
      </c>
      <c r="H337" s="9" t="s">
        <v>124</v>
      </c>
      <c r="I337" s="9" t="s">
        <v>1334</v>
      </c>
      <c r="J337" s="3" t="s">
        <v>2126</v>
      </c>
      <c r="K337" s="13" t="s">
        <v>1520</v>
      </c>
      <c r="L337" s="14" t="s">
        <v>1521</v>
      </c>
      <c r="M337" s="17">
        <f t="shared" si="12"/>
        <v>1.7222222222222194E-2</v>
      </c>
      <c r="N337">
        <f t="shared" si="13"/>
        <v>7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1522</v>
      </c>
      <c r="H338" s="9" t="s">
        <v>124</v>
      </c>
      <c r="I338" s="9" t="s">
        <v>1334</v>
      </c>
      <c r="J338" s="3" t="s">
        <v>2126</v>
      </c>
      <c r="K338" s="13" t="s">
        <v>1523</v>
      </c>
      <c r="L338" s="14" t="s">
        <v>1524</v>
      </c>
      <c r="M338" s="17">
        <f t="shared" si="12"/>
        <v>2.7488425925925875E-2</v>
      </c>
      <c r="N338">
        <f t="shared" si="13"/>
        <v>10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1525</v>
      </c>
      <c r="H339" s="9" t="s">
        <v>124</v>
      </c>
      <c r="I339" s="9" t="s">
        <v>1334</v>
      </c>
      <c r="J339" s="3" t="s">
        <v>2126</v>
      </c>
      <c r="K339" s="13" t="s">
        <v>1526</v>
      </c>
      <c r="L339" s="14" t="s">
        <v>1527</v>
      </c>
      <c r="M339" s="17">
        <f t="shared" si="12"/>
        <v>2.3449074074074039E-2</v>
      </c>
      <c r="N339">
        <f t="shared" si="13"/>
        <v>13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1851</v>
      </c>
      <c r="H340" s="9" t="s">
        <v>124</v>
      </c>
      <c r="I340" s="9" t="s">
        <v>1712</v>
      </c>
      <c r="J340" s="3" t="s">
        <v>2126</v>
      </c>
      <c r="K340" s="13" t="s">
        <v>1852</v>
      </c>
      <c r="L340" s="14" t="s">
        <v>1853</v>
      </c>
      <c r="M340" s="17">
        <f t="shared" si="12"/>
        <v>3.4247685185185173E-2</v>
      </c>
      <c r="N340">
        <f t="shared" si="13"/>
        <v>4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1854</v>
      </c>
      <c r="H341" s="9" t="s">
        <v>124</v>
      </c>
      <c r="I341" s="9" t="s">
        <v>1712</v>
      </c>
      <c r="J341" s="3" t="s">
        <v>2126</v>
      </c>
      <c r="K341" s="13" t="s">
        <v>1855</v>
      </c>
      <c r="L341" s="14" t="s">
        <v>1856</v>
      </c>
      <c r="M341" s="17">
        <f t="shared" si="12"/>
        <v>2.626157407407409E-2</v>
      </c>
      <c r="N341">
        <f t="shared" si="13"/>
        <v>4</v>
      </c>
    </row>
    <row r="342" spans="1:14" x14ac:dyDescent="0.25">
      <c r="A342" s="11"/>
      <c r="B342" s="12"/>
      <c r="C342" s="9" t="s">
        <v>121</v>
      </c>
      <c r="D342" s="9" t="s">
        <v>122</v>
      </c>
      <c r="E342" s="9" t="s">
        <v>122</v>
      </c>
      <c r="F342" s="9" t="s">
        <v>15</v>
      </c>
      <c r="G342" s="10" t="s">
        <v>12</v>
      </c>
      <c r="H342" s="5"/>
      <c r="I342" s="5"/>
      <c r="J342" s="6"/>
      <c r="K342" s="7"/>
      <c r="L342" s="8"/>
    </row>
    <row r="343" spans="1:14" x14ac:dyDescent="0.25">
      <c r="A343" s="11"/>
      <c r="B343" s="12"/>
      <c r="C343" s="12"/>
      <c r="D343" s="12"/>
      <c r="E343" s="12"/>
      <c r="F343" s="12"/>
      <c r="G343" s="9" t="s">
        <v>230</v>
      </c>
      <c r="H343" s="9" t="s">
        <v>124</v>
      </c>
      <c r="I343" s="9" t="s">
        <v>18</v>
      </c>
      <c r="J343" s="3" t="s">
        <v>2126</v>
      </c>
      <c r="K343" s="13" t="s">
        <v>231</v>
      </c>
      <c r="L343" s="14" t="s">
        <v>232</v>
      </c>
      <c r="M343" s="17">
        <f t="shared" si="12"/>
        <v>1.5196759259259285E-2</v>
      </c>
      <c r="N343">
        <f t="shared" si="13"/>
        <v>6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233</v>
      </c>
      <c r="H344" s="9" t="s">
        <v>124</v>
      </c>
      <c r="I344" s="9" t="s">
        <v>18</v>
      </c>
      <c r="J344" s="3" t="s">
        <v>2126</v>
      </c>
      <c r="K344" s="13" t="s">
        <v>234</v>
      </c>
      <c r="L344" s="14" t="s">
        <v>235</v>
      </c>
      <c r="M344" s="17">
        <f t="shared" si="12"/>
        <v>1.3923611111111067E-2</v>
      </c>
      <c r="N344">
        <f t="shared" si="13"/>
        <v>10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236</v>
      </c>
      <c r="H345" s="9" t="s">
        <v>124</v>
      </c>
      <c r="I345" s="9" t="s">
        <v>18</v>
      </c>
      <c r="J345" s="3" t="s">
        <v>2126</v>
      </c>
      <c r="K345" s="13" t="s">
        <v>237</v>
      </c>
      <c r="L345" s="14" t="s">
        <v>238</v>
      </c>
      <c r="M345" s="17">
        <f t="shared" si="12"/>
        <v>1.9212962962962932E-2</v>
      </c>
      <c r="N345">
        <f t="shared" si="13"/>
        <v>12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239</v>
      </c>
      <c r="H346" s="9" t="s">
        <v>124</v>
      </c>
      <c r="I346" s="9" t="s">
        <v>18</v>
      </c>
      <c r="J346" s="3" t="s">
        <v>2126</v>
      </c>
      <c r="K346" s="13" t="s">
        <v>240</v>
      </c>
      <c r="L346" s="14" t="s">
        <v>241</v>
      </c>
      <c r="M346" s="17">
        <f t="shared" si="12"/>
        <v>1.7754629629629703E-2</v>
      </c>
      <c r="N346">
        <f t="shared" si="13"/>
        <v>16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242</v>
      </c>
      <c r="H347" s="9" t="s">
        <v>124</v>
      </c>
      <c r="I347" s="9" t="s">
        <v>18</v>
      </c>
      <c r="J347" s="3" t="s">
        <v>2126</v>
      </c>
      <c r="K347" s="13" t="s">
        <v>243</v>
      </c>
      <c r="L347" s="14" t="s">
        <v>244</v>
      </c>
      <c r="M347" s="17">
        <f t="shared" si="12"/>
        <v>1.274305555555566E-2</v>
      </c>
      <c r="N347">
        <f t="shared" si="13"/>
        <v>18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245</v>
      </c>
      <c r="H348" s="9" t="s">
        <v>124</v>
      </c>
      <c r="I348" s="9" t="s">
        <v>18</v>
      </c>
      <c r="J348" s="3" t="s">
        <v>2126</v>
      </c>
      <c r="K348" s="13" t="s">
        <v>246</v>
      </c>
      <c r="L348" s="14" t="s">
        <v>247</v>
      </c>
      <c r="M348" s="17">
        <f t="shared" si="12"/>
        <v>1.2384259259259234E-2</v>
      </c>
      <c r="N348">
        <f t="shared" si="13"/>
        <v>20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640</v>
      </c>
      <c r="H349" s="9" t="s">
        <v>124</v>
      </c>
      <c r="I349" s="9" t="s">
        <v>518</v>
      </c>
      <c r="J349" s="3" t="s">
        <v>2126</v>
      </c>
      <c r="K349" s="13" t="s">
        <v>641</v>
      </c>
      <c r="L349" s="14" t="s">
        <v>642</v>
      </c>
      <c r="M349" s="17">
        <f t="shared" si="12"/>
        <v>1.5011574074074052E-2</v>
      </c>
      <c r="N349">
        <f t="shared" si="13"/>
        <v>4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643</v>
      </c>
      <c r="H350" s="9" t="s">
        <v>124</v>
      </c>
      <c r="I350" s="9" t="s">
        <v>518</v>
      </c>
      <c r="J350" s="3" t="s">
        <v>2126</v>
      </c>
      <c r="K350" s="13" t="s">
        <v>644</v>
      </c>
      <c r="L350" s="14" t="s">
        <v>645</v>
      </c>
      <c r="M350" s="17">
        <f t="shared" si="12"/>
        <v>1.3402777777777763E-2</v>
      </c>
      <c r="N350">
        <f t="shared" si="13"/>
        <v>7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646</v>
      </c>
      <c r="H351" s="9" t="s">
        <v>124</v>
      </c>
      <c r="I351" s="9" t="s">
        <v>518</v>
      </c>
      <c r="J351" s="3" t="s">
        <v>2126</v>
      </c>
      <c r="K351" s="13" t="s">
        <v>647</v>
      </c>
      <c r="L351" s="14" t="s">
        <v>648</v>
      </c>
      <c r="M351" s="17">
        <f t="shared" si="12"/>
        <v>1.5057870370370374E-2</v>
      </c>
      <c r="N351">
        <f t="shared" si="13"/>
        <v>7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649</v>
      </c>
      <c r="H352" s="9" t="s">
        <v>124</v>
      </c>
      <c r="I352" s="9" t="s">
        <v>518</v>
      </c>
      <c r="J352" s="3" t="s">
        <v>2126</v>
      </c>
      <c r="K352" s="13" t="s">
        <v>650</v>
      </c>
      <c r="L352" s="14" t="s">
        <v>651</v>
      </c>
      <c r="M352" s="17">
        <f t="shared" si="12"/>
        <v>1.2476851851851878E-2</v>
      </c>
      <c r="N352">
        <f t="shared" si="13"/>
        <v>9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652</v>
      </c>
      <c r="H353" s="9" t="s">
        <v>124</v>
      </c>
      <c r="I353" s="9" t="s">
        <v>518</v>
      </c>
      <c r="J353" s="3" t="s">
        <v>2126</v>
      </c>
      <c r="K353" s="13" t="s">
        <v>653</v>
      </c>
      <c r="L353" s="14" t="s">
        <v>654</v>
      </c>
      <c r="M353" s="17">
        <f t="shared" si="12"/>
        <v>1.2453703703703689E-2</v>
      </c>
      <c r="N353">
        <f t="shared" si="13"/>
        <v>9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655</v>
      </c>
      <c r="H354" s="9" t="s">
        <v>124</v>
      </c>
      <c r="I354" s="9" t="s">
        <v>518</v>
      </c>
      <c r="J354" s="3" t="s">
        <v>2126</v>
      </c>
      <c r="K354" s="13" t="s">
        <v>656</v>
      </c>
      <c r="L354" s="14" t="s">
        <v>657</v>
      </c>
      <c r="M354" s="17">
        <f t="shared" si="12"/>
        <v>1.2245370370370379E-2</v>
      </c>
      <c r="N354">
        <f t="shared" si="13"/>
        <v>11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658</v>
      </c>
      <c r="H355" s="9" t="s">
        <v>124</v>
      </c>
      <c r="I355" s="9" t="s">
        <v>518</v>
      </c>
      <c r="J355" s="3" t="s">
        <v>2126</v>
      </c>
      <c r="K355" s="13" t="s">
        <v>659</v>
      </c>
      <c r="L355" s="14" t="s">
        <v>660</v>
      </c>
      <c r="M355" s="17">
        <f t="shared" si="12"/>
        <v>1.2766203703703738E-2</v>
      </c>
      <c r="N355">
        <f t="shared" si="13"/>
        <v>15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661</v>
      </c>
      <c r="H356" s="9" t="s">
        <v>124</v>
      </c>
      <c r="I356" s="9" t="s">
        <v>518</v>
      </c>
      <c r="J356" s="3" t="s">
        <v>2126</v>
      </c>
      <c r="K356" s="13" t="s">
        <v>662</v>
      </c>
      <c r="L356" s="14" t="s">
        <v>663</v>
      </c>
      <c r="M356" s="17">
        <f t="shared" si="12"/>
        <v>1.2384259259259345E-2</v>
      </c>
      <c r="N356">
        <f t="shared" si="13"/>
        <v>17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664</v>
      </c>
      <c r="H357" s="9" t="s">
        <v>124</v>
      </c>
      <c r="I357" s="9" t="s">
        <v>518</v>
      </c>
      <c r="J357" s="3" t="s">
        <v>2126</v>
      </c>
      <c r="K357" s="13" t="s">
        <v>665</v>
      </c>
      <c r="L357" s="14" t="s">
        <v>666</v>
      </c>
      <c r="M357" s="17">
        <f t="shared" si="12"/>
        <v>1.4050925925925939E-2</v>
      </c>
      <c r="N357">
        <f t="shared" si="13"/>
        <v>20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1049</v>
      </c>
      <c r="H358" s="9" t="s">
        <v>124</v>
      </c>
      <c r="I358" s="9" t="s">
        <v>925</v>
      </c>
      <c r="J358" s="3" t="s">
        <v>2126</v>
      </c>
      <c r="K358" s="13" t="s">
        <v>1050</v>
      </c>
      <c r="L358" s="14" t="s">
        <v>1051</v>
      </c>
      <c r="M358" s="17">
        <f t="shared" si="12"/>
        <v>1.3287037037037042E-2</v>
      </c>
      <c r="N358">
        <f t="shared" si="13"/>
        <v>4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1052</v>
      </c>
      <c r="H359" s="9" t="s">
        <v>124</v>
      </c>
      <c r="I359" s="9" t="s">
        <v>925</v>
      </c>
      <c r="J359" s="3" t="s">
        <v>2126</v>
      </c>
      <c r="K359" s="13" t="s">
        <v>1053</v>
      </c>
      <c r="L359" s="14" t="s">
        <v>1054</v>
      </c>
      <c r="M359" s="17">
        <f t="shared" si="12"/>
        <v>1.4189814814814822E-2</v>
      </c>
      <c r="N359">
        <f t="shared" si="13"/>
        <v>5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1055</v>
      </c>
      <c r="H360" s="9" t="s">
        <v>124</v>
      </c>
      <c r="I360" s="9" t="s">
        <v>925</v>
      </c>
      <c r="J360" s="3" t="s">
        <v>2126</v>
      </c>
      <c r="K360" s="13" t="s">
        <v>1056</v>
      </c>
      <c r="L360" s="14" t="s">
        <v>1057</v>
      </c>
      <c r="M360" s="17">
        <f t="shared" si="12"/>
        <v>1.2349537037037062E-2</v>
      </c>
      <c r="N360">
        <f t="shared" si="13"/>
        <v>7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1058</v>
      </c>
      <c r="H361" s="9" t="s">
        <v>124</v>
      </c>
      <c r="I361" s="9" t="s">
        <v>925</v>
      </c>
      <c r="J361" s="3" t="s">
        <v>2126</v>
      </c>
      <c r="K361" s="13" t="s">
        <v>1059</v>
      </c>
      <c r="L361" s="14" t="s">
        <v>1060</v>
      </c>
      <c r="M361" s="17">
        <f t="shared" si="12"/>
        <v>1.3634259259259263E-2</v>
      </c>
      <c r="N361">
        <f t="shared" si="13"/>
        <v>8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1061</v>
      </c>
      <c r="H362" s="9" t="s">
        <v>124</v>
      </c>
      <c r="I362" s="9" t="s">
        <v>925</v>
      </c>
      <c r="J362" s="3" t="s">
        <v>2126</v>
      </c>
      <c r="K362" s="13" t="s">
        <v>1062</v>
      </c>
      <c r="L362" s="14" t="s">
        <v>1063</v>
      </c>
      <c r="M362" s="17">
        <f t="shared" si="12"/>
        <v>1.6331018518518536E-2</v>
      </c>
      <c r="N362">
        <f t="shared" si="13"/>
        <v>10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1064</v>
      </c>
      <c r="H363" s="9" t="s">
        <v>124</v>
      </c>
      <c r="I363" s="9" t="s">
        <v>925</v>
      </c>
      <c r="J363" s="3" t="s">
        <v>2126</v>
      </c>
      <c r="K363" s="13" t="s">
        <v>1065</v>
      </c>
      <c r="L363" s="14" t="s">
        <v>1066</v>
      </c>
      <c r="M363" s="17">
        <f t="shared" si="12"/>
        <v>1.851851851851849E-2</v>
      </c>
      <c r="N363">
        <f t="shared" si="13"/>
        <v>13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1067</v>
      </c>
      <c r="H364" s="9" t="s">
        <v>124</v>
      </c>
      <c r="I364" s="9" t="s">
        <v>925</v>
      </c>
      <c r="J364" s="3" t="s">
        <v>2126</v>
      </c>
      <c r="K364" s="13" t="s">
        <v>1068</v>
      </c>
      <c r="L364" s="14" t="s">
        <v>1069</v>
      </c>
      <c r="M364" s="17">
        <f t="shared" si="12"/>
        <v>1.2719907407407471E-2</v>
      </c>
      <c r="N364">
        <f t="shared" si="13"/>
        <v>16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1070</v>
      </c>
      <c r="H365" s="9" t="s">
        <v>124</v>
      </c>
      <c r="I365" s="9" t="s">
        <v>925</v>
      </c>
      <c r="J365" s="3" t="s">
        <v>2126</v>
      </c>
      <c r="K365" s="13" t="s">
        <v>1071</v>
      </c>
      <c r="L365" s="14" t="s">
        <v>1072</v>
      </c>
      <c r="M365" s="17">
        <f t="shared" si="12"/>
        <v>1.2777777777777666E-2</v>
      </c>
      <c r="N365">
        <f t="shared" si="13"/>
        <v>18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1528</v>
      </c>
      <c r="H366" s="9" t="s">
        <v>124</v>
      </c>
      <c r="I366" s="9" t="s">
        <v>1334</v>
      </c>
      <c r="J366" s="3" t="s">
        <v>2126</v>
      </c>
      <c r="K366" s="13" t="s">
        <v>1529</v>
      </c>
      <c r="L366" s="14" t="s">
        <v>1530</v>
      </c>
      <c r="M366" s="17">
        <f t="shared" si="12"/>
        <v>1.3611111111111102E-2</v>
      </c>
      <c r="N366">
        <f t="shared" si="13"/>
        <v>5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1531</v>
      </c>
      <c r="H367" s="9" t="s">
        <v>124</v>
      </c>
      <c r="I367" s="9" t="s">
        <v>1334</v>
      </c>
      <c r="J367" s="3" t="s">
        <v>2126</v>
      </c>
      <c r="K367" s="13" t="s">
        <v>1532</v>
      </c>
      <c r="L367" s="14" t="s">
        <v>1533</v>
      </c>
      <c r="M367" s="17">
        <f t="shared" si="12"/>
        <v>1.4050925925925883E-2</v>
      </c>
      <c r="N367">
        <f t="shared" si="13"/>
        <v>9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1534</v>
      </c>
      <c r="H368" s="9" t="s">
        <v>124</v>
      </c>
      <c r="I368" s="9" t="s">
        <v>1334</v>
      </c>
      <c r="J368" s="3" t="s">
        <v>2126</v>
      </c>
      <c r="K368" s="13" t="s">
        <v>1535</v>
      </c>
      <c r="L368" s="14" t="s">
        <v>1536</v>
      </c>
      <c r="M368" s="17">
        <f t="shared" si="12"/>
        <v>1.9386574074074125E-2</v>
      </c>
      <c r="N368">
        <f t="shared" si="13"/>
        <v>11</v>
      </c>
    </row>
    <row r="369" spans="1:14" x14ac:dyDescent="0.25">
      <c r="A369" s="11"/>
      <c r="B369" s="12"/>
      <c r="C369" s="9" t="s">
        <v>147</v>
      </c>
      <c r="D369" s="9" t="s">
        <v>148</v>
      </c>
      <c r="E369" s="9" t="s">
        <v>148</v>
      </c>
      <c r="F369" s="9" t="s">
        <v>15</v>
      </c>
      <c r="G369" s="10" t="s">
        <v>12</v>
      </c>
      <c r="H369" s="5"/>
      <c r="I369" s="5"/>
      <c r="J369" s="6"/>
      <c r="K369" s="7"/>
      <c r="L369" s="8"/>
    </row>
    <row r="370" spans="1:14" x14ac:dyDescent="0.25">
      <c r="A370" s="11"/>
      <c r="B370" s="12"/>
      <c r="C370" s="12"/>
      <c r="D370" s="12"/>
      <c r="E370" s="12"/>
      <c r="F370" s="12"/>
      <c r="G370" s="9" t="s">
        <v>248</v>
      </c>
      <c r="H370" s="9" t="s">
        <v>124</v>
      </c>
      <c r="I370" s="9" t="s">
        <v>18</v>
      </c>
      <c r="J370" s="3" t="s">
        <v>2126</v>
      </c>
      <c r="K370" s="13" t="s">
        <v>249</v>
      </c>
      <c r="L370" s="14" t="s">
        <v>250</v>
      </c>
      <c r="M370" s="17">
        <f t="shared" si="12"/>
        <v>2.4131944444444442E-2</v>
      </c>
      <c r="N370">
        <f t="shared" si="13"/>
        <v>4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251</v>
      </c>
      <c r="H371" s="9" t="s">
        <v>124</v>
      </c>
      <c r="I371" s="9" t="s">
        <v>18</v>
      </c>
      <c r="J371" s="3" t="s">
        <v>2126</v>
      </c>
      <c r="K371" s="13" t="s">
        <v>252</v>
      </c>
      <c r="L371" s="14" t="s">
        <v>253</v>
      </c>
      <c r="M371" s="17">
        <f t="shared" si="12"/>
        <v>1.6863425925925934E-2</v>
      </c>
      <c r="N371">
        <f t="shared" si="13"/>
        <v>7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254</v>
      </c>
      <c r="H372" s="9" t="s">
        <v>124</v>
      </c>
      <c r="I372" s="9" t="s">
        <v>18</v>
      </c>
      <c r="J372" s="3" t="s">
        <v>2126</v>
      </c>
      <c r="K372" s="13" t="s">
        <v>255</v>
      </c>
      <c r="L372" s="14" t="s">
        <v>256</v>
      </c>
      <c r="M372" s="17">
        <f t="shared" si="12"/>
        <v>1.3414351851851802E-2</v>
      </c>
      <c r="N372">
        <f t="shared" si="13"/>
        <v>7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257</v>
      </c>
      <c r="H373" s="9" t="s">
        <v>124</v>
      </c>
      <c r="I373" s="9" t="s">
        <v>18</v>
      </c>
      <c r="J373" s="3" t="s">
        <v>2126</v>
      </c>
      <c r="K373" s="13" t="s">
        <v>258</v>
      </c>
      <c r="L373" s="14" t="s">
        <v>259</v>
      </c>
      <c r="M373" s="17">
        <f t="shared" si="12"/>
        <v>1.3356481481481497E-2</v>
      </c>
      <c r="N373">
        <f t="shared" si="13"/>
        <v>8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260</v>
      </c>
      <c r="H374" s="9" t="s">
        <v>124</v>
      </c>
      <c r="I374" s="9" t="s">
        <v>18</v>
      </c>
      <c r="J374" s="3" t="s">
        <v>2126</v>
      </c>
      <c r="K374" s="13" t="s">
        <v>261</v>
      </c>
      <c r="L374" s="14" t="s">
        <v>262</v>
      </c>
      <c r="M374" s="17">
        <f t="shared" si="12"/>
        <v>2.1701388888888895E-2</v>
      </c>
      <c r="N374">
        <f t="shared" si="13"/>
        <v>8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263</v>
      </c>
      <c r="H375" s="9" t="s">
        <v>124</v>
      </c>
      <c r="I375" s="9" t="s">
        <v>18</v>
      </c>
      <c r="J375" s="3" t="s">
        <v>2126</v>
      </c>
      <c r="K375" s="13" t="s">
        <v>264</v>
      </c>
      <c r="L375" s="14" t="s">
        <v>265</v>
      </c>
      <c r="M375" s="17">
        <f t="shared" si="12"/>
        <v>2.2951388888888924E-2</v>
      </c>
      <c r="N375">
        <f t="shared" si="13"/>
        <v>9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266</v>
      </c>
      <c r="H376" s="9" t="s">
        <v>124</v>
      </c>
      <c r="I376" s="9" t="s">
        <v>18</v>
      </c>
      <c r="J376" s="3" t="s">
        <v>2126</v>
      </c>
      <c r="K376" s="13" t="s">
        <v>267</v>
      </c>
      <c r="L376" s="14" t="s">
        <v>268</v>
      </c>
      <c r="M376" s="17">
        <f t="shared" si="12"/>
        <v>2.0231481481481517E-2</v>
      </c>
      <c r="N376">
        <f t="shared" si="13"/>
        <v>9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269</v>
      </c>
      <c r="H377" s="9" t="s">
        <v>124</v>
      </c>
      <c r="I377" s="9" t="s">
        <v>18</v>
      </c>
      <c r="J377" s="3" t="s">
        <v>2126</v>
      </c>
      <c r="K377" s="13" t="s">
        <v>223</v>
      </c>
      <c r="L377" s="14" t="s">
        <v>270</v>
      </c>
      <c r="M377" s="17">
        <f t="shared" si="12"/>
        <v>1.525462962962959E-2</v>
      </c>
      <c r="N377">
        <f t="shared" si="13"/>
        <v>11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667</v>
      </c>
      <c r="H378" s="9" t="s">
        <v>124</v>
      </c>
      <c r="I378" s="9" t="s">
        <v>518</v>
      </c>
      <c r="J378" s="3" t="s">
        <v>2126</v>
      </c>
      <c r="K378" s="13" t="s">
        <v>668</v>
      </c>
      <c r="L378" s="14" t="s">
        <v>669</v>
      </c>
      <c r="M378" s="17">
        <f t="shared" si="12"/>
        <v>1.6331018518518592E-2</v>
      </c>
      <c r="N378">
        <f t="shared" si="13"/>
        <v>6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670</v>
      </c>
      <c r="H379" s="9" t="s">
        <v>124</v>
      </c>
      <c r="I379" s="9" t="s">
        <v>518</v>
      </c>
      <c r="J379" s="3" t="s">
        <v>2126</v>
      </c>
      <c r="K379" s="13" t="s">
        <v>671</v>
      </c>
      <c r="L379" s="14" t="s">
        <v>672</v>
      </c>
      <c r="M379" s="17">
        <f t="shared" si="12"/>
        <v>1.960648148148153E-2</v>
      </c>
      <c r="N379">
        <f t="shared" si="13"/>
        <v>8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673</v>
      </c>
      <c r="H380" s="9" t="s">
        <v>124</v>
      </c>
      <c r="I380" s="9" t="s">
        <v>518</v>
      </c>
      <c r="J380" s="3" t="s">
        <v>2126</v>
      </c>
      <c r="K380" s="13" t="s">
        <v>674</v>
      </c>
      <c r="L380" s="14" t="s">
        <v>675</v>
      </c>
      <c r="M380" s="17">
        <f t="shared" si="12"/>
        <v>1.1469907407407387E-2</v>
      </c>
      <c r="N380">
        <f t="shared" si="13"/>
        <v>9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676</v>
      </c>
      <c r="H381" s="9" t="s">
        <v>124</v>
      </c>
      <c r="I381" s="9" t="s">
        <v>518</v>
      </c>
      <c r="J381" s="3" t="s">
        <v>2126</v>
      </c>
      <c r="K381" s="13" t="s">
        <v>677</v>
      </c>
      <c r="L381" s="14" t="s">
        <v>678</v>
      </c>
      <c r="M381" s="17">
        <f t="shared" si="12"/>
        <v>1.0092592592592597E-2</v>
      </c>
      <c r="N381">
        <f t="shared" si="13"/>
        <v>10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679</v>
      </c>
      <c r="H382" s="9" t="s">
        <v>124</v>
      </c>
      <c r="I382" s="9" t="s">
        <v>518</v>
      </c>
      <c r="J382" s="3" t="s">
        <v>2126</v>
      </c>
      <c r="K382" s="13" t="s">
        <v>680</v>
      </c>
      <c r="L382" s="14" t="s">
        <v>681</v>
      </c>
      <c r="M382" s="17">
        <f t="shared" si="12"/>
        <v>2.1030092592592586E-2</v>
      </c>
      <c r="N382">
        <f t="shared" si="13"/>
        <v>11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682</v>
      </c>
      <c r="H383" s="9" t="s">
        <v>124</v>
      </c>
      <c r="I383" s="9" t="s">
        <v>518</v>
      </c>
      <c r="J383" s="3" t="s">
        <v>2126</v>
      </c>
      <c r="K383" s="13" t="s">
        <v>683</v>
      </c>
      <c r="L383" s="14" t="s">
        <v>684</v>
      </c>
      <c r="M383" s="17">
        <f t="shared" si="12"/>
        <v>2.0613425925925855E-2</v>
      </c>
      <c r="N383">
        <f t="shared" si="13"/>
        <v>12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685</v>
      </c>
      <c r="H384" s="9" t="s">
        <v>124</v>
      </c>
      <c r="I384" s="9" t="s">
        <v>518</v>
      </c>
      <c r="J384" s="3" t="s">
        <v>2126</v>
      </c>
      <c r="K384" s="13" t="s">
        <v>686</v>
      </c>
      <c r="L384" s="14" t="s">
        <v>687</v>
      </c>
      <c r="M384" s="17">
        <f t="shared" si="12"/>
        <v>2.6863425925925943E-2</v>
      </c>
      <c r="N384">
        <f t="shared" si="13"/>
        <v>12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688</v>
      </c>
      <c r="H385" s="9" t="s">
        <v>124</v>
      </c>
      <c r="I385" s="9" t="s">
        <v>518</v>
      </c>
      <c r="J385" s="3" t="s">
        <v>2126</v>
      </c>
      <c r="K385" s="13" t="s">
        <v>689</v>
      </c>
      <c r="L385" s="14" t="s">
        <v>690</v>
      </c>
      <c r="M385" s="17">
        <f t="shared" si="12"/>
        <v>1.2754629629629699E-2</v>
      </c>
      <c r="N385">
        <f t="shared" si="13"/>
        <v>14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1073</v>
      </c>
      <c r="H386" s="9" t="s">
        <v>124</v>
      </c>
      <c r="I386" s="9" t="s">
        <v>925</v>
      </c>
      <c r="J386" s="3" t="s">
        <v>2126</v>
      </c>
      <c r="K386" s="13" t="s">
        <v>1074</v>
      </c>
      <c r="L386" s="14" t="s">
        <v>1075</v>
      </c>
      <c r="M386" s="17">
        <f t="shared" si="12"/>
        <v>1.7141203703703672E-2</v>
      </c>
      <c r="N386">
        <f t="shared" si="13"/>
        <v>4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1076</v>
      </c>
      <c r="H387" s="9" t="s">
        <v>124</v>
      </c>
      <c r="I387" s="9" t="s">
        <v>925</v>
      </c>
      <c r="J387" s="3" t="s">
        <v>2126</v>
      </c>
      <c r="K387" s="13" t="s">
        <v>1077</v>
      </c>
      <c r="L387" s="14" t="s">
        <v>1078</v>
      </c>
      <c r="M387" s="17">
        <f t="shared" ref="M387:M450" si="14">L387-K387</f>
        <v>1.7337962962962972E-2</v>
      </c>
      <c r="N387">
        <f t="shared" ref="N387:N450" si="15">HOUR(K387)</f>
        <v>6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1079</v>
      </c>
      <c r="H388" s="9" t="s">
        <v>124</v>
      </c>
      <c r="I388" s="9" t="s">
        <v>925</v>
      </c>
      <c r="J388" s="3" t="s">
        <v>2126</v>
      </c>
      <c r="K388" s="13" t="s">
        <v>1080</v>
      </c>
      <c r="L388" s="14" t="s">
        <v>1081</v>
      </c>
      <c r="M388" s="17">
        <f t="shared" si="14"/>
        <v>1.1041666666666616E-2</v>
      </c>
      <c r="N388">
        <f t="shared" si="15"/>
        <v>7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1082</v>
      </c>
      <c r="H389" s="9" t="s">
        <v>124</v>
      </c>
      <c r="I389" s="9" t="s">
        <v>925</v>
      </c>
      <c r="J389" s="3" t="s">
        <v>2126</v>
      </c>
      <c r="K389" s="13" t="s">
        <v>1083</v>
      </c>
      <c r="L389" s="14" t="s">
        <v>1084</v>
      </c>
      <c r="M389" s="17">
        <f t="shared" si="14"/>
        <v>1.1226851851851904E-2</v>
      </c>
      <c r="N389">
        <f t="shared" si="15"/>
        <v>9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1085</v>
      </c>
      <c r="H390" s="9" t="s">
        <v>124</v>
      </c>
      <c r="I390" s="9" t="s">
        <v>925</v>
      </c>
      <c r="J390" s="3" t="s">
        <v>2126</v>
      </c>
      <c r="K390" s="13" t="s">
        <v>1086</v>
      </c>
      <c r="L390" s="14" t="s">
        <v>1087</v>
      </c>
      <c r="M390" s="17">
        <f t="shared" si="14"/>
        <v>3.7916666666666654E-2</v>
      </c>
      <c r="N390">
        <f t="shared" si="15"/>
        <v>11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1088</v>
      </c>
      <c r="H391" s="9" t="s">
        <v>124</v>
      </c>
      <c r="I391" s="9" t="s">
        <v>925</v>
      </c>
      <c r="J391" s="3" t="s">
        <v>2126</v>
      </c>
      <c r="K391" s="13" t="s">
        <v>1089</v>
      </c>
      <c r="L391" s="14" t="s">
        <v>1090</v>
      </c>
      <c r="M391" s="17">
        <f t="shared" si="14"/>
        <v>1.8888888888888844E-2</v>
      </c>
      <c r="N391">
        <f t="shared" si="15"/>
        <v>14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1091</v>
      </c>
      <c r="H392" s="9" t="s">
        <v>124</v>
      </c>
      <c r="I392" s="9" t="s">
        <v>925</v>
      </c>
      <c r="J392" s="3" t="s">
        <v>2126</v>
      </c>
      <c r="K392" s="13" t="s">
        <v>1092</v>
      </c>
      <c r="L392" s="14" t="s">
        <v>1093</v>
      </c>
      <c r="M392" s="17">
        <f t="shared" si="14"/>
        <v>2.8715277777777826E-2</v>
      </c>
      <c r="N392">
        <f t="shared" si="15"/>
        <v>14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1537</v>
      </c>
      <c r="H393" s="9" t="s">
        <v>1538</v>
      </c>
      <c r="I393" s="9" t="s">
        <v>1334</v>
      </c>
      <c r="J393" s="3" t="s">
        <v>2126</v>
      </c>
      <c r="K393" s="13" t="s">
        <v>1539</v>
      </c>
      <c r="L393" s="14" t="s">
        <v>1540</v>
      </c>
      <c r="M393" s="17">
        <f t="shared" si="14"/>
        <v>1.1168981481481488E-2</v>
      </c>
      <c r="N393">
        <f t="shared" si="15"/>
        <v>4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1541</v>
      </c>
      <c r="H394" s="9" t="s">
        <v>124</v>
      </c>
      <c r="I394" s="9" t="s">
        <v>1334</v>
      </c>
      <c r="J394" s="3" t="s">
        <v>2126</v>
      </c>
      <c r="K394" s="13" t="s">
        <v>1542</v>
      </c>
      <c r="L394" s="14" t="s">
        <v>1543</v>
      </c>
      <c r="M394" s="17">
        <f t="shared" si="14"/>
        <v>1.6296296296296281E-2</v>
      </c>
      <c r="N394">
        <f t="shared" si="15"/>
        <v>4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1544</v>
      </c>
      <c r="H395" s="9" t="s">
        <v>124</v>
      </c>
      <c r="I395" s="9" t="s">
        <v>1334</v>
      </c>
      <c r="J395" s="3" t="s">
        <v>2126</v>
      </c>
      <c r="K395" s="13" t="s">
        <v>1545</v>
      </c>
      <c r="L395" s="14" t="s">
        <v>1546</v>
      </c>
      <c r="M395" s="17">
        <f t="shared" si="14"/>
        <v>1.5613425925925906E-2</v>
      </c>
      <c r="N395">
        <f t="shared" si="15"/>
        <v>6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1547</v>
      </c>
      <c r="H396" s="9" t="s">
        <v>124</v>
      </c>
      <c r="I396" s="9" t="s">
        <v>1334</v>
      </c>
      <c r="J396" s="3" t="s">
        <v>2126</v>
      </c>
      <c r="K396" s="13" t="s">
        <v>1548</v>
      </c>
      <c r="L396" s="14" t="s">
        <v>1549</v>
      </c>
      <c r="M396" s="17">
        <f t="shared" si="14"/>
        <v>1.6828703703703707E-2</v>
      </c>
      <c r="N396">
        <f t="shared" si="15"/>
        <v>7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1550</v>
      </c>
      <c r="H397" s="9" t="s">
        <v>124</v>
      </c>
      <c r="I397" s="9" t="s">
        <v>1334</v>
      </c>
      <c r="J397" s="3" t="s">
        <v>2126</v>
      </c>
      <c r="K397" s="13" t="s">
        <v>1551</v>
      </c>
      <c r="L397" s="14" t="s">
        <v>1552</v>
      </c>
      <c r="M397" s="17">
        <f t="shared" si="14"/>
        <v>1.5601851851851867E-2</v>
      </c>
      <c r="N397">
        <f t="shared" si="15"/>
        <v>7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1553</v>
      </c>
      <c r="H398" s="9" t="s">
        <v>124</v>
      </c>
      <c r="I398" s="9" t="s">
        <v>1334</v>
      </c>
      <c r="J398" s="3" t="s">
        <v>2126</v>
      </c>
      <c r="K398" s="13" t="s">
        <v>1554</v>
      </c>
      <c r="L398" s="14" t="s">
        <v>1555</v>
      </c>
      <c r="M398" s="17">
        <f t="shared" si="14"/>
        <v>1.9513888888888831E-2</v>
      </c>
      <c r="N398">
        <f t="shared" si="15"/>
        <v>9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1857</v>
      </c>
      <c r="H399" s="9" t="s">
        <v>124</v>
      </c>
      <c r="I399" s="9" t="s">
        <v>1712</v>
      </c>
      <c r="J399" s="3" t="s">
        <v>2126</v>
      </c>
      <c r="K399" s="13" t="s">
        <v>1858</v>
      </c>
      <c r="L399" s="14" t="s">
        <v>1859</v>
      </c>
      <c r="M399" s="17">
        <f t="shared" si="14"/>
        <v>1.099537037037035E-2</v>
      </c>
      <c r="N399">
        <f t="shared" si="15"/>
        <v>4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1860</v>
      </c>
      <c r="H400" s="9" t="s">
        <v>124</v>
      </c>
      <c r="I400" s="9" t="s">
        <v>1712</v>
      </c>
      <c r="J400" s="3" t="s">
        <v>2126</v>
      </c>
      <c r="K400" s="13" t="s">
        <v>1861</v>
      </c>
      <c r="L400" s="14" t="s">
        <v>1862</v>
      </c>
      <c r="M400" s="17">
        <f t="shared" si="14"/>
        <v>1.6261574074074081E-2</v>
      </c>
      <c r="N400">
        <f t="shared" si="15"/>
        <v>4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1863</v>
      </c>
      <c r="H401" s="9" t="s">
        <v>124</v>
      </c>
      <c r="I401" s="9" t="s">
        <v>1712</v>
      </c>
      <c r="J401" s="3" t="s">
        <v>2126</v>
      </c>
      <c r="K401" s="13" t="s">
        <v>1864</v>
      </c>
      <c r="L401" s="14" t="s">
        <v>1865</v>
      </c>
      <c r="M401" s="17">
        <f t="shared" si="14"/>
        <v>1.055555555555554E-2</v>
      </c>
      <c r="N401">
        <f t="shared" si="15"/>
        <v>6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1866</v>
      </c>
      <c r="H402" s="9" t="s">
        <v>124</v>
      </c>
      <c r="I402" s="9" t="s">
        <v>1712</v>
      </c>
      <c r="J402" s="3" t="s">
        <v>2126</v>
      </c>
      <c r="K402" s="13" t="s">
        <v>1867</v>
      </c>
      <c r="L402" s="14" t="s">
        <v>1868</v>
      </c>
      <c r="M402" s="17">
        <f t="shared" si="14"/>
        <v>1.5104166666666641E-2</v>
      </c>
      <c r="N402">
        <f t="shared" si="15"/>
        <v>6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1869</v>
      </c>
      <c r="H403" s="9" t="s">
        <v>124</v>
      </c>
      <c r="I403" s="9" t="s">
        <v>1712</v>
      </c>
      <c r="J403" s="3" t="s">
        <v>2126</v>
      </c>
      <c r="K403" s="13" t="s">
        <v>1870</v>
      </c>
      <c r="L403" s="14" t="s">
        <v>1871</v>
      </c>
      <c r="M403" s="17">
        <f t="shared" si="14"/>
        <v>1.6192129629629681E-2</v>
      </c>
      <c r="N403">
        <f t="shared" si="15"/>
        <v>9</v>
      </c>
    </row>
    <row r="404" spans="1:14" x14ac:dyDescent="0.25">
      <c r="A404" s="11"/>
      <c r="B404" s="12"/>
      <c r="C404" s="9" t="s">
        <v>271</v>
      </c>
      <c r="D404" s="9" t="s">
        <v>272</v>
      </c>
      <c r="E404" s="10" t="s">
        <v>12</v>
      </c>
      <c r="F404" s="5"/>
      <c r="G404" s="5"/>
      <c r="H404" s="5"/>
      <c r="I404" s="5"/>
      <c r="J404" s="6"/>
      <c r="K404" s="7"/>
      <c r="L404" s="8"/>
    </row>
    <row r="405" spans="1:14" x14ac:dyDescent="0.25">
      <c r="A405" s="11"/>
      <c r="B405" s="12"/>
      <c r="C405" s="12"/>
      <c r="D405" s="12"/>
      <c r="E405" s="9" t="s">
        <v>273</v>
      </c>
      <c r="F405" s="9" t="s">
        <v>15</v>
      </c>
      <c r="G405" s="10" t="s">
        <v>12</v>
      </c>
      <c r="H405" s="5"/>
      <c r="I405" s="5"/>
      <c r="J405" s="6"/>
      <c r="K405" s="7"/>
      <c r="L405" s="8"/>
    </row>
    <row r="406" spans="1:14" x14ac:dyDescent="0.25">
      <c r="A406" s="11"/>
      <c r="B406" s="12"/>
      <c r="C406" s="12"/>
      <c r="D406" s="12"/>
      <c r="E406" s="12"/>
      <c r="F406" s="12"/>
      <c r="G406" s="9" t="s">
        <v>274</v>
      </c>
      <c r="H406" s="9" t="s">
        <v>124</v>
      </c>
      <c r="I406" s="9" t="s">
        <v>18</v>
      </c>
      <c r="J406" s="3" t="s">
        <v>2126</v>
      </c>
      <c r="K406" s="13" t="s">
        <v>275</v>
      </c>
      <c r="L406" s="14" t="s">
        <v>276</v>
      </c>
      <c r="M406" s="17">
        <f t="shared" si="14"/>
        <v>1.5405092592592595E-2</v>
      </c>
      <c r="N406">
        <f t="shared" si="15"/>
        <v>5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277</v>
      </c>
      <c r="H407" s="9" t="s">
        <v>124</v>
      </c>
      <c r="I407" s="9" t="s">
        <v>18</v>
      </c>
      <c r="J407" s="3" t="s">
        <v>2126</v>
      </c>
      <c r="K407" s="13" t="s">
        <v>278</v>
      </c>
      <c r="L407" s="14" t="s">
        <v>279</v>
      </c>
      <c r="M407" s="17">
        <f t="shared" si="14"/>
        <v>2.3622685185185233E-2</v>
      </c>
      <c r="N407">
        <f t="shared" si="15"/>
        <v>8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280</v>
      </c>
      <c r="H408" s="9" t="s">
        <v>124</v>
      </c>
      <c r="I408" s="9" t="s">
        <v>18</v>
      </c>
      <c r="J408" s="3" t="s">
        <v>2126</v>
      </c>
      <c r="K408" s="13" t="s">
        <v>281</v>
      </c>
      <c r="L408" s="14" t="s">
        <v>282</v>
      </c>
      <c r="M408" s="17">
        <f t="shared" si="14"/>
        <v>2.380787037037041E-2</v>
      </c>
      <c r="N408">
        <f t="shared" si="15"/>
        <v>8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283</v>
      </c>
      <c r="H409" s="9" t="s">
        <v>124</v>
      </c>
      <c r="I409" s="9" t="s">
        <v>18</v>
      </c>
      <c r="J409" s="3" t="s">
        <v>2126</v>
      </c>
      <c r="K409" s="13" t="s">
        <v>284</v>
      </c>
      <c r="L409" s="14" t="s">
        <v>285</v>
      </c>
      <c r="M409" s="17">
        <f t="shared" si="14"/>
        <v>2.1018518518518547E-2</v>
      </c>
      <c r="N409">
        <f t="shared" si="15"/>
        <v>8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286</v>
      </c>
      <c r="H410" s="9" t="s">
        <v>124</v>
      </c>
      <c r="I410" s="9" t="s">
        <v>18</v>
      </c>
      <c r="J410" s="3" t="s">
        <v>2126</v>
      </c>
      <c r="K410" s="13" t="s">
        <v>287</v>
      </c>
      <c r="L410" s="14" t="s">
        <v>288</v>
      </c>
      <c r="M410" s="17">
        <f t="shared" si="14"/>
        <v>1.4918981481481464E-2</v>
      </c>
      <c r="N410">
        <f t="shared" si="15"/>
        <v>10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289</v>
      </c>
      <c r="H411" s="9" t="s">
        <v>124</v>
      </c>
      <c r="I411" s="9" t="s">
        <v>18</v>
      </c>
      <c r="J411" s="3" t="s">
        <v>2126</v>
      </c>
      <c r="K411" s="13" t="s">
        <v>290</v>
      </c>
      <c r="L411" s="14" t="s">
        <v>291</v>
      </c>
      <c r="M411" s="17">
        <f t="shared" si="14"/>
        <v>3.3472222222222181E-2</v>
      </c>
      <c r="N411">
        <f t="shared" si="15"/>
        <v>11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292</v>
      </c>
      <c r="H412" s="9" t="s">
        <v>124</v>
      </c>
      <c r="I412" s="9" t="s">
        <v>18</v>
      </c>
      <c r="J412" s="3" t="s">
        <v>2126</v>
      </c>
      <c r="K412" s="13" t="s">
        <v>293</v>
      </c>
      <c r="L412" s="14" t="s">
        <v>294</v>
      </c>
      <c r="M412" s="17">
        <f t="shared" si="14"/>
        <v>3.2835648148148155E-2</v>
      </c>
      <c r="N412">
        <f t="shared" si="15"/>
        <v>11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295</v>
      </c>
      <c r="H413" s="9" t="s">
        <v>124</v>
      </c>
      <c r="I413" s="9" t="s">
        <v>18</v>
      </c>
      <c r="J413" s="3" t="s">
        <v>2126</v>
      </c>
      <c r="K413" s="13" t="s">
        <v>296</v>
      </c>
      <c r="L413" s="14" t="s">
        <v>297</v>
      </c>
      <c r="M413" s="17">
        <f t="shared" si="14"/>
        <v>3.3240740740740682E-2</v>
      </c>
      <c r="N413">
        <f t="shared" si="15"/>
        <v>12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298</v>
      </c>
      <c r="H414" s="9" t="s">
        <v>124</v>
      </c>
      <c r="I414" s="9" t="s">
        <v>18</v>
      </c>
      <c r="J414" s="3" t="s">
        <v>2126</v>
      </c>
      <c r="K414" s="13" t="s">
        <v>299</v>
      </c>
      <c r="L414" s="14" t="s">
        <v>300</v>
      </c>
      <c r="M414" s="17">
        <f t="shared" si="14"/>
        <v>2.5069444444444366E-2</v>
      </c>
      <c r="N414">
        <f t="shared" si="15"/>
        <v>12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301</v>
      </c>
      <c r="H415" s="9" t="s">
        <v>124</v>
      </c>
      <c r="I415" s="9" t="s">
        <v>18</v>
      </c>
      <c r="J415" s="3" t="s">
        <v>2126</v>
      </c>
      <c r="K415" s="13" t="s">
        <v>302</v>
      </c>
      <c r="L415" s="14" t="s">
        <v>303</v>
      </c>
      <c r="M415" s="17">
        <f t="shared" si="14"/>
        <v>2.1979166666666661E-2</v>
      </c>
      <c r="N415">
        <f t="shared" si="15"/>
        <v>13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304</v>
      </c>
      <c r="H416" s="9" t="s">
        <v>124</v>
      </c>
      <c r="I416" s="9" t="s">
        <v>18</v>
      </c>
      <c r="J416" s="3" t="s">
        <v>2126</v>
      </c>
      <c r="K416" s="13" t="s">
        <v>305</v>
      </c>
      <c r="L416" s="14" t="s">
        <v>306</v>
      </c>
      <c r="M416" s="17">
        <f t="shared" si="14"/>
        <v>2.2905092592592657E-2</v>
      </c>
      <c r="N416">
        <f t="shared" si="15"/>
        <v>15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691</v>
      </c>
      <c r="H417" s="9" t="s">
        <v>124</v>
      </c>
      <c r="I417" s="9" t="s">
        <v>518</v>
      </c>
      <c r="J417" s="3" t="s">
        <v>2126</v>
      </c>
      <c r="K417" s="13" t="s">
        <v>692</v>
      </c>
      <c r="L417" s="14" t="s">
        <v>693</v>
      </c>
      <c r="M417" s="17">
        <f t="shared" si="14"/>
        <v>2.8113425925925917E-2</v>
      </c>
      <c r="N417">
        <f t="shared" si="15"/>
        <v>6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694</v>
      </c>
      <c r="H418" s="9" t="s">
        <v>124</v>
      </c>
      <c r="I418" s="9" t="s">
        <v>518</v>
      </c>
      <c r="J418" s="3" t="s">
        <v>2126</v>
      </c>
      <c r="K418" s="13" t="s">
        <v>695</v>
      </c>
      <c r="L418" s="14" t="s">
        <v>696</v>
      </c>
      <c r="M418" s="17">
        <f t="shared" si="14"/>
        <v>1.9780092592592557E-2</v>
      </c>
      <c r="N418">
        <f t="shared" si="15"/>
        <v>7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697</v>
      </c>
      <c r="H419" s="9" t="s">
        <v>124</v>
      </c>
      <c r="I419" s="9" t="s">
        <v>518</v>
      </c>
      <c r="J419" s="3" t="s">
        <v>2126</v>
      </c>
      <c r="K419" s="13" t="s">
        <v>698</v>
      </c>
      <c r="L419" s="14" t="s">
        <v>699</v>
      </c>
      <c r="M419" s="17">
        <f t="shared" si="14"/>
        <v>1.5081018518518452E-2</v>
      </c>
      <c r="N419">
        <f t="shared" si="15"/>
        <v>10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700</v>
      </c>
      <c r="H420" s="9" t="s">
        <v>124</v>
      </c>
      <c r="I420" s="9" t="s">
        <v>518</v>
      </c>
      <c r="J420" s="3" t="s">
        <v>2126</v>
      </c>
      <c r="K420" s="13" t="s">
        <v>701</v>
      </c>
      <c r="L420" s="14" t="s">
        <v>702</v>
      </c>
      <c r="M420" s="17">
        <f t="shared" si="14"/>
        <v>2.3692129629629577E-2</v>
      </c>
      <c r="N420">
        <f t="shared" si="15"/>
        <v>10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1094</v>
      </c>
      <c r="H421" s="9" t="s">
        <v>124</v>
      </c>
      <c r="I421" s="9" t="s">
        <v>925</v>
      </c>
      <c r="J421" s="3" t="s">
        <v>2126</v>
      </c>
      <c r="K421" s="13" t="s">
        <v>1095</v>
      </c>
      <c r="L421" s="14" t="s">
        <v>1096</v>
      </c>
      <c r="M421" s="17">
        <f t="shared" si="14"/>
        <v>2.0196759259259289E-2</v>
      </c>
      <c r="N421">
        <f t="shared" si="15"/>
        <v>5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1097</v>
      </c>
      <c r="H422" s="9" t="s">
        <v>124</v>
      </c>
      <c r="I422" s="9" t="s">
        <v>925</v>
      </c>
      <c r="J422" s="3" t="s">
        <v>2126</v>
      </c>
      <c r="K422" s="13" t="s">
        <v>1098</v>
      </c>
      <c r="L422" s="14" t="s">
        <v>1099</v>
      </c>
      <c r="M422" s="17">
        <f t="shared" si="14"/>
        <v>2.1238425925925897E-2</v>
      </c>
      <c r="N422">
        <f t="shared" si="15"/>
        <v>6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1100</v>
      </c>
      <c r="H423" s="9" t="s">
        <v>124</v>
      </c>
      <c r="I423" s="9" t="s">
        <v>925</v>
      </c>
      <c r="J423" s="3" t="s">
        <v>2126</v>
      </c>
      <c r="K423" s="13" t="s">
        <v>1101</v>
      </c>
      <c r="L423" s="14" t="s">
        <v>1102</v>
      </c>
      <c r="M423" s="17">
        <f t="shared" si="14"/>
        <v>2.8310185185185133E-2</v>
      </c>
      <c r="N423">
        <f t="shared" si="15"/>
        <v>9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1103</v>
      </c>
      <c r="H424" s="9" t="s">
        <v>124</v>
      </c>
      <c r="I424" s="9" t="s">
        <v>925</v>
      </c>
      <c r="J424" s="3" t="s">
        <v>2126</v>
      </c>
      <c r="K424" s="13" t="s">
        <v>1104</v>
      </c>
      <c r="L424" s="14" t="s">
        <v>1105</v>
      </c>
      <c r="M424" s="17">
        <f t="shared" si="14"/>
        <v>3.4305555555555534E-2</v>
      </c>
      <c r="N424">
        <f t="shared" si="15"/>
        <v>9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1106</v>
      </c>
      <c r="H425" s="9" t="s">
        <v>124</v>
      </c>
      <c r="I425" s="9" t="s">
        <v>925</v>
      </c>
      <c r="J425" s="3" t="s">
        <v>2126</v>
      </c>
      <c r="K425" s="13" t="s">
        <v>1107</v>
      </c>
      <c r="L425" s="14" t="s">
        <v>1108</v>
      </c>
      <c r="M425" s="17">
        <f t="shared" si="14"/>
        <v>2.351851851851855E-2</v>
      </c>
      <c r="N425">
        <f t="shared" si="15"/>
        <v>9</v>
      </c>
    </row>
    <row r="426" spans="1:14" x14ac:dyDescent="0.25">
      <c r="A426" s="11"/>
      <c r="B426" s="12"/>
      <c r="C426" s="12"/>
      <c r="D426" s="12"/>
      <c r="E426" s="9" t="s">
        <v>307</v>
      </c>
      <c r="F426" s="9" t="s">
        <v>15</v>
      </c>
      <c r="G426" s="10" t="s">
        <v>12</v>
      </c>
      <c r="H426" s="5"/>
      <c r="I426" s="5"/>
      <c r="J426" s="6"/>
      <c r="K426" s="7"/>
      <c r="L426" s="8"/>
    </row>
    <row r="427" spans="1:14" x14ac:dyDescent="0.25">
      <c r="A427" s="11"/>
      <c r="B427" s="12"/>
      <c r="C427" s="12"/>
      <c r="D427" s="12"/>
      <c r="E427" s="12"/>
      <c r="F427" s="12"/>
      <c r="G427" s="9" t="s">
        <v>308</v>
      </c>
      <c r="H427" s="9" t="s">
        <v>124</v>
      </c>
      <c r="I427" s="9" t="s">
        <v>18</v>
      </c>
      <c r="J427" s="3" t="s">
        <v>2126</v>
      </c>
      <c r="K427" s="13" t="s">
        <v>309</v>
      </c>
      <c r="L427" s="14" t="s">
        <v>310</v>
      </c>
      <c r="M427" s="17">
        <f t="shared" si="14"/>
        <v>1.9513888888888886E-2</v>
      </c>
      <c r="N427">
        <f t="shared" si="15"/>
        <v>10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311</v>
      </c>
      <c r="H428" s="9" t="s">
        <v>124</v>
      </c>
      <c r="I428" s="9" t="s">
        <v>18</v>
      </c>
      <c r="J428" s="3" t="s">
        <v>2126</v>
      </c>
      <c r="K428" s="13" t="s">
        <v>312</v>
      </c>
      <c r="L428" s="14" t="s">
        <v>313</v>
      </c>
      <c r="M428" s="17">
        <f t="shared" si="14"/>
        <v>3.9039351851851811E-2</v>
      </c>
      <c r="N428">
        <f t="shared" si="15"/>
        <v>13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314</v>
      </c>
      <c r="H429" s="9" t="s">
        <v>124</v>
      </c>
      <c r="I429" s="9" t="s">
        <v>18</v>
      </c>
      <c r="J429" s="3" t="s">
        <v>2126</v>
      </c>
      <c r="K429" s="13" t="s">
        <v>315</v>
      </c>
      <c r="L429" s="14" t="s">
        <v>316</v>
      </c>
      <c r="M429" s="17">
        <f t="shared" si="14"/>
        <v>3.2777777777777795E-2</v>
      </c>
      <c r="N429">
        <f t="shared" si="15"/>
        <v>14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317</v>
      </c>
      <c r="H430" s="9" t="s">
        <v>124</v>
      </c>
      <c r="I430" s="9" t="s">
        <v>18</v>
      </c>
      <c r="J430" s="3" t="s">
        <v>2126</v>
      </c>
      <c r="K430" s="13" t="s">
        <v>318</v>
      </c>
      <c r="L430" s="14" t="s">
        <v>319</v>
      </c>
      <c r="M430" s="17">
        <f t="shared" si="14"/>
        <v>2.8981481481481497E-2</v>
      </c>
      <c r="N430">
        <f t="shared" si="15"/>
        <v>14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703</v>
      </c>
      <c r="H431" s="9" t="s">
        <v>124</v>
      </c>
      <c r="I431" s="9" t="s">
        <v>518</v>
      </c>
      <c r="J431" s="3" t="s">
        <v>2126</v>
      </c>
      <c r="K431" s="13" t="s">
        <v>704</v>
      </c>
      <c r="L431" s="14" t="s">
        <v>705</v>
      </c>
      <c r="M431" s="17">
        <f t="shared" si="14"/>
        <v>1.5590277777777772E-2</v>
      </c>
      <c r="N431">
        <f t="shared" si="15"/>
        <v>9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706</v>
      </c>
      <c r="H432" s="9" t="s">
        <v>124</v>
      </c>
      <c r="I432" s="9" t="s">
        <v>518</v>
      </c>
      <c r="J432" s="3" t="s">
        <v>2126</v>
      </c>
      <c r="K432" s="13" t="s">
        <v>707</v>
      </c>
      <c r="L432" s="14" t="s">
        <v>708</v>
      </c>
      <c r="M432" s="17">
        <f t="shared" si="14"/>
        <v>1.2893518518518499E-2</v>
      </c>
      <c r="N432">
        <f t="shared" si="15"/>
        <v>12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709</v>
      </c>
      <c r="H433" s="9" t="s">
        <v>124</v>
      </c>
      <c r="I433" s="9" t="s">
        <v>518</v>
      </c>
      <c r="J433" s="3" t="s">
        <v>2126</v>
      </c>
      <c r="K433" s="13" t="s">
        <v>710</v>
      </c>
      <c r="L433" s="14" t="s">
        <v>711</v>
      </c>
      <c r="M433" s="17">
        <f t="shared" si="14"/>
        <v>1.8206018518518441E-2</v>
      </c>
      <c r="N433">
        <f t="shared" si="15"/>
        <v>13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712</v>
      </c>
      <c r="H434" s="9" t="s">
        <v>124</v>
      </c>
      <c r="I434" s="9" t="s">
        <v>518</v>
      </c>
      <c r="J434" s="3" t="s">
        <v>2126</v>
      </c>
      <c r="K434" s="13" t="s">
        <v>713</v>
      </c>
      <c r="L434" s="14" t="s">
        <v>714</v>
      </c>
      <c r="M434" s="17">
        <f t="shared" si="14"/>
        <v>1.7615740740740793E-2</v>
      </c>
      <c r="N434">
        <f t="shared" si="15"/>
        <v>13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715</v>
      </c>
      <c r="H435" s="9" t="s">
        <v>124</v>
      </c>
      <c r="I435" s="9" t="s">
        <v>518</v>
      </c>
      <c r="J435" s="3" t="s">
        <v>2126</v>
      </c>
      <c r="K435" s="13" t="s">
        <v>716</v>
      </c>
      <c r="L435" s="14" t="s">
        <v>717</v>
      </c>
      <c r="M435" s="17">
        <f t="shared" si="14"/>
        <v>3.0289351851851776E-2</v>
      </c>
      <c r="N435">
        <f t="shared" si="15"/>
        <v>13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1109</v>
      </c>
      <c r="H436" s="9" t="s">
        <v>124</v>
      </c>
      <c r="I436" s="9" t="s">
        <v>925</v>
      </c>
      <c r="J436" s="3" t="s">
        <v>2126</v>
      </c>
      <c r="K436" s="13" t="s">
        <v>1110</v>
      </c>
      <c r="L436" s="14" t="s">
        <v>1111</v>
      </c>
      <c r="M436" s="17">
        <f t="shared" si="14"/>
        <v>1.443287037037036E-2</v>
      </c>
      <c r="N436">
        <f t="shared" si="15"/>
        <v>5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1112</v>
      </c>
      <c r="H437" s="9" t="s">
        <v>124</v>
      </c>
      <c r="I437" s="9" t="s">
        <v>925</v>
      </c>
      <c r="J437" s="3" t="s">
        <v>2126</v>
      </c>
      <c r="K437" s="13" t="s">
        <v>1113</v>
      </c>
      <c r="L437" s="14" t="s">
        <v>1114</v>
      </c>
      <c r="M437" s="17">
        <f t="shared" si="14"/>
        <v>1.4907407407407369E-2</v>
      </c>
      <c r="N437">
        <f t="shared" si="15"/>
        <v>8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1115</v>
      </c>
      <c r="H438" s="9" t="s">
        <v>124</v>
      </c>
      <c r="I438" s="9" t="s">
        <v>925</v>
      </c>
      <c r="J438" s="3" t="s">
        <v>2126</v>
      </c>
      <c r="K438" s="13" t="s">
        <v>1116</v>
      </c>
      <c r="L438" s="14" t="s">
        <v>1117</v>
      </c>
      <c r="M438" s="17">
        <f t="shared" si="14"/>
        <v>2.0451388888888922E-2</v>
      </c>
      <c r="N438">
        <f t="shared" si="15"/>
        <v>8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1118</v>
      </c>
      <c r="H439" s="9" t="s">
        <v>124</v>
      </c>
      <c r="I439" s="9" t="s">
        <v>925</v>
      </c>
      <c r="J439" s="3" t="s">
        <v>2126</v>
      </c>
      <c r="K439" s="13" t="s">
        <v>1119</v>
      </c>
      <c r="L439" s="14" t="s">
        <v>1120</v>
      </c>
      <c r="M439" s="17">
        <f t="shared" si="14"/>
        <v>2.0844907407407465E-2</v>
      </c>
      <c r="N439">
        <f t="shared" si="15"/>
        <v>9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1121</v>
      </c>
      <c r="H440" s="9" t="s">
        <v>124</v>
      </c>
      <c r="I440" s="9" t="s">
        <v>925</v>
      </c>
      <c r="J440" s="3" t="s">
        <v>2126</v>
      </c>
      <c r="K440" s="13" t="s">
        <v>1122</v>
      </c>
      <c r="L440" s="14" t="s">
        <v>1123</v>
      </c>
      <c r="M440" s="17">
        <f t="shared" si="14"/>
        <v>2.6597222222222217E-2</v>
      </c>
      <c r="N440">
        <f t="shared" si="15"/>
        <v>10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1124</v>
      </c>
      <c r="H441" s="9" t="s">
        <v>124</v>
      </c>
      <c r="I441" s="9" t="s">
        <v>925</v>
      </c>
      <c r="J441" s="3" t="s">
        <v>2126</v>
      </c>
      <c r="K441" s="13" t="s">
        <v>1125</v>
      </c>
      <c r="L441" s="14" t="s">
        <v>1126</v>
      </c>
      <c r="M441" s="17">
        <f t="shared" si="14"/>
        <v>3.5011574074074125E-2</v>
      </c>
      <c r="N441">
        <f t="shared" si="15"/>
        <v>11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1127</v>
      </c>
      <c r="H442" s="9" t="s">
        <v>124</v>
      </c>
      <c r="I442" s="9" t="s">
        <v>925</v>
      </c>
      <c r="J442" s="3" t="s">
        <v>2126</v>
      </c>
      <c r="K442" s="13" t="s">
        <v>1128</v>
      </c>
      <c r="L442" s="14" t="s">
        <v>1129</v>
      </c>
      <c r="M442" s="17">
        <f t="shared" si="14"/>
        <v>4.6944444444444455E-2</v>
      </c>
      <c r="N442">
        <f t="shared" si="15"/>
        <v>11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1130</v>
      </c>
      <c r="H443" s="9" t="s">
        <v>124</v>
      </c>
      <c r="I443" s="9" t="s">
        <v>925</v>
      </c>
      <c r="J443" s="3" t="s">
        <v>2126</v>
      </c>
      <c r="K443" s="13" t="s">
        <v>1131</v>
      </c>
      <c r="L443" s="14" t="s">
        <v>1132</v>
      </c>
      <c r="M443" s="17">
        <f t="shared" si="14"/>
        <v>2.631944444444434E-2</v>
      </c>
      <c r="N443">
        <f t="shared" si="15"/>
        <v>12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1133</v>
      </c>
      <c r="H444" s="9" t="s">
        <v>124</v>
      </c>
      <c r="I444" s="9" t="s">
        <v>925</v>
      </c>
      <c r="J444" s="3" t="s">
        <v>2126</v>
      </c>
      <c r="K444" s="13" t="s">
        <v>1134</v>
      </c>
      <c r="L444" s="14" t="s">
        <v>1135</v>
      </c>
      <c r="M444" s="17">
        <f t="shared" si="14"/>
        <v>2.6689814814814805E-2</v>
      </c>
      <c r="N444">
        <f t="shared" si="15"/>
        <v>12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1136</v>
      </c>
      <c r="H445" s="9" t="s">
        <v>124</v>
      </c>
      <c r="I445" s="9" t="s">
        <v>925</v>
      </c>
      <c r="J445" s="3" t="s">
        <v>2126</v>
      </c>
      <c r="K445" s="13" t="s">
        <v>1137</v>
      </c>
      <c r="L445" s="14" t="s">
        <v>1138</v>
      </c>
      <c r="M445" s="17">
        <f t="shared" si="14"/>
        <v>1.3796296296296306E-2</v>
      </c>
      <c r="N445">
        <f t="shared" si="15"/>
        <v>12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1139</v>
      </c>
      <c r="H446" s="9" t="s">
        <v>124</v>
      </c>
      <c r="I446" s="9" t="s">
        <v>925</v>
      </c>
      <c r="J446" s="3" t="s">
        <v>2126</v>
      </c>
      <c r="K446" s="13" t="s">
        <v>1140</v>
      </c>
      <c r="L446" s="14" t="s">
        <v>1141</v>
      </c>
      <c r="M446" s="17">
        <f t="shared" si="14"/>
        <v>1.7488425925925921E-2</v>
      </c>
      <c r="N446">
        <f t="shared" si="15"/>
        <v>13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1142</v>
      </c>
      <c r="H447" s="9" t="s">
        <v>124</v>
      </c>
      <c r="I447" s="9" t="s">
        <v>925</v>
      </c>
      <c r="J447" s="3" t="s">
        <v>2126</v>
      </c>
      <c r="K447" s="13" t="s">
        <v>1143</v>
      </c>
      <c r="L447" s="14" t="s">
        <v>1144</v>
      </c>
      <c r="M447" s="17">
        <f t="shared" si="14"/>
        <v>1.2812500000000004E-2</v>
      </c>
      <c r="N447">
        <f t="shared" si="15"/>
        <v>13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1145</v>
      </c>
      <c r="H448" s="9" t="s">
        <v>124</v>
      </c>
      <c r="I448" s="9" t="s">
        <v>925</v>
      </c>
      <c r="J448" s="3" t="s">
        <v>2126</v>
      </c>
      <c r="K448" s="13" t="s">
        <v>1146</v>
      </c>
      <c r="L448" s="14" t="s">
        <v>1147</v>
      </c>
      <c r="M448" s="17">
        <f t="shared" si="14"/>
        <v>2.9479166666666723E-2</v>
      </c>
      <c r="N448">
        <f t="shared" si="15"/>
        <v>14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1556</v>
      </c>
      <c r="H449" s="9" t="s">
        <v>124</v>
      </c>
      <c r="I449" s="9" t="s">
        <v>1334</v>
      </c>
      <c r="J449" s="3" t="s">
        <v>2126</v>
      </c>
      <c r="K449" s="13" t="s">
        <v>1557</v>
      </c>
      <c r="L449" s="14" t="s">
        <v>1558</v>
      </c>
      <c r="M449" s="17">
        <f t="shared" si="14"/>
        <v>1.2847222222222232E-2</v>
      </c>
      <c r="N449">
        <f t="shared" si="15"/>
        <v>9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1559</v>
      </c>
      <c r="H450" s="9" t="s">
        <v>124</v>
      </c>
      <c r="I450" s="9" t="s">
        <v>1334</v>
      </c>
      <c r="J450" s="3" t="s">
        <v>2126</v>
      </c>
      <c r="K450" s="13" t="s">
        <v>1560</v>
      </c>
      <c r="L450" s="14" t="s">
        <v>1561</v>
      </c>
      <c r="M450" s="17">
        <f t="shared" si="14"/>
        <v>2.8159722222222239E-2</v>
      </c>
      <c r="N450">
        <f t="shared" si="15"/>
        <v>10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1562</v>
      </c>
      <c r="H451" s="9" t="s">
        <v>124</v>
      </c>
      <c r="I451" s="9" t="s">
        <v>1334</v>
      </c>
      <c r="J451" s="3" t="s">
        <v>2126</v>
      </c>
      <c r="K451" s="13" t="s">
        <v>1563</v>
      </c>
      <c r="L451" s="14" t="s">
        <v>1564</v>
      </c>
      <c r="M451" s="17">
        <f t="shared" ref="M451:M514" si="16">L451-K451</f>
        <v>1.2557870370370428E-2</v>
      </c>
      <c r="N451">
        <f t="shared" ref="N451:N514" si="17">HOUR(K451)</f>
        <v>11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1565</v>
      </c>
      <c r="H452" s="9" t="s">
        <v>124</v>
      </c>
      <c r="I452" s="9" t="s">
        <v>1334</v>
      </c>
      <c r="J452" s="3" t="s">
        <v>2126</v>
      </c>
      <c r="K452" s="13" t="s">
        <v>1566</v>
      </c>
      <c r="L452" s="14" t="s">
        <v>1567</v>
      </c>
      <c r="M452" s="17">
        <f t="shared" si="16"/>
        <v>1.7488425925925921E-2</v>
      </c>
      <c r="N452">
        <f t="shared" si="17"/>
        <v>13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1568</v>
      </c>
      <c r="H453" s="9" t="s">
        <v>124</v>
      </c>
      <c r="I453" s="9" t="s">
        <v>1334</v>
      </c>
      <c r="J453" s="3" t="s">
        <v>2126</v>
      </c>
      <c r="K453" s="13" t="s">
        <v>1569</v>
      </c>
      <c r="L453" s="14" t="s">
        <v>1570</v>
      </c>
      <c r="M453" s="17">
        <f t="shared" si="16"/>
        <v>3.545138888888888E-2</v>
      </c>
      <c r="N453">
        <f t="shared" si="17"/>
        <v>14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1571</v>
      </c>
      <c r="H454" s="9" t="s">
        <v>124</v>
      </c>
      <c r="I454" s="9" t="s">
        <v>1334</v>
      </c>
      <c r="J454" s="3" t="s">
        <v>2126</v>
      </c>
      <c r="K454" s="13" t="s">
        <v>1572</v>
      </c>
      <c r="L454" s="14" t="s">
        <v>1573</v>
      </c>
      <c r="M454" s="17">
        <f t="shared" si="16"/>
        <v>2.2696759259259291E-2</v>
      </c>
      <c r="N454">
        <f t="shared" si="17"/>
        <v>14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1872</v>
      </c>
      <c r="H455" s="9" t="s">
        <v>124</v>
      </c>
      <c r="I455" s="9" t="s">
        <v>1712</v>
      </c>
      <c r="J455" s="3" t="s">
        <v>2126</v>
      </c>
      <c r="K455" s="13" t="s">
        <v>1873</v>
      </c>
      <c r="L455" s="14" t="s">
        <v>1874</v>
      </c>
      <c r="M455" s="17">
        <f t="shared" si="16"/>
        <v>1.2129629629629657E-2</v>
      </c>
      <c r="N455">
        <f t="shared" si="17"/>
        <v>6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1875</v>
      </c>
      <c r="H456" s="9" t="s">
        <v>124</v>
      </c>
      <c r="I456" s="9" t="s">
        <v>1712</v>
      </c>
      <c r="J456" s="3" t="s">
        <v>2126</v>
      </c>
      <c r="K456" s="13" t="s">
        <v>1876</v>
      </c>
      <c r="L456" s="14" t="s">
        <v>1877</v>
      </c>
      <c r="M456" s="17">
        <f t="shared" si="16"/>
        <v>1.1342592592592571E-2</v>
      </c>
      <c r="N456">
        <f t="shared" si="17"/>
        <v>8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1878</v>
      </c>
      <c r="H457" s="9" t="s">
        <v>124</v>
      </c>
      <c r="I457" s="9" t="s">
        <v>1712</v>
      </c>
      <c r="J457" s="3" t="s">
        <v>2126</v>
      </c>
      <c r="K457" s="13" t="s">
        <v>1879</v>
      </c>
      <c r="L457" s="14" t="s">
        <v>1880</v>
      </c>
      <c r="M457" s="17">
        <f t="shared" si="16"/>
        <v>1.6516203703703658E-2</v>
      </c>
      <c r="N457">
        <f t="shared" si="17"/>
        <v>8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1881</v>
      </c>
      <c r="H458" s="9" t="s">
        <v>124</v>
      </c>
      <c r="I458" s="9" t="s">
        <v>1712</v>
      </c>
      <c r="J458" s="3" t="s">
        <v>2126</v>
      </c>
      <c r="K458" s="13" t="s">
        <v>1882</v>
      </c>
      <c r="L458" s="14" t="s">
        <v>1883</v>
      </c>
      <c r="M458" s="17">
        <f t="shared" si="16"/>
        <v>1.8125000000000058E-2</v>
      </c>
      <c r="N458">
        <f t="shared" si="17"/>
        <v>10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1884</v>
      </c>
      <c r="H459" s="9" t="s">
        <v>124</v>
      </c>
      <c r="I459" s="9" t="s">
        <v>1712</v>
      </c>
      <c r="J459" s="3" t="s">
        <v>2126</v>
      </c>
      <c r="K459" s="13" t="s">
        <v>1885</v>
      </c>
      <c r="L459" s="14" t="s">
        <v>1886</v>
      </c>
      <c r="M459" s="17">
        <f t="shared" si="16"/>
        <v>1.7847222222222181E-2</v>
      </c>
      <c r="N459">
        <f t="shared" si="17"/>
        <v>10</v>
      </c>
    </row>
    <row r="460" spans="1:14" x14ac:dyDescent="0.25">
      <c r="A460" s="11"/>
      <c r="B460" s="12"/>
      <c r="C460" s="9" t="s">
        <v>158</v>
      </c>
      <c r="D460" s="9" t="s">
        <v>159</v>
      </c>
      <c r="E460" s="9" t="s">
        <v>159</v>
      </c>
      <c r="F460" s="9" t="s">
        <v>15</v>
      </c>
      <c r="G460" s="10" t="s">
        <v>12</v>
      </c>
      <c r="H460" s="5"/>
      <c r="I460" s="5"/>
      <c r="J460" s="6"/>
      <c r="K460" s="7"/>
      <c r="L460" s="8"/>
    </row>
    <row r="461" spans="1:14" x14ac:dyDescent="0.25">
      <c r="A461" s="11"/>
      <c r="B461" s="12"/>
      <c r="C461" s="12"/>
      <c r="D461" s="12"/>
      <c r="E461" s="12"/>
      <c r="F461" s="12"/>
      <c r="G461" s="9" t="s">
        <v>320</v>
      </c>
      <c r="H461" s="9" t="s">
        <v>124</v>
      </c>
      <c r="I461" s="9" t="s">
        <v>18</v>
      </c>
      <c r="J461" s="3" t="s">
        <v>2126</v>
      </c>
      <c r="K461" s="13" t="s">
        <v>321</v>
      </c>
      <c r="L461" s="14" t="s">
        <v>322</v>
      </c>
      <c r="M461" s="17">
        <f t="shared" si="16"/>
        <v>1.1319444444444451E-2</v>
      </c>
      <c r="N461">
        <f t="shared" si="17"/>
        <v>1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323</v>
      </c>
      <c r="H462" s="9" t="s">
        <v>124</v>
      </c>
      <c r="I462" s="9" t="s">
        <v>18</v>
      </c>
      <c r="J462" s="3" t="s">
        <v>2126</v>
      </c>
      <c r="K462" s="13" t="s">
        <v>324</v>
      </c>
      <c r="L462" s="14" t="s">
        <v>325</v>
      </c>
      <c r="M462" s="17">
        <f t="shared" si="16"/>
        <v>1.5023148148148147E-2</v>
      </c>
      <c r="N462">
        <f t="shared" si="17"/>
        <v>4</v>
      </c>
    </row>
    <row r="463" spans="1:14" x14ac:dyDescent="0.25">
      <c r="A463" s="11"/>
      <c r="B463" s="12"/>
      <c r="C463" s="9" t="s">
        <v>326</v>
      </c>
      <c r="D463" s="9" t="s">
        <v>327</v>
      </c>
      <c r="E463" s="9" t="s">
        <v>327</v>
      </c>
      <c r="F463" s="9" t="s">
        <v>15</v>
      </c>
      <c r="G463" s="10" t="s">
        <v>12</v>
      </c>
      <c r="H463" s="5"/>
      <c r="I463" s="5"/>
      <c r="J463" s="6"/>
      <c r="K463" s="7"/>
      <c r="L463" s="8"/>
    </row>
    <row r="464" spans="1:14" x14ac:dyDescent="0.25">
      <c r="A464" s="11"/>
      <c r="B464" s="12"/>
      <c r="C464" s="12"/>
      <c r="D464" s="12"/>
      <c r="E464" s="12"/>
      <c r="F464" s="12"/>
      <c r="G464" s="9" t="s">
        <v>328</v>
      </c>
      <c r="H464" s="9" t="s">
        <v>124</v>
      </c>
      <c r="I464" s="9" t="s">
        <v>18</v>
      </c>
      <c r="J464" s="3" t="s">
        <v>2126</v>
      </c>
      <c r="K464" s="13" t="s">
        <v>329</v>
      </c>
      <c r="L464" s="14" t="s">
        <v>330</v>
      </c>
      <c r="M464" s="17">
        <f t="shared" si="16"/>
        <v>1.8773148148148233E-2</v>
      </c>
      <c r="N464">
        <f t="shared" si="17"/>
        <v>10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718</v>
      </c>
      <c r="H465" s="9" t="s">
        <v>124</v>
      </c>
      <c r="I465" s="9" t="s">
        <v>518</v>
      </c>
      <c r="J465" s="3" t="s">
        <v>2126</v>
      </c>
      <c r="K465" s="13" t="s">
        <v>719</v>
      </c>
      <c r="L465" s="14" t="s">
        <v>720</v>
      </c>
      <c r="M465" s="17">
        <f t="shared" si="16"/>
        <v>2.1145833333333364E-2</v>
      </c>
      <c r="N465">
        <f t="shared" si="17"/>
        <v>11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1148</v>
      </c>
      <c r="H466" s="9" t="s">
        <v>124</v>
      </c>
      <c r="I466" s="9" t="s">
        <v>925</v>
      </c>
      <c r="J466" s="3" t="s">
        <v>2126</v>
      </c>
      <c r="K466" s="13" t="s">
        <v>1149</v>
      </c>
      <c r="L466" s="14" t="s">
        <v>1150</v>
      </c>
      <c r="M466" s="17">
        <f t="shared" si="16"/>
        <v>2.879629629629632E-2</v>
      </c>
      <c r="N466">
        <f t="shared" si="17"/>
        <v>10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1574</v>
      </c>
      <c r="H467" s="9" t="s">
        <v>124</v>
      </c>
      <c r="I467" s="9" t="s">
        <v>1334</v>
      </c>
      <c r="J467" s="3" t="s">
        <v>2126</v>
      </c>
      <c r="K467" s="13" t="s">
        <v>1575</v>
      </c>
      <c r="L467" s="14" t="s">
        <v>1576</v>
      </c>
      <c r="M467" s="17">
        <f t="shared" si="16"/>
        <v>3.1840277777777759E-2</v>
      </c>
      <c r="N467">
        <f t="shared" si="17"/>
        <v>8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1577</v>
      </c>
      <c r="H468" s="9" t="s">
        <v>124</v>
      </c>
      <c r="I468" s="9" t="s">
        <v>1334</v>
      </c>
      <c r="J468" s="3" t="s">
        <v>2126</v>
      </c>
      <c r="K468" s="13" t="s">
        <v>1578</v>
      </c>
      <c r="L468" s="14" t="s">
        <v>1579</v>
      </c>
      <c r="M468" s="17">
        <f t="shared" si="16"/>
        <v>3.0127314814814676E-2</v>
      </c>
      <c r="N468">
        <f t="shared" si="17"/>
        <v>14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1887</v>
      </c>
      <c r="H469" s="9" t="s">
        <v>124</v>
      </c>
      <c r="I469" s="9" t="s">
        <v>1712</v>
      </c>
      <c r="J469" s="3" t="s">
        <v>2126</v>
      </c>
      <c r="K469" s="13" t="s">
        <v>1888</v>
      </c>
      <c r="L469" s="14" t="s">
        <v>1889</v>
      </c>
      <c r="M469" s="17">
        <f t="shared" si="16"/>
        <v>1.982638888888888E-2</v>
      </c>
      <c r="N469">
        <f t="shared" si="17"/>
        <v>10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2107</v>
      </c>
      <c r="H470" s="9" t="s">
        <v>124</v>
      </c>
      <c r="I470" s="9" t="s">
        <v>2084</v>
      </c>
      <c r="J470" s="3" t="s">
        <v>2126</v>
      </c>
      <c r="K470" s="13" t="s">
        <v>2108</v>
      </c>
      <c r="L470" s="14" t="s">
        <v>2109</v>
      </c>
      <c r="M470" s="17">
        <f t="shared" si="16"/>
        <v>1.6273148148148175E-2</v>
      </c>
      <c r="N470">
        <f t="shared" si="17"/>
        <v>12</v>
      </c>
    </row>
    <row r="471" spans="1:14" x14ac:dyDescent="0.25">
      <c r="A471" s="11"/>
      <c r="B471" s="12"/>
      <c r="C471" s="9" t="s">
        <v>331</v>
      </c>
      <c r="D471" s="9" t="s">
        <v>332</v>
      </c>
      <c r="E471" s="9" t="s">
        <v>332</v>
      </c>
      <c r="F471" s="9" t="s">
        <v>15</v>
      </c>
      <c r="G471" s="10" t="s">
        <v>12</v>
      </c>
      <c r="H471" s="5"/>
      <c r="I471" s="5"/>
      <c r="J471" s="6"/>
      <c r="K471" s="7"/>
      <c r="L471" s="8"/>
      <c r="M471" s="17">
        <f t="shared" si="16"/>
        <v>0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333</v>
      </c>
      <c r="H472" s="9" t="s">
        <v>124</v>
      </c>
      <c r="I472" s="9" t="s">
        <v>18</v>
      </c>
      <c r="J472" s="3" t="s">
        <v>2126</v>
      </c>
      <c r="K472" s="13" t="s">
        <v>334</v>
      </c>
      <c r="L472" s="14" t="s">
        <v>335</v>
      </c>
      <c r="M472" s="17">
        <f t="shared" si="16"/>
        <v>2.9618055555555578E-2</v>
      </c>
      <c r="N472">
        <f t="shared" si="17"/>
        <v>9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336</v>
      </c>
      <c r="H473" s="9" t="s">
        <v>124</v>
      </c>
      <c r="I473" s="9" t="s">
        <v>18</v>
      </c>
      <c r="J473" s="3" t="s">
        <v>2126</v>
      </c>
      <c r="K473" s="13" t="s">
        <v>337</v>
      </c>
      <c r="L473" s="14" t="s">
        <v>338</v>
      </c>
      <c r="M473" s="17">
        <f t="shared" si="16"/>
        <v>2.7071759259259254E-2</v>
      </c>
      <c r="N473">
        <f t="shared" si="17"/>
        <v>11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339</v>
      </c>
      <c r="H474" s="9" t="s">
        <v>124</v>
      </c>
      <c r="I474" s="9" t="s">
        <v>18</v>
      </c>
      <c r="J474" s="3" t="s">
        <v>2126</v>
      </c>
      <c r="K474" s="13" t="s">
        <v>340</v>
      </c>
      <c r="L474" s="14" t="s">
        <v>341</v>
      </c>
      <c r="M474" s="17">
        <f t="shared" si="16"/>
        <v>2.9791666666666661E-2</v>
      </c>
      <c r="N474">
        <f t="shared" si="17"/>
        <v>11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342</v>
      </c>
      <c r="H475" s="9" t="s">
        <v>124</v>
      </c>
      <c r="I475" s="9" t="s">
        <v>18</v>
      </c>
      <c r="J475" s="3" t="s">
        <v>2126</v>
      </c>
      <c r="K475" s="13" t="s">
        <v>343</v>
      </c>
      <c r="L475" s="14" t="s">
        <v>344</v>
      </c>
      <c r="M475" s="17">
        <f t="shared" si="16"/>
        <v>1.4733796296296342E-2</v>
      </c>
      <c r="N475">
        <f t="shared" si="17"/>
        <v>15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345</v>
      </c>
      <c r="H476" s="9" t="s">
        <v>124</v>
      </c>
      <c r="I476" s="9" t="s">
        <v>18</v>
      </c>
      <c r="J476" s="3" t="s">
        <v>2126</v>
      </c>
      <c r="K476" s="13" t="s">
        <v>346</v>
      </c>
      <c r="L476" s="14" t="s">
        <v>347</v>
      </c>
      <c r="M476" s="17">
        <f t="shared" si="16"/>
        <v>1.5821759259259327E-2</v>
      </c>
      <c r="N476">
        <f t="shared" si="17"/>
        <v>16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348</v>
      </c>
      <c r="H477" s="9" t="s">
        <v>124</v>
      </c>
      <c r="I477" s="9" t="s">
        <v>18</v>
      </c>
      <c r="J477" s="3" t="s">
        <v>2126</v>
      </c>
      <c r="K477" s="13" t="s">
        <v>349</v>
      </c>
      <c r="L477" s="14" t="s">
        <v>350</v>
      </c>
      <c r="M477" s="17">
        <f t="shared" si="16"/>
        <v>1.7210648148148211E-2</v>
      </c>
      <c r="N477">
        <f t="shared" si="17"/>
        <v>17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721</v>
      </c>
      <c r="H478" s="9" t="s">
        <v>124</v>
      </c>
      <c r="I478" s="9" t="s">
        <v>518</v>
      </c>
      <c r="J478" s="3" t="s">
        <v>2126</v>
      </c>
      <c r="K478" s="13" t="s">
        <v>722</v>
      </c>
      <c r="L478" s="14" t="s">
        <v>723</v>
      </c>
      <c r="M478" s="17">
        <f t="shared" si="16"/>
        <v>1.8495370370370356E-2</v>
      </c>
      <c r="N478">
        <f t="shared" si="17"/>
        <v>9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724</v>
      </c>
      <c r="H479" s="9" t="s">
        <v>124</v>
      </c>
      <c r="I479" s="9" t="s">
        <v>518</v>
      </c>
      <c r="J479" s="3" t="s">
        <v>2126</v>
      </c>
      <c r="K479" s="13" t="s">
        <v>725</v>
      </c>
      <c r="L479" s="14" t="s">
        <v>726</v>
      </c>
      <c r="M479" s="17">
        <f t="shared" si="16"/>
        <v>1.6099537037037148E-2</v>
      </c>
      <c r="N479">
        <f t="shared" si="17"/>
        <v>12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727</v>
      </c>
      <c r="H480" s="9" t="s">
        <v>124</v>
      </c>
      <c r="I480" s="9" t="s">
        <v>518</v>
      </c>
      <c r="J480" s="3" t="s">
        <v>2126</v>
      </c>
      <c r="K480" s="13" t="s">
        <v>728</v>
      </c>
      <c r="L480" s="14" t="s">
        <v>729</v>
      </c>
      <c r="M480" s="17">
        <f t="shared" si="16"/>
        <v>1.8923611111111072E-2</v>
      </c>
      <c r="N480">
        <f t="shared" si="17"/>
        <v>13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730</v>
      </c>
      <c r="H481" s="9" t="s">
        <v>124</v>
      </c>
      <c r="I481" s="9" t="s">
        <v>518</v>
      </c>
      <c r="J481" s="3" t="s">
        <v>2126</v>
      </c>
      <c r="K481" s="13" t="s">
        <v>731</v>
      </c>
      <c r="L481" s="14" t="s">
        <v>732</v>
      </c>
      <c r="M481" s="17">
        <f t="shared" si="16"/>
        <v>1.5775462962962949E-2</v>
      </c>
      <c r="N481">
        <f t="shared" si="17"/>
        <v>16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733</v>
      </c>
      <c r="H482" s="9" t="s">
        <v>124</v>
      </c>
      <c r="I482" s="9" t="s">
        <v>518</v>
      </c>
      <c r="J482" s="3" t="s">
        <v>2126</v>
      </c>
      <c r="K482" s="13" t="s">
        <v>734</v>
      </c>
      <c r="L482" s="14" t="s">
        <v>735</v>
      </c>
      <c r="M482" s="17">
        <f t="shared" si="16"/>
        <v>1.5254629629629646E-2</v>
      </c>
      <c r="N482">
        <f t="shared" si="17"/>
        <v>21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1151</v>
      </c>
      <c r="H483" s="9" t="s">
        <v>124</v>
      </c>
      <c r="I483" s="9" t="s">
        <v>925</v>
      </c>
      <c r="J483" s="3" t="s">
        <v>2126</v>
      </c>
      <c r="K483" s="13" t="s">
        <v>1152</v>
      </c>
      <c r="L483" s="14" t="s">
        <v>1153</v>
      </c>
      <c r="M483" s="17">
        <f t="shared" si="16"/>
        <v>2.1550925925925946E-2</v>
      </c>
      <c r="N483">
        <f t="shared" si="17"/>
        <v>10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1154</v>
      </c>
      <c r="H484" s="9" t="s">
        <v>124</v>
      </c>
      <c r="I484" s="9" t="s">
        <v>925</v>
      </c>
      <c r="J484" s="3" t="s">
        <v>2126</v>
      </c>
      <c r="K484" s="13" t="s">
        <v>1155</v>
      </c>
      <c r="L484" s="14" t="s">
        <v>1156</v>
      </c>
      <c r="M484" s="17">
        <f t="shared" si="16"/>
        <v>1.8310185185185235E-2</v>
      </c>
      <c r="N484">
        <f t="shared" si="17"/>
        <v>10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1157</v>
      </c>
      <c r="H485" s="9" t="s">
        <v>124</v>
      </c>
      <c r="I485" s="9" t="s">
        <v>925</v>
      </c>
      <c r="J485" s="3" t="s">
        <v>2126</v>
      </c>
      <c r="K485" s="13" t="s">
        <v>1158</v>
      </c>
      <c r="L485" s="14" t="s">
        <v>1159</v>
      </c>
      <c r="M485" s="17">
        <f t="shared" si="16"/>
        <v>3.5381944444444535E-2</v>
      </c>
      <c r="N485">
        <f t="shared" si="17"/>
        <v>14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1160</v>
      </c>
      <c r="H486" s="9" t="s">
        <v>124</v>
      </c>
      <c r="I486" s="9" t="s">
        <v>925</v>
      </c>
      <c r="J486" s="3" t="s">
        <v>2126</v>
      </c>
      <c r="K486" s="13" t="s">
        <v>1161</v>
      </c>
      <c r="L486" s="14" t="s">
        <v>1162</v>
      </c>
      <c r="M486" s="17">
        <f t="shared" si="16"/>
        <v>1.4236111111111227E-2</v>
      </c>
      <c r="N486">
        <f t="shared" si="17"/>
        <v>18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1163</v>
      </c>
      <c r="H487" s="9" t="s">
        <v>124</v>
      </c>
      <c r="I487" s="9" t="s">
        <v>925</v>
      </c>
      <c r="J487" s="3" t="s">
        <v>2126</v>
      </c>
      <c r="K487" s="13" t="s">
        <v>1164</v>
      </c>
      <c r="L487" s="14" t="s">
        <v>1165</v>
      </c>
      <c r="M487" s="17">
        <f t="shared" si="16"/>
        <v>1.7719907407407254E-2</v>
      </c>
      <c r="N487">
        <f t="shared" si="17"/>
        <v>19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1166</v>
      </c>
      <c r="H488" s="9" t="s">
        <v>124</v>
      </c>
      <c r="I488" s="9" t="s">
        <v>925</v>
      </c>
      <c r="J488" s="3" t="s">
        <v>2126</v>
      </c>
      <c r="K488" s="13" t="s">
        <v>1167</v>
      </c>
      <c r="L488" s="14" t="s">
        <v>1168</v>
      </c>
      <c r="M488" s="17">
        <f t="shared" si="16"/>
        <v>1.3576388888888791E-2</v>
      </c>
      <c r="N488">
        <f t="shared" si="17"/>
        <v>20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1580</v>
      </c>
      <c r="H489" s="9" t="s">
        <v>124</v>
      </c>
      <c r="I489" s="9" t="s">
        <v>1334</v>
      </c>
      <c r="J489" s="3" t="s">
        <v>2126</v>
      </c>
      <c r="K489" s="13" t="s">
        <v>1581</v>
      </c>
      <c r="L489" s="14" t="s">
        <v>1582</v>
      </c>
      <c r="M489" s="17">
        <f t="shared" si="16"/>
        <v>2.3587962962962949E-2</v>
      </c>
      <c r="N489">
        <f t="shared" si="17"/>
        <v>10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1890</v>
      </c>
      <c r="H490" s="9" t="s">
        <v>124</v>
      </c>
      <c r="I490" s="9" t="s">
        <v>1712</v>
      </c>
      <c r="J490" s="3" t="s">
        <v>2126</v>
      </c>
      <c r="K490" s="13" t="s">
        <v>1891</v>
      </c>
      <c r="L490" s="14" t="s">
        <v>1892</v>
      </c>
      <c r="M490" s="17">
        <f t="shared" si="16"/>
        <v>1.5173611111111096E-2</v>
      </c>
      <c r="N490">
        <f t="shared" si="17"/>
        <v>11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1893</v>
      </c>
      <c r="H491" s="9" t="s">
        <v>124</v>
      </c>
      <c r="I491" s="9" t="s">
        <v>1712</v>
      </c>
      <c r="J491" s="3" t="s">
        <v>2126</v>
      </c>
      <c r="K491" s="13" t="s">
        <v>1894</v>
      </c>
      <c r="L491" s="14" t="s">
        <v>1895</v>
      </c>
      <c r="M491" s="17">
        <f t="shared" si="16"/>
        <v>1.6331018518518481E-2</v>
      </c>
      <c r="N491">
        <f t="shared" si="17"/>
        <v>16</v>
      </c>
    </row>
    <row r="492" spans="1:14" x14ac:dyDescent="0.25">
      <c r="A492" s="11"/>
      <c r="B492" s="12"/>
      <c r="C492" s="9" t="s">
        <v>81</v>
      </c>
      <c r="D492" s="9" t="s">
        <v>82</v>
      </c>
      <c r="E492" s="10" t="s">
        <v>12</v>
      </c>
      <c r="F492" s="5"/>
      <c r="G492" s="5"/>
      <c r="H492" s="5"/>
      <c r="I492" s="5"/>
      <c r="J492" s="6"/>
      <c r="K492" s="7"/>
      <c r="L492" s="8"/>
    </row>
    <row r="493" spans="1:14" x14ac:dyDescent="0.25">
      <c r="A493" s="11"/>
      <c r="B493" s="12"/>
      <c r="C493" s="12"/>
      <c r="D493" s="12"/>
      <c r="E493" s="9" t="s">
        <v>82</v>
      </c>
      <c r="F493" s="9" t="s">
        <v>15</v>
      </c>
      <c r="G493" s="10" t="s">
        <v>12</v>
      </c>
      <c r="H493" s="5"/>
      <c r="I493" s="5"/>
      <c r="J493" s="6"/>
      <c r="K493" s="7"/>
      <c r="L493" s="8"/>
    </row>
    <row r="494" spans="1:14" x14ac:dyDescent="0.25">
      <c r="A494" s="11"/>
      <c r="B494" s="12"/>
      <c r="C494" s="12"/>
      <c r="D494" s="12"/>
      <c r="E494" s="12"/>
      <c r="F494" s="12"/>
      <c r="G494" s="9" t="s">
        <v>351</v>
      </c>
      <c r="H494" s="9" t="s">
        <v>124</v>
      </c>
      <c r="I494" s="9" t="s">
        <v>18</v>
      </c>
      <c r="J494" s="3" t="s">
        <v>2126</v>
      </c>
      <c r="K494" s="13" t="s">
        <v>352</v>
      </c>
      <c r="L494" s="14" t="s">
        <v>353</v>
      </c>
      <c r="M494" s="17">
        <f t="shared" si="16"/>
        <v>1.1724537037037033E-2</v>
      </c>
      <c r="N494">
        <f t="shared" si="17"/>
        <v>2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354</v>
      </c>
      <c r="H495" s="9" t="s">
        <v>124</v>
      </c>
      <c r="I495" s="9" t="s">
        <v>18</v>
      </c>
      <c r="J495" s="3" t="s">
        <v>2126</v>
      </c>
      <c r="K495" s="13" t="s">
        <v>355</v>
      </c>
      <c r="L495" s="14" t="s">
        <v>356</v>
      </c>
      <c r="M495" s="17">
        <f t="shared" si="16"/>
        <v>2.8888888888888881E-2</v>
      </c>
      <c r="N495">
        <f t="shared" si="17"/>
        <v>4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357</v>
      </c>
      <c r="H496" s="9" t="s">
        <v>124</v>
      </c>
      <c r="I496" s="9" t="s">
        <v>18</v>
      </c>
      <c r="J496" s="3" t="s">
        <v>2126</v>
      </c>
      <c r="K496" s="13" t="s">
        <v>358</v>
      </c>
      <c r="L496" s="14" t="s">
        <v>1703</v>
      </c>
      <c r="M496" s="17">
        <f t="shared" si="16"/>
        <v>2.7106481481481426E-2</v>
      </c>
      <c r="N496">
        <f t="shared" si="17"/>
        <v>23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736</v>
      </c>
      <c r="H497" s="9" t="s">
        <v>124</v>
      </c>
      <c r="I497" s="9" t="s">
        <v>518</v>
      </c>
      <c r="J497" s="3" t="s">
        <v>2126</v>
      </c>
      <c r="K497" s="13" t="s">
        <v>737</v>
      </c>
      <c r="L497" s="14" t="s">
        <v>738</v>
      </c>
      <c r="M497" s="17">
        <f t="shared" si="16"/>
        <v>1.5231481481481485E-2</v>
      </c>
      <c r="N497">
        <f t="shared" si="17"/>
        <v>3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739</v>
      </c>
      <c r="H498" s="9" t="s">
        <v>124</v>
      </c>
      <c r="I498" s="9" t="s">
        <v>518</v>
      </c>
      <c r="J498" s="3" t="s">
        <v>2126</v>
      </c>
      <c r="K498" s="13" t="s">
        <v>740</v>
      </c>
      <c r="L498" s="14" t="s">
        <v>741</v>
      </c>
      <c r="M498" s="17">
        <f t="shared" si="16"/>
        <v>2.7303240740740753E-2</v>
      </c>
      <c r="N498">
        <f t="shared" si="17"/>
        <v>7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1169</v>
      </c>
      <c r="H499" s="9" t="s">
        <v>124</v>
      </c>
      <c r="I499" s="9" t="s">
        <v>925</v>
      </c>
      <c r="J499" s="3" t="s">
        <v>2126</v>
      </c>
      <c r="K499" s="13" t="s">
        <v>1170</v>
      </c>
      <c r="L499" s="14" t="s">
        <v>1171</v>
      </c>
      <c r="M499" s="17">
        <f t="shared" si="16"/>
        <v>1.069444444444434E-2</v>
      </c>
      <c r="N499">
        <f t="shared" si="17"/>
        <v>23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1583</v>
      </c>
      <c r="H500" s="9" t="s">
        <v>124</v>
      </c>
      <c r="I500" s="9" t="s">
        <v>1334</v>
      </c>
      <c r="J500" s="3" t="s">
        <v>2126</v>
      </c>
      <c r="K500" s="13" t="s">
        <v>1584</v>
      </c>
      <c r="L500" s="14" t="s">
        <v>1585</v>
      </c>
      <c r="M500" s="17">
        <f t="shared" si="16"/>
        <v>1.116898148148146E-2</v>
      </c>
      <c r="N500">
        <f t="shared" si="17"/>
        <v>2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2110</v>
      </c>
      <c r="H501" s="9" t="s">
        <v>124</v>
      </c>
      <c r="I501" s="9" t="s">
        <v>2084</v>
      </c>
      <c r="J501" s="3" t="s">
        <v>2126</v>
      </c>
      <c r="K501" s="13" t="s">
        <v>2111</v>
      </c>
      <c r="L501" s="14" t="s">
        <v>2112</v>
      </c>
      <c r="M501" s="17">
        <f t="shared" si="16"/>
        <v>1.1122685185185111E-2</v>
      </c>
      <c r="N501">
        <f t="shared" si="17"/>
        <v>22</v>
      </c>
    </row>
    <row r="502" spans="1:14" x14ac:dyDescent="0.25">
      <c r="A502" s="11"/>
      <c r="B502" s="12"/>
      <c r="C502" s="12"/>
      <c r="D502" s="12"/>
      <c r="E502" s="9" t="s">
        <v>92</v>
      </c>
      <c r="F502" s="9" t="s">
        <v>15</v>
      </c>
      <c r="G502" s="10" t="s">
        <v>12</v>
      </c>
      <c r="H502" s="5"/>
      <c r="I502" s="5"/>
      <c r="J502" s="6"/>
      <c r="K502" s="7"/>
      <c r="L502" s="8"/>
    </row>
    <row r="503" spans="1:14" x14ac:dyDescent="0.25">
      <c r="A503" s="11"/>
      <c r="B503" s="12"/>
      <c r="C503" s="12"/>
      <c r="D503" s="12"/>
      <c r="E503" s="12"/>
      <c r="F503" s="12"/>
      <c r="G503" s="9" t="s">
        <v>359</v>
      </c>
      <c r="H503" s="9" t="s">
        <v>124</v>
      </c>
      <c r="I503" s="9" t="s">
        <v>18</v>
      </c>
      <c r="J503" s="3" t="s">
        <v>2126</v>
      </c>
      <c r="K503" s="13" t="s">
        <v>360</v>
      </c>
      <c r="L503" s="14" t="s">
        <v>361</v>
      </c>
      <c r="M503" s="17">
        <f t="shared" si="16"/>
        <v>2.6874999999999982E-2</v>
      </c>
      <c r="N503">
        <f t="shared" si="17"/>
        <v>8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742</v>
      </c>
      <c r="H504" s="9" t="s">
        <v>124</v>
      </c>
      <c r="I504" s="9" t="s">
        <v>518</v>
      </c>
      <c r="J504" s="3" t="s">
        <v>2126</v>
      </c>
      <c r="K504" s="13" t="s">
        <v>743</v>
      </c>
      <c r="L504" s="14" t="s">
        <v>744</v>
      </c>
      <c r="M504" s="17">
        <f t="shared" si="16"/>
        <v>1.288194444444446E-2</v>
      </c>
      <c r="N504">
        <f t="shared" si="17"/>
        <v>20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1172</v>
      </c>
      <c r="H505" s="9" t="s">
        <v>124</v>
      </c>
      <c r="I505" s="9" t="s">
        <v>925</v>
      </c>
      <c r="J505" s="3" t="s">
        <v>2126</v>
      </c>
      <c r="K505" s="13" t="s">
        <v>1173</v>
      </c>
      <c r="L505" s="14" t="s">
        <v>1174</v>
      </c>
      <c r="M505" s="17">
        <f t="shared" si="16"/>
        <v>1.2060185185185146E-2</v>
      </c>
      <c r="N505">
        <f t="shared" si="17"/>
        <v>12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1586</v>
      </c>
      <c r="H506" s="9" t="s">
        <v>124</v>
      </c>
      <c r="I506" s="9" t="s">
        <v>1334</v>
      </c>
      <c r="J506" s="3" t="s">
        <v>2126</v>
      </c>
      <c r="K506" s="13" t="s">
        <v>1587</v>
      </c>
      <c r="L506" s="14" t="s">
        <v>1588</v>
      </c>
      <c r="M506" s="17">
        <f t="shared" si="16"/>
        <v>1.2835648148148082E-2</v>
      </c>
      <c r="N506">
        <f t="shared" si="17"/>
        <v>21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1896</v>
      </c>
      <c r="H507" s="9" t="s">
        <v>124</v>
      </c>
      <c r="I507" s="9" t="s">
        <v>1712</v>
      </c>
      <c r="J507" s="3" t="s">
        <v>2126</v>
      </c>
      <c r="K507" s="13" t="s">
        <v>1897</v>
      </c>
      <c r="L507" s="14" t="s">
        <v>1898</v>
      </c>
      <c r="M507" s="17">
        <f t="shared" si="16"/>
        <v>1.2800925925925938E-2</v>
      </c>
      <c r="N507">
        <f t="shared" si="17"/>
        <v>3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1899</v>
      </c>
      <c r="H508" s="9" t="s">
        <v>124</v>
      </c>
      <c r="I508" s="9" t="s">
        <v>1712</v>
      </c>
      <c r="J508" s="3" t="s">
        <v>2126</v>
      </c>
      <c r="K508" s="13" t="s">
        <v>1900</v>
      </c>
      <c r="L508" s="14" t="s">
        <v>1901</v>
      </c>
      <c r="M508" s="17">
        <f t="shared" si="16"/>
        <v>1.8020833333333319E-2</v>
      </c>
      <c r="N508">
        <f t="shared" si="17"/>
        <v>5</v>
      </c>
    </row>
    <row r="509" spans="1:14" x14ac:dyDescent="0.25">
      <c r="A509" s="11"/>
      <c r="B509" s="12"/>
      <c r="C509" s="9" t="s">
        <v>362</v>
      </c>
      <c r="D509" s="9" t="s">
        <v>363</v>
      </c>
      <c r="E509" s="9" t="s">
        <v>363</v>
      </c>
      <c r="F509" s="9" t="s">
        <v>15</v>
      </c>
      <c r="G509" s="10" t="s">
        <v>12</v>
      </c>
      <c r="H509" s="5"/>
      <c r="I509" s="5"/>
      <c r="J509" s="6"/>
      <c r="K509" s="7"/>
      <c r="L509" s="8"/>
    </row>
    <row r="510" spans="1:14" x14ac:dyDescent="0.25">
      <c r="A510" s="11"/>
      <c r="B510" s="12"/>
      <c r="C510" s="12"/>
      <c r="D510" s="12"/>
      <c r="E510" s="12"/>
      <c r="F510" s="12"/>
      <c r="G510" s="9" t="s">
        <v>364</v>
      </c>
      <c r="H510" s="9" t="s">
        <v>124</v>
      </c>
      <c r="I510" s="9" t="s">
        <v>18</v>
      </c>
      <c r="J510" s="3" t="s">
        <v>2126</v>
      </c>
      <c r="K510" s="13" t="s">
        <v>365</v>
      </c>
      <c r="L510" s="14" t="s">
        <v>366</v>
      </c>
      <c r="M510" s="17">
        <f t="shared" si="16"/>
        <v>3.6516203703703787E-2</v>
      </c>
      <c r="N510">
        <f t="shared" si="17"/>
        <v>13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367</v>
      </c>
      <c r="H511" s="9" t="s">
        <v>124</v>
      </c>
      <c r="I511" s="9" t="s">
        <v>18</v>
      </c>
      <c r="J511" s="3" t="s">
        <v>2126</v>
      </c>
      <c r="K511" s="13" t="s">
        <v>368</v>
      </c>
      <c r="L511" s="14" t="s">
        <v>369</v>
      </c>
      <c r="M511" s="17">
        <f t="shared" si="16"/>
        <v>1.5081018518518507E-2</v>
      </c>
      <c r="N511">
        <f t="shared" si="17"/>
        <v>18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370</v>
      </c>
      <c r="H512" s="9" t="s">
        <v>124</v>
      </c>
      <c r="I512" s="9" t="s">
        <v>18</v>
      </c>
      <c r="J512" s="3" t="s">
        <v>2126</v>
      </c>
      <c r="K512" s="13" t="s">
        <v>371</v>
      </c>
      <c r="L512" s="14" t="s">
        <v>1704</v>
      </c>
      <c r="M512" s="17">
        <f t="shared" si="16"/>
        <v>2.9502314814814912E-2</v>
      </c>
      <c r="N512">
        <f t="shared" si="17"/>
        <v>23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745</v>
      </c>
      <c r="H513" s="9" t="s">
        <v>124</v>
      </c>
      <c r="I513" s="9" t="s">
        <v>518</v>
      </c>
      <c r="J513" s="3" t="s">
        <v>2126</v>
      </c>
      <c r="K513" s="13" t="s">
        <v>746</v>
      </c>
      <c r="L513" s="14" t="s">
        <v>747</v>
      </c>
      <c r="M513" s="17">
        <f t="shared" si="16"/>
        <v>2.0601851851851857E-2</v>
      </c>
      <c r="N513">
        <f t="shared" si="17"/>
        <v>2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748</v>
      </c>
      <c r="H514" s="9" t="s">
        <v>124</v>
      </c>
      <c r="I514" s="9" t="s">
        <v>518</v>
      </c>
      <c r="J514" s="3" t="s">
        <v>2126</v>
      </c>
      <c r="K514" s="13" t="s">
        <v>749</v>
      </c>
      <c r="L514" s="14" t="s">
        <v>750</v>
      </c>
      <c r="M514" s="17">
        <f t="shared" si="16"/>
        <v>2.1979166666666661E-2</v>
      </c>
      <c r="N514">
        <f t="shared" si="17"/>
        <v>4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751</v>
      </c>
      <c r="H515" s="9" t="s">
        <v>124</v>
      </c>
      <c r="I515" s="9" t="s">
        <v>518</v>
      </c>
      <c r="J515" s="3" t="s">
        <v>2126</v>
      </c>
      <c r="K515" s="13" t="s">
        <v>752</v>
      </c>
      <c r="L515" s="14" t="s">
        <v>753</v>
      </c>
      <c r="M515" s="17">
        <f t="shared" ref="M515:M578" si="18">L515-K515</f>
        <v>2.4756944444444484E-2</v>
      </c>
      <c r="N515">
        <f t="shared" ref="N515:N578" si="19">HOUR(K515)</f>
        <v>6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754</v>
      </c>
      <c r="H516" s="9" t="s">
        <v>124</v>
      </c>
      <c r="I516" s="9" t="s">
        <v>518</v>
      </c>
      <c r="J516" s="3" t="s">
        <v>2126</v>
      </c>
      <c r="K516" s="13" t="s">
        <v>755</v>
      </c>
      <c r="L516" s="14" t="s">
        <v>756</v>
      </c>
      <c r="M516" s="17">
        <f t="shared" si="18"/>
        <v>2.5613425925925914E-2</v>
      </c>
      <c r="N516">
        <f t="shared" si="19"/>
        <v>7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757</v>
      </c>
      <c r="H517" s="9" t="s">
        <v>124</v>
      </c>
      <c r="I517" s="9" t="s">
        <v>518</v>
      </c>
      <c r="J517" s="3" t="s">
        <v>2126</v>
      </c>
      <c r="K517" s="13" t="s">
        <v>758</v>
      </c>
      <c r="L517" s="14" t="s">
        <v>759</v>
      </c>
      <c r="M517" s="17">
        <f t="shared" si="18"/>
        <v>2.6782407407407394E-2</v>
      </c>
      <c r="N517">
        <f t="shared" si="19"/>
        <v>7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760</v>
      </c>
      <c r="H518" s="9" t="s">
        <v>124</v>
      </c>
      <c r="I518" s="9" t="s">
        <v>518</v>
      </c>
      <c r="J518" s="3" t="s">
        <v>2126</v>
      </c>
      <c r="K518" s="13" t="s">
        <v>761</v>
      </c>
      <c r="L518" s="14" t="s">
        <v>762</v>
      </c>
      <c r="M518" s="17">
        <f t="shared" si="18"/>
        <v>2.1481481481481546E-2</v>
      </c>
      <c r="N518">
        <f t="shared" si="19"/>
        <v>12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763</v>
      </c>
      <c r="H519" s="9" t="s">
        <v>124</v>
      </c>
      <c r="I519" s="9" t="s">
        <v>518</v>
      </c>
      <c r="J519" s="3" t="s">
        <v>2126</v>
      </c>
      <c r="K519" s="13" t="s">
        <v>764</v>
      </c>
      <c r="L519" s="14" t="s">
        <v>765</v>
      </c>
      <c r="M519" s="17">
        <f t="shared" si="18"/>
        <v>1.1747685185185208E-2</v>
      </c>
      <c r="N519">
        <f t="shared" si="19"/>
        <v>16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766</v>
      </c>
      <c r="H520" s="9" t="s">
        <v>124</v>
      </c>
      <c r="I520" s="9" t="s">
        <v>518</v>
      </c>
      <c r="J520" s="3" t="s">
        <v>2126</v>
      </c>
      <c r="K520" s="13" t="s">
        <v>767</v>
      </c>
      <c r="L520" s="14" t="s">
        <v>768</v>
      </c>
      <c r="M520" s="17">
        <f t="shared" si="18"/>
        <v>1.7245370370370439E-2</v>
      </c>
      <c r="N520">
        <f t="shared" si="19"/>
        <v>21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1175</v>
      </c>
      <c r="H521" s="9" t="s">
        <v>124</v>
      </c>
      <c r="I521" s="9" t="s">
        <v>925</v>
      </c>
      <c r="J521" s="3" t="s">
        <v>2126</v>
      </c>
      <c r="K521" s="13" t="s">
        <v>1176</v>
      </c>
      <c r="L521" s="14" t="s">
        <v>1177</v>
      </c>
      <c r="M521" s="17">
        <f t="shared" si="18"/>
        <v>3.259259259259259E-2</v>
      </c>
      <c r="N521">
        <f t="shared" si="19"/>
        <v>1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1178</v>
      </c>
      <c r="H522" s="9" t="s">
        <v>124</v>
      </c>
      <c r="I522" s="9" t="s">
        <v>925</v>
      </c>
      <c r="J522" s="3" t="s">
        <v>2126</v>
      </c>
      <c r="K522" s="13" t="s">
        <v>1179</v>
      </c>
      <c r="L522" s="14" t="s">
        <v>1180</v>
      </c>
      <c r="M522" s="17">
        <f t="shared" si="18"/>
        <v>1.2048611111111121E-2</v>
      </c>
      <c r="N522">
        <f t="shared" si="19"/>
        <v>2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1181</v>
      </c>
      <c r="H523" s="9" t="s">
        <v>124</v>
      </c>
      <c r="I523" s="9" t="s">
        <v>925</v>
      </c>
      <c r="J523" s="3" t="s">
        <v>2126</v>
      </c>
      <c r="K523" s="13" t="s">
        <v>1182</v>
      </c>
      <c r="L523" s="14" t="s">
        <v>1183</v>
      </c>
      <c r="M523" s="17">
        <f t="shared" si="18"/>
        <v>1.743055555555556E-2</v>
      </c>
      <c r="N523">
        <f t="shared" si="19"/>
        <v>6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1184</v>
      </c>
      <c r="H524" s="9" t="s">
        <v>124</v>
      </c>
      <c r="I524" s="9" t="s">
        <v>925</v>
      </c>
      <c r="J524" s="3" t="s">
        <v>2126</v>
      </c>
      <c r="K524" s="13" t="s">
        <v>1185</v>
      </c>
      <c r="L524" s="14" t="s">
        <v>1186</v>
      </c>
      <c r="M524" s="17">
        <f t="shared" si="18"/>
        <v>2.5057870370370383E-2</v>
      </c>
      <c r="N524">
        <f t="shared" si="19"/>
        <v>6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1187</v>
      </c>
      <c r="H525" s="9" t="s">
        <v>124</v>
      </c>
      <c r="I525" s="9" t="s">
        <v>925</v>
      </c>
      <c r="J525" s="3" t="s">
        <v>2126</v>
      </c>
      <c r="K525" s="13" t="s">
        <v>1188</v>
      </c>
      <c r="L525" s="14" t="s">
        <v>1189</v>
      </c>
      <c r="M525" s="17">
        <f t="shared" si="18"/>
        <v>1.6168981481481437E-2</v>
      </c>
      <c r="N525">
        <f t="shared" si="19"/>
        <v>10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1190</v>
      </c>
      <c r="H526" s="9" t="s">
        <v>124</v>
      </c>
      <c r="I526" s="9" t="s">
        <v>925</v>
      </c>
      <c r="J526" s="3" t="s">
        <v>2126</v>
      </c>
      <c r="K526" s="13" t="s">
        <v>1191</v>
      </c>
      <c r="L526" s="14" t="s">
        <v>1192</v>
      </c>
      <c r="M526" s="17">
        <f t="shared" si="18"/>
        <v>1.5300925925925801E-2</v>
      </c>
      <c r="N526">
        <f t="shared" si="19"/>
        <v>18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1193</v>
      </c>
      <c r="H527" s="9" t="s">
        <v>124</v>
      </c>
      <c r="I527" s="9" t="s">
        <v>925</v>
      </c>
      <c r="J527" s="3" t="s">
        <v>2126</v>
      </c>
      <c r="K527" s="13" t="s">
        <v>1194</v>
      </c>
      <c r="L527" s="14" t="s">
        <v>1195</v>
      </c>
      <c r="M527" s="17">
        <f t="shared" si="18"/>
        <v>1.7615740740740682E-2</v>
      </c>
      <c r="N527">
        <f t="shared" si="19"/>
        <v>21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1196</v>
      </c>
      <c r="H528" s="9" t="s">
        <v>124</v>
      </c>
      <c r="I528" s="9" t="s">
        <v>925</v>
      </c>
      <c r="J528" s="3" t="s">
        <v>2126</v>
      </c>
      <c r="K528" s="13" t="s">
        <v>1197</v>
      </c>
      <c r="L528" s="14" t="s">
        <v>1198</v>
      </c>
      <c r="M528" s="17">
        <f t="shared" si="18"/>
        <v>1.5798611111111138E-2</v>
      </c>
      <c r="N528">
        <f t="shared" si="19"/>
        <v>22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1199</v>
      </c>
      <c r="H529" s="9" t="s">
        <v>124</v>
      </c>
      <c r="I529" s="9" t="s">
        <v>925</v>
      </c>
      <c r="J529" s="3" t="s">
        <v>2126</v>
      </c>
      <c r="K529" s="13" t="s">
        <v>1200</v>
      </c>
      <c r="L529" s="14" t="s">
        <v>1201</v>
      </c>
      <c r="M529" s="17">
        <f t="shared" si="18"/>
        <v>2.1469907407407396E-2</v>
      </c>
      <c r="N529">
        <f t="shared" si="19"/>
        <v>23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1589</v>
      </c>
      <c r="H530" s="9" t="s">
        <v>124</v>
      </c>
      <c r="I530" s="9" t="s">
        <v>1334</v>
      </c>
      <c r="J530" s="3" t="s">
        <v>2126</v>
      </c>
      <c r="K530" s="13" t="s">
        <v>1590</v>
      </c>
      <c r="L530" s="14" t="s">
        <v>1591</v>
      </c>
      <c r="M530" s="17">
        <f t="shared" si="18"/>
        <v>1.7314814814814811E-2</v>
      </c>
      <c r="N530">
        <f t="shared" si="19"/>
        <v>1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1592</v>
      </c>
      <c r="H531" s="9" t="s">
        <v>124</v>
      </c>
      <c r="I531" s="9" t="s">
        <v>1334</v>
      </c>
      <c r="J531" s="3" t="s">
        <v>2126</v>
      </c>
      <c r="K531" s="13" t="s">
        <v>1593</v>
      </c>
      <c r="L531" s="14" t="s">
        <v>1594</v>
      </c>
      <c r="M531" s="17">
        <f t="shared" si="18"/>
        <v>1.7569444444444471E-2</v>
      </c>
      <c r="N531">
        <f t="shared" si="19"/>
        <v>3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1595</v>
      </c>
      <c r="H532" s="9" t="s">
        <v>124</v>
      </c>
      <c r="I532" s="9" t="s">
        <v>1334</v>
      </c>
      <c r="J532" s="3" t="s">
        <v>2126</v>
      </c>
      <c r="K532" s="13" t="s">
        <v>1596</v>
      </c>
      <c r="L532" s="14" t="s">
        <v>1597</v>
      </c>
      <c r="M532" s="17">
        <f t="shared" si="18"/>
        <v>1.7048611111111112E-2</v>
      </c>
      <c r="N532">
        <f t="shared" si="19"/>
        <v>6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1598</v>
      </c>
      <c r="H533" s="9" t="s">
        <v>124</v>
      </c>
      <c r="I533" s="9" t="s">
        <v>1334</v>
      </c>
      <c r="J533" s="3" t="s">
        <v>2126</v>
      </c>
      <c r="K533" s="13" t="s">
        <v>1599</v>
      </c>
      <c r="L533" s="14" t="s">
        <v>1600</v>
      </c>
      <c r="M533" s="17">
        <f t="shared" si="18"/>
        <v>1.5625E-2</v>
      </c>
      <c r="N533">
        <f t="shared" si="19"/>
        <v>8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1601</v>
      </c>
      <c r="H534" s="9" t="s">
        <v>124</v>
      </c>
      <c r="I534" s="9" t="s">
        <v>1334</v>
      </c>
      <c r="J534" s="3" t="s">
        <v>2126</v>
      </c>
      <c r="K534" s="13" t="s">
        <v>1602</v>
      </c>
      <c r="L534" s="14" t="s">
        <v>1603</v>
      </c>
      <c r="M534" s="17">
        <f t="shared" si="18"/>
        <v>1.6412037037037086E-2</v>
      </c>
      <c r="N534">
        <f t="shared" si="19"/>
        <v>12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1604</v>
      </c>
      <c r="H535" s="9" t="s">
        <v>124</v>
      </c>
      <c r="I535" s="9" t="s">
        <v>1334</v>
      </c>
      <c r="J535" s="3" t="s">
        <v>2126</v>
      </c>
      <c r="K535" s="13" t="s">
        <v>1605</v>
      </c>
      <c r="L535" s="14" t="s">
        <v>1606</v>
      </c>
      <c r="M535" s="17">
        <f t="shared" si="18"/>
        <v>1.2592592592592489E-2</v>
      </c>
      <c r="N535">
        <f t="shared" si="19"/>
        <v>20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1607</v>
      </c>
      <c r="H536" s="9" t="s">
        <v>124</v>
      </c>
      <c r="I536" s="9" t="s">
        <v>1334</v>
      </c>
      <c r="J536" s="3" t="s">
        <v>2126</v>
      </c>
      <c r="K536" s="13" t="s">
        <v>1608</v>
      </c>
      <c r="L536" s="14" t="s">
        <v>1609</v>
      </c>
      <c r="M536" s="17">
        <f t="shared" si="18"/>
        <v>1.8298611111111196E-2</v>
      </c>
      <c r="N536">
        <f t="shared" si="19"/>
        <v>21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1610</v>
      </c>
      <c r="H537" s="9" t="s">
        <v>124</v>
      </c>
      <c r="I537" s="9" t="s">
        <v>1334</v>
      </c>
      <c r="J537" s="3" t="s">
        <v>2126</v>
      </c>
      <c r="K537" s="13" t="s">
        <v>1611</v>
      </c>
      <c r="L537" s="14" t="s">
        <v>1709</v>
      </c>
      <c r="M537" s="17">
        <f t="shared" si="18"/>
        <v>1.8344907407407351E-2</v>
      </c>
      <c r="N537">
        <f t="shared" si="19"/>
        <v>23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1902</v>
      </c>
      <c r="H538" s="9" t="s">
        <v>124</v>
      </c>
      <c r="I538" s="9" t="s">
        <v>1712</v>
      </c>
      <c r="J538" s="3" t="s">
        <v>2126</v>
      </c>
      <c r="K538" s="13" t="s">
        <v>1903</v>
      </c>
      <c r="L538" s="14" t="s">
        <v>1904</v>
      </c>
      <c r="M538" s="17">
        <f t="shared" si="18"/>
        <v>1.2870370370370365E-2</v>
      </c>
      <c r="N538">
        <f t="shared" si="19"/>
        <v>1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1905</v>
      </c>
      <c r="H539" s="9" t="s">
        <v>124</v>
      </c>
      <c r="I539" s="9" t="s">
        <v>1712</v>
      </c>
      <c r="J539" s="3" t="s">
        <v>2126</v>
      </c>
      <c r="K539" s="13" t="s">
        <v>1906</v>
      </c>
      <c r="L539" s="14" t="s">
        <v>1907</v>
      </c>
      <c r="M539" s="17">
        <f t="shared" si="18"/>
        <v>1.8113425925925908E-2</v>
      </c>
      <c r="N539">
        <f t="shared" si="19"/>
        <v>4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1908</v>
      </c>
      <c r="H540" s="9" t="s">
        <v>124</v>
      </c>
      <c r="I540" s="9" t="s">
        <v>1712</v>
      </c>
      <c r="J540" s="3" t="s">
        <v>2126</v>
      </c>
      <c r="K540" s="13" t="s">
        <v>1909</v>
      </c>
      <c r="L540" s="14" t="s">
        <v>1910</v>
      </c>
      <c r="M540" s="17">
        <f t="shared" si="18"/>
        <v>1.7638888888888871E-2</v>
      </c>
      <c r="N540">
        <f t="shared" si="19"/>
        <v>7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1911</v>
      </c>
      <c r="H541" s="9" t="s">
        <v>124</v>
      </c>
      <c r="I541" s="9" t="s">
        <v>1712</v>
      </c>
      <c r="J541" s="3" t="s">
        <v>2126</v>
      </c>
      <c r="K541" s="13" t="s">
        <v>833</v>
      </c>
      <c r="L541" s="14" t="s">
        <v>1912</v>
      </c>
      <c r="M541" s="17">
        <f t="shared" si="18"/>
        <v>1.5960648148148071E-2</v>
      </c>
      <c r="N541">
        <f t="shared" si="19"/>
        <v>9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1913</v>
      </c>
      <c r="H542" s="9" t="s">
        <v>124</v>
      </c>
      <c r="I542" s="9" t="s">
        <v>1712</v>
      </c>
      <c r="J542" s="3" t="s">
        <v>2126</v>
      </c>
      <c r="K542" s="13" t="s">
        <v>1914</v>
      </c>
      <c r="L542" s="14" t="s">
        <v>1915</v>
      </c>
      <c r="M542" s="17">
        <f t="shared" si="18"/>
        <v>2.2395833333333393E-2</v>
      </c>
      <c r="N542">
        <f t="shared" si="19"/>
        <v>14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1916</v>
      </c>
      <c r="H543" s="9" t="s">
        <v>124</v>
      </c>
      <c r="I543" s="9" t="s">
        <v>1712</v>
      </c>
      <c r="J543" s="3" t="s">
        <v>2126</v>
      </c>
      <c r="K543" s="13" t="s">
        <v>1917</v>
      </c>
      <c r="L543" s="14" t="s">
        <v>1918</v>
      </c>
      <c r="M543" s="17">
        <f t="shared" si="18"/>
        <v>1.6805555555555518E-2</v>
      </c>
      <c r="N543">
        <f t="shared" si="19"/>
        <v>20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2046</v>
      </c>
      <c r="H544" s="9" t="s">
        <v>124</v>
      </c>
      <c r="I544" s="9" t="s">
        <v>1981</v>
      </c>
      <c r="J544" s="3" t="s">
        <v>2126</v>
      </c>
      <c r="K544" s="13" t="s">
        <v>2047</v>
      </c>
      <c r="L544" s="14" t="s">
        <v>2048</v>
      </c>
      <c r="M544" s="17">
        <f t="shared" si="18"/>
        <v>1.9918981481481482E-2</v>
      </c>
      <c r="N544">
        <f t="shared" si="19"/>
        <v>0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2049</v>
      </c>
      <c r="H545" s="9" t="s">
        <v>124</v>
      </c>
      <c r="I545" s="9" t="s">
        <v>1981</v>
      </c>
      <c r="J545" s="3" t="s">
        <v>2126</v>
      </c>
      <c r="K545" s="13" t="s">
        <v>2050</v>
      </c>
      <c r="L545" s="14" t="s">
        <v>2051</v>
      </c>
      <c r="M545" s="17">
        <f t="shared" si="18"/>
        <v>1.2962962962962964E-2</v>
      </c>
      <c r="N545">
        <f t="shared" si="19"/>
        <v>0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2052</v>
      </c>
      <c r="H546" s="9" t="s">
        <v>124</v>
      </c>
      <c r="I546" s="9" t="s">
        <v>1981</v>
      </c>
      <c r="J546" s="3" t="s">
        <v>2126</v>
      </c>
      <c r="K546" s="13" t="s">
        <v>2053</v>
      </c>
      <c r="L546" s="14" t="s">
        <v>2054</v>
      </c>
      <c r="M546" s="17">
        <f t="shared" si="18"/>
        <v>1.8020833333333347E-2</v>
      </c>
      <c r="N546">
        <f t="shared" si="19"/>
        <v>4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2055</v>
      </c>
      <c r="H547" s="9" t="s">
        <v>124</v>
      </c>
      <c r="I547" s="9" t="s">
        <v>1981</v>
      </c>
      <c r="J547" s="3" t="s">
        <v>2126</v>
      </c>
      <c r="K547" s="13" t="s">
        <v>2056</v>
      </c>
      <c r="L547" s="14" t="s">
        <v>2057</v>
      </c>
      <c r="M547" s="17">
        <f t="shared" si="18"/>
        <v>1.5763888888888911E-2</v>
      </c>
      <c r="N547">
        <f t="shared" si="19"/>
        <v>6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2058</v>
      </c>
      <c r="H548" s="9" t="s">
        <v>124</v>
      </c>
      <c r="I548" s="9" t="s">
        <v>1981</v>
      </c>
      <c r="J548" s="3" t="s">
        <v>2126</v>
      </c>
      <c r="K548" s="13" t="s">
        <v>2059</v>
      </c>
      <c r="L548" s="14" t="s">
        <v>2127</v>
      </c>
      <c r="M548" s="17">
        <f t="shared" si="18"/>
        <v>1.9328703703703765E-2</v>
      </c>
      <c r="N548">
        <f t="shared" si="19"/>
        <v>23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2113</v>
      </c>
      <c r="H549" s="9" t="s">
        <v>124</v>
      </c>
      <c r="I549" s="9" t="s">
        <v>2084</v>
      </c>
      <c r="J549" s="3" t="s">
        <v>2126</v>
      </c>
      <c r="K549" s="13" t="s">
        <v>2114</v>
      </c>
      <c r="L549" s="14" t="s">
        <v>2115</v>
      </c>
      <c r="M549" s="17">
        <f t="shared" si="18"/>
        <v>1.8599537037037012E-2</v>
      </c>
      <c r="N549">
        <f t="shared" si="19"/>
        <v>4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2116</v>
      </c>
      <c r="H550" s="9" t="s">
        <v>124</v>
      </c>
      <c r="I550" s="9" t="s">
        <v>2084</v>
      </c>
      <c r="J550" s="3" t="s">
        <v>2126</v>
      </c>
      <c r="K550" s="13" t="s">
        <v>2117</v>
      </c>
      <c r="L550" s="14" t="s">
        <v>2118</v>
      </c>
      <c r="M550" s="17">
        <f t="shared" si="18"/>
        <v>1.577546296296306E-2</v>
      </c>
      <c r="N550">
        <f t="shared" si="19"/>
        <v>21</v>
      </c>
    </row>
    <row r="551" spans="1:14" x14ac:dyDescent="0.25">
      <c r="A551" s="11"/>
      <c r="B551" s="12"/>
      <c r="C551" s="9" t="s">
        <v>175</v>
      </c>
      <c r="D551" s="9" t="s">
        <v>176</v>
      </c>
      <c r="E551" s="9" t="s">
        <v>176</v>
      </c>
      <c r="F551" s="9" t="s">
        <v>15</v>
      </c>
      <c r="G551" s="10" t="s">
        <v>12</v>
      </c>
      <c r="H551" s="5"/>
      <c r="I551" s="5"/>
      <c r="J551" s="6"/>
      <c r="K551" s="7"/>
      <c r="L551" s="8"/>
    </row>
    <row r="552" spans="1:14" x14ac:dyDescent="0.25">
      <c r="A552" s="11"/>
      <c r="B552" s="12"/>
      <c r="C552" s="12"/>
      <c r="D552" s="12"/>
      <c r="E552" s="12"/>
      <c r="F552" s="12"/>
      <c r="G552" s="9" t="s">
        <v>372</v>
      </c>
      <c r="H552" s="9" t="s">
        <v>124</v>
      </c>
      <c r="I552" s="9" t="s">
        <v>18</v>
      </c>
      <c r="J552" s="3" t="s">
        <v>2126</v>
      </c>
      <c r="K552" s="13" t="s">
        <v>373</v>
      </c>
      <c r="L552" s="14" t="s">
        <v>374</v>
      </c>
      <c r="M552" s="17">
        <f t="shared" si="18"/>
        <v>2.1446759259259318E-2</v>
      </c>
      <c r="N552">
        <f t="shared" si="19"/>
        <v>16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769</v>
      </c>
      <c r="H553" s="9" t="s">
        <v>124</v>
      </c>
      <c r="I553" s="9" t="s">
        <v>518</v>
      </c>
      <c r="J553" s="3" t="s">
        <v>2126</v>
      </c>
      <c r="K553" s="13" t="s">
        <v>770</v>
      </c>
      <c r="L553" s="14" t="s">
        <v>771</v>
      </c>
      <c r="M553" s="17">
        <f t="shared" si="18"/>
        <v>1.5740740740740722E-2</v>
      </c>
      <c r="N553">
        <f t="shared" si="19"/>
        <v>18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1202</v>
      </c>
      <c r="H554" s="9" t="s">
        <v>124</v>
      </c>
      <c r="I554" s="9" t="s">
        <v>925</v>
      </c>
      <c r="J554" s="3" t="s">
        <v>2126</v>
      </c>
      <c r="K554" s="13" t="s">
        <v>1203</v>
      </c>
      <c r="L554" s="14" t="s">
        <v>1204</v>
      </c>
      <c r="M554" s="17">
        <f t="shared" si="18"/>
        <v>1.6956018518518523E-2</v>
      </c>
      <c r="N554">
        <f t="shared" si="19"/>
        <v>8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1205</v>
      </c>
      <c r="H555" s="9" t="s">
        <v>124</v>
      </c>
      <c r="I555" s="9" t="s">
        <v>925</v>
      </c>
      <c r="J555" s="3" t="s">
        <v>2126</v>
      </c>
      <c r="K555" s="13" t="s">
        <v>1206</v>
      </c>
      <c r="L555" s="14" t="s">
        <v>1207</v>
      </c>
      <c r="M555" s="17">
        <f t="shared" si="18"/>
        <v>2.3067129629629646E-2</v>
      </c>
      <c r="N555">
        <f t="shared" si="19"/>
        <v>11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1208</v>
      </c>
      <c r="H556" s="9" t="s">
        <v>124</v>
      </c>
      <c r="I556" s="9" t="s">
        <v>925</v>
      </c>
      <c r="J556" s="3" t="s">
        <v>2126</v>
      </c>
      <c r="K556" s="13" t="s">
        <v>1209</v>
      </c>
      <c r="L556" s="14" t="s">
        <v>1210</v>
      </c>
      <c r="M556" s="17">
        <f t="shared" si="18"/>
        <v>1.3541666666666674E-2</v>
      </c>
      <c r="N556">
        <f t="shared" si="19"/>
        <v>14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1211</v>
      </c>
      <c r="H557" s="9" t="s">
        <v>124</v>
      </c>
      <c r="I557" s="9" t="s">
        <v>925</v>
      </c>
      <c r="J557" s="3" t="s">
        <v>2126</v>
      </c>
      <c r="K557" s="13" t="s">
        <v>1212</v>
      </c>
      <c r="L557" s="14" t="s">
        <v>1213</v>
      </c>
      <c r="M557" s="17">
        <f t="shared" si="18"/>
        <v>1.3622685185185279E-2</v>
      </c>
      <c r="N557">
        <f t="shared" si="19"/>
        <v>16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1612</v>
      </c>
      <c r="H558" s="9" t="s">
        <v>124</v>
      </c>
      <c r="I558" s="9" t="s">
        <v>1334</v>
      </c>
      <c r="J558" s="3" t="s">
        <v>2126</v>
      </c>
      <c r="K558" s="13" t="s">
        <v>1613</v>
      </c>
      <c r="L558" s="14" t="s">
        <v>1614</v>
      </c>
      <c r="M558" s="17">
        <f t="shared" si="18"/>
        <v>1.6875000000000084E-2</v>
      </c>
      <c r="N558">
        <f t="shared" si="19"/>
        <v>17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1919</v>
      </c>
      <c r="H559" s="9" t="s">
        <v>124</v>
      </c>
      <c r="I559" s="9" t="s">
        <v>1712</v>
      </c>
      <c r="J559" s="3" t="s">
        <v>2126</v>
      </c>
      <c r="K559" s="13" t="s">
        <v>1920</v>
      </c>
      <c r="L559" s="14" t="s">
        <v>1921</v>
      </c>
      <c r="M559" s="17">
        <f t="shared" si="18"/>
        <v>1.9525462962962925E-2</v>
      </c>
      <c r="N559">
        <f t="shared" si="19"/>
        <v>10</v>
      </c>
    </row>
    <row r="560" spans="1:14" x14ac:dyDescent="0.25">
      <c r="A560" s="11"/>
      <c r="B560" s="12"/>
      <c r="C560" s="9" t="s">
        <v>183</v>
      </c>
      <c r="D560" s="9" t="s">
        <v>184</v>
      </c>
      <c r="E560" s="9" t="s">
        <v>184</v>
      </c>
      <c r="F560" s="9" t="s">
        <v>15</v>
      </c>
      <c r="G560" s="10" t="s">
        <v>12</v>
      </c>
      <c r="H560" s="5"/>
      <c r="I560" s="5"/>
      <c r="J560" s="6"/>
      <c r="K560" s="7"/>
      <c r="L560" s="8"/>
    </row>
    <row r="561" spans="1:14" x14ac:dyDescent="0.25">
      <c r="A561" s="11"/>
      <c r="B561" s="12"/>
      <c r="C561" s="12"/>
      <c r="D561" s="12"/>
      <c r="E561" s="12"/>
      <c r="F561" s="12"/>
      <c r="G561" s="9" t="s">
        <v>772</v>
      </c>
      <c r="H561" s="9" t="s">
        <v>124</v>
      </c>
      <c r="I561" s="9" t="s">
        <v>518</v>
      </c>
      <c r="J561" s="3" t="s">
        <v>2126</v>
      </c>
      <c r="K561" s="13" t="s">
        <v>773</v>
      </c>
      <c r="L561" s="14" t="s">
        <v>774</v>
      </c>
      <c r="M561" s="17">
        <f t="shared" si="18"/>
        <v>1.4074074074074072E-2</v>
      </c>
      <c r="N561">
        <f t="shared" si="19"/>
        <v>3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775</v>
      </c>
      <c r="H562" s="9" t="s">
        <v>124</v>
      </c>
      <c r="I562" s="9" t="s">
        <v>518</v>
      </c>
      <c r="J562" s="3" t="s">
        <v>2126</v>
      </c>
      <c r="K562" s="13" t="s">
        <v>776</v>
      </c>
      <c r="L562" s="14" t="s">
        <v>777</v>
      </c>
      <c r="M562" s="17">
        <f t="shared" si="18"/>
        <v>2.4826388888888884E-2</v>
      </c>
      <c r="N562">
        <f t="shared" si="19"/>
        <v>6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1214</v>
      </c>
      <c r="H563" s="9" t="s">
        <v>124</v>
      </c>
      <c r="I563" s="9" t="s">
        <v>925</v>
      </c>
      <c r="J563" s="3" t="s">
        <v>2126</v>
      </c>
      <c r="K563" s="13" t="s">
        <v>1215</v>
      </c>
      <c r="L563" s="14" t="s">
        <v>1216</v>
      </c>
      <c r="M563" s="17">
        <f t="shared" si="18"/>
        <v>1.3506944444444419E-2</v>
      </c>
      <c r="N563">
        <f t="shared" si="19"/>
        <v>3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1217</v>
      </c>
      <c r="H564" s="9" t="s">
        <v>124</v>
      </c>
      <c r="I564" s="9" t="s">
        <v>925</v>
      </c>
      <c r="J564" s="3" t="s">
        <v>2126</v>
      </c>
      <c r="K564" s="13" t="s">
        <v>1218</v>
      </c>
      <c r="L564" s="14" t="s">
        <v>1219</v>
      </c>
      <c r="M564" s="17">
        <f t="shared" si="18"/>
        <v>1.7233796296296289E-2</v>
      </c>
      <c r="N564">
        <f t="shared" si="19"/>
        <v>6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1220</v>
      </c>
      <c r="H565" s="9" t="s">
        <v>124</v>
      </c>
      <c r="I565" s="9" t="s">
        <v>925</v>
      </c>
      <c r="J565" s="3" t="s">
        <v>2126</v>
      </c>
      <c r="K565" s="13" t="s">
        <v>1221</v>
      </c>
      <c r="L565" s="14" t="s">
        <v>1222</v>
      </c>
      <c r="M565" s="17">
        <f t="shared" si="18"/>
        <v>1.317129629629632E-2</v>
      </c>
      <c r="N565">
        <f t="shared" si="19"/>
        <v>21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1615</v>
      </c>
      <c r="H566" s="9" t="s">
        <v>124</v>
      </c>
      <c r="I566" s="9" t="s">
        <v>1334</v>
      </c>
      <c r="J566" s="3" t="s">
        <v>2126</v>
      </c>
      <c r="K566" s="13" t="s">
        <v>1616</v>
      </c>
      <c r="L566" s="14" t="s">
        <v>1617</v>
      </c>
      <c r="M566" s="17">
        <f t="shared" si="18"/>
        <v>1.3749999999999997E-2</v>
      </c>
      <c r="N566">
        <f t="shared" si="19"/>
        <v>0</v>
      </c>
    </row>
    <row r="567" spans="1:14" x14ac:dyDescent="0.25">
      <c r="A567" s="11"/>
      <c r="B567" s="12"/>
      <c r="C567" s="9" t="s">
        <v>375</v>
      </c>
      <c r="D567" s="9" t="s">
        <v>376</v>
      </c>
      <c r="E567" s="9" t="s">
        <v>376</v>
      </c>
      <c r="F567" s="9" t="s">
        <v>15</v>
      </c>
      <c r="G567" s="9" t="s">
        <v>377</v>
      </c>
      <c r="H567" s="9" t="s">
        <v>124</v>
      </c>
      <c r="I567" s="9" t="s">
        <v>18</v>
      </c>
      <c r="J567" s="3" t="s">
        <v>2126</v>
      </c>
      <c r="K567" s="13" t="s">
        <v>378</v>
      </c>
      <c r="L567" s="14" t="s">
        <v>379</v>
      </c>
      <c r="M567" s="17">
        <f t="shared" si="18"/>
        <v>3.1064814814814878E-2</v>
      </c>
      <c r="N567">
        <f t="shared" si="19"/>
        <v>11</v>
      </c>
    </row>
    <row r="568" spans="1:14" x14ac:dyDescent="0.25">
      <c r="A568" s="11"/>
      <c r="B568" s="12"/>
      <c r="C568" s="9" t="s">
        <v>41</v>
      </c>
      <c r="D568" s="9" t="s">
        <v>42</v>
      </c>
      <c r="E568" s="10" t="s">
        <v>12</v>
      </c>
      <c r="F568" s="5"/>
      <c r="G568" s="5"/>
      <c r="H568" s="5"/>
      <c r="I568" s="5"/>
      <c r="J568" s="6"/>
      <c r="K568" s="7"/>
      <c r="L568" s="8"/>
    </row>
    <row r="569" spans="1:14" x14ac:dyDescent="0.25">
      <c r="A569" s="11"/>
      <c r="B569" s="12"/>
      <c r="C569" s="12"/>
      <c r="D569" s="12"/>
      <c r="E569" s="9" t="s">
        <v>43</v>
      </c>
      <c r="F569" s="9" t="s">
        <v>15</v>
      </c>
      <c r="G569" s="10" t="s">
        <v>12</v>
      </c>
      <c r="H569" s="5"/>
      <c r="I569" s="5"/>
      <c r="J569" s="6"/>
      <c r="K569" s="7"/>
      <c r="L569" s="8"/>
    </row>
    <row r="570" spans="1:14" x14ac:dyDescent="0.25">
      <c r="A570" s="11"/>
      <c r="B570" s="12"/>
      <c r="C570" s="12"/>
      <c r="D570" s="12"/>
      <c r="E570" s="12"/>
      <c r="F570" s="12"/>
      <c r="G570" s="9" t="s">
        <v>380</v>
      </c>
      <c r="H570" s="9" t="s">
        <v>189</v>
      </c>
      <c r="I570" s="9" t="s">
        <v>18</v>
      </c>
      <c r="J570" s="3" t="s">
        <v>2126</v>
      </c>
      <c r="K570" s="13" t="s">
        <v>381</v>
      </c>
      <c r="L570" s="14" t="s">
        <v>382</v>
      </c>
      <c r="M570" s="17">
        <f t="shared" si="18"/>
        <v>2.1643518518518506E-2</v>
      </c>
      <c r="N570">
        <f t="shared" si="19"/>
        <v>5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383</v>
      </c>
      <c r="H571" s="9" t="s">
        <v>189</v>
      </c>
      <c r="I571" s="9" t="s">
        <v>18</v>
      </c>
      <c r="J571" s="3" t="s">
        <v>2126</v>
      </c>
      <c r="K571" s="13" t="s">
        <v>384</v>
      </c>
      <c r="L571" s="14" t="s">
        <v>385</v>
      </c>
      <c r="M571" s="17">
        <f t="shared" si="18"/>
        <v>1.4930555555555558E-2</v>
      </c>
      <c r="N571">
        <f t="shared" si="19"/>
        <v>7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386</v>
      </c>
      <c r="H572" s="9" t="s">
        <v>189</v>
      </c>
      <c r="I572" s="9" t="s">
        <v>18</v>
      </c>
      <c r="J572" s="3" t="s">
        <v>2126</v>
      </c>
      <c r="K572" s="13" t="s">
        <v>387</v>
      </c>
      <c r="L572" s="14" t="s">
        <v>388</v>
      </c>
      <c r="M572" s="17">
        <f t="shared" si="18"/>
        <v>1.6261574074074081E-2</v>
      </c>
      <c r="N572">
        <f t="shared" si="19"/>
        <v>7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389</v>
      </c>
      <c r="H573" s="9" t="s">
        <v>189</v>
      </c>
      <c r="I573" s="9" t="s">
        <v>18</v>
      </c>
      <c r="J573" s="3" t="s">
        <v>2126</v>
      </c>
      <c r="K573" s="13" t="s">
        <v>390</v>
      </c>
      <c r="L573" s="14" t="s">
        <v>391</v>
      </c>
      <c r="M573" s="17">
        <f t="shared" si="18"/>
        <v>2.3310185185185184E-2</v>
      </c>
      <c r="N573">
        <f t="shared" si="19"/>
        <v>10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392</v>
      </c>
      <c r="H574" s="9" t="s">
        <v>189</v>
      </c>
      <c r="I574" s="9" t="s">
        <v>18</v>
      </c>
      <c r="J574" s="3" t="s">
        <v>2126</v>
      </c>
      <c r="K574" s="13" t="s">
        <v>393</v>
      </c>
      <c r="L574" s="14" t="s">
        <v>394</v>
      </c>
      <c r="M574" s="17">
        <f t="shared" si="18"/>
        <v>2.3009259259259229E-2</v>
      </c>
      <c r="N574">
        <f t="shared" si="19"/>
        <v>12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395</v>
      </c>
      <c r="H575" s="9" t="s">
        <v>189</v>
      </c>
      <c r="I575" s="9" t="s">
        <v>18</v>
      </c>
      <c r="J575" s="3" t="s">
        <v>2126</v>
      </c>
      <c r="K575" s="13" t="s">
        <v>396</v>
      </c>
      <c r="L575" s="14" t="s">
        <v>397</v>
      </c>
      <c r="M575" s="17">
        <f t="shared" si="18"/>
        <v>2.2314814814814787E-2</v>
      </c>
      <c r="N575">
        <f t="shared" si="19"/>
        <v>12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778</v>
      </c>
      <c r="H576" s="9" t="s">
        <v>189</v>
      </c>
      <c r="I576" s="9" t="s">
        <v>518</v>
      </c>
      <c r="J576" s="3" t="s">
        <v>2126</v>
      </c>
      <c r="K576" s="13" t="s">
        <v>779</v>
      </c>
      <c r="L576" s="14" t="s">
        <v>780</v>
      </c>
      <c r="M576" s="17">
        <f t="shared" si="18"/>
        <v>1.5625E-2</v>
      </c>
      <c r="N576">
        <f t="shared" si="19"/>
        <v>6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781</v>
      </c>
      <c r="H577" s="9" t="s">
        <v>189</v>
      </c>
      <c r="I577" s="9" t="s">
        <v>518</v>
      </c>
      <c r="J577" s="3" t="s">
        <v>2126</v>
      </c>
      <c r="K577" s="13" t="s">
        <v>782</v>
      </c>
      <c r="L577" s="14" t="s">
        <v>783</v>
      </c>
      <c r="M577" s="17">
        <f t="shared" si="18"/>
        <v>2.2037037037037022E-2</v>
      </c>
      <c r="N577">
        <f t="shared" si="19"/>
        <v>6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784</v>
      </c>
      <c r="H578" s="9" t="s">
        <v>189</v>
      </c>
      <c r="I578" s="9" t="s">
        <v>518</v>
      </c>
      <c r="J578" s="3" t="s">
        <v>2126</v>
      </c>
      <c r="K578" s="13" t="s">
        <v>785</v>
      </c>
      <c r="L578" s="14" t="s">
        <v>786</v>
      </c>
      <c r="M578" s="17">
        <f t="shared" si="18"/>
        <v>2.5057870370370383E-2</v>
      </c>
      <c r="N578">
        <f t="shared" si="19"/>
        <v>7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787</v>
      </c>
      <c r="H579" s="9" t="s">
        <v>189</v>
      </c>
      <c r="I579" s="9" t="s">
        <v>518</v>
      </c>
      <c r="J579" s="3" t="s">
        <v>2126</v>
      </c>
      <c r="K579" s="13" t="s">
        <v>788</v>
      </c>
      <c r="L579" s="14" t="s">
        <v>789</v>
      </c>
      <c r="M579" s="17">
        <f t="shared" ref="M579:M642" si="20">L579-K579</f>
        <v>2.7627314814814785E-2</v>
      </c>
      <c r="N579">
        <f t="shared" ref="N579:N642" si="21">HOUR(K579)</f>
        <v>7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790</v>
      </c>
      <c r="H580" s="9" t="s">
        <v>189</v>
      </c>
      <c r="I580" s="9" t="s">
        <v>518</v>
      </c>
      <c r="J580" s="3" t="s">
        <v>2126</v>
      </c>
      <c r="K580" s="13" t="s">
        <v>791</v>
      </c>
      <c r="L580" s="14" t="s">
        <v>792</v>
      </c>
      <c r="M580" s="17">
        <f t="shared" si="20"/>
        <v>1.8761574074074083E-2</v>
      </c>
      <c r="N580">
        <f t="shared" si="21"/>
        <v>12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1223</v>
      </c>
      <c r="H581" s="9" t="s">
        <v>189</v>
      </c>
      <c r="I581" s="9" t="s">
        <v>925</v>
      </c>
      <c r="J581" s="3" t="s">
        <v>2126</v>
      </c>
      <c r="K581" s="13" t="s">
        <v>1224</v>
      </c>
      <c r="L581" s="14" t="s">
        <v>1225</v>
      </c>
      <c r="M581" s="17">
        <f t="shared" si="20"/>
        <v>1.3877314814814856E-2</v>
      </c>
      <c r="N581">
        <f t="shared" si="21"/>
        <v>7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1226</v>
      </c>
      <c r="H582" s="9" t="s">
        <v>189</v>
      </c>
      <c r="I582" s="9" t="s">
        <v>925</v>
      </c>
      <c r="J582" s="3" t="s">
        <v>2126</v>
      </c>
      <c r="K582" s="13" t="s">
        <v>1227</v>
      </c>
      <c r="L582" s="14" t="s">
        <v>1228</v>
      </c>
      <c r="M582" s="17">
        <f t="shared" si="20"/>
        <v>3.697916666666673E-2</v>
      </c>
      <c r="N582">
        <f t="shared" si="21"/>
        <v>11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1229</v>
      </c>
      <c r="H583" s="9" t="s">
        <v>189</v>
      </c>
      <c r="I583" s="9" t="s">
        <v>925</v>
      </c>
      <c r="J583" s="3" t="s">
        <v>2126</v>
      </c>
      <c r="K583" s="13" t="s">
        <v>1230</v>
      </c>
      <c r="L583" s="14" t="s">
        <v>1231</v>
      </c>
      <c r="M583" s="17">
        <f t="shared" si="20"/>
        <v>2.2233796296296293E-2</v>
      </c>
      <c r="N583">
        <f t="shared" si="21"/>
        <v>17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1618</v>
      </c>
      <c r="H584" s="9" t="s">
        <v>189</v>
      </c>
      <c r="I584" s="9" t="s">
        <v>1334</v>
      </c>
      <c r="J584" s="3" t="s">
        <v>2126</v>
      </c>
      <c r="K584" s="13" t="s">
        <v>1619</v>
      </c>
      <c r="L584" s="14" t="s">
        <v>1620</v>
      </c>
      <c r="M584" s="17">
        <f t="shared" si="20"/>
        <v>1.3541666666666671E-2</v>
      </c>
      <c r="N584">
        <f t="shared" si="21"/>
        <v>0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1621</v>
      </c>
      <c r="H585" s="9" t="s">
        <v>189</v>
      </c>
      <c r="I585" s="9" t="s">
        <v>1334</v>
      </c>
      <c r="J585" s="3" t="s">
        <v>2126</v>
      </c>
      <c r="K585" s="13" t="s">
        <v>1622</v>
      </c>
      <c r="L585" s="14" t="s">
        <v>1623</v>
      </c>
      <c r="M585" s="17">
        <f t="shared" si="20"/>
        <v>3.4398148148148178E-2</v>
      </c>
      <c r="N585">
        <f t="shared" si="21"/>
        <v>6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1624</v>
      </c>
      <c r="H586" s="9" t="s">
        <v>189</v>
      </c>
      <c r="I586" s="9" t="s">
        <v>1334</v>
      </c>
      <c r="J586" s="3" t="s">
        <v>2126</v>
      </c>
      <c r="K586" s="13" t="s">
        <v>1625</v>
      </c>
      <c r="L586" s="14" t="s">
        <v>1626</v>
      </c>
      <c r="M586" s="17">
        <f t="shared" si="20"/>
        <v>1.1284722222222321E-2</v>
      </c>
      <c r="N586">
        <f t="shared" si="21"/>
        <v>15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1627</v>
      </c>
      <c r="H587" s="9" t="s">
        <v>189</v>
      </c>
      <c r="I587" s="9" t="s">
        <v>1334</v>
      </c>
      <c r="J587" s="3" t="s">
        <v>2126</v>
      </c>
      <c r="K587" s="13" t="s">
        <v>1628</v>
      </c>
      <c r="L587" s="14" t="s">
        <v>1629</v>
      </c>
      <c r="M587" s="17">
        <f t="shared" si="20"/>
        <v>1.3946759259259256E-2</v>
      </c>
      <c r="N587">
        <f t="shared" si="21"/>
        <v>20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1922</v>
      </c>
      <c r="H588" s="9" t="s">
        <v>189</v>
      </c>
      <c r="I588" s="9" t="s">
        <v>1712</v>
      </c>
      <c r="J588" s="3" t="s">
        <v>2126</v>
      </c>
      <c r="K588" s="13" t="s">
        <v>1923</v>
      </c>
      <c r="L588" s="14" t="s">
        <v>1924</v>
      </c>
      <c r="M588" s="17">
        <f t="shared" si="20"/>
        <v>1.6446759259259258E-2</v>
      </c>
      <c r="N588">
        <f t="shared" si="21"/>
        <v>6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1925</v>
      </c>
      <c r="H589" s="9" t="s">
        <v>189</v>
      </c>
      <c r="I589" s="9" t="s">
        <v>1712</v>
      </c>
      <c r="J589" s="3" t="s">
        <v>2126</v>
      </c>
      <c r="K589" s="13" t="s">
        <v>1926</v>
      </c>
      <c r="L589" s="14" t="s">
        <v>1927</v>
      </c>
      <c r="M589" s="17">
        <f t="shared" si="20"/>
        <v>2.7696759259259296E-2</v>
      </c>
      <c r="N589">
        <f t="shared" si="21"/>
        <v>8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1928</v>
      </c>
      <c r="H590" s="9" t="s">
        <v>189</v>
      </c>
      <c r="I590" s="9" t="s">
        <v>1712</v>
      </c>
      <c r="J590" s="3" t="s">
        <v>2126</v>
      </c>
      <c r="K590" s="13" t="s">
        <v>1929</v>
      </c>
      <c r="L590" s="14" t="s">
        <v>1930</v>
      </c>
      <c r="M590" s="17">
        <f t="shared" si="20"/>
        <v>1.7199074074074117E-2</v>
      </c>
      <c r="N590">
        <f t="shared" si="21"/>
        <v>11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1931</v>
      </c>
      <c r="H591" s="9" t="s">
        <v>189</v>
      </c>
      <c r="I591" s="9" t="s">
        <v>1712</v>
      </c>
      <c r="J591" s="3" t="s">
        <v>2126</v>
      </c>
      <c r="K591" s="13" t="s">
        <v>1932</v>
      </c>
      <c r="L591" s="14" t="s">
        <v>1933</v>
      </c>
      <c r="M591" s="17">
        <f t="shared" si="20"/>
        <v>2.3912037037037037E-2</v>
      </c>
      <c r="N591">
        <f t="shared" si="21"/>
        <v>18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2060</v>
      </c>
      <c r="H592" s="9" t="s">
        <v>189</v>
      </c>
      <c r="I592" s="9" t="s">
        <v>1981</v>
      </c>
      <c r="J592" s="3" t="s">
        <v>2126</v>
      </c>
      <c r="K592" s="13" t="s">
        <v>2061</v>
      </c>
      <c r="L592" s="14" t="s">
        <v>2062</v>
      </c>
      <c r="M592" s="17">
        <f t="shared" si="20"/>
        <v>1.4131944444444433E-2</v>
      </c>
      <c r="N592">
        <f t="shared" si="21"/>
        <v>20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2119</v>
      </c>
      <c r="H593" s="9" t="s">
        <v>189</v>
      </c>
      <c r="I593" s="9" t="s">
        <v>2084</v>
      </c>
      <c r="J593" s="3" t="s">
        <v>2126</v>
      </c>
      <c r="K593" s="13" t="s">
        <v>2120</v>
      </c>
      <c r="L593" s="14" t="s">
        <v>2121</v>
      </c>
      <c r="M593" s="17">
        <f t="shared" si="20"/>
        <v>2.6851851851851904E-2</v>
      </c>
      <c r="N593">
        <f t="shared" si="21"/>
        <v>16</v>
      </c>
    </row>
    <row r="594" spans="1:14" x14ac:dyDescent="0.25">
      <c r="A594" s="11"/>
      <c r="B594" s="12"/>
      <c r="C594" s="12"/>
      <c r="D594" s="12"/>
      <c r="E594" s="9" t="s">
        <v>42</v>
      </c>
      <c r="F594" s="9" t="s">
        <v>15</v>
      </c>
      <c r="G594" s="10" t="s">
        <v>12</v>
      </c>
      <c r="H594" s="5"/>
      <c r="I594" s="5"/>
      <c r="J594" s="6"/>
      <c r="K594" s="7"/>
      <c r="L594" s="8"/>
    </row>
    <row r="595" spans="1:14" x14ac:dyDescent="0.25">
      <c r="A595" s="11"/>
      <c r="B595" s="12"/>
      <c r="C595" s="12"/>
      <c r="D595" s="12"/>
      <c r="E595" s="12"/>
      <c r="F595" s="12"/>
      <c r="G595" s="9" t="s">
        <v>793</v>
      </c>
      <c r="H595" s="9" t="s">
        <v>189</v>
      </c>
      <c r="I595" s="9" t="s">
        <v>518</v>
      </c>
      <c r="J595" s="3" t="s">
        <v>2126</v>
      </c>
      <c r="K595" s="13" t="s">
        <v>794</v>
      </c>
      <c r="L595" s="14" t="s">
        <v>795</v>
      </c>
      <c r="M595" s="17">
        <f t="shared" si="20"/>
        <v>1.5856481481481555E-2</v>
      </c>
      <c r="N595">
        <f t="shared" si="21"/>
        <v>13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796</v>
      </c>
      <c r="H596" s="9" t="s">
        <v>189</v>
      </c>
      <c r="I596" s="9" t="s">
        <v>518</v>
      </c>
      <c r="J596" s="3" t="s">
        <v>2126</v>
      </c>
      <c r="K596" s="13" t="s">
        <v>797</v>
      </c>
      <c r="L596" s="14" t="s">
        <v>798</v>
      </c>
      <c r="M596" s="17">
        <f t="shared" si="20"/>
        <v>1.88194444444445E-2</v>
      </c>
      <c r="N596">
        <f t="shared" si="21"/>
        <v>17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1232</v>
      </c>
      <c r="H597" s="9" t="s">
        <v>189</v>
      </c>
      <c r="I597" s="9" t="s">
        <v>925</v>
      </c>
      <c r="J597" s="3" t="s">
        <v>2126</v>
      </c>
      <c r="K597" s="13" t="s">
        <v>1233</v>
      </c>
      <c r="L597" s="14" t="s">
        <v>1234</v>
      </c>
      <c r="M597" s="17">
        <f t="shared" si="20"/>
        <v>1.9039351851851849E-2</v>
      </c>
      <c r="N597">
        <f t="shared" si="21"/>
        <v>10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1235</v>
      </c>
      <c r="H598" s="9" t="s">
        <v>189</v>
      </c>
      <c r="I598" s="9" t="s">
        <v>925</v>
      </c>
      <c r="J598" s="3" t="s">
        <v>2126</v>
      </c>
      <c r="K598" s="13" t="s">
        <v>1236</v>
      </c>
      <c r="L598" s="14" t="s">
        <v>1237</v>
      </c>
      <c r="M598" s="17">
        <f t="shared" si="20"/>
        <v>4.7418981481481493E-2</v>
      </c>
      <c r="N598">
        <f t="shared" si="21"/>
        <v>14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1630</v>
      </c>
      <c r="H599" s="9" t="s">
        <v>189</v>
      </c>
      <c r="I599" s="9" t="s">
        <v>1334</v>
      </c>
      <c r="J599" s="3" t="s">
        <v>2126</v>
      </c>
      <c r="K599" s="13" t="s">
        <v>1631</v>
      </c>
      <c r="L599" s="14" t="s">
        <v>1632</v>
      </c>
      <c r="M599" s="17">
        <f t="shared" si="20"/>
        <v>2.2939814814814774E-2</v>
      </c>
      <c r="N599">
        <f t="shared" si="21"/>
        <v>14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1934</v>
      </c>
      <c r="H600" s="9" t="s">
        <v>189</v>
      </c>
      <c r="I600" s="9" t="s">
        <v>1712</v>
      </c>
      <c r="J600" s="3" t="s">
        <v>2126</v>
      </c>
      <c r="K600" s="13" t="s">
        <v>1935</v>
      </c>
      <c r="L600" s="14" t="s">
        <v>1936</v>
      </c>
      <c r="M600" s="17">
        <f t="shared" si="20"/>
        <v>1.7418981481481466E-2</v>
      </c>
      <c r="N600">
        <f t="shared" si="21"/>
        <v>13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2063</v>
      </c>
      <c r="H601" s="9" t="s">
        <v>189</v>
      </c>
      <c r="I601" s="9" t="s">
        <v>1981</v>
      </c>
      <c r="J601" s="3" t="s">
        <v>2126</v>
      </c>
      <c r="K601" s="13" t="s">
        <v>2064</v>
      </c>
      <c r="L601" s="14" t="s">
        <v>2065</v>
      </c>
      <c r="M601" s="17">
        <f t="shared" si="20"/>
        <v>1.8425925925925901E-2</v>
      </c>
      <c r="N601">
        <f t="shared" si="21"/>
        <v>9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2066</v>
      </c>
      <c r="H602" s="9" t="s">
        <v>189</v>
      </c>
      <c r="I602" s="9" t="s">
        <v>1981</v>
      </c>
      <c r="J602" s="3" t="s">
        <v>2126</v>
      </c>
      <c r="K602" s="13" t="s">
        <v>2067</v>
      </c>
      <c r="L602" s="14" t="s">
        <v>2068</v>
      </c>
      <c r="M602" s="17">
        <f t="shared" si="20"/>
        <v>1.8437500000000107E-2</v>
      </c>
      <c r="N602">
        <f t="shared" si="21"/>
        <v>13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2122</v>
      </c>
      <c r="H603" s="9" t="s">
        <v>189</v>
      </c>
      <c r="I603" s="9" t="s">
        <v>2084</v>
      </c>
      <c r="J603" s="3" t="s">
        <v>2126</v>
      </c>
      <c r="K603" s="13" t="s">
        <v>2123</v>
      </c>
      <c r="L603" s="14" t="s">
        <v>2124</v>
      </c>
      <c r="M603" s="17">
        <f t="shared" si="20"/>
        <v>2.1516203703703773E-2</v>
      </c>
      <c r="N603">
        <f t="shared" si="21"/>
        <v>12</v>
      </c>
    </row>
    <row r="604" spans="1:14" x14ac:dyDescent="0.25">
      <c r="A604" s="11"/>
      <c r="B604" s="12"/>
      <c r="C604" s="9" t="s">
        <v>799</v>
      </c>
      <c r="D604" s="9" t="s">
        <v>800</v>
      </c>
      <c r="E604" s="9" t="s">
        <v>800</v>
      </c>
      <c r="F604" s="9" t="s">
        <v>15</v>
      </c>
      <c r="G604" s="10" t="s">
        <v>12</v>
      </c>
      <c r="H604" s="5"/>
      <c r="I604" s="5"/>
      <c r="J604" s="6"/>
      <c r="K604" s="7"/>
      <c r="L604" s="8"/>
    </row>
    <row r="605" spans="1:14" x14ac:dyDescent="0.25">
      <c r="A605" s="11"/>
      <c r="B605" s="12"/>
      <c r="C605" s="12"/>
      <c r="D605" s="12"/>
      <c r="E605" s="12"/>
      <c r="F605" s="12"/>
      <c r="G605" s="9" t="s">
        <v>801</v>
      </c>
      <c r="H605" s="9" t="s">
        <v>124</v>
      </c>
      <c r="I605" s="9" t="s">
        <v>518</v>
      </c>
      <c r="J605" s="3" t="s">
        <v>2126</v>
      </c>
      <c r="K605" s="13" t="s">
        <v>802</v>
      </c>
      <c r="L605" s="14" t="s">
        <v>803</v>
      </c>
      <c r="M605" s="17">
        <f t="shared" si="20"/>
        <v>3.1157407407407411E-2</v>
      </c>
      <c r="N605">
        <f t="shared" si="21"/>
        <v>6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1238</v>
      </c>
      <c r="H606" s="9" t="s">
        <v>124</v>
      </c>
      <c r="I606" s="9" t="s">
        <v>925</v>
      </c>
      <c r="J606" s="3" t="s">
        <v>2126</v>
      </c>
      <c r="K606" s="13" t="s">
        <v>1239</v>
      </c>
      <c r="L606" s="14" t="s">
        <v>1240</v>
      </c>
      <c r="M606" s="17">
        <f t="shared" si="20"/>
        <v>2.8287037037037055E-2</v>
      </c>
      <c r="N606">
        <f t="shared" si="21"/>
        <v>14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1633</v>
      </c>
      <c r="H607" s="9" t="s">
        <v>124</v>
      </c>
      <c r="I607" s="9" t="s">
        <v>1334</v>
      </c>
      <c r="J607" s="3" t="s">
        <v>2126</v>
      </c>
      <c r="K607" s="13" t="s">
        <v>1634</v>
      </c>
      <c r="L607" s="14" t="s">
        <v>1635</v>
      </c>
      <c r="M607" s="17">
        <f t="shared" si="20"/>
        <v>3.031250000000002E-2</v>
      </c>
      <c r="N607">
        <f t="shared" si="21"/>
        <v>6</v>
      </c>
    </row>
    <row r="608" spans="1:14" x14ac:dyDescent="0.25">
      <c r="A608" s="11"/>
      <c r="B608" s="12"/>
      <c r="C608" s="9" t="s">
        <v>398</v>
      </c>
      <c r="D608" s="9" t="s">
        <v>399</v>
      </c>
      <c r="E608" s="9" t="s">
        <v>399</v>
      </c>
      <c r="F608" s="9" t="s">
        <v>15</v>
      </c>
      <c r="G608" s="9" t="s">
        <v>400</v>
      </c>
      <c r="H608" s="9" t="s">
        <v>124</v>
      </c>
      <c r="I608" s="9" t="s">
        <v>18</v>
      </c>
      <c r="J608" s="3" t="s">
        <v>2126</v>
      </c>
      <c r="K608" s="13" t="s">
        <v>401</v>
      </c>
      <c r="L608" s="14" t="s">
        <v>402</v>
      </c>
      <c r="M608" s="17">
        <f t="shared" si="20"/>
        <v>3.4328703703703667E-2</v>
      </c>
      <c r="N608">
        <f t="shared" si="21"/>
        <v>12</v>
      </c>
    </row>
    <row r="609" spans="1:14" x14ac:dyDescent="0.25">
      <c r="A609" s="11"/>
      <c r="B609" s="12"/>
      <c r="C609" s="9" t="s">
        <v>804</v>
      </c>
      <c r="D609" s="9" t="s">
        <v>805</v>
      </c>
      <c r="E609" s="9" t="s">
        <v>805</v>
      </c>
      <c r="F609" s="9" t="s">
        <v>15</v>
      </c>
      <c r="G609" s="10" t="s">
        <v>12</v>
      </c>
      <c r="H609" s="5"/>
      <c r="I609" s="5"/>
      <c r="J609" s="6"/>
      <c r="K609" s="7"/>
      <c r="L609" s="8"/>
    </row>
    <row r="610" spans="1:14" x14ac:dyDescent="0.25">
      <c r="A610" s="11"/>
      <c r="B610" s="12"/>
      <c r="C610" s="12"/>
      <c r="D610" s="12"/>
      <c r="E610" s="12"/>
      <c r="F610" s="12"/>
      <c r="G610" s="9" t="s">
        <v>806</v>
      </c>
      <c r="H610" s="9" t="s">
        <v>124</v>
      </c>
      <c r="I610" s="9" t="s">
        <v>518</v>
      </c>
      <c r="J610" s="3" t="s">
        <v>2126</v>
      </c>
      <c r="K610" s="13" t="s">
        <v>807</v>
      </c>
      <c r="L610" s="14" t="s">
        <v>808</v>
      </c>
      <c r="M610" s="17">
        <f t="shared" si="20"/>
        <v>1.9618055555555514E-2</v>
      </c>
      <c r="N610">
        <f t="shared" si="21"/>
        <v>10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1241</v>
      </c>
      <c r="H611" s="9" t="s">
        <v>124</v>
      </c>
      <c r="I611" s="9" t="s">
        <v>925</v>
      </c>
      <c r="J611" s="3" t="s">
        <v>2126</v>
      </c>
      <c r="K611" s="13" t="s">
        <v>1242</v>
      </c>
      <c r="L611" s="14" t="s">
        <v>1243</v>
      </c>
      <c r="M611" s="17">
        <f t="shared" si="20"/>
        <v>1.3171296296296375E-2</v>
      </c>
      <c r="N611">
        <f t="shared" si="21"/>
        <v>11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1636</v>
      </c>
      <c r="H612" s="9" t="s">
        <v>124</v>
      </c>
      <c r="I612" s="9" t="s">
        <v>1334</v>
      </c>
      <c r="J612" s="3" t="s">
        <v>2126</v>
      </c>
      <c r="K612" s="13" t="s">
        <v>1637</v>
      </c>
      <c r="L612" s="14" t="s">
        <v>1638</v>
      </c>
      <c r="M612" s="17">
        <f t="shared" si="20"/>
        <v>2.2430555555555565E-2</v>
      </c>
      <c r="N612">
        <f t="shared" si="21"/>
        <v>10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1937</v>
      </c>
      <c r="H613" s="9" t="s">
        <v>124</v>
      </c>
      <c r="I613" s="9" t="s">
        <v>1712</v>
      </c>
      <c r="J613" s="3" t="s">
        <v>2126</v>
      </c>
      <c r="K613" s="13" t="s">
        <v>1938</v>
      </c>
      <c r="L613" s="14" t="s">
        <v>1939</v>
      </c>
      <c r="M613" s="17">
        <f t="shared" si="20"/>
        <v>1.7523148148148149E-2</v>
      </c>
      <c r="N613">
        <f t="shared" si="21"/>
        <v>10</v>
      </c>
    </row>
    <row r="614" spans="1:14" x14ac:dyDescent="0.25">
      <c r="A614" s="11"/>
      <c r="B614" s="12"/>
      <c r="C614" s="9" t="s">
        <v>1244</v>
      </c>
      <c r="D614" s="9" t="s">
        <v>1245</v>
      </c>
      <c r="E614" s="9" t="s">
        <v>1245</v>
      </c>
      <c r="F614" s="9" t="s">
        <v>15</v>
      </c>
      <c r="G614" s="10" t="s">
        <v>12</v>
      </c>
      <c r="H614" s="5"/>
      <c r="I614" s="5"/>
      <c r="J614" s="6"/>
      <c r="K614" s="7"/>
      <c r="L614" s="8"/>
    </row>
    <row r="615" spans="1:14" x14ac:dyDescent="0.25">
      <c r="A615" s="11"/>
      <c r="B615" s="12"/>
      <c r="C615" s="12"/>
      <c r="D615" s="12"/>
      <c r="E615" s="12"/>
      <c r="F615" s="12"/>
      <c r="G615" s="9" t="s">
        <v>1246</v>
      </c>
      <c r="H615" s="9" t="s">
        <v>124</v>
      </c>
      <c r="I615" s="9" t="s">
        <v>925</v>
      </c>
      <c r="J615" s="3" t="s">
        <v>2126</v>
      </c>
      <c r="K615" s="13" t="s">
        <v>1247</v>
      </c>
      <c r="L615" s="14" t="s">
        <v>1248</v>
      </c>
      <c r="M615" s="17">
        <f t="shared" si="20"/>
        <v>1.6388888888888953E-2</v>
      </c>
      <c r="N615">
        <f t="shared" si="21"/>
        <v>11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1249</v>
      </c>
      <c r="H616" s="9" t="s">
        <v>124</v>
      </c>
      <c r="I616" s="9" t="s">
        <v>925</v>
      </c>
      <c r="J616" s="3" t="s">
        <v>2126</v>
      </c>
      <c r="K616" s="13" t="s">
        <v>1250</v>
      </c>
      <c r="L616" s="14" t="s">
        <v>1251</v>
      </c>
      <c r="M616" s="17">
        <f t="shared" si="20"/>
        <v>1.6504629629629619E-2</v>
      </c>
      <c r="N616">
        <f t="shared" si="21"/>
        <v>13</v>
      </c>
    </row>
    <row r="617" spans="1:14" x14ac:dyDescent="0.25">
      <c r="A617" s="11"/>
      <c r="B617" s="12"/>
      <c r="C617" s="9" t="s">
        <v>403</v>
      </c>
      <c r="D617" s="9" t="s">
        <v>404</v>
      </c>
      <c r="E617" s="9" t="s">
        <v>404</v>
      </c>
      <c r="F617" s="9" t="s">
        <v>15</v>
      </c>
      <c r="G617" s="10" t="s">
        <v>12</v>
      </c>
      <c r="H617" s="5"/>
      <c r="I617" s="5"/>
      <c r="J617" s="6"/>
      <c r="K617" s="7"/>
      <c r="L617" s="8"/>
    </row>
    <row r="618" spans="1:14" x14ac:dyDescent="0.25">
      <c r="A618" s="11"/>
      <c r="B618" s="12"/>
      <c r="C618" s="12"/>
      <c r="D618" s="12"/>
      <c r="E618" s="12"/>
      <c r="F618" s="12"/>
      <c r="G618" s="9" t="s">
        <v>405</v>
      </c>
      <c r="H618" s="9" t="s">
        <v>124</v>
      </c>
      <c r="I618" s="9" t="s">
        <v>18</v>
      </c>
      <c r="J618" s="3" t="s">
        <v>2126</v>
      </c>
      <c r="K618" s="13" t="s">
        <v>406</v>
      </c>
      <c r="L618" s="14" t="s">
        <v>407</v>
      </c>
      <c r="M618" s="17">
        <f t="shared" si="20"/>
        <v>1.950231481481482E-2</v>
      </c>
      <c r="N618">
        <f t="shared" si="21"/>
        <v>3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408</v>
      </c>
      <c r="H619" s="9" t="s">
        <v>124</v>
      </c>
      <c r="I619" s="9" t="s">
        <v>18</v>
      </c>
      <c r="J619" s="3" t="s">
        <v>2126</v>
      </c>
      <c r="K619" s="13" t="s">
        <v>409</v>
      </c>
      <c r="L619" s="14" t="s">
        <v>410</v>
      </c>
      <c r="M619" s="17">
        <f t="shared" si="20"/>
        <v>2.2986111111111041E-2</v>
      </c>
      <c r="N619">
        <f t="shared" si="21"/>
        <v>15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411</v>
      </c>
      <c r="H620" s="9" t="s">
        <v>124</v>
      </c>
      <c r="I620" s="9" t="s">
        <v>18</v>
      </c>
      <c r="J620" s="3" t="s">
        <v>2126</v>
      </c>
      <c r="K620" s="13" t="s">
        <v>412</v>
      </c>
      <c r="L620" s="14" t="s">
        <v>413</v>
      </c>
      <c r="M620" s="17">
        <f t="shared" si="20"/>
        <v>1.3194444444444509E-2</v>
      </c>
      <c r="N620">
        <f t="shared" si="21"/>
        <v>23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809</v>
      </c>
      <c r="H621" s="9" t="s">
        <v>124</v>
      </c>
      <c r="I621" s="9" t="s">
        <v>518</v>
      </c>
      <c r="J621" s="3" t="s">
        <v>2126</v>
      </c>
      <c r="K621" s="13" t="s">
        <v>810</v>
      </c>
      <c r="L621" s="14" t="s">
        <v>811</v>
      </c>
      <c r="M621" s="17">
        <f t="shared" si="20"/>
        <v>1.2615740740740733E-2</v>
      </c>
      <c r="N621">
        <f t="shared" si="21"/>
        <v>2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812</v>
      </c>
      <c r="H622" s="9" t="s">
        <v>124</v>
      </c>
      <c r="I622" s="9" t="s">
        <v>518</v>
      </c>
      <c r="J622" s="3" t="s">
        <v>2126</v>
      </c>
      <c r="K622" s="13" t="s">
        <v>813</v>
      </c>
      <c r="L622" s="14" t="s">
        <v>814</v>
      </c>
      <c r="M622" s="17">
        <f t="shared" si="20"/>
        <v>1.5925925925925927E-2</v>
      </c>
      <c r="N622">
        <f t="shared" si="21"/>
        <v>2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815</v>
      </c>
      <c r="H623" s="9" t="s">
        <v>124</v>
      </c>
      <c r="I623" s="9" t="s">
        <v>518</v>
      </c>
      <c r="J623" s="3" t="s">
        <v>2126</v>
      </c>
      <c r="K623" s="13" t="s">
        <v>816</v>
      </c>
      <c r="L623" s="14" t="s">
        <v>817</v>
      </c>
      <c r="M623" s="17">
        <f t="shared" si="20"/>
        <v>2.1180555555555564E-2</v>
      </c>
      <c r="N623">
        <f t="shared" si="21"/>
        <v>4</v>
      </c>
    </row>
    <row r="624" spans="1:14" x14ac:dyDescent="0.25">
      <c r="A624" s="11"/>
      <c r="B624" s="12"/>
      <c r="C624" s="12"/>
      <c r="D624" s="12"/>
      <c r="E624" s="12"/>
      <c r="F624" s="12"/>
      <c r="G624" s="9" t="s">
        <v>818</v>
      </c>
      <c r="H624" s="9" t="s">
        <v>124</v>
      </c>
      <c r="I624" s="9" t="s">
        <v>518</v>
      </c>
      <c r="J624" s="3" t="s">
        <v>2126</v>
      </c>
      <c r="K624" s="13" t="s">
        <v>819</v>
      </c>
      <c r="L624" s="14" t="s">
        <v>820</v>
      </c>
      <c r="M624" s="17">
        <f t="shared" si="20"/>
        <v>1.9201388888888893E-2</v>
      </c>
      <c r="N624">
        <f t="shared" si="21"/>
        <v>6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821</v>
      </c>
      <c r="H625" s="9" t="s">
        <v>124</v>
      </c>
      <c r="I625" s="9" t="s">
        <v>518</v>
      </c>
      <c r="J625" s="3" t="s">
        <v>2126</v>
      </c>
      <c r="K625" s="13" t="s">
        <v>822</v>
      </c>
      <c r="L625" s="14" t="s">
        <v>823</v>
      </c>
      <c r="M625" s="17">
        <f t="shared" si="20"/>
        <v>4.0393518518518523E-2</v>
      </c>
      <c r="N625">
        <f t="shared" si="21"/>
        <v>7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414</v>
      </c>
      <c r="H626" s="9" t="s">
        <v>124</v>
      </c>
      <c r="I626" s="9" t="s">
        <v>18</v>
      </c>
      <c r="J626" s="3" t="s">
        <v>2126</v>
      </c>
      <c r="K626" s="13" t="s">
        <v>415</v>
      </c>
      <c r="L626" s="14" t="s">
        <v>416</v>
      </c>
      <c r="M626" s="17">
        <f t="shared" si="20"/>
        <v>2.7465277777777741E-2</v>
      </c>
      <c r="N626">
        <f t="shared" si="21"/>
        <v>19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824</v>
      </c>
      <c r="H627" s="9" t="s">
        <v>124</v>
      </c>
      <c r="I627" s="9" t="s">
        <v>518</v>
      </c>
      <c r="J627" s="3" t="s">
        <v>2126</v>
      </c>
      <c r="K627" s="13" t="s">
        <v>825</v>
      </c>
      <c r="L627" s="14" t="s">
        <v>826</v>
      </c>
      <c r="M627" s="17">
        <f t="shared" si="20"/>
        <v>2.6851851851851682E-2</v>
      </c>
      <c r="N627">
        <f t="shared" si="21"/>
        <v>18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1252</v>
      </c>
      <c r="H628" s="9" t="s">
        <v>124</v>
      </c>
      <c r="I628" s="9" t="s">
        <v>925</v>
      </c>
      <c r="J628" s="3" t="s">
        <v>2126</v>
      </c>
      <c r="K628" s="13" t="s">
        <v>1253</v>
      </c>
      <c r="L628" s="14" t="s">
        <v>1254</v>
      </c>
      <c r="M628" s="17">
        <f t="shared" si="20"/>
        <v>1.4918981481481478E-2</v>
      </c>
      <c r="N628">
        <f t="shared" si="21"/>
        <v>2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1255</v>
      </c>
      <c r="H629" s="9" t="s">
        <v>124</v>
      </c>
      <c r="I629" s="9" t="s">
        <v>925</v>
      </c>
      <c r="J629" s="3" t="s">
        <v>2126</v>
      </c>
      <c r="K629" s="13" t="s">
        <v>1256</v>
      </c>
      <c r="L629" s="14" t="s">
        <v>1257</v>
      </c>
      <c r="M629" s="17">
        <f t="shared" si="20"/>
        <v>1.7384259259259294E-2</v>
      </c>
      <c r="N629">
        <f t="shared" si="21"/>
        <v>3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1258</v>
      </c>
      <c r="H630" s="9" t="s">
        <v>124</v>
      </c>
      <c r="I630" s="9" t="s">
        <v>925</v>
      </c>
      <c r="J630" s="3" t="s">
        <v>2126</v>
      </c>
      <c r="K630" s="13" t="s">
        <v>1259</v>
      </c>
      <c r="L630" s="14" t="s">
        <v>1260</v>
      </c>
      <c r="M630" s="17">
        <f t="shared" si="20"/>
        <v>1.2662037037037055E-2</v>
      </c>
      <c r="N630">
        <f t="shared" si="21"/>
        <v>4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1261</v>
      </c>
      <c r="H631" s="9" t="s">
        <v>124</v>
      </c>
      <c r="I631" s="9" t="s">
        <v>925</v>
      </c>
      <c r="J631" s="3" t="s">
        <v>2126</v>
      </c>
      <c r="K631" s="13" t="s">
        <v>1262</v>
      </c>
      <c r="L631" s="14" t="s">
        <v>1263</v>
      </c>
      <c r="M631" s="17">
        <f t="shared" si="20"/>
        <v>1.9780092592592613E-2</v>
      </c>
      <c r="N631">
        <f t="shared" si="21"/>
        <v>16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1639</v>
      </c>
      <c r="H632" s="9" t="s">
        <v>124</v>
      </c>
      <c r="I632" s="9" t="s">
        <v>1334</v>
      </c>
      <c r="J632" s="3" t="s">
        <v>2126</v>
      </c>
      <c r="K632" s="13" t="s">
        <v>1640</v>
      </c>
      <c r="L632" s="14" t="s">
        <v>1641</v>
      </c>
      <c r="M632" s="17">
        <f t="shared" si="20"/>
        <v>1.2662037037037041E-2</v>
      </c>
      <c r="N632">
        <f t="shared" si="21"/>
        <v>1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1642</v>
      </c>
      <c r="H633" s="9" t="s">
        <v>124</v>
      </c>
      <c r="I633" s="9" t="s">
        <v>1334</v>
      </c>
      <c r="J633" s="3" t="s">
        <v>2126</v>
      </c>
      <c r="K633" s="13" t="s">
        <v>1643</v>
      </c>
      <c r="L633" s="14" t="s">
        <v>1644</v>
      </c>
      <c r="M633" s="17">
        <f t="shared" si="20"/>
        <v>1.4236111111111116E-2</v>
      </c>
      <c r="N633">
        <f t="shared" si="21"/>
        <v>6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1645</v>
      </c>
      <c r="H634" s="9" t="s">
        <v>124</v>
      </c>
      <c r="I634" s="9" t="s">
        <v>1334</v>
      </c>
      <c r="J634" s="3" t="s">
        <v>2126</v>
      </c>
      <c r="K634" s="13" t="s">
        <v>1646</v>
      </c>
      <c r="L634" s="14" t="s">
        <v>1647</v>
      </c>
      <c r="M634" s="17">
        <f t="shared" si="20"/>
        <v>2.5891203703703736E-2</v>
      </c>
      <c r="N634">
        <f t="shared" si="21"/>
        <v>9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1648</v>
      </c>
      <c r="H635" s="9" t="s">
        <v>124</v>
      </c>
      <c r="I635" s="9" t="s">
        <v>1334</v>
      </c>
      <c r="J635" s="3" t="s">
        <v>2126</v>
      </c>
      <c r="K635" s="13" t="s">
        <v>1649</v>
      </c>
      <c r="L635" s="14" t="s">
        <v>1650</v>
      </c>
      <c r="M635" s="17">
        <f t="shared" si="20"/>
        <v>1.0914351851851856E-2</v>
      </c>
      <c r="N635">
        <f t="shared" si="21"/>
        <v>9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1651</v>
      </c>
      <c r="H636" s="9" t="s">
        <v>124</v>
      </c>
      <c r="I636" s="9" t="s">
        <v>1334</v>
      </c>
      <c r="J636" s="3" t="s">
        <v>2126</v>
      </c>
      <c r="K636" s="13" t="s">
        <v>1652</v>
      </c>
      <c r="L636" s="14" t="s">
        <v>1653</v>
      </c>
      <c r="M636" s="17">
        <f t="shared" si="20"/>
        <v>1.5902777777777821E-2</v>
      </c>
      <c r="N636">
        <f t="shared" si="21"/>
        <v>9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1654</v>
      </c>
      <c r="H637" s="9" t="s">
        <v>124</v>
      </c>
      <c r="I637" s="9" t="s">
        <v>1334</v>
      </c>
      <c r="J637" s="3" t="s">
        <v>2126</v>
      </c>
      <c r="K637" s="13" t="s">
        <v>1655</v>
      </c>
      <c r="L637" s="14" t="s">
        <v>1656</v>
      </c>
      <c r="M637" s="17">
        <f t="shared" si="20"/>
        <v>2.5856481481481508E-2</v>
      </c>
      <c r="N637">
        <f t="shared" si="21"/>
        <v>10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1657</v>
      </c>
      <c r="H638" s="9" t="s">
        <v>124</v>
      </c>
      <c r="I638" s="9" t="s">
        <v>1334</v>
      </c>
      <c r="J638" s="3" t="s">
        <v>2126</v>
      </c>
      <c r="K638" s="13" t="s">
        <v>1658</v>
      </c>
      <c r="L638" s="14" t="s">
        <v>1659</v>
      </c>
      <c r="M638" s="17">
        <f t="shared" si="20"/>
        <v>1.6967592592592506E-2</v>
      </c>
      <c r="N638">
        <f t="shared" si="21"/>
        <v>15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1940</v>
      </c>
      <c r="H639" s="9" t="s">
        <v>124</v>
      </c>
      <c r="I639" s="9" t="s">
        <v>1712</v>
      </c>
      <c r="J639" s="3" t="s">
        <v>2126</v>
      </c>
      <c r="K639" s="13" t="s">
        <v>1941</v>
      </c>
      <c r="L639" s="14" t="s">
        <v>1942</v>
      </c>
      <c r="M639" s="17">
        <f t="shared" si="20"/>
        <v>1.6458333333333339E-2</v>
      </c>
      <c r="N639">
        <f t="shared" si="21"/>
        <v>2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1943</v>
      </c>
      <c r="H640" s="9" t="s">
        <v>124</v>
      </c>
      <c r="I640" s="9" t="s">
        <v>1712</v>
      </c>
      <c r="J640" s="3" t="s">
        <v>2126</v>
      </c>
      <c r="K640" s="13" t="s">
        <v>1944</v>
      </c>
      <c r="L640" s="14" t="s">
        <v>1945</v>
      </c>
      <c r="M640" s="17">
        <f t="shared" si="20"/>
        <v>2.0543981481481483E-2</v>
      </c>
      <c r="N640">
        <f t="shared" si="21"/>
        <v>4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1946</v>
      </c>
      <c r="H641" s="9" t="s">
        <v>124</v>
      </c>
      <c r="I641" s="9" t="s">
        <v>1712</v>
      </c>
      <c r="J641" s="3" t="s">
        <v>2126</v>
      </c>
      <c r="K641" s="13" t="s">
        <v>1947</v>
      </c>
      <c r="L641" s="14" t="s">
        <v>1948</v>
      </c>
      <c r="M641" s="17">
        <f t="shared" si="20"/>
        <v>2.5983796296296297E-2</v>
      </c>
      <c r="N641">
        <f t="shared" si="21"/>
        <v>4</v>
      </c>
    </row>
    <row r="642" spans="1:14" x14ac:dyDescent="0.25">
      <c r="A642" s="3" t="s">
        <v>417</v>
      </c>
      <c r="B642" s="9" t="s">
        <v>418</v>
      </c>
      <c r="C642" s="10" t="s">
        <v>12</v>
      </c>
      <c r="D642" s="5"/>
      <c r="E642" s="5"/>
      <c r="F642" s="5"/>
      <c r="G642" s="5"/>
      <c r="H642" s="5"/>
      <c r="I642" s="5"/>
      <c r="J642" s="6"/>
      <c r="K642" s="7"/>
      <c r="L642" s="8"/>
    </row>
    <row r="643" spans="1:14" x14ac:dyDescent="0.25">
      <c r="A643" s="11"/>
      <c r="B643" s="12"/>
      <c r="C643" s="9" t="s">
        <v>2069</v>
      </c>
      <c r="D643" s="9" t="s">
        <v>2070</v>
      </c>
      <c r="E643" s="9" t="s">
        <v>2070</v>
      </c>
      <c r="F643" s="9" t="s">
        <v>421</v>
      </c>
      <c r="G643" s="10" t="s">
        <v>12</v>
      </c>
      <c r="H643" s="5"/>
      <c r="I643" s="5"/>
      <c r="J643" s="6"/>
      <c r="K643" s="7"/>
      <c r="L643" s="8"/>
    </row>
    <row r="644" spans="1:14" x14ac:dyDescent="0.25">
      <c r="A644" s="11"/>
      <c r="B644" s="12"/>
      <c r="C644" s="12"/>
      <c r="D644" s="12"/>
      <c r="E644" s="12"/>
      <c r="F644" s="12"/>
      <c r="G644" s="9" t="s">
        <v>2071</v>
      </c>
      <c r="H644" s="9" t="s">
        <v>124</v>
      </c>
      <c r="I644" s="9" t="s">
        <v>1981</v>
      </c>
      <c r="J644" s="3" t="s">
        <v>2126</v>
      </c>
      <c r="K644" s="13" t="s">
        <v>2072</v>
      </c>
      <c r="L644" s="14" t="s">
        <v>2073</v>
      </c>
      <c r="M644" s="17">
        <f t="shared" ref="M643:M706" si="22">L644-K644</f>
        <v>1.7245370370370439E-2</v>
      </c>
      <c r="N644">
        <f t="shared" ref="N643:N706" si="23">HOUR(K644)</f>
        <v>12</v>
      </c>
    </row>
    <row r="645" spans="1:14" x14ac:dyDescent="0.25">
      <c r="A645" s="11"/>
      <c r="B645" s="12"/>
      <c r="C645" s="12"/>
      <c r="D645" s="12"/>
      <c r="E645" s="12"/>
      <c r="F645" s="12"/>
      <c r="G645" s="9" t="s">
        <v>2074</v>
      </c>
      <c r="H645" s="9" t="s">
        <v>124</v>
      </c>
      <c r="I645" s="9" t="s">
        <v>1981</v>
      </c>
      <c r="J645" s="3" t="s">
        <v>2126</v>
      </c>
      <c r="K645" s="13" t="s">
        <v>2075</v>
      </c>
      <c r="L645" s="14" t="s">
        <v>2076</v>
      </c>
      <c r="M645" s="17">
        <f t="shared" si="22"/>
        <v>1.5891203703703671E-2</v>
      </c>
      <c r="N645">
        <f t="shared" si="23"/>
        <v>16</v>
      </c>
    </row>
    <row r="646" spans="1:14" x14ac:dyDescent="0.25">
      <c r="A646" s="11"/>
      <c r="B646" s="12"/>
      <c r="C646" s="9" t="s">
        <v>419</v>
      </c>
      <c r="D646" s="9" t="s">
        <v>420</v>
      </c>
      <c r="E646" s="9" t="s">
        <v>420</v>
      </c>
      <c r="F646" s="9" t="s">
        <v>421</v>
      </c>
      <c r="G646" s="10" t="s">
        <v>12</v>
      </c>
      <c r="H646" s="5"/>
      <c r="I646" s="5"/>
      <c r="J646" s="6"/>
      <c r="K646" s="7"/>
      <c r="L646" s="8"/>
    </row>
    <row r="647" spans="1:14" x14ac:dyDescent="0.25">
      <c r="A647" s="11"/>
      <c r="B647" s="12"/>
      <c r="C647" s="12"/>
      <c r="D647" s="12"/>
      <c r="E647" s="12"/>
      <c r="F647" s="12"/>
      <c r="G647" s="9" t="s">
        <v>422</v>
      </c>
      <c r="H647" s="9" t="s">
        <v>124</v>
      </c>
      <c r="I647" s="9" t="s">
        <v>18</v>
      </c>
      <c r="J647" s="3" t="s">
        <v>2126</v>
      </c>
      <c r="K647" s="13" t="s">
        <v>423</v>
      </c>
      <c r="L647" s="14" t="s">
        <v>424</v>
      </c>
      <c r="M647" s="17">
        <f t="shared" si="22"/>
        <v>4.0833333333333388E-2</v>
      </c>
      <c r="N647">
        <f t="shared" si="23"/>
        <v>14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425</v>
      </c>
      <c r="H648" s="9" t="s">
        <v>124</v>
      </c>
      <c r="I648" s="9" t="s">
        <v>18</v>
      </c>
      <c r="J648" s="3" t="s">
        <v>2126</v>
      </c>
      <c r="K648" s="13" t="s">
        <v>426</v>
      </c>
      <c r="L648" s="14" t="s">
        <v>427</v>
      </c>
      <c r="M648" s="17">
        <f t="shared" si="22"/>
        <v>1.534722222222229E-2</v>
      </c>
      <c r="N648">
        <f t="shared" si="23"/>
        <v>20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1660</v>
      </c>
      <c r="H649" s="9" t="s">
        <v>124</v>
      </c>
      <c r="I649" s="9" t="s">
        <v>1334</v>
      </c>
      <c r="J649" s="3" t="s">
        <v>2126</v>
      </c>
      <c r="K649" s="13" t="s">
        <v>1661</v>
      </c>
      <c r="L649" s="14" t="s">
        <v>1662</v>
      </c>
      <c r="M649" s="17">
        <f t="shared" si="22"/>
        <v>1.5879629629629577E-2</v>
      </c>
      <c r="N649">
        <f t="shared" si="23"/>
        <v>8</v>
      </c>
    </row>
    <row r="650" spans="1:14" x14ac:dyDescent="0.25">
      <c r="A650" s="11"/>
      <c r="B650" s="12"/>
      <c r="C650" s="9" t="s">
        <v>853</v>
      </c>
      <c r="D650" s="9" t="s">
        <v>854</v>
      </c>
      <c r="E650" s="9" t="s">
        <v>854</v>
      </c>
      <c r="F650" s="9" t="s">
        <v>421</v>
      </c>
      <c r="G650" s="10" t="s">
        <v>12</v>
      </c>
      <c r="H650" s="5"/>
      <c r="I650" s="5"/>
      <c r="J650" s="6"/>
      <c r="K650" s="7"/>
      <c r="L650" s="8"/>
    </row>
    <row r="651" spans="1:14" x14ac:dyDescent="0.25">
      <c r="A651" s="11"/>
      <c r="B651" s="12"/>
      <c r="C651" s="12"/>
      <c r="D651" s="12"/>
      <c r="E651" s="12"/>
      <c r="F651" s="12"/>
      <c r="G651" s="9" t="s">
        <v>855</v>
      </c>
      <c r="H651" s="9" t="s">
        <v>124</v>
      </c>
      <c r="I651" s="9" t="s">
        <v>518</v>
      </c>
      <c r="J651" s="3" t="s">
        <v>2126</v>
      </c>
      <c r="K651" s="13" t="s">
        <v>856</v>
      </c>
      <c r="L651" s="14" t="s">
        <v>857</v>
      </c>
      <c r="M651" s="17">
        <f t="shared" si="22"/>
        <v>1.9212962962962987E-2</v>
      </c>
      <c r="N651">
        <f t="shared" si="23"/>
        <v>10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1296</v>
      </c>
      <c r="H652" s="9" t="s">
        <v>124</v>
      </c>
      <c r="I652" s="9" t="s">
        <v>925</v>
      </c>
      <c r="J652" s="3" t="s">
        <v>2126</v>
      </c>
      <c r="K652" s="13" t="s">
        <v>1297</v>
      </c>
      <c r="L652" s="14" t="s">
        <v>1298</v>
      </c>
      <c r="M652" s="17">
        <f t="shared" si="22"/>
        <v>3.0150462962962976E-2</v>
      </c>
      <c r="N652">
        <f t="shared" si="23"/>
        <v>10</v>
      </c>
    </row>
    <row r="653" spans="1:14" x14ac:dyDescent="0.25">
      <c r="A653" s="11"/>
      <c r="B653" s="12"/>
      <c r="C653" s="12"/>
      <c r="D653" s="12"/>
      <c r="E653" s="12"/>
      <c r="F653" s="12"/>
      <c r="G653" s="9" t="s">
        <v>1663</v>
      </c>
      <c r="H653" s="9" t="s">
        <v>124</v>
      </c>
      <c r="I653" s="9" t="s">
        <v>1334</v>
      </c>
      <c r="J653" s="3" t="s">
        <v>2126</v>
      </c>
      <c r="K653" s="13" t="s">
        <v>1664</v>
      </c>
      <c r="L653" s="14" t="s">
        <v>1665</v>
      </c>
      <c r="M653" s="17">
        <f t="shared" si="22"/>
        <v>2.6215277777777768E-2</v>
      </c>
      <c r="N653">
        <f t="shared" si="23"/>
        <v>11</v>
      </c>
    </row>
    <row r="654" spans="1:14" x14ac:dyDescent="0.25">
      <c r="A654" s="11"/>
      <c r="B654" s="12"/>
      <c r="C654" s="12"/>
      <c r="D654" s="12"/>
      <c r="E654" s="12"/>
      <c r="F654" s="12"/>
      <c r="G654" s="9" t="s">
        <v>2077</v>
      </c>
      <c r="H654" s="9" t="s">
        <v>124</v>
      </c>
      <c r="I654" s="9" t="s">
        <v>1981</v>
      </c>
      <c r="J654" s="3" t="s">
        <v>2126</v>
      </c>
      <c r="K654" s="13" t="s">
        <v>2078</v>
      </c>
      <c r="L654" s="14" t="s">
        <v>2079</v>
      </c>
      <c r="M654" s="17">
        <f t="shared" si="22"/>
        <v>1.5844907407407405E-2</v>
      </c>
      <c r="N654">
        <f t="shared" si="23"/>
        <v>10</v>
      </c>
    </row>
    <row r="655" spans="1:14" x14ac:dyDescent="0.25">
      <c r="A655" s="11"/>
      <c r="B655" s="12"/>
      <c r="C655" s="9" t="s">
        <v>428</v>
      </c>
      <c r="D655" s="9" t="s">
        <v>429</v>
      </c>
      <c r="E655" s="9" t="s">
        <v>429</v>
      </c>
      <c r="F655" s="9" t="s">
        <v>421</v>
      </c>
      <c r="G655" s="9" t="s">
        <v>430</v>
      </c>
      <c r="H655" s="9" t="s">
        <v>124</v>
      </c>
      <c r="I655" s="9" t="s">
        <v>18</v>
      </c>
      <c r="J655" s="3" t="s">
        <v>2126</v>
      </c>
      <c r="K655" s="13" t="s">
        <v>431</v>
      </c>
      <c r="L655" s="14" t="s">
        <v>432</v>
      </c>
      <c r="M655" s="17">
        <f t="shared" si="22"/>
        <v>2.2361111111111165E-2</v>
      </c>
      <c r="N655">
        <f t="shared" si="23"/>
        <v>16</v>
      </c>
    </row>
    <row r="656" spans="1:14" x14ac:dyDescent="0.25">
      <c r="A656" s="3" t="s">
        <v>433</v>
      </c>
      <c r="B656" s="9" t="s">
        <v>434</v>
      </c>
      <c r="C656" s="10" t="s">
        <v>12</v>
      </c>
      <c r="D656" s="5"/>
      <c r="E656" s="5"/>
      <c r="F656" s="5"/>
      <c r="G656" s="5"/>
      <c r="H656" s="5"/>
      <c r="I656" s="5"/>
      <c r="J656" s="6"/>
      <c r="K656" s="7"/>
      <c r="L656" s="8"/>
    </row>
    <row r="657" spans="1:14" x14ac:dyDescent="0.25">
      <c r="A657" s="11"/>
      <c r="B657" s="12"/>
      <c r="C657" s="9" t="s">
        <v>475</v>
      </c>
      <c r="D657" s="9" t="s">
        <v>476</v>
      </c>
      <c r="E657" s="9" t="s">
        <v>477</v>
      </c>
      <c r="F657" s="9" t="s">
        <v>15</v>
      </c>
      <c r="G657" s="10" t="s">
        <v>12</v>
      </c>
      <c r="H657" s="5"/>
      <c r="I657" s="5"/>
      <c r="J657" s="6"/>
      <c r="K657" s="7"/>
      <c r="L657" s="8"/>
    </row>
    <row r="658" spans="1:14" x14ac:dyDescent="0.25">
      <c r="A658" s="11"/>
      <c r="B658" s="12"/>
      <c r="C658" s="12"/>
      <c r="D658" s="12"/>
      <c r="E658" s="12"/>
      <c r="F658" s="12"/>
      <c r="G658" s="9" t="s">
        <v>858</v>
      </c>
      <c r="H658" s="9" t="s">
        <v>124</v>
      </c>
      <c r="I658" s="9" t="s">
        <v>518</v>
      </c>
      <c r="J658" s="3" t="s">
        <v>2126</v>
      </c>
      <c r="K658" s="13" t="s">
        <v>859</v>
      </c>
      <c r="L658" s="14" t="s">
        <v>860</v>
      </c>
      <c r="M658" s="17">
        <f t="shared" si="22"/>
        <v>2.5092592592592611E-2</v>
      </c>
      <c r="N658">
        <f t="shared" si="23"/>
        <v>8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861</v>
      </c>
      <c r="H659" s="9" t="s">
        <v>124</v>
      </c>
      <c r="I659" s="9" t="s">
        <v>518</v>
      </c>
      <c r="J659" s="3" t="s">
        <v>2126</v>
      </c>
      <c r="K659" s="13" t="s">
        <v>862</v>
      </c>
      <c r="L659" s="14" t="s">
        <v>863</v>
      </c>
      <c r="M659" s="17">
        <f t="shared" si="22"/>
        <v>2.1724537037036917E-2</v>
      </c>
      <c r="N659">
        <f t="shared" si="23"/>
        <v>13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864</v>
      </c>
      <c r="H660" s="9" t="s">
        <v>124</v>
      </c>
      <c r="I660" s="9" t="s">
        <v>518</v>
      </c>
      <c r="J660" s="3" t="s">
        <v>2126</v>
      </c>
      <c r="K660" s="13" t="s">
        <v>865</v>
      </c>
      <c r="L660" s="14" t="s">
        <v>866</v>
      </c>
      <c r="M660" s="17">
        <f t="shared" si="22"/>
        <v>1.402777777777775E-2</v>
      </c>
      <c r="N660">
        <f t="shared" si="23"/>
        <v>15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1299</v>
      </c>
      <c r="H661" s="9" t="s">
        <v>124</v>
      </c>
      <c r="I661" s="9" t="s">
        <v>925</v>
      </c>
      <c r="J661" s="3" t="s">
        <v>2126</v>
      </c>
      <c r="K661" s="13" t="s">
        <v>1300</v>
      </c>
      <c r="L661" s="14" t="s">
        <v>1301</v>
      </c>
      <c r="M661" s="17">
        <f t="shared" si="22"/>
        <v>4.7291666666666732E-2</v>
      </c>
      <c r="N661">
        <f t="shared" si="23"/>
        <v>11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1666</v>
      </c>
      <c r="H662" s="9" t="s">
        <v>124</v>
      </c>
      <c r="I662" s="9" t="s">
        <v>1334</v>
      </c>
      <c r="J662" s="3" t="s">
        <v>2126</v>
      </c>
      <c r="K662" s="13" t="s">
        <v>1667</v>
      </c>
      <c r="L662" s="14" t="s">
        <v>1668</v>
      </c>
      <c r="M662" s="17">
        <f t="shared" si="22"/>
        <v>2.4525462962962874E-2</v>
      </c>
      <c r="N662">
        <f t="shared" si="23"/>
        <v>13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1669</v>
      </c>
      <c r="H663" s="9" t="s">
        <v>124</v>
      </c>
      <c r="I663" s="9" t="s">
        <v>1334</v>
      </c>
      <c r="J663" s="3" t="s">
        <v>2126</v>
      </c>
      <c r="K663" s="13" t="s">
        <v>1670</v>
      </c>
      <c r="L663" s="14" t="s">
        <v>1671</v>
      </c>
      <c r="M663" s="17">
        <f t="shared" si="22"/>
        <v>1.5914351851851971E-2</v>
      </c>
      <c r="N663">
        <f t="shared" si="23"/>
        <v>18</v>
      </c>
    </row>
    <row r="664" spans="1:14" x14ac:dyDescent="0.25">
      <c r="A664" s="11"/>
      <c r="B664" s="12"/>
      <c r="C664" s="9" t="s">
        <v>435</v>
      </c>
      <c r="D664" s="9" t="s">
        <v>436</v>
      </c>
      <c r="E664" s="9" t="s">
        <v>437</v>
      </c>
      <c r="F664" s="9" t="s">
        <v>15</v>
      </c>
      <c r="G664" s="10" t="s">
        <v>12</v>
      </c>
      <c r="H664" s="5"/>
      <c r="I664" s="5"/>
      <c r="J664" s="6"/>
      <c r="K664" s="7"/>
      <c r="L664" s="8"/>
    </row>
    <row r="665" spans="1:14" x14ac:dyDescent="0.25">
      <c r="A665" s="11"/>
      <c r="B665" s="12"/>
      <c r="C665" s="12"/>
      <c r="D665" s="12"/>
      <c r="E665" s="12"/>
      <c r="F665" s="12"/>
      <c r="G665" s="9" t="s">
        <v>438</v>
      </c>
      <c r="H665" s="9" t="s">
        <v>124</v>
      </c>
      <c r="I665" s="9" t="s">
        <v>18</v>
      </c>
      <c r="J665" s="3" t="s">
        <v>2126</v>
      </c>
      <c r="K665" s="13" t="s">
        <v>439</v>
      </c>
      <c r="L665" s="14" t="s">
        <v>440</v>
      </c>
      <c r="M665" s="17">
        <f t="shared" si="22"/>
        <v>2.1354166666666674E-2</v>
      </c>
      <c r="N665">
        <f t="shared" si="23"/>
        <v>13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1949</v>
      </c>
      <c r="H666" s="9" t="s">
        <v>124</v>
      </c>
      <c r="I666" s="9" t="s">
        <v>1712</v>
      </c>
      <c r="J666" s="3" t="s">
        <v>2126</v>
      </c>
      <c r="K666" s="13" t="s">
        <v>1950</v>
      </c>
      <c r="L666" s="14" t="s">
        <v>1951</v>
      </c>
      <c r="M666" s="17">
        <f t="shared" si="22"/>
        <v>2.445601851851853E-2</v>
      </c>
      <c r="N666">
        <f t="shared" si="23"/>
        <v>16</v>
      </c>
    </row>
    <row r="667" spans="1:14" x14ac:dyDescent="0.25">
      <c r="A667" s="11"/>
      <c r="B667" s="12"/>
      <c r="C667" s="12"/>
      <c r="D667" s="12"/>
      <c r="E667" s="12"/>
      <c r="F667" s="12"/>
      <c r="G667" s="9" t="s">
        <v>1952</v>
      </c>
      <c r="H667" s="9" t="s">
        <v>124</v>
      </c>
      <c r="I667" s="9" t="s">
        <v>1712</v>
      </c>
      <c r="J667" s="3" t="s">
        <v>2126</v>
      </c>
      <c r="K667" s="13" t="s">
        <v>1953</v>
      </c>
      <c r="L667" s="14" t="s">
        <v>1954</v>
      </c>
      <c r="M667" s="17">
        <f t="shared" si="22"/>
        <v>2.4351851851851847E-2</v>
      </c>
      <c r="N667">
        <f t="shared" si="23"/>
        <v>16</v>
      </c>
    </row>
    <row r="668" spans="1:14" x14ac:dyDescent="0.25">
      <c r="A668" s="11"/>
      <c r="B668" s="12"/>
      <c r="C668" s="12"/>
      <c r="D668" s="12"/>
      <c r="E668" s="12"/>
      <c r="F668" s="12"/>
      <c r="G668" s="9" t="s">
        <v>1955</v>
      </c>
      <c r="H668" s="9" t="s">
        <v>124</v>
      </c>
      <c r="I668" s="9" t="s">
        <v>1712</v>
      </c>
      <c r="J668" s="3" t="s">
        <v>2126</v>
      </c>
      <c r="K668" s="13" t="s">
        <v>1956</v>
      </c>
      <c r="L668" s="14" t="s">
        <v>1957</v>
      </c>
      <c r="M668" s="17">
        <f t="shared" si="22"/>
        <v>1.4282407407407494E-2</v>
      </c>
      <c r="N668">
        <f t="shared" si="23"/>
        <v>17</v>
      </c>
    </row>
    <row r="669" spans="1:14" x14ac:dyDescent="0.25">
      <c r="A669" s="11"/>
      <c r="B669" s="12"/>
      <c r="C669" s="12"/>
      <c r="D669" s="12"/>
      <c r="E669" s="12"/>
      <c r="F669" s="12"/>
      <c r="G669" s="9" t="s">
        <v>2080</v>
      </c>
      <c r="H669" s="9" t="s">
        <v>124</v>
      </c>
      <c r="I669" s="9" t="s">
        <v>1981</v>
      </c>
      <c r="J669" s="3" t="s">
        <v>2126</v>
      </c>
      <c r="K669" s="13" t="s">
        <v>2081</v>
      </c>
      <c r="L669" s="14" t="s">
        <v>2082</v>
      </c>
      <c r="M669" s="17">
        <f t="shared" si="22"/>
        <v>1.5532407407407411E-2</v>
      </c>
      <c r="N669">
        <f t="shared" si="23"/>
        <v>8</v>
      </c>
    </row>
    <row r="670" spans="1:14" x14ac:dyDescent="0.25">
      <c r="A670" s="11"/>
      <c r="B670" s="12"/>
      <c r="C670" s="9" t="s">
        <v>441</v>
      </c>
      <c r="D670" s="9" t="s">
        <v>442</v>
      </c>
      <c r="E670" s="9" t="s">
        <v>442</v>
      </c>
      <c r="F670" s="9" t="s">
        <v>15</v>
      </c>
      <c r="G670" s="10" t="s">
        <v>12</v>
      </c>
      <c r="H670" s="5"/>
      <c r="I670" s="5"/>
      <c r="J670" s="6"/>
      <c r="K670" s="7"/>
      <c r="L670" s="8"/>
    </row>
    <row r="671" spans="1:14" x14ac:dyDescent="0.25">
      <c r="A671" s="11"/>
      <c r="B671" s="12"/>
      <c r="C671" s="12"/>
      <c r="D671" s="12"/>
      <c r="E671" s="12"/>
      <c r="F671" s="12"/>
      <c r="G671" s="9" t="s">
        <v>443</v>
      </c>
      <c r="H671" s="9" t="s">
        <v>124</v>
      </c>
      <c r="I671" s="9" t="s">
        <v>18</v>
      </c>
      <c r="J671" s="3" t="s">
        <v>2126</v>
      </c>
      <c r="K671" s="13" t="s">
        <v>444</v>
      </c>
      <c r="L671" s="14" t="s">
        <v>445</v>
      </c>
      <c r="M671" s="17">
        <f t="shared" si="22"/>
        <v>1.4189814814814822E-2</v>
      </c>
      <c r="N671">
        <f t="shared" si="23"/>
        <v>5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446</v>
      </c>
      <c r="H672" s="9" t="s">
        <v>124</v>
      </c>
      <c r="I672" s="9" t="s">
        <v>18</v>
      </c>
      <c r="J672" s="3" t="s">
        <v>2126</v>
      </c>
      <c r="K672" s="13" t="s">
        <v>447</v>
      </c>
      <c r="L672" s="14" t="s">
        <v>448</v>
      </c>
      <c r="M672" s="17">
        <f t="shared" si="22"/>
        <v>3.0335648148148098E-2</v>
      </c>
      <c r="N672">
        <f t="shared" si="23"/>
        <v>9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867</v>
      </c>
      <c r="H673" s="9" t="s">
        <v>124</v>
      </c>
      <c r="I673" s="9" t="s">
        <v>518</v>
      </c>
      <c r="J673" s="3" t="s">
        <v>2126</v>
      </c>
      <c r="K673" s="13" t="s">
        <v>868</v>
      </c>
      <c r="L673" s="14" t="s">
        <v>869</v>
      </c>
      <c r="M673" s="17">
        <f t="shared" si="22"/>
        <v>1.5671296296296322E-2</v>
      </c>
      <c r="N673">
        <f t="shared" si="23"/>
        <v>5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870</v>
      </c>
      <c r="H674" s="9" t="s">
        <v>124</v>
      </c>
      <c r="I674" s="9" t="s">
        <v>518</v>
      </c>
      <c r="J674" s="3" t="s">
        <v>2126</v>
      </c>
      <c r="K674" s="13" t="s">
        <v>871</v>
      </c>
      <c r="L674" s="14" t="s">
        <v>872</v>
      </c>
      <c r="M674" s="17">
        <f t="shared" si="22"/>
        <v>1.4004629629629561E-2</v>
      </c>
      <c r="N674">
        <f t="shared" si="23"/>
        <v>9</v>
      </c>
    </row>
    <row r="675" spans="1:14" x14ac:dyDescent="0.25">
      <c r="A675" s="11"/>
      <c r="B675" s="12"/>
      <c r="C675" s="12"/>
      <c r="D675" s="12"/>
      <c r="E675" s="12"/>
      <c r="F675" s="12"/>
      <c r="G675" s="9" t="s">
        <v>1302</v>
      </c>
      <c r="H675" s="9" t="s">
        <v>124</v>
      </c>
      <c r="I675" s="9" t="s">
        <v>925</v>
      </c>
      <c r="J675" s="3" t="s">
        <v>2126</v>
      </c>
      <c r="K675" s="13" t="s">
        <v>1303</v>
      </c>
      <c r="L675" s="14" t="s">
        <v>1304</v>
      </c>
      <c r="M675" s="17">
        <f t="shared" si="22"/>
        <v>1.5578703703703733E-2</v>
      </c>
      <c r="N675">
        <f t="shared" si="23"/>
        <v>14</v>
      </c>
    </row>
    <row r="676" spans="1:14" x14ac:dyDescent="0.25">
      <c r="A676" s="11"/>
      <c r="B676" s="12"/>
      <c r="C676" s="12"/>
      <c r="D676" s="12"/>
      <c r="E676" s="12"/>
      <c r="F676" s="12"/>
      <c r="G676" s="9" t="s">
        <v>1305</v>
      </c>
      <c r="H676" s="9" t="s">
        <v>124</v>
      </c>
      <c r="I676" s="9" t="s">
        <v>925</v>
      </c>
      <c r="J676" s="3" t="s">
        <v>2126</v>
      </c>
      <c r="K676" s="13" t="s">
        <v>1306</v>
      </c>
      <c r="L676" s="14" t="s">
        <v>1307</v>
      </c>
      <c r="M676" s="17">
        <f t="shared" si="22"/>
        <v>2.7245370370370336E-2</v>
      </c>
      <c r="N676">
        <f t="shared" si="23"/>
        <v>14</v>
      </c>
    </row>
    <row r="677" spans="1:14" x14ac:dyDescent="0.25">
      <c r="A677" s="11"/>
      <c r="B677" s="12"/>
      <c r="C677" s="12"/>
      <c r="D677" s="12"/>
      <c r="E677" s="12"/>
      <c r="F677" s="12"/>
      <c r="G677" s="9" t="s">
        <v>1958</v>
      </c>
      <c r="H677" s="9" t="s">
        <v>124</v>
      </c>
      <c r="I677" s="9" t="s">
        <v>1712</v>
      </c>
      <c r="J677" s="3" t="s">
        <v>2126</v>
      </c>
      <c r="K677" s="13" t="s">
        <v>1959</v>
      </c>
      <c r="L677" s="14" t="s">
        <v>1960</v>
      </c>
      <c r="M677" s="17">
        <f t="shared" si="22"/>
        <v>2.3009259259259285E-2</v>
      </c>
      <c r="N677">
        <f t="shared" si="23"/>
        <v>7</v>
      </c>
    </row>
    <row r="678" spans="1:14" x14ac:dyDescent="0.25">
      <c r="A678" s="11"/>
      <c r="B678" s="12"/>
      <c r="C678" s="12"/>
      <c r="D678" s="12"/>
      <c r="E678" s="12"/>
      <c r="F678" s="12"/>
      <c r="G678" s="9" t="s">
        <v>1961</v>
      </c>
      <c r="H678" s="9" t="s">
        <v>124</v>
      </c>
      <c r="I678" s="9" t="s">
        <v>1712</v>
      </c>
      <c r="J678" s="3" t="s">
        <v>2126</v>
      </c>
      <c r="K678" s="13" t="s">
        <v>1962</v>
      </c>
      <c r="L678" s="14" t="s">
        <v>1963</v>
      </c>
      <c r="M678" s="17">
        <f t="shared" si="22"/>
        <v>1.8587962962962945E-2</v>
      </c>
      <c r="N678">
        <f t="shared" si="23"/>
        <v>9</v>
      </c>
    </row>
    <row r="679" spans="1:14" x14ac:dyDescent="0.25">
      <c r="A679" s="11"/>
      <c r="B679" s="12"/>
      <c r="C679" s="9" t="s">
        <v>449</v>
      </c>
      <c r="D679" s="9" t="s">
        <v>450</v>
      </c>
      <c r="E679" s="9" t="s">
        <v>451</v>
      </c>
      <c r="F679" s="9" t="s">
        <v>15</v>
      </c>
      <c r="G679" s="10" t="s">
        <v>12</v>
      </c>
      <c r="H679" s="5"/>
      <c r="I679" s="5"/>
      <c r="J679" s="6"/>
      <c r="K679" s="7"/>
      <c r="L679" s="8"/>
    </row>
    <row r="680" spans="1:14" x14ac:dyDescent="0.25">
      <c r="A680" s="11"/>
      <c r="B680" s="12"/>
      <c r="C680" s="12"/>
      <c r="D680" s="12"/>
      <c r="E680" s="12"/>
      <c r="F680" s="12"/>
      <c r="G680" s="9" t="s">
        <v>452</v>
      </c>
      <c r="H680" s="9" t="s">
        <v>124</v>
      </c>
      <c r="I680" s="9" t="s">
        <v>18</v>
      </c>
      <c r="J680" s="3" t="s">
        <v>2126</v>
      </c>
      <c r="K680" s="13" t="s">
        <v>453</v>
      </c>
      <c r="L680" s="14" t="s">
        <v>454</v>
      </c>
      <c r="M680" s="17">
        <f t="shared" si="22"/>
        <v>1.2916666666666687E-2</v>
      </c>
      <c r="N680">
        <f t="shared" si="23"/>
        <v>3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873</v>
      </c>
      <c r="H681" s="9" t="s">
        <v>124</v>
      </c>
      <c r="I681" s="9" t="s">
        <v>518</v>
      </c>
      <c r="J681" s="3" t="s">
        <v>2126</v>
      </c>
      <c r="K681" s="13" t="s">
        <v>874</v>
      </c>
      <c r="L681" s="14" t="s">
        <v>875</v>
      </c>
      <c r="M681" s="17">
        <f t="shared" si="22"/>
        <v>1.5625E-2</v>
      </c>
      <c r="N681">
        <f t="shared" si="23"/>
        <v>2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1308</v>
      </c>
      <c r="H682" s="9" t="s">
        <v>124</v>
      </c>
      <c r="I682" s="9" t="s">
        <v>925</v>
      </c>
      <c r="J682" s="3" t="s">
        <v>2126</v>
      </c>
      <c r="K682" s="13" t="s">
        <v>1309</v>
      </c>
      <c r="L682" s="14" t="s">
        <v>1310</v>
      </c>
      <c r="M682" s="17">
        <f t="shared" si="22"/>
        <v>1.4189814814814815E-2</v>
      </c>
      <c r="N682">
        <f t="shared" si="23"/>
        <v>1</v>
      </c>
    </row>
    <row r="683" spans="1:14" x14ac:dyDescent="0.25">
      <c r="A683" s="11"/>
      <c r="B683" s="12"/>
      <c r="C683" s="12"/>
      <c r="D683" s="12"/>
      <c r="E683" s="12"/>
      <c r="F683" s="12"/>
      <c r="G683" s="9" t="s">
        <v>1672</v>
      </c>
      <c r="H683" s="9" t="s">
        <v>124</v>
      </c>
      <c r="I683" s="9" t="s">
        <v>1334</v>
      </c>
      <c r="J683" s="3" t="s">
        <v>2126</v>
      </c>
      <c r="K683" s="13" t="s">
        <v>1673</v>
      </c>
      <c r="L683" s="14" t="s">
        <v>1674</v>
      </c>
      <c r="M683" s="17">
        <f t="shared" si="22"/>
        <v>1.7094907407407392E-2</v>
      </c>
      <c r="N683">
        <f t="shared" si="23"/>
        <v>2</v>
      </c>
    </row>
    <row r="684" spans="1:14" x14ac:dyDescent="0.25">
      <c r="A684" s="11"/>
      <c r="B684" s="12"/>
      <c r="C684" s="12"/>
      <c r="D684" s="12"/>
      <c r="E684" s="12"/>
      <c r="F684" s="12"/>
      <c r="G684" s="9" t="s">
        <v>1675</v>
      </c>
      <c r="H684" s="9" t="s">
        <v>124</v>
      </c>
      <c r="I684" s="9" t="s">
        <v>1334</v>
      </c>
      <c r="J684" s="3" t="s">
        <v>2126</v>
      </c>
      <c r="K684" s="13" t="s">
        <v>1676</v>
      </c>
      <c r="L684" s="14" t="s">
        <v>1677</v>
      </c>
      <c r="M684" s="17">
        <f t="shared" si="22"/>
        <v>2.2789351851851825E-2</v>
      </c>
      <c r="N684">
        <f t="shared" si="23"/>
        <v>6</v>
      </c>
    </row>
    <row r="685" spans="1:14" x14ac:dyDescent="0.25">
      <c r="A685" s="11"/>
      <c r="B685" s="12"/>
      <c r="C685" s="9" t="s">
        <v>876</v>
      </c>
      <c r="D685" s="9" t="s">
        <v>877</v>
      </c>
      <c r="E685" s="9" t="s">
        <v>878</v>
      </c>
      <c r="F685" s="9" t="s">
        <v>15</v>
      </c>
      <c r="G685" s="10" t="s">
        <v>12</v>
      </c>
      <c r="H685" s="5"/>
      <c r="I685" s="5"/>
      <c r="J685" s="6"/>
      <c r="K685" s="7"/>
      <c r="L685" s="8"/>
    </row>
    <row r="686" spans="1:14" x14ac:dyDescent="0.25">
      <c r="A686" s="11"/>
      <c r="B686" s="12"/>
      <c r="C686" s="12"/>
      <c r="D686" s="12"/>
      <c r="E686" s="12"/>
      <c r="F686" s="12"/>
      <c r="G686" s="9" t="s">
        <v>879</v>
      </c>
      <c r="H686" s="9" t="s">
        <v>124</v>
      </c>
      <c r="I686" s="9" t="s">
        <v>518</v>
      </c>
      <c r="J686" s="3" t="s">
        <v>2126</v>
      </c>
      <c r="K686" s="13" t="s">
        <v>880</v>
      </c>
      <c r="L686" s="14" t="s">
        <v>881</v>
      </c>
      <c r="M686" s="17">
        <f t="shared" si="22"/>
        <v>2.8287037037037055E-2</v>
      </c>
      <c r="N686">
        <f t="shared" si="23"/>
        <v>7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1964</v>
      </c>
      <c r="H687" s="9" t="s">
        <v>124</v>
      </c>
      <c r="I687" s="9" t="s">
        <v>1712</v>
      </c>
      <c r="J687" s="3" t="s">
        <v>2126</v>
      </c>
      <c r="K687" s="13" t="s">
        <v>1965</v>
      </c>
      <c r="L687" s="14" t="s">
        <v>1966</v>
      </c>
      <c r="M687" s="17">
        <f t="shared" si="22"/>
        <v>2.0706018518518554E-2</v>
      </c>
      <c r="N687">
        <f t="shared" si="23"/>
        <v>7</v>
      </c>
    </row>
    <row r="688" spans="1:14" x14ac:dyDescent="0.25">
      <c r="A688" s="11"/>
      <c r="B688" s="12"/>
      <c r="C688" s="9" t="s">
        <v>882</v>
      </c>
      <c r="D688" s="9" t="s">
        <v>883</v>
      </c>
      <c r="E688" s="9" t="s">
        <v>884</v>
      </c>
      <c r="F688" s="9" t="s">
        <v>15</v>
      </c>
      <c r="G688" s="9" t="s">
        <v>885</v>
      </c>
      <c r="H688" s="9" t="s">
        <v>124</v>
      </c>
      <c r="I688" s="9" t="s">
        <v>518</v>
      </c>
      <c r="J688" s="3" t="s">
        <v>2126</v>
      </c>
      <c r="K688" s="13" t="s">
        <v>886</v>
      </c>
      <c r="L688" s="14" t="s">
        <v>887</v>
      </c>
      <c r="M688" s="17">
        <f t="shared" si="22"/>
        <v>1.9351851851851731E-2</v>
      </c>
      <c r="N688">
        <f t="shared" si="23"/>
        <v>16</v>
      </c>
    </row>
    <row r="689" spans="1:14" x14ac:dyDescent="0.25">
      <c r="A689" s="11"/>
      <c r="B689" s="12"/>
      <c r="C689" s="9" t="s">
        <v>455</v>
      </c>
      <c r="D689" s="9" t="s">
        <v>456</v>
      </c>
      <c r="E689" s="9" t="s">
        <v>457</v>
      </c>
      <c r="F689" s="9" t="s">
        <v>15</v>
      </c>
      <c r="G689" s="10" t="s">
        <v>12</v>
      </c>
      <c r="H689" s="5"/>
      <c r="I689" s="5"/>
      <c r="J689" s="6"/>
      <c r="K689" s="7"/>
      <c r="L689" s="8"/>
    </row>
    <row r="690" spans="1:14" x14ac:dyDescent="0.25">
      <c r="A690" s="11"/>
      <c r="B690" s="12"/>
      <c r="C690" s="12"/>
      <c r="D690" s="12"/>
      <c r="E690" s="12"/>
      <c r="F690" s="12"/>
      <c r="G690" s="9" t="s">
        <v>458</v>
      </c>
      <c r="H690" s="9" t="s">
        <v>124</v>
      </c>
      <c r="I690" s="9" t="s">
        <v>18</v>
      </c>
      <c r="J690" s="3" t="s">
        <v>2126</v>
      </c>
      <c r="K690" s="13" t="s">
        <v>459</v>
      </c>
      <c r="L690" s="14" t="s">
        <v>460</v>
      </c>
      <c r="M690" s="17">
        <f t="shared" si="22"/>
        <v>2.4733796296296295E-2</v>
      </c>
      <c r="N690">
        <f t="shared" si="23"/>
        <v>9</v>
      </c>
    </row>
    <row r="691" spans="1:14" x14ac:dyDescent="0.25">
      <c r="A691" s="11"/>
      <c r="B691" s="12"/>
      <c r="C691" s="12"/>
      <c r="D691" s="12"/>
      <c r="E691" s="12"/>
      <c r="F691" s="12"/>
      <c r="G691" s="9" t="s">
        <v>461</v>
      </c>
      <c r="H691" s="9" t="s">
        <v>124</v>
      </c>
      <c r="I691" s="9" t="s">
        <v>18</v>
      </c>
      <c r="J691" s="3" t="s">
        <v>2126</v>
      </c>
      <c r="K691" s="13" t="s">
        <v>462</v>
      </c>
      <c r="L691" s="14" t="s">
        <v>463</v>
      </c>
      <c r="M691" s="17">
        <f t="shared" si="22"/>
        <v>1.3831018518518534E-2</v>
      </c>
      <c r="N691">
        <f t="shared" si="23"/>
        <v>11</v>
      </c>
    </row>
    <row r="692" spans="1:14" x14ac:dyDescent="0.25">
      <c r="A692" s="11"/>
      <c r="B692" s="12"/>
      <c r="C692" s="12"/>
      <c r="D692" s="12"/>
      <c r="E692" s="12"/>
      <c r="F692" s="12"/>
      <c r="G692" s="9" t="s">
        <v>464</v>
      </c>
      <c r="H692" s="9" t="s">
        <v>124</v>
      </c>
      <c r="I692" s="9" t="s">
        <v>18</v>
      </c>
      <c r="J692" s="3" t="s">
        <v>2126</v>
      </c>
      <c r="K692" s="13" t="s">
        <v>465</v>
      </c>
      <c r="L692" s="14" t="s">
        <v>466</v>
      </c>
      <c r="M692" s="17">
        <f t="shared" si="22"/>
        <v>4.7835648148148169E-2</v>
      </c>
      <c r="N692">
        <f t="shared" si="23"/>
        <v>11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467</v>
      </c>
      <c r="H693" s="9" t="s">
        <v>124</v>
      </c>
      <c r="I693" s="9" t="s">
        <v>18</v>
      </c>
      <c r="J693" s="3" t="s">
        <v>2126</v>
      </c>
      <c r="K693" s="13" t="s">
        <v>468</v>
      </c>
      <c r="L693" s="14" t="s">
        <v>469</v>
      </c>
      <c r="M693" s="17">
        <f t="shared" si="22"/>
        <v>2.9212962962962941E-2</v>
      </c>
      <c r="N693">
        <f t="shared" si="23"/>
        <v>13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470</v>
      </c>
      <c r="H694" s="9" t="s">
        <v>124</v>
      </c>
      <c r="I694" s="9" t="s">
        <v>18</v>
      </c>
      <c r="J694" s="3" t="s">
        <v>2126</v>
      </c>
      <c r="K694" s="13" t="s">
        <v>471</v>
      </c>
      <c r="L694" s="14" t="s">
        <v>472</v>
      </c>
      <c r="M694" s="17">
        <f t="shared" si="22"/>
        <v>2.1597222222222046E-2</v>
      </c>
      <c r="N694">
        <f t="shared" si="23"/>
        <v>18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888</v>
      </c>
      <c r="H695" s="9" t="s">
        <v>124</v>
      </c>
      <c r="I695" s="9" t="s">
        <v>518</v>
      </c>
      <c r="J695" s="3" t="s">
        <v>2126</v>
      </c>
      <c r="K695" s="13" t="s">
        <v>889</v>
      </c>
      <c r="L695" s="14" t="s">
        <v>890</v>
      </c>
      <c r="M695" s="17">
        <f t="shared" si="22"/>
        <v>2.3287037037036995E-2</v>
      </c>
      <c r="N695">
        <f t="shared" si="23"/>
        <v>11</v>
      </c>
    </row>
    <row r="696" spans="1:14" x14ac:dyDescent="0.25">
      <c r="A696" s="11"/>
      <c r="B696" s="12"/>
      <c r="C696" s="12"/>
      <c r="D696" s="12"/>
      <c r="E696" s="12"/>
      <c r="F696" s="12"/>
      <c r="G696" s="9" t="s">
        <v>891</v>
      </c>
      <c r="H696" s="9" t="s">
        <v>124</v>
      </c>
      <c r="I696" s="9" t="s">
        <v>518</v>
      </c>
      <c r="J696" s="3" t="s">
        <v>2126</v>
      </c>
      <c r="K696" s="13" t="s">
        <v>892</v>
      </c>
      <c r="L696" s="14" t="s">
        <v>893</v>
      </c>
      <c r="M696" s="17">
        <f t="shared" si="22"/>
        <v>1.5555555555555545E-2</v>
      </c>
      <c r="N696">
        <f t="shared" si="23"/>
        <v>14</v>
      </c>
    </row>
    <row r="697" spans="1:14" x14ac:dyDescent="0.25">
      <c r="A697" s="11"/>
      <c r="B697" s="12"/>
      <c r="C697" s="12"/>
      <c r="D697" s="12"/>
      <c r="E697" s="12"/>
      <c r="F697" s="12"/>
      <c r="G697" s="9" t="s">
        <v>894</v>
      </c>
      <c r="H697" s="9" t="s">
        <v>124</v>
      </c>
      <c r="I697" s="9" t="s">
        <v>518</v>
      </c>
      <c r="J697" s="3" t="s">
        <v>2126</v>
      </c>
      <c r="K697" s="13" t="s">
        <v>895</v>
      </c>
      <c r="L697" s="14" t="s">
        <v>896</v>
      </c>
      <c r="M697" s="17">
        <f t="shared" si="22"/>
        <v>2.3784722222222165E-2</v>
      </c>
      <c r="N697">
        <f t="shared" si="23"/>
        <v>16</v>
      </c>
    </row>
    <row r="698" spans="1:14" x14ac:dyDescent="0.25">
      <c r="A698" s="11"/>
      <c r="B698" s="12"/>
      <c r="C698" s="12"/>
      <c r="D698" s="12"/>
      <c r="E698" s="12"/>
      <c r="F698" s="12"/>
      <c r="G698" s="9" t="s">
        <v>1311</v>
      </c>
      <c r="H698" s="9" t="s">
        <v>124</v>
      </c>
      <c r="I698" s="9" t="s">
        <v>925</v>
      </c>
      <c r="J698" s="3" t="s">
        <v>2126</v>
      </c>
      <c r="K698" s="13" t="s">
        <v>1312</v>
      </c>
      <c r="L698" s="14" t="s">
        <v>378</v>
      </c>
      <c r="M698" s="17">
        <f t="shared" si="22"/>
        <v>2.0914351851851809E-2</v>
      </c>
      <c r="N698">
        <f t="shared" si="23"/>
        <v>11</v>
      </c>
    </row>
    <row r="699" spans="1:14" x14ac:dyDescent="0.25">
      <c r="A699" s="11"/>
      <c r="B699" s="12"/>
      <c r="C699" s="12"/>
      <c r="D699" s="12"/>
      <c r="E699" s="12"/>
      <c r="F699" s="12"/>
      <c r="G699" s="9" t="s">
        <v>1967</v>
      </c>
      <c r="H699" s="9" t="s">
        <v>124</v>
      </c>
      <c r="I699" s="9" t="s">
        <v>1712</v>
      </c>
      <c r="J699" s="3" t="s">
        <v>2126</v>
      </c>
      <c r="K699" s="13" t="s">
        <v>1968</v>
      </c>
      <c r="L699" s="14" t="s">
        <v>1969</v>
      </c>
      <c r="M699" s="17">
        <f t="shared" si="22"/>
        <v>2.1273148148148069E-2</v>
      </c>
      <c r="N699">
        <f t="shared" si="23"/>
        <v>13</v>
      </c>
    </row>
    <row r="700" spans="1:14" x14ac:dyDescent="0.25">
      <c r="A700" s="11"/>
      <c r="B700" s="12"/>
      <c r="C700" s="12"/>
      <c r="D700" s="12"/>
      <c r="E700" s="12"/>
      <c r="F700" s="12"/>
      <c r="G700" s="9" t="s">
        <v>1970</v>
      </c>
      <c r="H700" s="9" t="s">
        <v>124</v>
      </c>
      <c r="I700" s="9" t="s">
        <v>1712</v>
      </c>
      <c r="J700" s="3" t="s">
        <v>2126</v>
      </c>
      <c r="K700" s="13" t="s">
        <v>1971</v>
      </c>
      <c r="L700" s="14" t="s">
        <v>615</v>
      </c>
      <c r="M700" s="17">
        <f t="shared" si="22"/>
        <v>1.4120370370370394E-2</v>
      </c>
      <c r="N700">
        <f t="shared" si="23"/>
        <v>14</v>
      </c>
    </row>
    <row r="701" spans="1:14" x14ac:dyDescent="0.25">
      <c r="A701" s="3" t="s">
        <v>473</v>
      </c>
      <c r="B701" s="9" t="s">
        <v>474</v>
      </c>
      <c r="C701" s="10" t="s">
        <v>12</v>
      </c>
      <c r="D701" s="5"/>
      <c r="E701" s="5"/>
      <c r="F701" s="5"/>
      <c r="G701" s="5"/>
      <c r="H701" s="5"/>
      <c r="I701" s="5"/>
      <c r="J701" s="6"/>
      <c r="K701" s="7"/>
      <c r="L701" s="8"/>
    </row>
    <row r="702" spans="1:14" x14ac:dyDescent="0.25">
      <c r="A702" s="11"/>
      <c r="B702" s="12"/>
      <c r="C702" s="9" t="s">
        <v>475</v>
      </c>
      <c r="D702" s="9" t="s">
        <v>476</v>
      </c>
      <c r="E702" s="9" t="s">
        <v>477</v>
      </c>
      <c r="F702" s="9" t="s">
        <v>15</v>
      </c>
      <c r="G702" s="9" t="s">
        <v>478</v>
      </c>
      <c r="H702" s="9" t="s">
        <v>17</v>
      </c>
      <c r="I702" s="9" t="s">
        <v>18</v>
      </c>
      <c r="J702" s="3" t="s">
        <v>2126</v>
      </c>
      <c r="K702" s="13" t="s">
        <v>479</v>
      </c>
      <c r="L702" s="14" t="s">
        <v>480</v>
      </c>
      <c r="M702" s="17">
        <f t="shared" si="22"/>
        <v>4.817129629629624E-2</v>
      </c>
      <c r="N702">
        <f t="shared" si="23"/>
        <v>13</v>
      </c>
    </row>
    <row r="703" spans="1:14" x14ac:dyDescent="0.25">
      <c r="A703" s="11"/>
      <c r="B703" s="12"/>
      <c r="C703" s="9" t="s">
        <v>481</v>
      </c>
      <c r="D703" s="9" t="s">
        <v>482</v>
      </c>
      <c r="E703" s="9" t="s">
        <v>483</v>
      </c>
      <c r="F703" s="9" t="s">
        <v>15</v>
      </c>
      <c r="G703" s="9" t="s">
        <v>484</v>
      </c>
      <c r="H703" s="9" t="s">
        <v>17</v>
      </c>
      <c r="I703" s="9" t="s">
        <v>18</v>
      </c>
      <c r="J703" s="3" t="s">
        <v>2126</v>
      </c>
      <c r="K703" s="13" t="s">
        <v>485</v>
      </c>
      <c r="L703" s="14" t="s">
        <v>486</v>
      </c>
      <c r="M703" s="17">
        <f t="shared" si="22"/>
        <v>2.7245370370370336E-2</v>
      </c>
      <c r="N703">
        <f t="shared" si="23"/>
        <v>15</v>
      </c>
    </row>
    <row r="704" spans="1:14" x14ac:dyDescent="0.25">
      <c r="A704" s="11"/>
      <c r="B704" s="12"/>
      <c r="C704" s="9" t="s">
        <v>487</v>
      </c>
      <c r="D704" s="9" t="s">
        <v>488</v>
      </c>
      <c r="E704" s="9" t="s">
        <v>489</v>
      </c>
      <c r="F704" s="9" t="s">
        <v>15</v>
      </c>
      <c r="G704" s="10" t="s">
        <v>12</v>
      </c>
      <c r="H704" s="5"/>
      <c r="I704" s="5"/>
      <c r="J704" s="6"/>
      <c r="K704" s="7"/>
      <c r="L704" s="8"/>
    </row>
    <row r="705" spans="1:14" x14ac:dyDescent="0.25">
      <c r="A705" s="11"/>
      <c r="B705" s="12"/>
      <c r="C705" s="12"/>
      <c r="D705" s="12"/>
      <c r="E705" s="12"/>
      <c r="F705" s="12"/>
      <c r="G705" s="9" t="s">
        <v>490</v>
      </c>
      <c r="H705" s="9" t="s">
        <v>17</v>
      </c>
      <c r="I705" s="9" t="s">
        <v>18</v>
      </c>
      <c r="J705" s="3" t="s">
        <v>2126</v>
      </c>
      <c r="K705" s="13" t="s">
        <v>491</v>
      </c>
      <c r="L705" s="14" t="s">
        <v>492</v>
      </c>
      <c r="M705" s="17">
        <f t="shared" si="22"/>
        <v>2.9537037037037028E-2</v>
      </c>
      <c r="N705">
        <f t="shared" si="23"/>
        <v>12</v>
      </c>
    </row>
    <row r="706" spans="1:14" x14ac:dyDescent="0.25">
      <c r="A706" s="11"/>
      <c r="B706" s="12"/>
      <c r="C706" s="12"/>
      <c r="D706" s="12"/>
      <c r="E706" s="12"/>
      <c r="F706" s="12"/>
      <c r="G706" s="9" t="s">
        <v>493</v>
      </c>
      <c r="H706" s="9" t="s">
        <v>17</v>
      </c>
      <c r="I706" s="9" t="s">
        <v>18</v>
      </c>
      <c r="J706" s="3" t="s">
        <v>2126</v>
      </c>
      <c r="K706" s="13" t="s">
        <v>494</v>
      </c>
      <c r="L706" s="14" t="s">
        <v>495</v>
      </c>
      <c r="M706" s="17">
        <f t="shared" si="22"/>
        <v>2.2673611111111214E-2</v>
      </c>
      <c r="N706">
        <f t="shared" si="23"/>
        <v>16</v>
      </c>
    </row>
    <row r="707" spans="1:14" x14ac:dyDescent="0.25">
      <c r="A707" s="11"/>
      <c r="B707" s="12"/>
      <c r="C707" s="12"/>
      <c r="D707" s="12"/>
      <c r="E707" s="12"/>
      <c r="F707" s="12"/>
      <c r="G707" s="9" t="s">
        <v>897</v>
      </c>
      <c r="H707" s="9" t="s">
        <v>17</v>
      </c>
      <c r="I707" s="9" t="s">
        <v>518</v>
      </c>
      <c r="J707" s="3" t="s">
        <v>2126</v>
      </c>
      <c r="K707" s="13" t="s">
        <v>898</v>
      </c>
      <c r="L707" s="14" t="s">
        <v>899</v>
      </c>
      <c r="M707" s="17">
        <f t="shared" ref="M707:M770" si="24">L707-K707</f>
        <v>3.7615740740740755E-2</v>
      </c>
      <c r="N707">
        <f t="shared" ref="N707:N770" si="25">HOUR(K707)</f>
        <v>7</v>
      </c>
    </row>
    <row r="708" spans="1:14" x14ac:dyDescent="0.25">
      <c r="A708" s="11"/>
      <c r="B708" s="12"/>
      <c r="C708" s="12"/>
      <c r="D708" s="12"/>
      <c r="E708" s="12"/>
      <c r="F708" s="12"/>
      <c r="G708" s="9" t="s">
        <v>900</v>
      </c>
      <c r="H708" s="9" t="s">
        <v>17</v>
      </c>
      <c r="I708" s="9" t="s">
        <v>518</v>
      </c>
      <c r="J708" s="3" t="s">
        <v>2126</v>
      </c>
      <c r="K708" s="13" t="s">
        <v>901</v>
      </c>
      <c r="L708" s="14" t="s">
        <v>902</v>
      </c>
      <c r="M708" s="17">
        <f t="shared" si="24"/>
        <v>1.7905092592592542E-2</v>
      </c>
      <c r="N708">
        <f t="shared" si="25"/>
        <v>11</v>
      </c>
    </row>
    <row r="709" spans="1:14" x14ac:dyDescent="0.25">
      <c r="A709" s="11"/>
      <c r="B709" s="12"/>
      <c r="C709" s="12"/>
      <c r="D709" s="12"/>
      <c r="E709" s="12"/>
      <c r="F709" s="12"/>
      <c r="G709" s="9" t="s">
        <v>1313</v>
      </c>
      <c r="H709" s="9" t="s">
        <v>17</v>
      </c>
      <c r="I709" s="9" t="s">
        <v>925</v>
      </c>
      <c r="J709" s="3" t="s">
        <v>2126</v>
      </c>
      <c r="K709" s="13" t="s">
        <v>1314</v>
      </c>
      <c r="L709" s="14" t="s">
        <v>1315</v>
      </c>
      <c r="M709" s="17">
        <f t="shared" si="24"/>
        <v>2.3680555555555538E-2</v>
      </c>
      <c r="N709">
        <f t="shared" si="25"/>
        <v>10</v>
      </c>
    </row>
    <row r="710" spans="1:14" x14ac:dyDescent="0.25">
      <c r="A710" s="11"/>
      <c r="B710" s="12"/>
      <c r="C710" s="12"/>
      <c r="D710" s="12"/>
      <c r="E710" s="12"/>
      <c r="F710" s="12"/>
      <c r="G710" s="9" t="s">
        <v>1316</v>
      </c>
      <c r="H710" s="9" t="s">
        <v>17</v>
      </c>
      <c r="I710" s="9" t="s">
        <v>925</v>
      </c>
      <c r="J710" s="3" t="s">
        <v>2126</v>
      </c>
      <c r="K710" s="13" t="s">
        <v>1317</v>
      </c>
      <c r="L710" s="14" t="s">
        <v>1318</v>
      </c>
      <c r="M710" s="17">
        <f t="shared" si="24"/>
        <v>2.6388888888888906E-2</v>
      </c>
      <c r="N710">
        <f t="shared" si="25"/>
        <v>13</v>
      </c>
    </row>
    <row r="711" spans="1:14" x14ac:dyDescent="0.25">
      <c r="A711" s="11"/>
      <c r="B711" s="12"/>
      <c r="C711" s="12"/>
      <c r="D711" s="12"/>
      <c r="E711" s="12"/>
      <c r="F711" s="12"/>
      <c r="G711" s="9" t="s">
        <v>1319</v>
      </c>
      <c r="H711" s="9" t="s">
        <v>17</v>
      </c>
      <c r="I711" s="9" t="s">
        <v>925</v>
      </c>
      <c r="J711" s="3" t="s">
        <v>2126</v>
      </c>
      <c r="K711" s="13" t="s">
        <v>1320</v>
      </c>
      <c r="L711" s="14" t="s">
        <v>1321</v>
      </c>
      <c r="M711" s="17">
        <f t="shared" si="24"/>
        <v>2.5173611111111049E-2</v>
      </c>
      <c r="N711">
        <f t="shared" si="25"/>
        <v>14</v>
      </c>
    </row>
    <row r="712" spans="1:14" x14ac:dyDescent="0.25">
      <c r="A712" s="11"/>
      <c r="B712" s="12"/>
      <c r="C712" s="12"/>
      <c r="D712" s="12"/>
      <c r="E712" s="12"/>
      <c r="F712" s="12"/>
      <c r="G712" s="9" t="s">
        <v>1678</v>
      </c>
      <c r="H712" s="9" t="s">
        <v>17</v>
      </c>
      <c r="I712" s="9" t="s">
        <v>1334</v>
      </c>
      <c r="J712" s="3" t="s">
        <v>2126</v>
      </c>
      <c r="K712" s="13" t="s">
        <v>1679</v>
      </c>
      <c r="L712" s="14" t="s">
        <v>1680</v>
      </c>
      <c r="M712" s="17">
        <f t="shared" si="24"/>
        <v>3.0601851851851825E-2</v>
      </c>
      <c r="N712">
        <f t="shared" si="25"/>
        <v>12</v>
      </c>
    </row>
    <row r="713" spans="1:14" x14ac:dyDescent="0.25">
      <c r="A713" s="11"/>
      <c r="B713" s="12"/>
      <c r="C713" s="12"/>
      <c r="D713" s="12"/>
      <c r="E713" s="12"/>
      <c r="F713" s="12"/>
      <c r="G713" s="9" t="s">
        <v>1681</v>
      </c>
      <c r="H713" s="9" t="s">
        <v>17</v>
      </c>
      <c r="I713" s="9" t="s">
        <v>1334</v>
      </c>
      <c r="J713" s="3" t="s">
        <v>2126</v>
      </c>
      <c r="K713" s="13" t="s">
        <v>1682</v>
      </c>
      <c r="L713" s="14" t="s">
        <v>1683</v>
      </c>
      <c r="M713" s="17">
        <f t="shared" si="24"/>
        <v>3.1550925925925899E-2</v>
      </c>
      <c r="N713">
        <f t="shared" si="25"/>
        <v>13</v>
      </c>
    </row>
    <row r="714" spans="1:14" x14ac:dyDescent="0.25">
      <c r="A714" s="11"/>
      <c r="B714" s="12"/>
      <c r="C714" s="12"/>
      <c r="D714" s="12"/>
      <c r="E714" s="12"/>
      <c r="F714" s="12"/>
      <c r="G714" s="9" t="s">
        <v>1684</v>
      </c>
      <c r="H714" s="9" t="s">
        <v>17</v>
      </c>
      <c r="I714" s="9" t="s">
        <v>1334</v>
      </c>
      <c r="J714" s="3" t="s">
        <v>2126</v>
      </c>
      <c r="K714" s="13" t="s">
        <v>1685</v>
      </c>
      <c r="L714" s="14" t="s">
        <v>1686</v>
      </c>
      <c r="M714" s="17">
        <f t="shared" si="24"/>
        <v>1.7476851851851882E-2</v>
      </c>
      <c r="N714">
        <f t="shared" si="25"/>
        <v>15</v>
      </c>
    </row>
    <row r="715" spans="1:14" x14ac:dyDescent="0.25">
      <c r="A715" s="11"/>
      <c r="B715" s="12"/>
      <c r="C715" s="12"/>
      <c r="D715" s="12"/>
      <c r="E715" s="12"/>
      <c r="F715" s="12"/>
      <c r="G715" s="9" t="s">
        <v>1687</v>
      </c>
      <c r="H715" s="9" t="s">
        <v>17</v>
      </c>
      <c r="I715" s="9" t="s">
        <v>1334</v>
      </c>
      <c r="J715" s="3" t="s">
        <v>2126</v>
      </c>
      <c r="K715" s="13" t="s">
        <v>1688</v>
      </c>
      <c r="L715" s="14" t="s">
        <v>1689</v>
      </c>
      <c r="M715" s="17">
        <f t="shared" si="24"/>
        <v>1.3900462962962989E-2</v>
      </c>
      <c r="N715">
        <f t="shared" si="25"/>
        <v>16</v>
      </c>
    </row>
    <row r="716" spans="1:14" x14ac:dyDescent="0.25">
      <c r="A716" s="11"/>
      <c r="B716" s="12"/>
      <c r="C716" s="12"/>
      <c r="D716" s="12"/>
      <c r="E716" s="12"/>
      <c r="F716" s="12"/>
      <c r="G716" s="9" t="s">
        <v>1972</v>
      </c>
      <c r="H716" s="9" t="s">
        <v>17</v>
      </c>
      <c r="I716" s="9" t="s">
        <v>1712</v>
      </c>
      <c r="J716" s="3" t="s">
        <v>2126</v>
      </c>
      <c r="K716" s="13" t="s">
        <v>1973</v>
      </c>
      <c r="L716" s="14" t="s">
        <v>1974</v>
      </c>
      <c r="M716" s="17">
        <f t="shared" si="24"/>
        <v>2.7824074074074084E-2</v>
      </c>
      <c r="N716">
        <f t="shared" si="25"/>
        <v>5</v>
      </c>
    </row>
    <row r="717" spans="1:14" x14ac:dyDescent="0.25">
      <c r="A717" s="11"/>
      <c r="B717" s="12"/>
      <c r="C717" s="12"/>
      <c r="D717" s="12"/>
      <c r="E717" s="12"/>
      <c r="F717" s="12"/>
      <c r="G717" s="9" t="s">
        <v>1975</v>
      </c>
      <c r="H717" s="9" t="s">
        <v>17</v>
      </c>
      <c r="I717" s="9" t="s">
        <v>1712</v>
      </c>
      <c r="J717" s="3" t="s">
        <v>2126</v>
      </c>
      <c r="K717" s="13" t="s">
        <v>1600</v>
      </c>
      <c r="L717" s="14" t="s">
        <v>1976</v>
      </c>
      <c r="M717" s="17">
        <f t="shared" si="24"/>
        <v>2.2141203703703705E-2</v>
      </c>
      <c r="N717">
        <f t="shared" si="25"/>
        <v>9</v>
      </c>
    </row>
    <row r="718" spans="1:14" x14ac:dyDescent="0.25">
      <c r="A718" s="11"/>
      <c r="B718" s="12"/>
      <c r="C718" s="12"/>
      <c r="D718" s="12"/>
      <c r="E718" s="12"/>
      <c r="F718" s="12"/>
      <c r="G718" s="9" t="s">
        <v>1977</v>
      </c>
      <c r="H718" s="9" t="s">
        <v>17</v>
      </c>
      <c r="I718" s="9" t="s">
        <v>1712</v>
      </c>
      <c r="J718" s="3" t="s">
        <v>2126</v>
      </c>
      <c r="K718" s="13" t="s">
        <v>1978</v>
      </c>
      <c r="L718" s="14" t="s">
        <v>1979</v>
      </c>
      <c r="M718" s="17">
        <f t="shared" si="24"/>
        <v>1.6273148148148175E-2</v>
      </c>
      <c r="N718">
        <f t="shared" si="25"/>
        <v>13</v>
      </c>
    </row>
    <row r="719" spans="1:14" x14ac:dyDescent="0.25">
      <c r="A719" s="11"/>
      <c r="B719" s="12"/>
      <c r="C719" s="9" t="s">
        <v>496</v>
      </c>
      <c r="D719" s="9" t="s">
        <v>497</v>
      </c>
      <c r="E719" s="9" t="s">
        <v>498</v>
      </c>
      <c r="F719" s="9" t="s">
        <v>15</v>
      </c>
      <c r="G719" s="10" t="s">
        <v>12</v>
      </c>
      <c r="H719" s="5"/>
      <c r="I719" s="5"/>
      <c r="J719" s="6"/>
      <c r="K719" s="7"/>
      <c r="L719" s="8"/>
    </row>
    <row r="720" spans="1:14" x14ac:dyDescent="0.25">
      <c r="A720" s="11"/>
      <c r="B720" s="12"/>
      <c r="C720" s="12"/>
      <c r="D720" s="12"/>
      <c r="E720" s="12"/>
      <c r="F720" s="12"/>
      <c r="G720" s="9" t="s">
        <v>499</v>
      </c>
      <c r="H720" s="9" t="s">
        <v>17</v>
      </c>
      <c r="I720" s="9" t="s">
        <v>18</v>
      </c>
      <c r="J720" s="3" t="s">
        <v>2126</v>
      </c>
      <c r="K720" s="13" t="s">
        <v>500</v>
      </c>
      <c r="L720" s="14" t="s">
        <v>501</v>
      </c>
      <c r="M720" s="17">
        <f t="shared" si="24"/>
        <v>1.7673611111111154E-2</v>
      </c>
      <c r="N720">
        <f t="shared" si="25"/>
        <v>9</v>
      </c>
    </row>
    <row r="721" spans="1:14" x14ac:dyDescent="0.25">
      <c r="A721" s="11"/>
      <c r="B721" s="12"/>
      <c r="C721" s="12"/>
      <c r="D721" s="12"/>
      <c r="E721" s="12"/>
      <c r="F721" s="12"/>
      <c r="G721" s="9" t="s">
        <v>502</v>
      </c>
      <c r="H721" s="9" t="s">
        <v>17</v>
      </c>
      <c r="I721" s="9" t="s">
        <v>18</v>
      </c>
      <c r="J721" s="3" t="s">
        <v>2126</v>
      </c>
      <c r="K721" s="13" t="s">
        <v>503</v>
      </c>
      <c r="L721" s="14" t="s">
        <v>504</v>
      </c>
      <c r="M721" s="17">
        <f t="shared" si="24"/>
        <v>3.2187500000000036E-2</v>
      </c>
      <c r="N721">
        <f t="shared" si="25"/>
        <v>15</v>
      </c>
    </row>
    <row r="722" spans="1:14" x14ac:dyDescent="0.25">
      <c r="A722" s="11"/>
      <c r="B722" s="12"/>
      <c r="C722" s="12"/>
      <c r="D722" s="12"/>
      <c r="E722" s="12"/>
      <c r="F722" s="12"/>
      <c r="G722" s="9" t="s">
        <v>903</v>
      </c>
      <c r="H722" s="9" t="s">
        <v>17</v>
      </c>
      <c r="I722" s="9" t="s">
        <v>518</v>
      </c>
      <c r="J722" s="3" t="s">
        <v>2126</v>
      </c>
      <c r="K722" s="13" t="s">
        <v>904</v>
      </c>
      <c r="L722" s="14" t="s">
        <v>905</v>
      </c>
      <c r="M722" s="17">
        <f t="shared" si="24"/>
        <v>1.7951388888888919E-2</v>
      </c>
      <c r="N722">
        <f t="shared" si="25"/>
        <v>9</v>
      </c>
    </row>
    <row r="723" spans="1:14" x14ac:dyDescent="0.25">
      <c r="A723" s="11"/>
      <c r="B723" s="12"/>
      <c r="C723" s="12"/>
      <c r="D723" s="12"/>
      <c r="E723" s="12"/>
      <c r="F723" s="12"/>
      <c r="G723" s="9" t="s">
        <v>906</v>
      </c>
      <c r="H723" s="9" t="s">
        <v>17</v>
      </c>
      <c r="I723" s="9" t="s">
        <v>518</v>
      </c>
      <c r="J723" s="3" t="s">
        <v>2126</v>
      </c>
      <c r="K723" s="13" t="s">
        <v>907</v>
      </c>
      <c r="L723" s="14" t="s">
        <v>908</v>
      </c>
      <c r="M723" s="17">
        <f t="shared" si="24"/>
        <v>2.7754629629629601E-2</v>
      </c>
      <c r="N723">
        <f t="shared" si="25"/>
        <v>13</v>
      </c>
    </row>
    <row r="724" spans="1:14" x14ac:dyDescent="0.25">
      <c r="A724" s="11"/>
      <c r="B724" s="12"/>
      <c r="C724" s="12"/>
      <c r="D724" s="12"/>
      <c r="E724" s="12"/>
      <c r="F724" s="12"/>
      <c r="G724" s="9" t="s">
        <v>1322</v>
      </c>
      <c r="H724" s="9" t="s">
        <v>17</v>
      </c>
      <c r="I724" s="9" t="s">
        <v>925</v>
      </c>
      <c r="J724" s="3" t="s">
        <v>2126</v>
      </c>
      <c r="K724" s="13" t="s">
        <v>1108</v>
      </c>
      <c r="L724" s="14" t="s">
        <v>1323</v>
      </c>
      <c r="M724" s="17">
        <f t="shared" si="24"/>
        <v>2.393518518518517E-2</v>
      </c>
      <c r="N724">
        <f t="shared" si="25"/>
        <v>9</v>
      </c>
    </row>
    <row r="725" spans="1:14" x14ac:dyDescent="0.25">
      <c r="A725" s="11"/>
      <c r="B725" s="12"/>
      <c r="C725" s="12"/>
      <c r="D725" s="12"/>
      <c r="E725" s="12"/>
      <c r="F725" s="12"/>
      <c r="G725" s="9" t="s">
        <v>1690</v>
      </c>
      <c r="H725" s="9" t="s">
        <v>17</v>
      </c>
      <c r="I725" s="9" t="s">
        <v>1334</v>
      </c>
      <c r="J725" s="3" t="s">
        <v>2126</v>
      </c>
      <c r="K725" s="13" t="s">
        <v>1691</v>
      </c>
      <c r="L725" s="14" t="s">
        <v>1692</v>
      </c>
      <c r="M725" s="17">
        <f t="shared" si="24"/>
        <v>1.9143518518518587E-2</v>
      </c>
      <c r="N725">
        <f t="shared" si="25"/>
        <v>15</v>
      </c>
    </row>
    <row r="726" spans="1:14" x14ac:dyDescent="0.25">
      <c r="A726" s="11"/>
      <c r="B726" s="12"/>
      <c r="C726" s="12"/>
      <c r="D726" s="12"/>
      <c r="E726" s="12"/>
      <c r="F726" s="12"/>
      <c r="G726" s="9" t="s">
        <v>1693</v>
      </c>
      <c r="H726" s="9" t="s">
        <v>17</v>
      </c>
      <c r="I726" s="9" t="s">
        <v>1334</v>
      </c>
      <c r="J726" s="3" t="s">
        <v>2126</v>
      </c>
      <c r="K726" s="13" t="s">
        <v>1694</v>
      </c>
      <c r="L726" s="14" t="s">
        <v>431</v>
      </c>
      <c r="M726" s="17">
        <f t="shared" si="24"/>
        <v>2.1585648148148229E-2</v>
      </c>
      <c r="N726">
        <f t="shared" si="25"/>
        <v>16</v>
      </c>
    </row>
    <row r="727" spans="1:14" x14ac:dyDescent="0.25">
      <c r="A727" s="11"/>
      <c r="B727" s="12"/>
      <c r="C727" s="9" t="s">
        <v>505</v>
      </c>
      <c r="D727" s="9" t="s">
        <v>506</v>
      </c>
      <c r="E727" s="9" t="s">
        <v>507</v>
      </c>
      <c r="F727" s="9" t="s">
        <v>15</v>
      </c>
      <c r="G727" s="10" t="s">
        <v>12</v>
      </c>
      <c r="H727" s="5"/>
      <c r="I727" s="5"/>
      <c r="J727" s="6"/>
      <c r="K727" s="7"/>
      <c r="L727" s="8"/>
    </row>
    <row r="728" spans="1:14" x14ac:dyDescent="0.25">
      <c r="A728" s="11"/>
      <c r="B728" s="12"/>
      <c r="C728" s="12"/>
      <c r="D728" s="12"/>
      <c r="E728" s="12"/>
      <c r="F728" s="12"/>
      <c r="G728" s="9" t="s">
        <v>508</v>
      </c>
      <c r="H728" s="9" t="s">
        <v>17</v>
      </c>
      <c r="I728" s="9" t="s">
        <v>18</v>
      </c>
      <c r="J728" s="3" t="s">
        <v>2126</v>
      </c>
      <c r="K728" s="13" t="s">
        <v>509</v>
      </c>
      <c r="L728" s="14" t="s">
        <v>510</v>
      </c>
      <c r="M728" s="17">
        <f t="shared" si="24"/>
        <v>4.0717592592592666E-2</v>
      </c>
      <c r="N728">
        <f t="shared" si="25"/>
        <v>13</v>
      </c>
    </row>
    <row r="729" spans="1:14" x14ac:dyDescent="0.25">
      <c r="A729" s="11"/>
      <c r="B729" s="12"/>
      <c r="C729" s="12"/>
      <c r="D729" s="12"/>
      <c r="E729" s="12"/>
      <c r="F729" s="12"/>
      <c r="G729" s="9" t="s">
        <v>511</v>
      </c>
      <c r="H729" s="9" t="s">
        <v>17</v>
      </c>
      <c r="I729" s="9" t="s">
        <v>18</v>
      </c>
      <c r="J729" s="3" t="s">
        <v>2126</v>
      </c>
      <c r="K729" s="13" t="s">
        <v>512</v>
      </c>
      <c r="L729" s="14" t="s">
        <v>513</v>
      </c>
      <c r="M729" s="17">
        <f t="shared" si="24"/>
        <v>1.5231481481481568E-2</v>
      </c>
      <c r="N729">
        <f t="shared" si="25"/>
        <v>17</v>
      </c>
    </row>
    <row r="730" spans="1:14" x14ac:dyDescent="0.25">
      <c r="A730" s="11"/>
      <c r="B730" s="12"/>
      <c r="C730" s="12"/>
      <c r="D730" s="12"/>
      <c r="E730" s="12"/>
      <c r="F730" s="12"/>
      <c r="G730" s="9" t="s">
        <v>1324</v>
      </c>
      <c r="H730" s="9" t="s">
        <v>17</v>
      </c>
      <c r="I730" s="9" t="s">
        <v>925</v>
      </c>
      <c r="J730" s="3" t="s">
        <v>2126</v>
      </c>
      <c r="K730" s="13" t="s">
        <v>1325</v>
      </c>
      <c r="L730" s="14" t="s">
        <v>1326</v>
      </c>
      <c r="M730" s="17">
        <f t="shared" si="24"/>
        <v>2.8229166666666694E-2</v>
      </c>
      <c r="N730">
        <f t="shared" si="25"/>
        <v>6</v>
      </c>
    </row>
    <row r="731" spans="1:14" x14ac:dyDescent="0.25">
      <c r="A731" s="11"/>
      <c r="B731" s="12"/>
      <c r="C731" s="9" t="s">
        <v>909</v>
      </c>
      <c r="D731" s="9" t="s">
        <v>910</v>
      </c>
      <c r="E731" s="9" t="s">
        <v>911</v>
      </c>
      <c r="F731" s="9" t="s">
        <v>15</v>
      </c>
      <c r="G731" s="10" t="s">
        <v>12</v>
      </c>
      <c r="H731" s="5"/>
      <c r="I731" s="5"/>
      <c r="J731" s="6"/>
      <c r="K731" s="7"/>
      <c r="L731" s="8"/>
    </row>
    <row r="732" spans="1:14" x14ac:dyDescent="0.25">
      <c r="A732" s="11"/>
      <c r="B732" s="12"/>
      <c r="C732" s="12"/>
      <c r="D732" s="12"/>
      <c r="E732" s="12"/>
      <c r="F732" s="12"/>
      <c r="G732" s="9" t="s">
        <v>912</v>
      </c>
      <c r="H732" s="9" t="s">
        <v>17</v>
      </c>
      <c r="I732" s="9" t="s">
        <v>518</v>
      </c>
      <c r="J732" s="3" t="s">
        <v>2126</v>
      </c>
      <c r="K732" s="13" t="s">
        <v>913</v>
      </c>
      <c r="L732" s="14" t="s">
        <v>914</v>
      </c>
      <c r="M732" s="17">
        <f t="shared" si="24"/>
        <v>1.7662037037037059E-2</v>
      </c>
      <c r="N732">
        <f t="shared" si="25"/>
        <v>6</v>
      </c>
    </row>
    <row r="733" spans="1:14" x14ac:dyDescent="0.25">
      <c r="A733" s="11"/>
      <c r="B733" s="12"/>
      <c r="C733" s="12"/>
      <c r="D733" s="12"/>
      <c r="E733" s="12"/>
      <c r="F733" s="12"/>
      <c r="G733" s="9" t="s">
        <v>915</v>
      </c>
      <c r="H733" s="9" t="s">
        <v>17</v>
      </c>
      <c r="I733" s="9" t="s">
        <v>518</v>
      </c>
      <c r="J733" s="3" t="s">
        <v>2126</v>
      </c>
      <c r="K733" s="13" t="s">
        <v>916</v>
      </c>
      <c r="L733" s="14" t="s">
        <v>917</v>
      </c>
      <c r="M733" s="17">
        <f t="shared" si="24"/>
        <v>2.1979166666666661E-2</v>
      </c>
      <c r="N733">
        <f t="shared" si="25"/>
        <v>10</v>
      </c>
    </row>
    <row r="734" spans="1:14" x14ac:dyDescent="0.25">
      <c r="A734" s="11"/>
      <c r="B734" s="12"/>
      <c r="C734" s="12"/>
      <c r="D734" s="12"/>
      <c r="E734" s="12"/>
      <c r="F734" s="12"/>
      <c r="G734" s="9" t="s">
        <v>1327</v>
      </c>
      <c r="H734" s="9" t="s">
        <v>17</v>
      </c>
      <c r="I734" s="9" t="s">
        <v>925</v>
      </c>
      <c r="J734" s="3" t="s">
        <v>2126</v>
      </c>
      <c r="K734" s="13" t="s">
        <v>1328</v>
      </c>
      <c r="L734" s="14" t="s">
        <v>1329</v>
      </c>
      <c r="M734" s="17">
        <f t="shared" si="24"/>
        <v>2.4768518518518523E-2</v>
      </c>
      <c r="N734">
        <f t="shared" si="25"/>
        <v>6</v>
      </c>
    </row>
    <row r="735" spans="1:14" x14ac:dyDescent="0.25">
      <c r="A735" s="11"/>
      <c r="B735" s="12"/>
      <c r="C735" s="12"/>
      <c r="D735" s="12"/>
      <c r="E735" s="12"/>
      <c r="F735" s="12"/>
      <c r="G735" s="9" t="s">
        <v>1330</v>
      </c>
      <c r="H735" s="9" t="s">
        <v>17</v>
      </c>
      <c r="I735" s="9" t="s">
        <v>925</v>
      </c>
      <c r="J735" s="3" t="s">
        <v>2126</v>
      </c>
      <c r="K735" s="13" t="s">
        <v>1331</v>
      </c>
      <c r="L735" s="14" t="s">
        <v>1332</v>
      </c>
      <c r="M735" s="17">
        <f t="shared" si="24"/>
        <v>5.1886574074074043E-2</v>
      </c>
      <c r="N735">
        <f t="shared" si="25"/>
        <v>10</v>
      </c>
    </row>
    <row r="736" spans="1:14" x14ac:dyDescent="0.25">
      <c r="A736" s="11"/>
      <c r="B736" s="12"/>
      <c r="C736" s="12"/>
      <c r="D736" s="12"/>
      <c r="E736" s="12"/>
      <c r="F736" s="12"/>
      <c r="G736" s="9" t="s">
        <v>1695</v>
      </c>
      <c r="H736" s="9" t="s">
        <v>17</v>
      </c>
      <c r="I736" s="9" t="s">
        <v>1334</v>
      </c>
      <c r="J736" s="3" t="s">
        <v>2126</v>
      </c>
      <c r="K736" s="13" t="s">
        <v>1696</v>
      </c>
      <c r="L736" s="14" t="s">
        <v>1697</v>
      </c>
      <c r="M736" s="17">
        <f t="shared" si="24"/>
        <v>4.8599537037037011E-2</v>
      </c>
      <c r="N736">
        <f t="shared" si="25"/>
        <v>12</v>
      </c>
    </row>
    <row r="737" spans="1:14" x14ac:dyDescent="0.25">
      <c r="A737" s="11"/>
      <c r="B737" s="12"/>
      <c r="C737" s="9" t="s">
        <v>918</v>
      </c>
      <c r="D737" s="9" t="s">
        <v>919</v>
      </c>
      <c r="E737" s="9" t="s">
        <v>920</v>
      </c>
      <c r="F737" s="9" t="s">
        <v>15</v>
      </c>
      <c r="G737" s="9" t="s">
        <v>921</v>
      </c>
      <c r="H737" s="9" t="s">
        <v>17</v>
      </c>
      <c r="I737" s="9" t="s">
        <v>518</v>
      </c>
      <c r="J737" s="3" t="s">
        <v>2126</v>
      </c>
      <c r="K737" s="13" t="s">
        <v>922</v>
      </c>
      <c r="L737" s="14" t="s">
        <v>923</v>
      </c>
      <c r="M737" s="17">
        <f t="shared" si="24"/>
        <v>3.965277777777787E-2</v>
      </c>
      <c r="N737">
        <f t="shared" si="25"/>
        <v>13</v>
      </c>
    </row>
    <row r="738" spans="1:14" x14ac:dyDescent="0.25">
      <c r="A738" s="11"/>
      <c r="B738" s="11"/>
      <c r="C738" s="3" t="s">
        <v>455</v>
      </c>
      <c r="D738" s="3" t="s">
        <v>456</v>
      </c>
      <c r="E738" s="3" t="s">
        <v>457</v>
      </c>
      <c r="F738" s="3" t="s">
        <v>15</v>
      </c>
      <c r="G738" s="3" t="s">
        <v>514</v>
      </c>
      <c r="H738" s="3" t="s">
        <v>17</v>
      </c>
      <c r="I738" s="3" t="s">
        <v>18</v>
      </c>
      <c r="J738" s="3" t="s">
        <v>2126</v>
      </c>
      <c r="K738" s="15" t="s">
        <v>515</v>
      </c>
      <c r="L738" s="16" t="s">
        <v>516</v>
      </c>
      <c r="M738" s="17">
        <f t="shared" si="24"/>
        <v>2.5636574074074103E-2</v>
      </c>
      <c r="N738">
        <f t="shared" si="25"/>
        <v>10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Mar 21, 2022</vt:lpstr>
      <vt:lpstr>Tue, Mar 22, 2022</vt:lpstr>
      <vt:lpstr>Wed, Mar 23, 2022</vt:lpstr>
      <vt:lpstr>Thu, Mar 24, 2022</vt:lpstr>
      <vt:lpstr>Fri, Mar 25, 2022</vt:lpstr>
      <vt:lpstr>Sat, Mar 26, 2022</vt:lpstr>
      <vt:lpstr>Sun, Mar 27, 2022</vt:lpstr>
      <vt:lpstr>Weekly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2022-03-25T12:12:38Z</dcterms:created>
  <dcterms:modified xsi:type="dcterms:W3CDTF">2022-03-28T16:08:17Z</dcterms:modified>
</cp:coreProperties>
</file>