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8800" windowHeight="11385" firstSheet="1" activeTab="7"/>
  </bookViews>
  <sheets>
    <sheet name="Mon, July 11, 2022" sheetId="1" r:id="rId1"/>
    <sheet name="Tue, July 12, 2022" sheetId="2" r:id="rId2"/>
    <sheet name="Wed, July 13, 2022" sheetId="3" r:id="rId3"/>
    <sheet name="Thu, July 14, 2022" sheetId="4" r:id="rId4"/>
    <sheet name="Fri, July 15, 2022" sheetId="5" r:id="rId5"/>
    <sheet name="Sat, July 16, 2022" sheetId="6" r:id="rId6"/>
    <sheet name="Sun, July 17, 2022" sheetId="7" r:id="rId7"/>
    <sheet name="Week 28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5" i="8"/>
  <c r="M6" i="8"/>
  <c r="M7" i="8"/>
  <c r="M8" i="8"/>
  <c r="M9" i="8"/>
  <c r="M11" i="8"/>
  <c r="M12" i="8"/>
  <c r="M13" i="8"/>
  <c r="M14" i="8"/>
  <c r="M15" i="8"/>
  <c r="M16" i="8"/>
  <c r="M17" i="8"/>
  <c r="M18" i="8"/>
  <c r="M19" i="8"/>
  <c r="M20" i="8"/>
  <c r="M21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2" i="8"/>
  <c r="M43" i="8"/>
  <c r="M44" i="8"/>
  <c r="M45" i="8"/>
  <c r="M46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80" i="8"/>
  <c r="M81" i="8"/>
  <c r="M83" i="8"/>
  <c r="M84" i="8"/>
  <c r="M86" i="8"/>
  <c r="M87" i="8"/>
  <c r="M88" i="8"/>
  <c r="M89" i="8"/>
  <c r="M90" i="8"/>
  <c r="M92" i="8"/>
  <c r="M93" i="8"/>
  <c r="M95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7" i="8"/>
  <c r="M118" i="8"/>
  <c r="M119" i="8"/>
  <c r="M120" i="8"/>
  <c r="M121" i="8"/>
  <c r="M122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7" i="8"/>
  <c r="M138" i="8"/>
  <c r="M139" i="8"/>
  <c r="M141" i="8"/>
  <c r="M142" i="8"/>
  <c r="M143" i="8"/>
  <c r="M144" i="8"/>
  <c r="M145" i="8"/>
  <c r="M147" i="8"/>
  <c r="M148" i="8"/>
  <c r="M149" i="8"/>
  <c r="M150" i="8"/>
  <c r="M151" i="8"/>
  <c r="M152" i="8"/>
  <c r="M153" i="8"/>
  <c r="M155" i="8"/>
  <c r="M156" i="8"/>
  <c r="M157" i="8"/>
  <c r="M159" i="8"/>
  <c r="M160" i="8"/>
  <c r="M161" i="8"/>
  <c r="M163" i="8"/>
  <c r="M164" i="8"/>
  <c r="M165" i="8"/>
  <c r="M166" i="8"/>
  <c r="M168" i="8"/>
  <c r="M169" i="8"/>
  <c r="M170" i="8"/>
  <c r="M171" i="8"/>
  <c r="M172" i="8"/>
  <c r="M173" i="8"/>
  <c r="M175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8" i="8"/>
  <c r="M249" i="8"/>
  <c r="M250" i="8"/>
  <c r="M251" i="8"/>
  <c r="M252" i="8"/>
  <c r="M253" i="8"/>
  <c r="M254" i="8"/>
  <c r="M255" i="8"/>
  <c r="M256" i="8"/>
  <c r="M257" i="8"/>
  <c r="M258" i="8"/>
  <c r="M260" i="8"/>
  <c r="M261" i="8"/>
  <c r="M263" i="8"/>
  <c r="M264" i="8"/>
  <c r="M265" i="8"/>
  <c r="M267" i="8"/>
  <c r="M268" i="8"/>
  <c r="M269" i="8"/>
  <c r="M270" i="8"/>
  <c r="M271" i="8"/>
  <c r="M274" i="8"/>
  <c r="M275" i="8"/>
  <c r="M276" i="8"/>
  <c r="M277" i="8"/>
  <c r="M278" i="8"/>
  <c r="M279" i="8"/>
  <c r="M280" i="8"/>
  <c r="M281" i="8"/>
  <c r="M282" i="8"/>
  <c r="M283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6" i="8"/>
  <c r="M307" i="8"/>
  <c r="M308" i="8"/>
  <c r="M309" i="8"/>
  <c r="M310" i="8"/>
  <c r="M311" i="8"/>
  <c r="M313" i="8"/>
  <c r="M314" i="8"/>
  <c r="M315" i="8"/>
  <c r="M316" i="8"/>
  <c r="M318" i="8"/>
  <c r="M319" i="8"/>
  <c r="M320" i="8"/>
  <c r="M321" i="8"/>
  <c r="M322" i="8"/>
  <c r="M324" i="8"/>
  <c r="M325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2" i="8"/>
  <c r="M343" i="8"/>
  <c r="M344" i="8"/>
  <c r="M346" i="8"/>
  <c r="M347" i="8"/>
  <c r="M348" i="8"/>
  <c r="M349" i="8"/>
  <c r="M350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5" i="8"/>
  <c r="M366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7" i="8"/>
  <c r="M398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7" i="8"/>
  <c r="M498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3" i="8"/>
  <c r="M534" i="8"/>
  <c r="M535" i="8"/>
  <c r="M536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9" i="8"/>
  <c r="M560" i="8"/>
  <c r="M561" i="8"/>
  <c r="M562" i="8"/>
  <c r="M563" i="8"/>
  <c r="M564" i="8"/>
  <c r="M565" i="8"/>
  <c r="M566" i="8"/>
  <c r="M567" i="8"/>
  <c r="M569" i="8"/>
  <c r="M570" i="8"/>
  <c r="M571" i="8"/>
  <c r="M572" i="8"/>
  <c r="M573" i="8"/>
  <c r="M574" i="8"/>
  <c r="M575" i="8"/>
  <c r="M576" i="8"/>
  <c r="M577" i="8"/>
  <c r="M579" i="8"/>
  <c r="M580" i="8"/>
  <c r="M581" i="8"/>
  <c r="M582" i="8"/>
  <c r="M583" i="8"/>
  <c r="M584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8" i="8"/>
  <c r="M649" i="8"/>
  <c r="M650" i="8"/>
  <c r="M652" i="8"/>
  <c r="M653" i="8"/>
  <c r="M654" i="8"/>
  <c r="M655" i="8"/>
  <c r="M656" i="8"/>
  <c r="M657" i="8"/>
  <c r="M658" i="8"/>
  <c r="M659" i="8"/>
  <c r="M660" i="8"/>
  <c r="M661" i="8"/>
  <c r="M662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2" i="8"/>
  <c r="M693" i="8"/>
  <c r="M694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11" i="8"/>
  <c r="M712" i="8"/>
  <c r="M714" i="8"/>
  <c r="M715" i="8"/>
  <c r="M716" i="8"/>
  <c r="M718" i="8"/>
  <c r="M719" i="8"/>
  <c r="M720" i="8"/>
  <c r="M722" i="8"/>
  <c r="M723" i="8"/>
  <c r="M724" i="8"/>
  <c r="M727" i="8"/>
  <c r="M728" i="8"/>
  <c r="M729" i="8"/>
  <c r="M730" i="8"/>
  <c r="M731" i="8"/>
  <c r="M732" i="8"/>
  <c r="M734" i="8"/>
  <c r="M735" i="8"/>
  <c r="M736" i="8"/>
  <c r="M737" i="8"/>
  <c r="M738" i="8"/>
  <c r="M739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5" i="8"/>
  <c r="M756" i="8"/>
  <c r="M757" i="8"/>
  <c r="M760" i="8"/>
  <c r="M761" i="8"/>
  <c r="M763" i="8"/>
  <c r="M764" i="8"/>
  <c r="M765" i="8"/>
  <c r="M766" i="8"/>
  <c r="M767" i="8"/>
  <c r="M769" i="8"/>
  <c r="M770" i="8"/>
  <c r="M772" i="8"/>
  <c r="M773" i="8"/>
  <c r="M774" i="8"/>
  <c r="M775" i="8"/>
  <c r="M776" i="8"/>
  <c r="M777" i="8"/>
  <c r="M778" i="8"/>
  <c r="M779" i="8"/>
  <c r="M782" i="8"/>
  <c r="M783" i="8"/>
  <c r="M784" i="8"/>
  <c r="M785" i="8"/>
  <c r="M786" i="8"/>
  <c r="M788" i="8"/>
  <c r="M789" i="8"/>
  <c r="M790" i="8"/>
  <c r="M792" i="8"/>
  <c r="M793" i="8"/>
  <c r="M794" i="8"/>
  <c r="M796" i="8"/>
  <c r="M797" i="8"/>
  <c r="M798" i="8"/>
  <c r="M799" i="8"/>
  <c r="M800" i="8"/>
  <c r="M801" i="8"/>
  <c r="M802" i="8"/>
  <c r="M803" i="8"/>
  <c r="M804" i="8"/>
  <c r="M805" i="8"/>
  <c r="M807" i="8"/>
  <c r="M808" i="8"/>
  <c r="M809" i="8"/>
  <c r="M810" i="8"/>
  <c r="M811" i="8"/>
  <c r="M812" i="8"/>
  <c r="M814" i="8"/>
  <c r="M815" i="8"/>
  <c r="M81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N5" i="8"/>
  <c r="N6" i="8"/>
  <c r="N7" i="8"/>
  <c r="N8" i="8"/>
  <c r="N9" i="8"/>
  <c r="N11" i="8"/>
  <c r="N12" i="8"/>
  <c r="N13" i="8"/>
  <c r="N14" i="8"/>
  <c r="N15" i="8"/>
  <c r="N16" i="8"/>
  <c r="N17" i="8"/>
  <c r="N18" i="8"/>
  <c r="N19" i="8"/>
  <c r="N20" i="8"/>
  <c r="N21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2" i="8"/>
  <c r="N43" i="8"/>
  <c r="N44" i="8"/>
  <c r="N45" i="8"/>
  <c r="N46" i="8"/>
  <c r="N50" i="8"/>
  <c r="N51" i="8"/>
  <c r="N52" i="8"/>
  <c r="N53" i="8"/>
  <c r="N54" i="8"/>
  <c r="N57" i="8"/>
  <c r="N58" i="8"/>
  <c r="N59" i="8"/>
  <c r="N60" i="8"/>
  <c r="N62" i="8"/>
  <c r="N63" i="8"/>
  <c r="N64" i="8"/>
  <c r="N65" i="8"/>
  <c r="N66" i="8"/>
  <c r="N68" i="8"/>
  <c r="N69" i="8"/>
  <c r="N70" i="8"/>
  <c r="N71" i="8"/>
  <c r="N72" i="8"/>
  <c r="N73" i="8"/>
  <c r="N74" i="8"/>
  <c r="N75" i="8"/>
  <c r="N76" i="8"/>
  <c r="N77" i="8"/>
  <c r="N78" i="8"/>
  <c r="N80" i="8"/>
  <c r="N81" i="8"/>
  <c r="N83" i="8"/>
  <c r="N84" i="8"/>
  <c r="N86" i="8"/>
  <c r="N87" i="8"/>
  <c r="N88" i="8"/>
  <c r="N89" i="8"/>
  <c r="N90" i="8"/>
  <c r="N92" i="8"/>
  <c r="N93" i="8"/>
  <c r="N95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7" i="8"/>
  <c r="N118" i="8"/>
  <c r="N119" i="8"/>
  <c r="N120" i="8"/>
  <c r="N121" i="8"/>
  <c r="N122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7" i="8"/>
  <c r="N138" i="8"/>
  <c r="N139" i="8"/>
  <c r="N141" i="8"/>
  <c r="N142" i="8"/>
  <c r="N143" i="8"/>
  <c r="N144" i="8"/>
  <c r="N145" i="8"/>
  <c r="N147" i="8"/>
  <c r="N148" i="8"/>
  <c r="N149" i="8"/>
  <c r="N150" i="8"/>
  <c r="N151" i="8"/>
  <c r="N153" i="8"/>
  <c r="N155" i="8"/>
  <c r="N156" i="8"/>
  <c r="N157" i="8"/>
  <c r="N159" i="8"/>
  <c r="N160" i="8"/>
  <c r="N161" i="8"/>
  <c r="N163" i="8"/>
  <c r="N164" i="8"/>
  <c r="N165" i="8"/>
  <c r="N166" i="8"/>
  <c r="N168" i="8"/>
  <c r="N169" i="8"/>
  <c r="N170" i="8"/>
  <c r="N171" i="8"/>
  <c r="N172" i="8"/>
  <c r="N173" i="8"/>
  <c r="N175" i="8"/>
  <c r="N178" i="8"/>
  <c r="N179" i="8"/>
  <c r="N180" i="8"/>
  <c r="N181" i="8"/>
  <c r="N182" i="8"/>
  <c r="N183" i="8"/>
  <c r="N184" i="8"/>
  <c r="N185" i="8"/>
  <c r="N187" i="8"/>
  <c r="N188" i="8"/>
  <c r="N189" i="8"/>
  <c r="N190" i="8"/>
  <c r="N191" i="8"/>
  <c r="N192" i="8"/>
  <c r="N193" i="8"/>
  <c r="N194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7" i="8"/>
  <c r="N228" i="8"/>
  <c r="N229" i="8"/>
  <c r="N231" i="8"/>
  <c r="N232" i="8"/>
  <c r="N233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8" i="8"/>
  <c r="N249" i="8"/>
  <c r="N250" i="8"/>
  <c r="N251" i="8"/>
  <c r="N252" i="8"/>
  <c r="N253" i="8"/>
  <c r="N254" i="8"/>
  <c r="N255" i="8"/>
  <c r="N256" i="8"/>
  <c r="N257" i="8"/>
  <c r="N258" i="8"/>
  <c r="N260" i="8"/>
  <c r="N261" i="8"/>
  <c r="N263" i="8"/>
  <c r="N264" i="8"/>
  <c r="N265" i="8"/>
  <c r="N267" i="8"/>
  <c r="N268" i="8"/>
  <c r="N269" i="8"/>
  <c r="N270" i="8"/>
  <c r="N271" i="8"/>
  <c r="N274" i="8"/>
  <c r="N275" i="8"/>
  <c r="N276" i="8"/>
  <c r="N277" i="8"/>
  <c r="N278" i="8"/>
  <c r="N279" i="8"/>
  <c r="N280" i="8"/>
  <c r="N281" i="8"/>
  <c r="N282" i="8"/>
  <c r="N283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6" i="8"/>
  <c r="N307" i="8"/>
  <c r="N308" i="8"/>
  <c r="N309" i="8"/>
  <c r="N310" i="8"/>
  <c r="N311" i="8"/>
  <c r="N313" i="8"/>
  <c r="N314" i="8"/>
  <c r="N315" i="8"/>
  <c r="N316" i="8"/>
  <c r="N318" i="8"/>
  <c r="N319" i="8"/>
  <c r="N320" i="8"/>
  <c r="N321" i="8"/>
  <c r="N322" i="8"/>
  <c r="N324" i="8"/>
  <c r="N325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2" i="8"/>
  <c r="N343" i="8"/>
  <c r="N344" i="8"/>
  <c r="N346" i="8"/>
  <c r="N347" i="8"/>
  <c r="N348" i="8"/>
  <c r="N349" i="8"/>
  <c r="N350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5" i="8"/>
  <c r="N366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7" i="8"/>
  <c r="N398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7" i="8"/>
  <c r="N498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3" i="8"/>
  <c r="N534" i="8"/>
  <c r="N535" i="8"/>
  <c r="N536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60" i="8"/>
  <c r="N561" i="8"/>
  <c r="N562" i="8"/>
  <c r="N563" i="8"/>
  <c r="N564" i="8"/>
  <c r="N565" i="8"/>
  <c r="N566" i="8"/>
  <c r="N567" i="8"/>
  <c r="N569" i="8"/>
  <c r="N570" i="8"/>
  <c r="N571" i="8"/>
  <c r="N572" i="8"/>
  <c r="N573" i="8"/>
  <c r="N574" i="8"/>
  <c r="N575" i="8"/>
  <c r="N576" i="8"/>
  <c r="N577" i="8"/>
  <c r="N579" i="8"/>
  <c r="N580" i="8"/>
  <c r="N581" i="8"/>
  <c r="N582" i="8"/>
  <c r="N583" i="8"/>
  <c r="N584" i="8"/>
  <c r="N586" i="8"/>
  <c r="N587" i="8"/>
  <c r="N588" i="8"/>
  <c r="N589" i="8"/>
  <c r="N590" i="8"/>
  <c r="N591" i="8"/>
  <c r="N592" i="8"/>
  <c r="N593" i="8"/>
  <c r="N594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8" i="8"/>
  <c r="N649" i="8"/>
  <c r="N650" i="8"/>
  <c r="N652" i="8"/>
  <c r="N653" i="8"/>
  <c r="N654" i="8"/>
  <c r="N655" i="8"/>
  <c r="N656" i="8"/>
  <c r="N657" i="8"/>
  <c r="N658" i="8"/>
  <c r="N659" i="8"/>
  <c r="N660" i="8"/>
  <c r="N661" i="8"/>
  <c r="N662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2" i="8"/>
  <c r="N693" i="8"/>
  <c r="N694" i="8"/>
  <c r="N696" i="8"/>
  <c r="N697" i="8"/>
  <c r="N698" i="8"/>
  <c r="N699" i="8"/>
  <c r="N700" i="8"/>
  <c r="N701" i="8"/>
  <c r="N702" i="8"/>
  <c r="N703" i="8"/>
  <c r="N704" i="8"/>
  <c r="N705" i="8"/>
  <c r="N706" i="8"/>
  <c r="N708" i="8"/>
  <c r="N711" i="8"/>
  <c r="N712" i="8"/>
  <c r="N714" i="8"/>
  <c r="N715" i="8"/>
  <c r="N716" i="8"/>
  <c r="N718" i="8"/>
  <c r="N719" i="8"/>
  <c r="N720" i="8"/>
  <c r="N722" i="8"/>
  <c r="N723" i="8"/>
  <c r="N724" i="8"/>
  <c r="N727" i="8"/>
  <c r="N728" i="8"/>
  <c r="N729" i="8"/>
  <c r="N730" i="8"/>
  <c r="N731" i="8"/>
  <c r="N732" i="8"/>
  <c r="N734" i="8"/>
  <c r="N735" i="8"/>
  <c r="N736" i="8"/>
  <c r="N737" i="8"/>
  <c r="N738" i="8"/>
  <c r="N739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5" i="8"/>
  <c r="N756" i="8"/>
  <c r="N757" i="8"/>
  <c r="N760" i="8"/>
  <c r="N761" i="8"/>
  <c r="N763" i="8"/>
  <c r="N764" i="8"/>
  <c r="N765" i="8"/>
  <c r="N766" i="8"/>
  <c r="N767" i="8"/>
  <c r="N769" i="8"/>
  <c r="N770" i="8"/>
  <c r="N772" i="8"/>
  <c r="N773" i="8"/>
  <c r="N774" i="8"/>
  <c r="N775" i="8"/>
  <c r="N776" i="8"/>
  <c r="N777" i="8"/>
  <c r="N778" i="8"/>
  <c r="N779" i="8"/>
  <c r="N782" i="8"/>
  <c r="N783" i="8"/>
  <c r="N784" i="8"/>
  <c r="N785" i="8"/>
  <c r="N786" i="8"/>
  <c r="N788" i="8"/>
  <c r="N789" i="8"/>
  <c r="N790" i="8"/>
  <c r="N792" i="8"/>
  <c r="N793" i="8"/>
  <c r="N794" i="8"/>
  <c r="N796" i="8"/>
  <c r="N797" i="8"/>
  <c r="N798" i="8"/>
  <c r="N799" i="8"/>
  <c r="N800" i="8"/>
  <c r="N801" i="8"/>
  <c r="N802" i="8"/>
  <c r="N803" i="8"/>
  <c r="N804" i="8"/>
  <c r="N805" i="8"/>
  <c r="N807" i="8"/>
  <c r="N808" i="8"/>
  <c r="N809" i="8"/>
  <c r="N810" i="8"/>
  <c r="N811" i="8"/>
  <c r="N812" i="8"/>
  <c r="N814" i="8"/>
  <c r="N815" i="8"/>
  <c r="N816" i="8"/>
  <c r="R9" i="7"/>
  <c r="R10" i="7"/>
  <c r="R11" i="7"/>
  <c r="S5" i="7" s="1"/>
  <c r="R14" i="7"/>
  <c r="R16" i="7"/>
  <c r="R19" i="7"/>
  <c r="R22" i="7"/>
  <c r="R23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L5" i="7"/>
  <c r="L6" i="7"/>
  <c r="R25" i="7" s="1"/>
  <c r="L8" i="7"/>
  <c r="L9" i="7"/>
  <c r="L10" i="7"/>
  <c r="L12" i="7"/>
  <c r="L13" i="7"/>
  <c r="L15" i="7"/>
  <c r="L16" i="7"/>
  <c r="L19" i="7"/>
  <c r="L20" i="7"/>
  <c r="L21" i="7"/>
  <c r="L22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M5" i="7"/>
  <c r="M6" i="7"/>
  <c r="M8" i="7"/>
  <c r="M9" i="7"/>
  <c r="M10" i="7"/>
  <c r="M12" i="7"/>
  <c r="M13" i="7"/>
  <c r="M15" i="7"/>
  <c r="M16" i="7"/>
  <c r="M19" i="7"/>
  <c r="M20" i="7"/>
  <c r="M21" i="7"/>
  <c r="M22" i="7"/>
  <c r="S2" i="1"/>
  <c r="R3" i="6"/>
  <c r="S3" i="6" s="1"/>
  <c r="R5" i="6"/>
  <c r="R6" i="6"/>
  <c r="S5" i="6" s="1"/>
  <c r="R7" i="6"/>
  <c r="R8" i="6"/>
  <c r="R9" i="6"/>
  <c r="S14" i="6" s="1"/>
  <c r="R11" i="6"/>
  <c r="R12" i="6"/>
  <c r="R13" i="6"/>
  <c r="R14" i="6"/>
  <c r="L6" i="6"/>
  <c r="L7" i="6"/>
  <c r="L8" i="6"/>
  <c r="L9" i="6"/>
  <c r="L11" i="6"/>
  <c r="L12" i="6"/>
  <c r="L13" i="6"/>
  <c r="L14" i="6"/>
  <c r="L15" i="6"/>
  <c r="L16" i="6"/>
  <c r="L17" i="6"/>
  <c r="L18" i="6"/>
  <c r="L19" i="6"/>
  <c r="L20" i="6"/>
  <c r="L22" i="6"/>
  <c r="L24" i="6"/>
  <c r="L25" i="6"/>
  <c r="L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Q4" i="6" s="1"/>
  <c r="P5" i="6"/>
  <c r="P4" i="6"/>
  <c r="P3" i="6"/>
  <c r="Q7" i="6" s="1"/>
  <c r="P2" i="6"/>
  <c r="Q5" i="6" s="1"/>
  <c r="M7" i="6"/>
  <c r="M8" i="6"/>
  <c r="M9" i="6"/>
  <c r="M11" i="6"/>
  <c r="M12" i="6"/>
  <c r="M13" i="6"/>
  <c r="M14" i="6"/>
  <c r="M15" i="6"/>
  <c r="M16" i="6"/>
  <c r="M17" i="6"/>
  <c r="M18" i="6"/>
  <c r="M19" i="6"/>
  <c r="M20" i="6"/>
  <c r="M22" i="6"/>
  <c r="M24" i="6"/>
  <c r="M25" i="6"/>
  <c r="M26" i="6"/>
  <c r="O3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1" i="5"/>
  <c r="R22" i="5"/>
  <c r="R23" i="5"/>
  <c r="R24" i="5"/>
  <c r="L4" i="5"/>
  <c r="L6" i="5"/>
  <c r="L7" i="5"/>
  <c r="L8" i="5"/>
  <c r="L10" i="5"/>
  <c r="L11" i="5"/>
  <c r="L12" i="5"/>
  <c r="L13" i="5"/>
  <c r="L15" i="5"/>
  <c r="L16" i="5"/>
  <c r="L17" i="5"/>
  <c r="L18" i="5"/>
  <c r="L19" i="5"/>
  <c r="L21" i="5"/>
  <c r="L22" i="5"/>
  <c r="L23" i="5"/>
  <c r="L26" i="5"/>
  <c r="L27" i="5"/>
  <c r="L28" i="5"/>
  <c r="L30" i="5"/>
  <c r="L31" i="5"/>
  <c r="L33" i="5"/>
  <c r="L34" i="5"/>
  <c r="L38" i="5"/>
  <c r="L39" i="5"/>
  <c r="L40" i="5"/>
  <c r="L41" i="5"/>
  <c r="L42" i="5"/>
  <c r="L43" i="5"/>
  <c r="L44" i="5"/>
  <c r="L46" i="5"/>
  <c r="L47" i="5"/>
  <c r="L48" i="5"/>
  <c r="L49" i="5"/>
  <c r="L51" i="5"/>
  <c r="L53" i="5"/>
  <c r="L54" i="5"/>
  <c r="L55" i="5"/>
  <c r="L57" i="5"/>
  <c r="L58" i="5"/>
  <c r="L59" i="5"/>
  <c r="L60" i="5"/>
  <c r="L62" i="5"/>
  <c r="L63" i="5"/>
  <c r="L64" i="5"/>
  <c r="L65" i="5"/>
  <c r="L67" i="5"/>
  <c r="L68" i="5"/>
  <c r="L69" i="5"/>
  <c r="L72" i="5"/>
  <c r="L73" i="5"/>
  <c r="L74" i="5"/>
  <c r="L75" i="5"/>
  <c r="L77" i="5"/>
  <c r="L78" i="5"/>
  <c r="L79" i="5"/>
  <c r="L80" i="5"/>
  <c r="L81" i="5"/>
  <c r="L82" i="5"/>
  <c r="L83" i="5"/>
  <c r="L84" i="5"/>
  <c r="L85" i="5"/>
  <c r="L86" i="5"/>
  <c r="L87" i="5"/>
  <c r="L89" i="5"/>
  <c r="L90" i="5"/>
  <c r="L91" i="5"/>
  <c r="L92" i="5"/>
  <c r="L93" i="5"/>
  <c r="L94" i="5"/>
  <c r="L96" i="5"/>
  <c r="L97" i="5"/>
  <c r="L100" i="5"/>
  <c r="L101" i="5"/>
  <c r="L103" i="5"/>
  <c r="L104" i="5"/>
  <c r="L106" i="5"/>
  <c r="L107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2" i="5"/>
  <c r="L123" i="5"/>
  <c r="L124" i="5"/>
  <c r="L125" i="5"/>
  <c r="L126" i="5"/>
  <c r="L128" i="5"/>
  <c r="L129" i="5"/>
  <c r="L130" i="5"/>
  <c r="L133" i="5"/>
  <c r="L134" i="5"/>
  <c r="L136" i="5"/>
  <c r="L137" i="5"/>
  <c r="L138" i="5"/>
  <c r="L139" i="5"/>
  <c r="L141" i="5"/>
  <c r="L142" i="5"/>
  <c r="L144" i="5"/>
  <c r="L145" i="5"/>
  <c r="L147" i="5"/>
  <c r="L148" i="5"/>
  <c r="L149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6" i="5"/>
  <c r="M7" i="5"/>
  <c r="M8" i="5"/>
  <c r="M10" i="5"/>
  <c r="M11" i="5"/>
  <c r="M12" i="5"/>
  <c r="M13" i="5"/>
  <c r="M15" i="5"/>
  <c r="M16" i="5"/>
  <c r="M17" i="5"/>
  <c r="M18" i="5"/>
  <c r="M19" i="5"/>
  <c r="M21" i="5"/>
  <c r="M22" i="5"/>
  <c r="M23" i="5"/>
  <c r="M26" i="5"/>
  <c r="M27" i="5"/>
  <c r="M28" i="5"/>
  <c r="M30" i="5"/>
  <c r="M31" i="5"/>
  <c r="M33" i="5"/>
  <c r="M34" i="5"/>
  <c r="M38" i="5"/>
  <c r="M39" i="5"/>
  <c r="M40" i="5"/>
  <c r="M41" i="5"/>
  <c r="M42" i="5"/>
  <c r="M43" i="5"/>
  <c r="M44" i="5"/>
  <c r="M46" i="5"/>
  <c r="M47" i="5"/>
  <c r="M48" i="5"/>
  <c r="M49" i="5"/>
  <c r="M51" i="5"/>
  <c r="M53" i="5"/>
  <c r="M54" i="5"/>
  <c r="M55" i="5"/>
  <c r="M57" i="5"/>
  <c r="M58" i="5"/>
  <c r="M59" i="5"/>
  <c r="M60" i="5"/>
  <c r="M62" i="5"/>
  <c r="M63" i="5"/>
  <c r="M64" i="5"/>
  <c r="M65" i="5"/>
  <c r="M67" i="5"/>
  <c r="M68" i="5"/>
  <c r="M69" i="5"/>
  <c r="M72" i="5"/>
  <c r="M73" i="5"/>
  <c r="M74" i="5"/>
  <c r="M75" i="5"/>
  <c r="M77" i="5"/>
  <c r="M78" i="5"/>
  <c r="M79" i="5"/>
  <c r="M80" i="5"/>
  <c r="M81" i="5"/>
  <c r="M82" i="5"/>
  <c r="M83" i="5"/>
  <c r="M84" i="5"/>
  <c r="M85" i="5"/>
  <c r="M86" i="5"/>
  <c r="M87" i="5"/>
  <c r="M89" i="5"/>
  <c r="M90" i="5"/>
  <c r="M91" i="5"/>
  <c r="M92" i="5"/>
  <c r="M93" i="5"/>
  <c r="M94" i="5"/>
  <c r="M96" i="5"/>
  <c r="M97" i="5"/>
  <c r="M100" i="5"/>
  <c r="M101" i="5"/>
  <c r="M103" i="5"/>
  <c r="M104" i="5"/>
  <c r="M106" i="5"/>
  <c r="M107" i="5"/>
  <c r="M110" i="5"/>
  <c r="M111" i="5"/>
  <c r="M112" i="5"/>
  <c r="M113" i="5"/>
  <c r="M114" i="5"/>
  <c r="M115" i="5"/>
  <c r="M116" i="5"/>
  <c r="M117" i="5"/>
  <c r="M118" i="5"/>
  <c r="M119" i="5"/>
  <c r="M120" i="5"/>
  <c r="M122" i="5"/>
  <c r="M123" i="5"/>
  <c r="M124" i="5"/>
  <c r="M125" i="5"/>
  <c r="M126" i="5"/>
  <c r="M129" i="5"/>
  <c r="M130" i="5"/>
  <c r="M133" i="5"/>
  <c r="M134" i="5"/>
  <c r="M136" i="5"/>
  <c r="M137" i="5"/>
  <c r="M138" i="5"/>
  <c r="M139" i="5"/>
  <c r="M141" i="5"/>
  <c r="M142" i="5"/>
  <c r="M144" i="5"/>
  <c r="M145" i="5"/>
  <c r="M147" i="5"/>
  <c r="M148" i="5"/>
  <c r="M149" i="5"/>
  <c r="O3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4" i="4"/>
  <c r="L4" i="4"/>
  <c r="L6" i="4"/>
  <c r="L7" i="4"/>
  <c r="L9" i="4"/>
  <c r="L10" i="4"/>
  <c r="L11" i="4"/>
  <c r="L12" i="4"/>
  <c r="L13" i="4"/>
  <c r="L14" i="4"/>
  <c r="L15" i="4"/>
  <c r="L17" i="4"/>
  <c r="L18" i="4"/>
  <c r="L19" i="4"/>
  <c r="L20" i="4"/>
  <c r="L21" i="4"/>
  <c r="L22" i="4"/>
  <c r="L23" i="4"/>
  <c r="L25" i="4"/>
  <c r="L27" i="4"/>
  <c r="L28" i="4"/>
  <c r="L29" i="4"/>
  <c r="L30" i="4"/>
  <c r="L31" i="4"/>
  <c r="L34" i="4"/>
  <c r="L35" i="4"/>
  <c r="L36" i="4"/>
  <c r="L37" i="4"/>
  <c r="L38" i="4"/>
  <c r="L40" i="4"/>
  <c r="L41" i="4"/>
  <c r="L42" i="4"/>
  <c r="L46" i="4"/>
  <c r="L47" i="4"/>
  <c r="L48" i="4"/>
  <c r="L49" i="4"/>
  <c r="L50" i="4"/>
  <c r="L51" i="4"/>
  <c r="L52" i="4"/>
  <c r="L53" i="4"/>
  <c r="L54" i="4"/>
  <c r="L55" i="4"/>
  <c r="L56" i="4"/>
  <c r="R25" i="4" s="1"/>
  <c r="L57" i="4"/>
  <c r="L59" i="4"/>
  <c r="L60" i="4"/>
  <c r="L61" i="4"/>
  <c r="L62" i="4"/>
  <c r="L63" i="4"/>
  <c r="L66" i="4"/>
  <c r="L67" i="4"/>
  <c r="L69" i="4"/>
  <c r="L70" i="4"/>
  <c r="L71" i="4"/>
  <c r="L72" i="4"/>
  <c r="L73" i="4"/>
  <c r="L75" i="4"/>
  <c r="L76" i="4"/>
  <c r="L77" i="4"/>
  <c r="L79" i="4"/>
  <c r="L80" i="4"/>
  <c r="L81" i="4"/>
  <c r="L83" i="4"/>
  <c r="L84" i="4"/>
  <c r="L85" i="4"/>
  <c r="L86" i="4"/>
  <c r="L87" i="4"/>
  <c r="L88" i="4"/>
  <c r="L90" i="4"/>
  <c r="L91" i="4"/>
  <c r="L92" i="4"/>
  <c r="L93" i="4"/>
  <c r="L95" i="4"/>
  <c r="L96" i="4"/>
  <c r="L99" i="4"/>
  <c r="L100" i="4"/>
  <c r="L101" i="4"/>
  <c r="L102" i="4"/>
  <c r="L103" i="4"/>
  <c r="L104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7" i="4"/>
  <c r="L128" i="4"/>
  <c r="L129" i="4"/>
  <c r="L130" i="4"/>
  <c r="L131" i="4"/>
  <c r="L132" i="4"/>
  <c r="L133" i="4"/>
  <c r="L135" i="4"/>
  <c r="L136" i="4"/>
  <c r="L137" i="4"/>
  <c r="L140" i="4"/>
  <c r="L141" i="4"/>
  <c r="L143" i="4"/>
  <c r="L144" i="4"/>
  <c r="L146" i="4"/>
  <c r="L147" i="4"/>
  <c r="L149" i="4"/>
  <c r="L150" i="4"/>
  <c r="L151" i="4"/>
  <c r="L152" i="4"/>
  <c r="L153" i="4"/>
  <c r="L154" i="4"/>
  <c r="L155" i="4"/>
  <c r="L156" i="4"/>
  <c r="L157" i="4"/>
  <c r="L159" i="4"/>
  <c r="L160" i="4"/>
  <c r="L161" i="4"/>
  <c r="L162" i="4"/>
  <c r="L164" i="4"/>
  <c r="L165" i="4"/>
  <c r="L166" i="4"/>
  <c r="L167" i="4"/>
  <c r="L169" i="4"/>
  <c r="L170" i="4"/>
  <c r="L171" i="4"/>
  <c r="L173" i="4"/>
  <c r="L174" i="4"/>
  <c r="L176" i="4"/>
  <c r="L178" i="4"/>
  <c r="L179" i="4"/>
  <c r="L181" i="4"/>
  <c r="L182" i="4"/>
  <c r="L183" i="4"/>
  <c r="L184" i="4"/>
  <c r="L185" i="4"/>
  <c r="L188" i="4"/>
  <c r="L189" i="4"/>
  <c r="L190" i="4"/>
  <c r="L191" i="4"/>
  <c r="L192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M4" i="4"/>
  <c r="M6" i="4"/>
  <c r="M7" i="4"/>
  <c r="M9" i="4"/>
  <c r="M10" i="4"/>
  <c r="M11" i="4"/>
  <c r="M12" i="4"/>
  <c r="M13" i="4"/>
  <c r="M14" i="4"/>
  <c r="M15" i="4"/>
  <c r="M18" i="4"/>
  <c r="M19" i="4"/>
  <c r="M20" i="4"/>
  <c r="M21" i="4"/>
  <c r="M22" i="4"/>
  <c r="M23" i="4"/>
  <c r="M25" i="4"/>
  <c r="M27" i="4"/>
  <c r="M28" i="4"/>
  <c r="M29" i="4"/>
  <c r="M30" i="4"/>
  <c r="M31" i="4"/>
  <c r="M34" i="4"/>
  <c r="M35" i="4"/>
  <c r="M36" i="4"/>
  <c r="M37" i="4"/>
  <c r="M38" i="4"/>
  <c r="M41" i="4"/>
  <c r="M42" i="4"/>
  <c r="M47" i="4"/>
  <c r="M48" i="4"/>
  <c r="M49" i="4"/>
  <c r="M50" i="4"/>
  <c r="M51" i="4"/>
  <c r="M52" i="4"/>
  <c r="M53" i="4"/>
  <c r="M54" i="4"/>
  <c r="M55" i="4"/>
  <c r="M56" i="4"/>
  <c r="M57" i="4"/>
  <c r="M59" i="4"/>
  <c r="M60" i="4"/>
  <c r="M61" i="4"/>
  <c r="M62" i="4"/>
  <c r="M63" i="4"/>
  <c r="M66" i="4"/>
  <c r="M67" i="4"/>
  <c r="M69" i="4"/>
  <c r="M70" i="4"/>
  <c r="M71" i="4"/>
  <c r="M72" i="4"/>
  <c r="M73" i="4"/>
  <c r="M75" i="4"/>
  <c r="M76" i="4"/>
  <c r="M77" i="4"/>
  <c r="M79" i="4"/>
  <c r="M80" i="4"/>
  <c r="M81" i="4"/>
  <c r="M83" i="4"/>
  <c r="M84" i="4"/>
  <c r="M85" i="4"/>
  <c r="M86" i="4"/>
  <c r="M87" i="4"/>
  <c r="M88" i="4"/>
  <c r="M90" i="4"/>
  <c r="M91" i="4"/>
  <c r="M92" i="4"/>
  <c r="M93" i="4"/>
  <c r="M95" i="4"/>
  <c r="M96" i="4"/>
  <c r="M99" i="4"/>
  <c r="M100" i="4"/>
  <c r="M101" i="4"/>
  <c r="M102" i="4"/>
  <c r="M103" i="4"/>
  <c r="M104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20" i="4"/>
  <c r="M121" i="4"/>
  <c r="M122" i="4"/>
  <c r="M123" i="4"/>
  <c r="M124" i="4"/>
  <c r="M125" i="4"/>
  <c r="M127" i="4"/>
  <c r="M128" i="4"/>
  <c r="M129" i="4"/>
  <c r="M130" i="4"/>
  <c r="M131" i="4"/>
  <c r="M132" i="4"/>
  <c r="M133" i="4"/>
  <c r="M135" i="4"/>
  <c r="M136" i="4"/>
  <c r="M137" i="4"/>
  <c r="M140" i="4"/>
  <c r="M141" i="4"/>
  <c r="M143" i="4"/>
  <c r="M144" i="4"/>
  <c r="M146" i="4"/>
  <c r="M147" i="4"/>
  <c r="M149" i="4"/>
  <c r="M150" i="4"/>
  <c r="M151" i="4"/>
  <c r="M152" i="4"/>
  <c r="M153" i="4"/>
  <c r="M154" i="4"/>
  <c r="M155" i="4"/>
  <c r="M156" i="4"/>
  <c r="M157" i="4"/>
  <c r="M159" i="4"/>
  <c r="M160" i="4"/>
  <c r="M161" i="4"/>
  <c r="M162" i="4"/>
  <c r="M164" i="4"/>
  <c r="M165" i="4"/>
  <c r="M166" i="4"/>
  <c r="M167" i="4"/>
  <c r="M169" i="4"/>
  <c r="M170" i="4"/>
  <c r="M171" i="4"/>
  <c r="M173" i="4"/>
  <c r="M174" i="4"/>
  <c r="M176" i="4"/>
  <c r="M178" i="4"/>
  <c r="M179" i="4"/>
  <c r="M181" i="4"/>
  <c r="M182" i="4"/>
  <c r="M183" i="4"/>
  <c r="M184" i="4"/>
  <c r="M185" i="4"/>
  <c r="M188" i="4"/>
  <c r="M189" i="4"/>
  <c r="M190" i="4"/>
  <c r="M191" i="4"/>
  <c r="M192" i="4"/>
  <c r="O30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4" i="3"/>
  <c r="L5" i="3"/>
  <c r="L6" i="3"/>
  <c r="L7" i="3"/>
  <c r="L8" i="3"/>
  <c r="L10" i="3"/>
  <c r="L11" i="3"/>
  <c r="L12" i="3"/>
  <c r="L14" i="3"/>
  <c r="L15" i="3"/>
  <c r="L16" i="3"/>
  <c r="L18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4" i="3"/>
  <c r="L35" i="3"/>
  <c r="L36" i="3"/>
  <c r="L37" i="3"/>
  <c r="L40" i="3"/>
  <c r="L41" i="3"/>
  <c r="L42" i="3"/>
  <c r="L44" i="3"/>
  <c r="L45" i="3"/>
  <c r="L46" i="3"/>
  <c r="L47" i="3"/>
  <c r="L48" i="3"/>
  <c r="L49" i="3"/>
  <c r="L50" i="3"/>
  <c r="L52" i="3"/>
  <c r="L53" i="3"/>
  <c r="L54" i="3"/>
  <c r="L55" i="3"/>
  <c r="L56" i="3"/>
  <c r="L57" i="3"/>
  <c r="L59" i="3"/>
  <c r="L60" i="3"/>
  <c r="L63" i="3"/>
  <c r="L64" i="3"/>
  <c r="L65" i="3"/>
  <c r="L66" i="3"/>
  <c r="L67" i="3"/>
  <c r="L68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6" i="3"/>
  <c r="L87" i="3"/>
  <c r="L88" i="3"/>
  <c r="L89" i="3"/>
  <c r="L90" i="3"/>
  <c r="L91" i="3"/>
  <c r="L93" i="3"/>
  <c r="L94" i="3"/>
  <c r="L95" i="3"/>
  <c r="L96" i="3"/>
  <c r="L97" i="3"/>
  <c r="L100" i="3"/>
  <c r="L101" i="3"/>
  <c r="L103" i="3"/>
  <c r="L104" i="3"/>
  <c r="L106" i="3"/>
  <c r="L107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3" i="3"/>
  <c r="L124" i="3"/>
  <c r="L125" i="3"/>
  <c r="L127" i="3"/>
  <c r="L128" i="3"/>
  <c r="L130" i="3"/>
  <c r="L131" i="3"/>
  <c r="L132" i="3"/>
  <c r="L133" i="3"/>
  <c r="L134" i="3"/>
  <c r="L135" i="3"/>
  <c r="L137" i="3"/>
  <c r="L138" i="3"/>
  <c r="L141" i="3"/>
  <c r="L142" i="3"/>
  <c r="L143" i="3"/>
  <c r="L144" i="3"/>
  <c r="L146" i="3"/>
  <c r="L147" i="3"/>
  <c r="L148" i="3"/>
  <c r="L150" i="3"/>
  <c r="L151" i="3"/>
  <c r="L153" i="3"/>
  <c r="L154" i="3"/>
  <c r="L155" i="3"/>
  <c r="L156" i="3"/>
  <c r="L157" i="3"/>
  <c r="L158" i="3"/>
  <c r="R25" i="3" s="1"/>
  <c r="L159" i="3"/>
  <c r="L161" i="3"/>
  <c r="L162" i="3"/>
  <c r="L163" i="3"/>
  <c r="L164" i="3"/>
  <c r="L167" i="3"/>
  <c r="L168" i="3"/>
  <c r="L169" i="3"/>
  <c r="L170" i="3"/>
  <c r="L172" i="3"/>
  <c r="L173" i="3"/>
  <c r="L174" i="3"/>
  <c r="L177" i="3"/>
  <c r="L178" i="3"/>
  <c r="L179" i="3"/>
  <c r="L181" i="3"/>
  <c r="L182" i="3"/>
  <c r="L183" i="3"/>
  <c r="L186" i="3"/>
  <c r="L187" i="3"/>
  <c r="L188" i="3"/>
  <c r="L190" i="3"/>
  <c r="L191" i="3"/>
  <c r="L192" i="3"/>
  <c r="L193" i="3"/>
  <c r="L194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8" i="3"/>
  <c r="M10" i="3"/>
  <c r="M11" i="3"/>
  <c r="M12" i="3"/>
  <c r="M14" i="3"/>
  <c r="M15" i="3"/>
  <c r="M16" i="3"/>
  <c r="M18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40" i="3"/>
  <c r="M41" i="3"/>
  <c r="M42" i="3"/>
  <c r="M44" i="3"/>
  <c r="M45" i="3"/>
  <c r="M46" i="3"/>
  <c r="M47" i="3"/>
  <c r="M48" i="3"/>
  <c r="M49" i="3"/>
  <c r="M50" i="3"/>
  <c r="M52" i="3"/>
  <c r="M53" i="3"/>
  <c r="M54" i="3"/>
  <c r="M55" i="3"/>
  <c r="M56" i="3"/>
  <c r="M57" i="3"/>
  <c r="M59" i="3"/>
  <c r="M60" i="3"/>
  <c r="M63" i="3"/>
  <c r="M64" i="3"/>
  <c r="M65" i="3"/>
  <c r="M66" i="3"/>
  <c r="M67" i="3"/>
  <c r="M68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6" i="3"/>
  <c r="M87" i="3"/>
  <c r="M88" i="3"/>
  <c r="M89" i="3"/>
  <c r="M90" i="3"/>
  <c r="M91" i="3"/>
  <c r="M93" i="3"/>
  <c r="M94" i="3"/>
  <c r="M95" i="3"/>
  <c r="M96" i="3"/>
  <c r="M97" i="3"/>
  <c r="M100" i="3"/>
  <c r="M101" i="3"/>
  <c r="M103" i="3"/>
  <c r="M104" i="3"/>
  <c r="M106" i="3"/>
  <c r="M107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3" i="3"/>
  <c r="M124" i="3"/>
  <c r="M125" i="3"/>
  <c r="M127" i="3"/>
  <c r="M128" i="3"/>
  <c r="M130" i="3"/>
  <c r="M131" i="3"/>
  <c r="M132" i="3"/>
  <c r="M133" i="3"/>
  <c r="M134" i="3"/>
  <c r="M135" i="3"/>
  <c r="M137" i="3"/>
  <c r="M138" i="3"/>
  <c r="M141" i="3"/>
  <c r="M142" i="3"/>
  <c r="M143" i="3"/>
  <c r="M144" i="3"/>
  <c r="M146" i="3"/>
  <c r="M147" i="3"/>
  <c r="M148" i="3"/>
  <c r="M150" i="3"/>
  <c r="M151" i="3"/>
  <c r="M154" i="3"/>
  <c r="M155" i="3"/>
  <c r="M156" i="3"/>
  <c r="M157" i="3"/>
  <c r="M158" i="3"/>
  <c r="M159" i="3"/>
  <c r="M161" i="3"/>
  <c r="M162" i="3"/>
  <c r="M163" i="3"/>
  <c r="M164" i="3"/>
  <c r="M167" i="3"/>
  <c r="M168" i="3"/>
  <c r="M169" i="3"/>
  <c r="M170" i="3"/>
  <c r="M172" i="3"/>
  <c r="M173" i="3"/>
  <c r="M174" i="3"/>
  <c r="M177" i="3"/>
  <c r="M178" i="3"/>
  <c r="M179" i="3"/>
  <c r="M181" i="3"/>
  <c r="M182" i="3"/>
  <c r="M183" i="3"/>
  <c r="M186" i="3"/>
  <c r="M187" i="3"/>
  <c r="M188" i="3"/>
  <c r="M190" i="3"/>
  <c r="M191" i="3"/>
  <c r="M192" i="3"/>
  <c r="M193" i="3"/>
  <c r="M194" i="3"/>
  <c r="O3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L5" i="2"/>
  <c r="L6" i="2"/>
  <c r="L8" i="2"/>
  <c r="L9" i="2"/>
  <c r="L10" i="2"/>
  <c r="L12" i="2"/>
  <c r="L13" i="2"/>
  <c r="L14" i="2"/>
  <c r="L16" i="2"/>
  <c r="L17" i="2"/>
  <c r="L18" i="2"/>
  <c r="L19" i="2"/>
  <c r="L20" i="2"/>
  <c r="L21" i="2"/>
  <c r="L22" i="2"/>
  <c r="L26" i="2"/>
  <c r="L27" i="2"/>
  <c r="L28" i="2"/>
  <c r="L29" i="2"/>
  <c r="L30" i="2"/>
  <c r="L31" i="2"/>
  <c r="L32" i="2"/>
  <c r="L33" i="2"/>
  <c r="L34" i="2"/>
  <c r="L36" i="2"/>
  <c r="L37" i="2"/>
  <c r="L39" i="2"/>
  <c r="L40" i="2"/>
  <c r="L41" i="2"/>
  <c r="L44" i="2"/>
  <c r="L45" i="2"/>
  <c r="L46" i="2"/>
  <c r="L48" i="2"/>
  <c r="L49" i="2"/>
  <c r="L50" i="2"/>
  <c r="L51" i="2"/>
  <c r="L52" i="2"/>
  <c r="L53" i="2"/>
  <c r="L54" i="2"/>
  <c r="L55" i="2"/>
  <c r="L56" i="2"/>
  <c r="L58" i="2"/>
  <c r="L59" i="2"/>
  <c r="L62" i="2"/>
  <c r="L63" i="2"/>
  <c r="L64" i="2"/>
  <c r="L65" i="2"/>
  <c r="L66" i="2"/>
  <c r="L67" i="2"/>
  <c r="L68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6" i="2"/>
  <c r="L87" i="2"/>
  <c r="L88" i="2"/>
  <c r="L89" i="2"/>
  <c r="L90" i="2"/>
  <c r="L91" i="2"/>
  <c r="L92" i="2"/>
  <c r="L93" i="2"/>
  <c r="L94" i="2"/>
  <c r="L95" i="2"/>
  <c r="L96" i="2"/>
  <c r="L98" i="2"/>
  <c r="L99" i="2"/>
  <c r="L100" i="2"/>
  <c r="L101" i="2"/>
  <c r="L102" i="2"/>
  <c r="L103" i="2"/>
  <c r="L104" i="2"/>
  <c r="L105" i="2"/>
  <c r="L106" i="2"/>
  <c r="L108" i="2"/>
  <c r="L109" i="2"/>
  <c r="L110" i="2"/>
  <c r="L111" i="2"/>
  <c r="L114" i="2"/>
  <c r="L115" i="2"/>
  <c r="L117" i="2"/>
  <c r="L118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7" i="2"/>
  <c r="L138" i="2"/>
  <c r="L139" i="2"/>
  <c r="L140" i="2"/>
  <c r="L141" i="2"/>
  <c r="L143" i="2"/>
  <c r="L144" i="2"/>
  <c r="L145" i="2"/>
  <c r="L146" i="2"/>
  <c r="L147" i="2"/>
  <c r="L148" i="2"/>
  <c r="L149" i="2"/>
  <c r="L150" i="2"/>
  <c r="L151" i="2"/>
  <c r="L152" i="2"/>
  <c r="L154" i="2"/>
  <c r="L155" i="2"/>
  <c r="L156" i="2"/>
  <c r="L158" i="2"/>
  <c r="L159" i="2"/>
  <c r="L161" i="2"/>
  <c r="L162" i="2"/>
  <c r="L163" i="2"/>
  <c r="L164" i="2"/>
  <c r="L166" i="2"/>
  <c r="L167" i="2"/>
  <c r="L168" i="2"/>
  <c r="L169" i="2"/>
  <c r="L170" i="2"/>
  <c r="L171" i="2"/>
  <c r="R25" i="2" s="1"/>
  <c r="L172" i="2"/>
  <c r="L173" i="2"/>
  <c r="L175" i="2"/>
  <c r="L176" i="2"/>
  <c r="L178" i="2"/>
  <c r="L179" i="2"/>
  <c r="L180" i="2"/>
  <c r="L182" i="2"/>
  <c r="L183" i="2"/>
  <c r="L185" i="2"/>
  <c r="L187" i="2"/>
  <c r="L188" i="2"/>
  <c r="L189" i="2"/>
  <c r="L190" i="2"/>
  <c r="L192" i="2"/>
  <c r="L193" i="2"/>
  <c r="L194" i="2"/>
  <c r="L195" i="2"/>
  <c r="L196" i="2"/>
  <c r="L198" i="2"/>
  <c r="L199" i="2"/>
  <c r="L201" i="2"/>
  <c r="L202" i="2"/>
  <c r="L203" i="2"/>
  <c r="L204" i="2"/>
  <c r="L205" i="2"/>
  <c r="L206" i="2"/>
  <c r="L207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M5" i="2"/>
  <c r="M6" i="2"/>
  <c r="M8" i="2"/>
  <c r="M9" i="2"/>
  <c r="M10" i="2"/>
  <c r="M12" i="2"/>
  <c r="M13" i="2"/>
  <c r="M14" i="2"/>
  <c r="M16" i="2"/>
  <c r="M17" i="2"/>
  <c r="M18" i="2"/>
  <c r="M19" i="2"/>
  <c r="M20" i="2"/>
  <c r="M21" i="2"/>
  <c r="M22" i="2"/>
  <c r="M27" i="2"/>
  <c r="M28" i="2"/>
  <c r="M29" i="2"/>
  <c r="M30" i="2"/>
  <c r="M31" i="2"/>
  <c r="M32" i="2"/>
  <c r="M33" i="2"/>
  <c r="M34" i="2"/>
  <c r="M37" i="2"/>
  <c r="M39" i="2"/>
  <c r="M40" i="2"/>
  <c r="M41" i="2"/>
  <c r="M44" i="2"/>
  <c r="M45" i="2"/>
  <c r="M46" i="2"/>
  <c r="M48" i="2"/>
  <c r="M49" i="2"/>
  <c r="M50" i="2"/>
  <c r="M51" i="2"/>
  <c r="M52" i="2"/>
  <c r="M53" i="2"/>
  <c r="M54" i="2"/>
  <c r="M55" i="2"/>
  <c r="M56" i="2"/>
  <c r="M58" i="2"/>
  <c r="M59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8" i="2"/>
  <c r="M109" i="2"/>
  <c r="M110" i="2"/>
  <c r="M111" i="2"/>
  <c r="M114" i="2"/>
  <c r="M115" i="2"/>
  <c r="M117" i="2"/>
  <c r="M118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7" i="2"/>
  <c r="M138" i="2"/>
  <c r="M139" i="2"/>
  <c r="M140" i="2"/>
  <c r="M141" i="2"/>
  <c r="M143" i="2"/>
  <c r="M144" i="2"/>
  <c r="M145" i="2"/>
  <c r="M146" i="2"/>
  <c r="M147" i="2"/>
  <c r="M148" i="2"/>
  <c r="M149" i="2"/>
  <c r="M150" i="2"/>
  <c r="M151" i="2"/>
  <c r="M152" i="2"/>
  <c r="M154" i="2"/>
  <c r="M155" i="2"/>
  <c r="M156" i="2"/>
  <c r="M158" i="2"/>
  <c r="M159" i="2"/>
  <c r="M161" i="2"/>
  <c r="M162" i="2"/>
  <c r="M163" i="2"/>
  <c r="M164" i="2"/>
  <c r="M168" i="2"/>
  <c r="M169" i="2"/>
  <c r="M170" i="2"/>
  <c r="M171" i="2"/>
  <c r="M172" i="2"/>
  <c r="M173" i="2"/>
  <c r="M175" i="2"/>
  <c r="M176" i="2"/>
  <c r="M178" i="2"/>
  <c r="M179" i="2"/>
  <c r="M180" i="2"/>
  <c r="M182" i="2"/>
  <c r="M183" i="2"/>
  <c r="M185" i="2"/>
  <c r="M187" i="2"/>
  <c r="M188" i="2"/>
  <c r="M189" i="2"/>
  <c r="M190" i="2"/>
  <c r="M192" i="2"/>
  <c r="M193" i="2"/>
  <c r="M194" i="2"/>
  <c r="M195" i="2"/>
  <c r="M196" i="2"/>
  <c r="M198" i="2"/>
  <c r="M199" i="2"/>
  <c r="M201" i="2"/>
  <c r="M202" i="2"/>
  <c r="M203" i="2"/>
  <c r="M204" i="2"/>
  <c r="M205" i="2"/>
  <c r="M206" i="2"/>
  <c r="M207" i="2"/>
  <c r="O32" i="1"/>
  <c r="R3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2" i="1"/>
  <c r="R23" i="1"/>
  <c r="R24" i="1"/>
  <c r="R25" i="1"/>
  <c r="L5" i="1"/>
  <c r="L6" i="1"/>
  <c r="L7" i="1"/>
  <c r="L9" i="1"/>
  <c r="L10" i="1"/>
  <c r="L11" i="1"/>
  <c r="L13" i="1"/>
  <c r="L14" i="1"/>
  <c r="L15" i="1"/>
  <c r="L16" i="1"/>
  <c r="L17" i="1"/>
  <c r="L18" i="1"/>
  <c r="L19" i="1"/>
  <c r="L20" i="1"/>
  <c r="L21" i="1"/>
  <c r="L23" i="1"/>
  <c r="L24" i="1"/>
  <c r="L25" i="1"/>
  <c r="L27" i="1"/>
  <c r="L29" i="1"/>
  <c r="L30" i="1"/>
  <c r="L31" i="1"/>
  <c r="L32" i="1"/>
  <c r="L33" i="1"/>
  <c r="L34" i="1"/>
  <c r="L35" i="1"/>
  <c r="L36" i="1"/>
  <c r="L40" i="1"/>
  <c r="L41" i="1"/>
  <c r="L42" i="1"/>
  <c r="L43" i="1"/>
  <c r="L44" i="1"/>
  <c r="L45" i="1"/>
  <c r="L46" i="1"/>
  <c r="L47" i="1"/>
  <c r="L49" i="1"/>
  <c r="L50" i="1"/>
  <c r="L51" i="1"/>
  <c r="L53" i="1"/>
  <c r="L54" i="1"/>
  <c r="L55" i="1"/>
  <c r="L57" i="1"/>
  <c r="L58" i="1"/>
  <c r="L60" i="1"/>
  <c r="L61" i="1"/>
  <c r="L63" i="1"/>
  <c r="L65" i="1"/>
  <c r="L66" i="1"/>
  <c r="L67" i="1"/>
  <c r="L68" i="1"/>
  <c r="L69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8" i="1"/>
  <c r="L119" i="1"/>
  <c r="L121" i="1"/>
  <c r="L122" i="1"/>
  <c r="L124" i="1"/>
  <c r="L125" i="1"/>
  <c r="L126" i="1"/>
  <c r="L127" i="1"/>
  <c r="L128" i="1"/>
  <c r="L129" i="1"/>
  <c r="L130" i="1"/>
  <c r="L131" i="1"/>
  <c r="L132" i="1"/>
  <c r="L134" i="1"/>
  <c r="L135" i="1"/>
  <c r="L136" i="1"/>
  <c r="L137" i="1"/>
  <c r="L138" i="1"/>
  <c r="L140" i="1"/>
  <c r="L141" i="1"/>
  <c r="L142" i="1"/>
  <c r="L144" i="1"/>
  <c r="L145" i="1"/>
  <c r="L146" i="1"/>
  <c r="L149" i="1"/>
  <c r="L150" i="1"/>
  <c r="L152" i="1"/>
  <c r="L153" i="1"/>
  <c r="L154" i="1"/>
  <c r="L156" i="1"/>
  <c r="L157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5" i="1"/>
  <c r="M6" i="1"/>
  <c r="M7" i="1"/>
  <c r="M9" i="1"/>
  <c r="M10" i="1"/>
  <c r="M11" i="1"/>
  <c r="M15" i="1"/>
  <c r="M16" i="1"/>
  <c r="M17" i="1"/>
  <c r="M18" i="1"/>
  <c r="M19" i="1"/>
  <c r="M20" i="1"/>
  <c r="M21" i="1"/>
  <c r="M23" i="1"/>
  <c r="M24" i="1"/>
  <c r="M25" i="1"/>
  <c r="M27" i="1"/>
  <c r="M29" i="1"/>
  <c r="M30" i="1"/>
  <c r="M31" i="1"/>
  <c r="M32" i="1"/>
  <c r="M33" i="1"/>
  <c r="M34" i="1"/>
  <c r="M35" i="1"/>
  <c r="M36" i="1"/>
  <c r="M40" i="1"/>
  <c r="M41" i="1"/>
  <c r="M42" i="1"/>
  <c r="M43" i="1"/>
  <c r="M44" i="1"/>
  <c r="M45" i="1"/>
  <c r="M46" i="1"/>
  <c r="M47" i="1"/>
  <c r="M49" i="1"/>
  <c r="M50" i="1"/>
  <c r="M51" i="1"/>
  <c r="M53" i="1"/>
  <c r="M54" i="1"/>
  <c r="M55" i="1"/>
  <c r="M57" i="1"/>
  <c r="M58" i="1"/>
  <c r="M60" i="1"/>
  <c r="M61" i="1"/>
  <c r="M63" i="1"/>
  <c r="M65" i="1"/>
  <c r="M66" i="1"/>
  <c r="M67" i="1"/>
  <c r="M68" i="1"/>
  <c r="M69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8" i="1"/>
  <c r="M119" i="1"/>
  <c r="M122" i="1"/>
  <c r="M124" i="1"/>
  <c r="M125" i="1"/>
  <c r="M126" i="1"/>
  <c r="M127" i="1"/>
  <c r="M128" i="1"/>
  <c r="M129" i="1"/>
  <c r="M130" i="1"/>
  <c r="M131" i="1"/>
  <c r="M132" i="1"/>
  <c r="M134" i="1"/>
  <c r="M135" i="1"/>
  <c r="M136" i="1"/>
  <c r="M137" i="1"/>
  <c r="M138" i="1"/>
  <c r="M140" i="1"/>
  <c r="M141" i="1"/>
  <c r="M142" i="1"/>
  <c r="M144" i="1"/>
  <c r="M145" i="1"/>
  <c r="M146" i="1"/>
  <c r="M149" i="1"/>
  <c r="M150" i="1"/>
  <c r="M152" i="1"/>
  <c r="M153" i="1"/>
  <c r="M154" i="1"/>
  <c r="M156" i="1"/>
  <c r="M157" i="1"/>
  <c r="S25" i="8" l="1"/>
  <c r="T13" i="8" s="1"/>
  <c r="R2" i="8"/>
  <c r="R3" i="8"/>
  <c r="R14" i="8"/>
  <c r="R25" i="8"/>
  <c r="R19" i="8"/>
  <c r="R13" i="8"/>
  <c r="R7" i="8"/>
  <c r="R24" i="8"/>
  <c r="R18" i="8"/>
  <c r="R12" i="8"/>
  <c r="R6" i="8"/>
  <c r="R20" i="8"/>
  <c r="R8" i="8"/>
  <c r="R23" i="8"/>
  <c r="R17" i="8"/>
  <c r="R11" i="8"/>
  <c r="R5" i="8"/>
  <c r="R22" i="8"/>
  <c r="R16" i="8"/>
  <c r="R10" i="8"/>
  <c r="R4" i="8"/>
  <c r="R21" i="8"/>
  <c r="R15" i="8"/>
  <c r="R9" i="8"/>
  <c r="S3" i="7"/>
  <c r="S2" i="7"/>
  <c r="S20" i="7"/>
  <c r="S14" i="7"/>
  <c r="S8" i="7"/>
  <c r="S25" i="7"/>
  <c r="S19" i="7"/>
  <c r="S13" i="7"/>
  <c r="S7" i="7"/>
  <c r="S24" i="7"/>
  <c r="S18" i="7"/>
  <c r="S12" i="7"/>
  <c r="S6" i="7"/>
  <c r="S11" i="7"/>
  <c r="S22" i="7"/>
  <c r="S16" i="7"/>
  <c r="S10" i="7"/>
  <c r="S4" i="7"/>
  <c r="S23" i="7"/>
  <c r="S17" i="7"/>
  <c r="S21" i="7"/>
  <c r="S15" i="7"/>
  <c r="S9" i="7"/>
  <c r="Q16" i="6"/>
  <c r="S2" i="6"/>
  <c r="S8" i="6"/>
  <c r="Q21" i="6"/>
  <c r="Q15" i="6"/>
  <c r="Q9" i="6"/>
  <c r="Q3" i="6"/>
  <c r="S25" i="6"/>
  <c r="S19" i="6"/>
  <c r="S13" i="6"/>
  <c r="S7" i="6"/>
  <c r="Q2" i="6"/>
  <c r="Q20" i="6"/>
  <c r="Q14" i="6"/>
  <c r="Q8" i="6"/>
  <c r="S24" i="6"/>
  <c r="S18" i="6"/>
  <c r="S12" i="6"/>
  <c r="S6" i="6"/>
  <c r="S20" i="6"/>
  <c r="Q25" i="6"/>
  <c r="Q13" i="6"/>
  <c r="S23" i="6"/>
  <c r="S11" i="6"/>
  <c r="Q24" i="6"/>
  <c r="Q18" i="6"/>
  <c r="Q12" i="6"/>
  <c r="Q6" i="6"/>
  <c r="S22" i="6"/>
  <c r="S16" i="6"/>
  <c r="S10" i="6"/>
  <c r="S4" i="6"/>
  <c r="Q22" i="6"/>
  <c r="Q10" i="6"/>
  <c r="Q19" i="6"/>
  <c r="S17" i="6"/>
  <c r="Q23" i="6"/>
  <c r="Q17" i="6"/>
  <c r="Q11" i="6"/>
  <c r="S21" i="6"/>
  <c r="S15" i="6"/>
  <c r="S9" i="6"/>
  <c r="Q6" i="5"/>
  <c r="S2" i="5"/>
  <c r="S3" i="5"/>
  <c r="S8" i="5"/>
  <c r="Q22" i="5"/>
  <c r="Q16" i="5"/>
  <c r="Q10" i="5"/>
  <c r="Q4" i="5"/>
  <c r="S25" i="5"/>
  <c r="S19" i="5"/>
  <c r="S13" i="5"/>
  <c r="S7" i="5"/>
  <c r="Q23" i="5"/>
  <c r="Q17" i="5"/>
  <c r="Q5" i="5"/>
  <c r="S14" i="5"/>
  <c r="Q21" i="5"/>
  <c r="Q15" i="5"/>
  <c r="Q9" i="5"/>
  <c r="Q3" i="5"/>
  <c r="S24" i="5"/>
  <c r="S18" i="5"/>
  <c r="S12" i="5"/>
  <c r="S6" i="5"/>
  <c r="S20" i="5"/>
  <c r="Q2" i="5"/>
  <c r="Q20" i="5"/>
  <c r="Q14" i="5"/>
  <c r="Q8" i="5"/>
  <c r="S23" i="5"/>
  <c r="S17" i="5"/>
  <c r="S11" i="5"/>
  <c r="S5" i="5"/>
  <c r="Q25" i="5"/>
  <c r="Q19" i="5"/>
  <c r="Q13" i="5"/>
  <c r="Q7" i="5"/>
  <c r="S22" i="5"/>
  <c r="S16" i="5"/>
  <c r="S10" i="5"/>
  <c r="S4" i="5"/>
  <c r="Q11" i="5"/>
  <c r="Q24" i="5"/>
  <c r="Q18" i="5"/>
  <c r="Q12" i="5"/>
  <c r="S21" i="5"/>
  <c r="S15" i="5"/>
  <c r="S9" i="5"/>
  <c r="S2" i="4"/>
  <c r="Q5" i="4"/>
  <c r="Q10" i="4"/>
  <c r="S3" i="4"/>
  <c r="S8" i="4"/>
  <c r="Q21" i="4"/>
  <c r="Q15" i="4"/>
  <c r="Q9" i="4"/>
  <c r="Q3" i="4"/>
  <c r="S25" i="4"/>
  <c r="S19" i="4"/>
  <c r="S13" i="4"/>
  <c r="S7" i="4"/>
  <c r="Q16" i="4"/>
  <c r="Q4" i="4"/>
  <c r="S14" i="4"/>
  <c r="Q2" i="4"/>
  <c r="Q20" i="4"/>
  <c r="Q14" i="4"/>
  <c r="Q8" i="4"/>
  <c r="S24" i="4"/>
  <c r="S18" i="4"/>
  <c r="S12" i="4"/>
  <c r="S6" i="4"/>
  <c r="S20" i="4"/>
  <c r="Q25" i="4"/>
  <c r="Q19" i="4"/>
  <c r="Q13" i="4"/>
  <c r="Q7" i="4"/>
  <c r="S23" i="4"/>
  <c r="S17" i="4"/>
  <c r="S11" i="4"/>
  <c r="S5" i="4"/>
  <c r="Q22" i="4"/>
  <c r="Q24" i="4"/>
  <c r="Q18" i="4"/>
  <c r="Q12" i="4"/>
  <c r="Q6" i="4"/>
  <c r="S22" i="4"/>
  <c r="S16" i="4"/>
  <c r="S10" i="4"/>
  <c r="S4" i="4"/>
  <c r="Q23" i="4"/>
  <c r="Q17" i="4"/>
  <c r="Q11" i="4"/>
  <c r="S21" i="4"/>
  <c r="S15" i="4"/>
  <c r="S9" i="4"/>
  <c r="Q6" i="3"/>
  <c r="S23" i="3"/>
  <c r="S3" i="3"/>
  <c r="Q20" i="3"/>
  <c r="S17" i="3"/>
  <c r="Q23" i="3"/>
  <c r="Q17" i="3"/>
  <c r="Q11" i="3"/>
  <c r="Q5" i="3"/>
  <c r="S2" i="3"/>
  <c r="S20" i="3"/>
  <c r="S14" i="3"/>
  <c r="S8" i="3"/>
  <c r="S11" i="3"/>
  <c r="Q22" i="3"/>
  <c r="Q16" i="3"/>
  <c r="Q10" i="3"/>
  <c r="Q4" i="3"/>
  <c r="S25" i="3"/>
  <c r="S19" i="3"/>
  <c r="S13" i="3"/>
  <c r="S7" i="3"/>
  <c r="Q21" i="3"/>
  <c r="Q15" i="3"/>
  <c r="Q9" i="3"/>
  <c r="Q3" i="3"/>
  <c r="S24" i="3"/>
  <c r="S18" i="3"/>
  <c r="S12" i="3"/>
  <c r="S6" i="3"/>
  <c r="Q2" i="3"/>
  <c r="Q14" i="3"/>
  <c r="Q8" i="3"/>
  <c r="S5" i="3"/>
  <c r="Q25" i="3"/>
  <c r="Q19" i="3"/>
  <c r="Q13" i="3"/>
  <c r="Q7" i="3"/>
  <c r="S22" i="3"/>
  <c r="S16" i="3"/>
  <c r="S10" i="3"/>
  <c r="S4" i="3"/>
  <c r="Q24" i="3"/>
  <c r="Q18" i="3"/>
  <c r="Q12" i="3"/>
  <c r="S21" i="3"/>
  <c r="S15" i="3"/>
  <c r="S9" i="3"/>
  <c r="Q14" i="2"/>
  <c r="S2" i="2"/>
  <c r="S25" i="2"/>
  <c r="Q4" i="2"/>
  <c r="S3" i="2"/>
  <c r="S14" i="2"/>
  <c r="Q20" i="2"/>
  <c r="Q8" i="2"/>
  <c r="S7" i="2"/>
  <c r="Q25" i="2"/>
  <c r="Q19" i="2"/>
  <c r="Q13" i="2"/>
  <c r="Q7" i="2"/>
  <c r="S24" i="2"/>
  <c r="S18" i="2"/>
  <c r="S12" i="2"/>
  <c r="S6" i="2"/>
  <c r="S8" i="2"/>
  <c r="S13" i="2"/>
  <c r="Q24" i="2"/>
  <c r="Q18" i="2"/>
  <c r="Q12" i="2"/>
  <c r="Q6" i="2"/>
  <c r="S23" i="2"/>
  <c r="S17" i="2"/>
  <c r="S11" i="2"/>
  <c r="S5" i="2"/>
  <c r="S20" i="2"/>
  <c r="S19" i="2"/>
  <c r="Q23" i="2"/>
  <c r="Q17" i="2"/>
  <c r="Q11" i="2"/>
  <c r="Q5" i="2"/>
  <c r="S22" i="2"/>
  <c r="S16" i="2"/>
  <c r="S10" i="2"/>
  <c r="S4" i="2"/>
  <c r="Q21" i="2"/>
  <c r="Q15" i="2"/>
  <c r="Q9" i="2"/>
  <c r="Q3" i="2"/>
  <c r="Q2" i="2"/>
  <c r="Q22" i="2"/>
  <c r="Q16" i="2"/>
  <c r="Q10" i="2"/>
  <c r="S21" i="2"/>
  <c r="S15" i="2"/>
  <c r="S9" i="2"/>
  <c r="Q6" i="1"/>
  <c r="S14" i="1"/>
  <c r="Q5" i="1"/>
  <c r="S3" i="1"/>
  <c r="S20" i="1"/>
  <c r="S8" i="1"/>
  <c r="Q22" i="1"/>
  <c r="Q16" i="1"/>
  <c r="Q10" i="1"/>
  <c r="Q4" i="1"/>
  <c r="S25" i="1"/>
  <c r="S19" i="1"/>
  <c r="S13" i="1"/>
  <c r="S7" i="1"/>
  <c r="Q23" i="1"/>
  <c r="Q17" i="1"/>
  <c r="Q11" i="1"/>
  <c r="Q21" i="1"/>
  <c r="Q15" i="1"/>
  <c r="Q9" i="1"/>
  <c r="Q3" i="1"/>
  <c r="S24" i="1"/>
  <c r="S18" i="1"/>
  <c r="S12" i="1"/>
  <c r="S6" i="1"/>
  <c r="Q2" i="1"/>
  <c r="Q20" i="1"/>
  <c r="Q14" i="1"/>
  <c r="Q8" i="1"/>
  <c r="S23" i="1"/>
  <c r="S17" i="1"/>
  <c r="S11" i="1"/>
  <c r="S5" i="1"/>
  <c r="Q25" i="1"/>
  <c r="Q19" i="1"/>
  <c r="Q13" i="1"/>
  <c r="Q7" i="1"/>
  <c r="S22" i="1"/>
  <c r="S16" i="1"/>
  <c r="S10" i="1"/>
  <c r="S4" i="1"/>
  <c r="Q24" i="1"/>
  <c r="Q18" i="1"/>
  <c r="Q12" i="1"/>
  <c r="S21" i="1"/>
  <c r="S15" i="1"/>
  <c r="S9" i="1"/>
  <c r="T4" i="8" l="1"/>
  <c r="T23" i="8"/>
  <c r="T19" i="8"/>
  <c r="T8" i="8"/>
  <c r="T9" i="8"/>
  <c r="T10" i="8"/>
  <c r="T6" i="8"/>
  <c r="T25" i="8"/>
  <c r="T15" i="8"/>
  <c r="T21" i="8"/>
  <c r="T16" i="8"/>
  <c r="T2" i="8"/>
  <c r="T12" i="8"/>
  <c r="T3" i="8"/>
  <c r="T22" i="8"/>
  <c r="T5" i="8"/>
  <c r="T18" i="8"/>
  <c r="T14" i="8"/>
  <c r="T11" i="8"/>
  <c r="T24" i="8"/>
  <c r="T7" i="8"/>
  <c r="T20" i="8"/>
  <c r="T17" i="8"/>
</calcChain>
</file>

<file path=xl/sharedStrings.xml><?xml version="1.0" encoding="utf-8"?>
<sst xmlns="http://schemas.openxmlformats.org/spreadsheetml/2006/main" count="9937" uniqueCount="2349">
  <si>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</si>
  <si>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</si>
  <si>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</si>
  <si>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</si>
  <si>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</si>
  <si>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</si>
  <si>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</si>
  <si>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</si>
  <si>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</si>
  <si>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</si>
  <si>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</si>
  <si>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</si>
  <si>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</si>
  <si>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</si>
  <si>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</si>
  <si>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</si>
  <si>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11488956</t>
  </si>
  <si>
    <t>Mixed Hardwood</t>
  </si>
  <si>
    <t>11.07.2022</t>
  </si>
  <si>
    <t>6:06:37</t>
  </si>
  <si>
    <t>6:25:59</t>
  </si>
  <si>
    <t>11490165</t>
  </si>
  <si>
    <t>10:35:55</t>
  </si>
  <si>
    <t>10:58:34</t>
  </si>
  <si>
    <t>122491</t>
  </si>
  <si>
    <t>McDowell Lumber and Pallet Co.</t>
  </si>
  <si>
    <t>11488031</t>
  </si>
  <si>
    <t>7:28:24</t>
  </si>
  <si>
    <t>7:59:03</t>
  </si>
  <si>
    <t>126249</t>
  </si>
  <si>
    <t>Kepley-Frank Hardwood Co.</t>
  </si>
  <si>
    <t>11488800</t>
  </si>
  <si>
    <t>5:39:37</t>
  </si>
  <si>
    <t>6:05:22</t>
  </si>
  <si>
    <t>11489616</t>
  </si>
  <si>
    <t>8:27:51</t>
  </si>
  <si>
    <t>9:12:19</t>
  </si>
  <si>
    <t>11490533</t>
  </si>
  <si>
    <t>13:42:31</t>
  </si>
  <si>
    <t>14:21:58</t>
  </si>
  <si>
    <t>132348</t>
  </si>
  <si>
    <t>Uwharrie Lumber Company</t>
  </si>
  <si>
    <t>11487366</t>
  </si>
  <si>
    <t>0:01:23</t>
  </si>
  <si>
    <t>0:25:17</t>
  </si>
  <si>
    <t>11487483</t>
  </si>
  <si>
    <t>0:46:52</t>
  </si>
  <si>
    <t>1:06:38</t>
  </si>
  <si>
    <t>11487589</t>
  </si>
  <si>
    <t>1:23:12</t>
  </si>
  <si>
    <t>1:41:50</t>
  </si>
  <si>
    <t>11487644</t>
  </si>
  <si>
    <t>1:39:31</t>
  </si>
  <si>
    <t>2:02:57</t>
  </si>
  <si>
    <t>11487803</t>
  </si>
  <si>
    <t>2:13:35</t>
  </si>
  <si>
    <t>2:36:04</t>
  </si>
  <si>
    <t>11488281</t>
  </si>
  <si>
    <t>3:48:26</t>
  </si>
  <si>
    <t>4:12:14</t>
  </si>
  <si>
    <t>11490944</t>
  </si>
  <si>
    <t>22:39:17</t>
  </si>
  <si>
    <t>23:01:26</t>
  </si>
  <si>
    <t>132671</t>
  </si>
  <si>
    <t>Piedmont Hardwood Lumber Co. Inc</t>
  </si>
  <si>
    <t>11490862</t>
  </si>
  <si>
    <t>20:52:34</t>
  </si>
  <si>
    <t>21:15:53</t>
  </si>
  <si>
    <t>133775</t>
  </si>
  <si>
    <t>High Rock Forest Products</t>
  </si>
  <si>
    <t>11490534</t>
  </si>
  <si>
    <t>13:44:18</t>
  </si>
  <si>
    <t>14:29:59</t>
  </si>
  <si>
    <t>133777</t>
  </si>
  <si>
    <t>Woodgrain Inc</t>
  </si>
  <si>
    <t>11490381</t>
  </si>
  <si>
    <t>Poplar</t>
  </si>
  <si>
    <t>12:25:20</t>
  </si>
  <si>
    <t>12:50:16</t>
  </si>
  <si>
    <t>11490532</t>
  </si>
  <si>
    <t>13:22:38</t>
  </si>
  <si>
    <t>14:13:04</t>
  </si>
  <si>
    <t>11490721</t>
  </si>
  <si>
    <t>15:50:48</t>
  </si>
  <si>
    <t>16:42:39</t>
  </si>
  <si>
    <t>812275</t>
  </si>
  <si>
    <t>Sawdust       dec.wood    -    - -</t>
  </si>
  <si>
    <t>121422</t>
  </si>
  <si>
    <t>PalletOne of North Carolina</t>
  </si>
  <si>
    <t>11490671</t>
  </si>
  <si>
    <t>15:01:24</t>
  </si>
  <si>
    <t>15:38:48</t>
  </si>
  <si>
    <t>11488033</t>
  </si>
  <si>
    <t>8:22:43</t>
  </si>
  <si>
    <t>8:57:08</t>
  </si>
  <si>
    <t>11490168</t>
  </si>
  <si>
    <t>10:47:34</t>
  </si>
  <si>
    <t>11:20:52</t>
  </si>
  <si>
    <t>11490619</t>
  </si>
  <si>
    <t>14:08:54</t>
  </si>
  <si>
    <t>14:41:53</t>
  </si>
  <si>
    <t>11490170</t>
  </si>
  <si>
    <t>11:09:06</t>
  </si>
  <si>
    <t>11:41:50</t>
  </si>
  <si>
    <t>131860</t>
  </si>
  <si>
    <t>Hopkins Lumber Contractors Inc</t>
  </si>
  <si>
    <t>11490971</t>
  </si>
  <si>
    <t>23:04:35</t>
  </si>
  <si>
    <t>23:22:45</t>
  </si>
  <si>
    <t>11490723</t>
  </si>
  <si>
    <t>16:06:11</t>
  </si>
  <si>
    <t>17:11:02</t>
  </si>
  <si>
    <t>133769</t>
  </si>
  <si>
    <t>Gold Hill Forest Products</t>
  </si>
  <si>
    <t>11490717</t>
  </si>
  <si>
    <t>15:35:23</t>
  </si>
  <si>
    <t>16:25:14</t>
  </si>
  <si>
    <t>145712</t>
  </si>
  <si>
    <t>Bumgarner Lumber Inc</t>
  </si>
  <si>
    <t>11490724</t>
  </si>
  <si>
    <t>16:09:44</t>
  </si>
  <si>
    <t>17:33:24</t>
  </si>
  <si>
    <t>1474070</t>
  </si>
  <si>
    <t>Sawdust     Pine             -    - -</t>
  </si>
  <si>
    <t>122405</t>
  </si>
  <si>
    <t>Jordan Lumber &amp; Supply</t>
  </si>
  <si>
    <t>11488029</t>
  </si>
  <si>
    <t>Southern Yellow Pine</t>
  </si>
  <si>
    <t>7:21:30</t>
  </si>
  <si>
    <t>7:46:08</t>
  </si>
  <si>
    <t>11489079</t>
  </si>
  <si>
    <t>6:31:24</t>
  </si>
  <si>
    <t>6:56:00</t>
  </si>
  <si>
    <t>11489622</t>
  </si>
  <si>
    <t>9:28:52</t>
  </si>
  <si>
    <t>10:03:59</t>
  </si>
  <si>
    <t>11490167</t>
  </si>
  <si>
    <t>10:45:38</t>
  </si>
  <si>
    <t>11:07:48</t>
  </si>
  <si>
    <t>11490525</t>
  </si>
  <si>
    <t>12:58:34</t>
  </si>
  <si>
    <t>13:37:10</t>
  </si>
  <si>
    <t>11490666</t>
  </si>
  <si>
    <t>14:25:02</t>
  </si>
  <si>
    <t>15:05:08</t>
  </si>
  <si>
    <t>11490749</t>
  </si>
  <si>
    <t>16:52:58</t>
  </si>
  <si>
    <t>18:02:44</t>
  </si>
  <si>
    <t>11490864</t>
  </si>
  <si>
    <t>21:00:01</t>
  </si>
  <si>
    <t>21:30:11</t>
  </si>
  <si>
    <t>LZ Jordan Lumber S</t>
  </si>
  <si>
    <t>11490166</t>
  </si>
  <si>
    <t>Shavings</t>
  </si>
  <si>
    <t>10:37:41</t>
  </si>
  <si>
    <t>11:06:00</t>
  </si>
  <si>
    <t>11490913</t>
  </si>
  <si>
    <t>21:59:45</t>
  </si>
  <si>
    <t>22:19:39</t>
  </si>
  <si>
    <t>11490935</t>
  </si>
  <si>
    <t>22:03:27</t>
  </si>
  <si>
    <t>22:36:59</t>
  </si>
  <si>
    <t>122406</t>
  </si>
  <si>
    <t>H. W. Culp Lumber Co.</t>
  </si>
  <si>
    <t>11489918</t>
  </si>
  <si>
    <t>9:51:49</t>
  </si>
  <si>
    <t>10:16:58</t>
  </si>
  <si>
    <t>11490376</t>
  </si>
  <si>
    <t>12:12:51</t>
  </si>
  <si>
    <t>12:32:08</t>
  </si>
  <si>
    <t>11490667</t>
  </si>
  <si>
    <t>14:26:32</t>
  </si>
  <si>
    <t>14:59:13</t>
  </si>
  <si>
    <t>131651</t>
  </si>
  <si>
    <t>Triple-N Lumber</t>
  </si>
  <si>
    <t>11489623</t>
  </si>
  <si>
    <t>9:30:22</t>
  </si>
  <si>
    <t>10:15:29</t>
  </si>
  <si>
    <t>11490620</t>
  </si>
  <si>
    <t>14:09:59</t>
  </si>
  <si>
    <t>15:00:57</t>
  </si>
  <si>
    <t>131853</t>
  </si>
  <si>
    <t>Pine Products, LLC</t>
  </si>
  <si>
    <t>11488028</t>
  </si>
  <si>
    <t>7:19:45</t>
  </si>
  <si>
    <t>7:39:31</t>
  </si>
  <si>
    <t>11490751</t>
  </si>
  <si>
    <t>17:35:36</t>
  </si>
  <si>
    <t>18:53:03</t>
  </si>
  <si>
    <t>11488090</t>
  </si>
  <si>
    <t>3:08:05</t>
  </si>
  <si>
    <t>3:28:15</t>
  </si>
  <si>
    <t>LZ-Hopkins-Critz Mill</t>
  </si>
  <si>
    <t>11490750</t>
  </si>
  <si>
    <t>17:23:36</t>
  </si>
  <si>
    <t>18:04:33</t>
  </si>
  <si>
    <t>11490907</t>
  </si>
  <si>
    <t>21:20:20</t>
  </si>
  <si>
    <t>21:41:49</t>
  </si>
  <si>
    <t>134395</t>
  </si>
  <si>
    <t>L &amp; E Lumber Inc</t>
  </si>
  <si>
    <t>11489921</t>
  </si>
  <si>
    <t>10:01:45</t>
  </si>
  <si>
    <t>10:27:19</t>
  </si>
  <si>
    <t>141476</t>
  </si>
  <si>
    <t>GPC Land and Timber LLC</t>
  </si>
  <si>
    <t>11490856</t>
  </si>
  <si>
    <t>20:22:15</t>
  </si>
  <si>
    <t>20:50:15</t>
  </si>
  <si>
    <t>143118</t>
  </si>
  <si>
    <t>Gregory Lumber, Inc</t>
  </si>
  <si>
    <t>11489615</t>
  </si>
  <si>
    <t>8:26:24</t>
  </si>
  <si>
    <t>9:04:20</t>
  </si>
  <si>
    <t>1506200</t>
  </si>
  <si>
    <t>Chips         pine        -    - d</t>
  </si>
  <si>
    <t>121423</t>
  </si>
  <si>
    <t>Canfor - New South Lumber Co.</t>
  </si>
  <si>
    <t>11488032</t>
  </si>
  <si>
    <t>8:20:46</t>
  </si>
  <si>
    <t>8:49:19</t>
  </si>
  <si>
    <t>11488699</t>
  </si>
  <si>
    <t>5:17:33</t>
  </si>
  <si>
    <t>5:40:11</t>
  </si>
  <si>
    <t>11489061</t>
  </si>
  <si>
    <t>6:27:37</t>
  </si>
  <si>
    <t>6:45:23</t>
  </si>
  <si>
    <t>11489916</t>
  </si>
  <si>
    <t>9:36:28</t>
  </si>
  <si>
    <t>10:13:51</t>
  </si>
  <si>
    <t>11490527</t>
  </si>
  <si>
    <t>13:09:43</t>
  </si>
  <si>
    <t>13:53:43</t>
  </si>
  <si>
    <t>11490715</t>
  </si>
  <si>
    <t>15:14:04</t>
  </si>
  <si>
    <t>16:01:29</t>
  </si>
  <si>
    <t>11488027</t>
  </si>
  <si>
    <t>7:02:29</t>
  </si>
  <si>
    <t>7:23:18</t>
  </si>
  <si>
    <t>11488030</t>
  </si>
  <si>
    <t>7:23:43</t>
  </si>
  <si>
    <t>7:43:11</t>
  </si>
  <si>
    <t>11488034</t>
  </si>
  <si>
    <t>8:24:43</t>
  </si>
  <si>
    <t>8:59:46</t>
  </si>
  <si>
    <t>11489617</t>
  </si>
  <si>
    <t>8:33:38</t>
  </si>
  <si>
    <t>9:10:50</t>
  </si>
  <si>
    <t>11489624</t>
  </si>
  <si>
    <t>9:32:22</t>
  </si>
  <si>
    <t>9:54:04</t>
  </si>
  <si>
    <t>11489917</t>
  </si>
  <si>
    <t>9:45:27</t>
  </si>
  <si>
    <t>10:08:57</t>
  </si>
  <si>
    <t>11490171</t>
  </si>
  <si>
    <t>11:18:40</t>
  </si>
  <si>
    <t>11:39:12</t>
  </si>
  <si>
    <t>11490173</t>
  </si>
  <si>
    <t>11:34:08</t>
  </si>
  <si>
    <t>12:07:10</t>
  </si>
  <si>
    <t>11490378</t>
  </si>
  <si>
    <t>12:16:27</t>
  </si>
  <si>
    <t>12:34:24</t>
  </si>
  <si>
    <t>11490379</t>
  </si>
  <si>
    <t>12:18:19</t>
  </si>
  <si>
    <t>12:42:35</t>
  </si>
  <si>
    <t>11490623</t>
  </si>
  <si>
    <t>14:20:23</t>
  </si>
  <si>
    <t>15:25:18</t>
  </si>
  <si>
    <t>11490670</t>
  </si>
  <si>
    <t>14:49:27</t>
  </si>
  <si>
    <t>15:40:58</t>
  </si>
  <si>
    <t>11489619</t>
  </si>
  <si>
    <t>8:53:44</t>
  </si>
  <si>
    <t>9:25:33</t>
  </si>
  <si>
    <t>11490615</t>
  </si>
  <si>
    <t>13:46:03</t>
  </si>
  <si>
    <t>14:20:12</t>
  </si>
  <si>
    <t>11490639</t>
  </si>
  <si>
    <t>14:12:21</t>
  </si>
  <si>
    <t>15:03:18</t>
  </si>
  <si>
    <t>11490665</t>
  </si>
  <si>
    <t>14:23:29</t>
  </si>
  <si>
    <t>15:31:08</t>
  </si>
  <si>
    <t>11490669</t>
  </si>
  <si>
    <t>14:33:33</t>
  </si>
  <si>
    <t>15:42:38</t>
  </si>
  <si>
    <t>11490674</t>
  </si>
  <si>
    <t>15:08:24</t>
  </si>
  <si>
    <t>15:57:55</t>
  </si>
  <si>
    <t>126230</t>
  </si>
  <si>
    <t>Church and Church Lumber Co.</t>
  </si>
  <si>
    <t>11487608</t>
  </si>
  <si>
    <t>1:28:13</t>
  </si>
  <si>
    <t>2:04:40</t>
  </si>
  <si>
    <t>11487610</t>
  </si>
  <si>
    <t>1:29:55</t>
  </si>
  <si>
    <t>2:06:32</t>
  </si>
  <si>
    <t>126302</t>
  </si>
  <si>
    <t>Troy Lumber Company</t>
  </si>
  <si>
    <t>LZ Troy Lumber Chipmill</t>
  </si>
  <si>
    <t>11488998</t>
  </si>
  <si>
    <t>6:16:51</t>
  </si>
  <si>
    <t>6:43:47</t>
  </si>
  <si>
    <t>11489620</t>
  </si>
  <si>
    <t>9:26:16</t>
  </si>
  <si>
    <t>9:48:50</t>
  </si>
  <si>
    <t>11489920</t>
  </si>
  <si>
    <t>10:00:05</t>
  </si>
  <si>
    <t>10:38:44</t>
  </si>
  <si>
    <t>11489924</t>
  </si>
  <si>
    <t>10:31:02</t>
  </si>
  <si>
    <t>11:00:20</t>
  </si>
  <si>
    <t>11490174</t>
  </si>
  <si>
    <t>11:41:04</t>
  </si>
  <si>
    <t>12:09:15</t>
  </si>
  <si>
    <t>11490375</t>
  </si>
  <si>
    <t>11:43:26</t>
  </si>
  <si>
    <t>12:10:57</t>
  </si>
  <si>
    <t>11490382</t>
  </si>
  <si>
    <t>12:51:49</t>
  </si>
  <si>
    <t>13:26:29</t>
  </si>
  <si>
    <t>11490616</t>
  </si>
  <si>
    <t>13:55:33</t>
  </si>
  <si>
    <t>14:44:07</t>
  </si>
  <si>
    <t>11490617</t>
  </si>
  <si>
    <t>13:57:27</t>
  </si>
  <si>
    <t>14:32:27</t>
  </si>
  <si>
    <t>11490618</t>
  </si>
  <si>
    <t>13:59:07</t>
  </si>
  <si>
    <t>14:48:05</t>
  </si>
  <si>
    <t>11490621</t>
  </si>
  <si>
    <t>14:14:51</t>
  </si>
  <si>
    <t>15:22:10</t>
  </si>
  <si>
    <t>11487758</t>
  </si>
  <si>
    <t>2:06:00</t>
  </si>
  <si>
    <t>2:25:23</t>
  </si>
  <si>
    <t>11489621</t>
  </si>
  <si>
    <t>9:27:22</t>
  </si>
  <si>
    <t>9:50:52</t>
  </si>
  <si>
    <t>11490531</t>
  </si>
  <si>
    <t>13:20:39</t>
  </si>
  <si>
    <t>14:04:57</t>
  </si>
  <si>
    <t>11490169</t>
  </si>
  <si>
    <t>10:55:17</t>
  </si>
  <si>
    <t>11:12:02</t>
  </si>
  <si>
    <t>11490720</t>
  </si>
  <si>
    <t>15:40:30</t>
  </si>
  <si>
    <t>16:07:16</t>
  </si>
  <si>
    <t>11487373</t>
  </si>
  <si>
    <t>0:03:01</t>
  </si>
  <si>
    <t>0:26:56</t>
  </si>
  <si>
    <t>11490380</t>
  </si>
  <si>
    <t>12:19:35</t>
  </si>
  <si>
    <t>12:47:40</t>
  </si>
  <si>
    <t>132367</t>
  </si>
  <si>
    <t>Boise Cascade Company</t>
  </si>
  <si>
    <t>11489618</t>
  </si>
  <si>
    <t>8:44:11</t>
  </si>
  <si>
    <t>9:15:14</t>
  </si>
  <si>
    <t>11489915</t>
  </si>
  <si>
    <t>9:34:57</t>
  </si>
  <si>
    <t>10:06:40</t>
  </si>
  <si>
    <t>11490384</t>
  </si>
  <si>
    <t>12:55:11</t>
  </si>
  <si>
    <t>13:28:17</t>
  </si>
  <si>
    <t>11490530</t>
  </si>
  <si>
    <t>13:18:53</t>
  </si>
  <si>
    <t>14:07:29</t>
  </si>
  <si>
    <t>11490673</t>
  </si>
  <si>
    <t>15:04:32</t>
  </si>
  <si>
    <t>15:51:20</t>
  </si>
  <si>
    <t>11490821</t>
  </si>
  <si>
    <t>18:40:35</t>
  </si>
  <si>
    <t>19:03:14</t>
  </si>
  <si>
    <t>11490834</t>
  </si>
  <si>
    <t>20:00:31</t>
  </si>
  <si>
    <t>20:28:30</t>
  </si>
  <si>
    <t>11490857</t>
  </si>
  <si>
    <t>20:31:53</t>
  </si>
  <si>
    <t>20:56:04</t>
  </si>
  <si>
    <t>11490955</t>
  </si>
  <si>
    <t>22:41:22</t>
  </si>
  <si>
    <t>23:05:45</t>
  </si>
  <si>
    <t>LZ Woodgrain - Independence VA</t>
  </si>
  <si>
    <t>11489923</t>
  </si>
  <si>
    <t>White Pine</t>
  </si>
  <si>
    <t>10:19:28</t>
  </si>
  <si>
    <t>10:46:18</t>
  </si>
  <si>
    <t>11490716</t>
  </si>
  <si>
    <t>15:24:00</t>
  </si>
  <si>
    <t>16:11:57</t>
  </si>
  <si>
    <t>11490914</t>
  </si>
  <si>
    <t>22:01:48</t>
  </si>
  <si>
    <t>22:22:02</t>
  </si>
  <si>
    <t>133809</t>
  </si>
  <si>
    <t>Watts Bumgarner &amp; Brown Inc.</t>
  </si>
  <si>
    <t>11490172</t>
  </si>
  <si>
    <t>11:26:14</t>
  </si>
  <si>
    <t>11:57:49</t>
  </si>
  <si>
    <t>140659</t>
  </si>
  <si>
    <t>C &amp; B Lumber Inc.</t>
  </si>
  <si>
    <t>11488259</t>
  </si>
  <si>
    <t>3:43:11</t>
  </si>
  <si>
    <t>3:58:07</t>
  </si>
  <si>
    <t>11487801</t>
  </si>
  <si>
    <t>2:11:47</t>
  </si>
  <si>
    <t>2:40:54</t>
  </si>
  <si>
    <t>11489076</t>
  </si>
  <si>
    <t>6:29:20</t>
  </si>
  <si>
    <t>7:01:05</t>
  </si>
  <si>
    <t>11490905</t>
  </si>
  <si>
    <t>21:12:52</t>
  </si>
  <si>
    <t>21:40:13</t>
  </si>
  <si>
    <t>1545607</t>
  </si>
  <si>
    <t>Pre-Consumer RC Solid Wood Chips</t>
  </si>
  <si>
    <t>136514</t>
  </si>
  <si>
    <t>Atlantic Building Components</t>
  </si>
  <si>
    <t>Recycling</t>
  </si>
  <si>
    <t>11490722</t>
  </si>
  <si>
    <t>15:53:32</t>
  </si>
  <si>
    <t>16:59:49</t>
  </si>
  <si>
    <t>136546</t>
  </si>
  <si>
    <t>H&amp;M Wood Preserving Inc.</t>
  </si>
  <si>
    <t>11490383</t>
  </si>
  <si>
    <t>12:53:34</t>
  </si>
  <si>
    <t>13:35:22</t>
  </si>
  <si>
    <t>143607</t>
  </si>
  <si>
    <t>Roseburg Forest Products</t>
  </si>
  <si>
    <t>11489922</t>
  </si>
  <si>
    <t>10:18:00</t>
  </si>
  <si>
    <t>10:44:43</t>
  </si>
  <si>
    <t>1558234</t>
  </si>
  <si>
    <t>In-woods chips  coniferous w. -    - d</t>
  </si>
  <si>
    <t>133808</t>
  </si>
  <si>
    <t>Bowling Logging and Chipping Inc.</t>
  </si>
  <si>
    <t>LZ-Bowling-Rake's Tract</t>
  </si>
  <si>
    <t>11490624</t>
  </si>
  <si>
    <t>14:21:57</t>
  </si>
  <si>
    <t>15:36:36</t>
  </si>
  <si>
    <t>11490752</t>
  </si>
  <si>
    <t>17:48:12</t>
  </si>
  <si>
    <t>18:10:59</t>
  </si>
  <si>
    <t>134080</t>
  </si>
  <si>
    <t>Glenn R Shelton Logging Inc</t>
  </si>
  <si>
    <t>11489919</t>
  </si>
  <si>
    <t>9:54:20</t>
  </si>
  <si>
    <t>10:22:48</t>
  </si>
  <si>
    <t>11490672</t>
  </si>
  <si>
    <t>15:03:11</t>
  </si>
  <si>
    <t>15:49:03</t>
  </si>
  <si>
    <t>148916</t>
  </si>
  <si>
    <t>Piedmont Timber Inc.</t>
  </si>
  <si>
    <t>LZ-PiedmontTim-Dassow Tract</t>
  </si>
  <si>
    <t>11490748</t>
  </si>
  <si>
    <t>16:42:01</t>
  </si>
  <si>
    <t>16:57:53</t>
  </si>
  <si>
    <t>1558235</t>
  </si>
  <si>
    <t>In-woods chips  deciduous w. -    - d</t>
  </si>
  <si>
    <t>141801</t>
  </si>
  <si>
    <t>Select Timber Services, Inc</t>
  </si>
  <si>
    <t>LZ-Select-Forsyth</t>
  </si>
  <si>
    <t>11490377</t>
  </si>
  <si>
    <t>12:14:38</t>
  </si>
  <si>
    <t>12:36:10</t>
  </si>
  <si>
    <t>11490745</t>
  </si>
  <si>
    <t>16:11:21</t>
  </si>
  <si>
    <t>17:43:37</t>
  </si>
  <si>
    <t>11493905</t>
  </si>
  <si>
    <t>12.07.2022</t>
  </si>
  <si>
    <t>8:38:31</t>
  </si>
  <si>
    <t>9:28:14</t>
  </si>
  <si>
    <t>11494707</t>
  </si>
  <si>
    <t>12:39:50</t>
  </si>
  <si>
    <t>13:15:26</t>
  </si>
  <si>
    <t>11493531</t>
  </si>
  <si>
    <t>7:47:47</t>
  </si>
  <si>
    <t>8:30:03</t>
  </si>
  <si>
    <t>11494271</t>
  </si>
  <si>
    <t>10:28:20</t>
  </si>
  <si>
    <t>11:00:37</t>
  </si>
  <si>
    <t>11494780</t>
  </si>
  <si>
    <t>13:22:40</t>
  </si>
  <si>
    <t>14:48:32</t>
  </si>
  <si>
    <t>11493523</t>
  </si>
  <si>
    <t>7:23:51</t>
  </si>
  <si>
    <t>7:46:51</t>
  </si>
  <si>
    <t>11494430</t>
  </si>
  <si>
    <t>11:06:55</t>
  </si>
  <si>
    <t>11:32:09</t>
  </si>
  <si>
    <t>11494705</t>
  </si>
  <si>
    <t>12:18:00</t>
  </si>
  <si>
    <t>12:57:17</t>
  </si>
  <si>
    <t>LZ-Uwharrie Lumber Sawdust</t>
  </si>
  <si>
    <t>11493371</t>
  </si>
  <si>
    <t>7:02:21</t>
  </si>
  <si>
    <t>7:32:08</t>
  </si>
  <si>
    <t>11494774</t>
  </si>
  <si>
    <t>12:58:58</t>
  </si>
  <si>
    <t>13:28:27</t>
  </si>
  <si>
    <t>11493366</t>
  </si>
  <si>
    <t>6:52:05</t>
  </si>
  <si>
    <t>7:38:19</t>
  </si>
  <si>
    <t>11494884</t>
  </si>
  <si>
    <t>13:41:35</t>
  </si>
  <si>
    <t>14:52:02</t>
  </si>
  <si>
    <t>11493902</t>
  </si>
  <si>
    <t>8:28:51</t>
  </si>
  <si>
    <t>9:06:56</t>
  </si>
  <si>
    <t>134020</t>
  </si>
  <si>
    <t>Stoneville Lumber Co., Inc</t>
  </si>
  <si>
    <t>11494587</t>
  </si>
  <si>
    <t>11:42:47</t>
  </si>
  <si>
    <t>12:23:02</t>
  </si>
  <si>
    <t>141453</t>
  </si>
  <si>
    <t>Hendrix Lumber Co.</t>
  </si>
  <si>
    <t>11494891</t>
  </si>
  <si>
    <t>14:27:37</t>
  </si>
  <si>
    <t>14:53:46</t>
  </si>
  <si>
    <t>11491133</t>
  </si>
  <si>
    <t>0:24:20</t>
  </si>
  <si>
    <t>0:44:30</t>
  </si>
  <si>
    <t>11491525</t>
  </si>
  <si>
    <t>2:03:40</t>
  </si>
  <si>
    <t>2:21:44</t>
  </si>
  <si>
    <t>11492624</t>
  </si>
  <si>
    <t>4:10:39</t>
  </si>
  <si>
    <t>4:31:19</t>
  </si>
  <si>
    <t>11493368</t>
  </si>
  <si>
    <t>6:58:43</t>
  </si>
  <si>
    <t>7:52:02</t>
  </si>
  <si>
    <t>11493407</t>
  </si>
  <si>
    <t>6:55:39</t>
  </si>
  <si>
    <t>7:44:51</t>
  </si>
  <si>
    <t>11494269</t>
  </si>
  <si>
    <t>10:21:03</t>
  </si>
  <si>
    <t>10:47:12</t>
  </si>
  <si>
    <t>11494968</t>
  </si>
  <si>
    <t>15:10:21</t>
  </si>
  <si>
    <t>15:39:35</t>
  </si>
  <si>
    <t>11495010</t>
  </si>
  <si>
    <t>16:54:59</t>
  </si>
  <si>
    <t>17:33:02</t>
  </si>
  <si>
    <t>11495148</t>
  </si>
  <si>
    <t>20:34:16</t>
  </si>
  <si>
    <t>20:59:44</t>
  </si>
  <si>
    <t>11491181</t>
  </si>
  <si>
    <t>0:34:55</t>
  </si>
  <si>
    <t>0:56:46</t>
  </si>
  <si>
    <t>11492215</t>
  </si>
  <si>
    <t>3:26:06</t>
  </si>
  <si>
    <t>3:59:10</t>
  </si>
  <si>
    <t>11493909</t>
  </si>
  <si>
    <t>8:47:54</t>
  </si>
  <si>
    <t>9:15:43</t>
  </si>
  <si>
    <t>11494883</t>
  </si>
  <si>
    <t>13:37:07</t>
  </si>
  <si>
    <t>13:57:59</t>
  </si>
  <si>
    <t>11495006</t>
  </si>
  <si>
    <t>16:36:34</t>
  </si>
  <si>
    <t>17:04:34</t>
  </si>
  <si>
    <t>11492403</t>
  </si>
  <si>
    <t>3:37:08</t>
  </si>
  <si>
    <t>3:57:26</t>
  </si>
  <si>
    <t>11492947</t>
  </si>
  <si>
    <t>5:20:01</t>
  </si>
  <si>
    <t>5:36:15</t>
  </si>
  <si>
    <t>11493529</t>
  </si>
  <si>
    <t>7:32:09</t>
  </si>
  <si>
    <t>8:22:32</t>
  </si>
  <si>
    <t>11494776</t>
  </si>
  <si>
    <t>13:02:19</t>
  </si>
  <si>
    <t>14:00:10</t>
  </si>
  <si>
    <t>11495011</t>
  </si>
  <si>
    <t>17:17:25</t>
  </si>
  <si>
    <t>17:46:54</t>
  </si>
  <si>
    <t>11495165</t>
  </si>
  <si>
    <t>21:04:09</t>
  </si>
  <si>
    <t>21:25:16</t>
  </si>
  <si>
    <t>131973</t>
  </si>
  <si>
    <t>Shaver Wood Products LLC</t>
  </si>
  <si>
    <t>11494970</t>
  </si>
  <si>
    <t>15:13:40</t>
  </si>
  <si>
    <t>16:14:32</t>
  </si>
  <si>
    <t>11495126</t>
  </si>
  <si>
    <t>19:31:18</t>
  </si>
  <si>
    <t>19:48:51</t>
  </si>
  <si>
    <t>133763</t>
  </si>
  <si>
    <t>Elkins Sawmill</t>
  </si>
  <si>
    <t>11492732</t>
  </si>
  <si>
    <t>4:38:40</t>
  </si>
  <si>
    <t>5:00:12</t>
  </si>
  <si>
    <t>133767</t>
  </si>
  <si>
    <t>Carolina Wood Enterprises</t>
  </si>
  <si>
    <t>11494965</t>
  </si>
  <si>
    <t>14:55:37</t>
  </si>
  <si>
    <t>15:49:05</t>
  </si>
  <si>
    <t>11495335</t>
  </si>
  <si>
    <t>23:49:19</t>
  </si>
  <si>
    <t>11495122</t>
  </si>
  <si>
    <t>18:48:43</t>
  </si>
  <si>
    <t>19:20:17</t>
  </si>
  <si>
    <t>11493691</t>
  </si>
  <si>
    <t>8:05:38</t>
  </si>
  <si>
    <t>8:44:58</t>
  </si>
  <si>
    <t>11494425</t>
  </si>
  <si>
    <t>10:42:12</t>
  </si>
  <si>
    <t>11:24:51</t>
  </si>
  <si>
    <t>11492581</t>
  </si>
  <si>
    <t>4:07:39</t>
  </si>
  <si>
    <t>4:23:19</t>
  </si>
  <si>
    <t>11492877</t>
  </si>
  <si>
    <t>5:06:51</t>
  </si>
  <si>
    <t>5:27:26</t>
  </si>
  <si>
    <t>11492948</t>
  </si>
  <si>
    <t>5:21:19</t>
  </si>
  <si>
    <t>6:08:11</t>
  </si>
  <si>
    <t>11493690</t>
  </si>
  <si>
    <t>8:04:00</t>
  </si>
  <si>
    <t>8:42:54</t>
  </si>
  <si>
    <t>11493911</t>
  </si>
  <si>
    <t>8:52:05</t>
  </si>
  <si>
    <t>9:43:10</t>
  </si>
  <si>
    <t>11494711</t>
  </si>
  <si>
    <t>12:50:00</t>
  </si>
  <si>
    <t>13:35:02</t>
  </si>
  <si>
    <t>11494586</t>
  </si>
  <si>
    <t>11:36:29</t>
  </si>
  <si>
    <t>12:18:45</t>
  </si>
  <si>
    <t>11492978</t>
  </si>
  <si>
    <t>5:22:50</t>
  </si>
  <si>
    <t>6:13:06</t>
  </si>
  <si>
    <t>11493146</t>
  </si>
  <si>
    <t>6:18:40</t>
  </si>
  <si>
    <t>6:46:44</t>
  </si>
  <si>
    <t>11493365</t>
  </si>
  <si>
    <t>6:50:11</t>
  </si>
  <si>
    <t>7:14:03</t>
  </si>
  <si>
    <t>11493367</t>
  </si>
  <si>
    <t>6:53:50</t>
  </si>
  <si>
    <t>7:15:35</t>
  </si>
  <si>
    <t>11493906</t>
  </si>
  <si>
    <t>8:39:47</t>
  </si>
  <si>
    <t>9:12:11</t>
  </si>
  <si>
    <t>11493907</t>
  </si>
  <si>
    <t>8:43:42</t>
  </si>
  <si>
    <t>9:37:54</t>
  </si>
  <si>
    <t>11494028</t>
  </si>
  <si>
    <t>9:11:50</t>
  </si>
  <si>
    <t>9:55:46</t>
  </si>
  <si>
    <t>11494029</t>
  </si>
  <si>
    <t>9:25:49</t>
  </si>
  <si>
    <t>9:54:16</t>
  </si>
  <si>
    <t>11494030</t>
  </si>
  <si>
    <t>9:33:37</t>
  </si>
  <si>
    <t>9:57:44</t>
  </si>
  <si>
    <t>11494584</t>
  </si>
  <si>
    <t>11:29:20</t>
  </si>
  <si>
    <t>11:58:00</t>
  </si>
  <si>
    <t>11494588</t>
  </si>
  <si>
    <t>11:49:22</t>
  </si>
  <si>
    <t>12:28:21</t>
  </si>
  <si>
    <t>11494702</t>
  </si>
  <si>
    <t>12:05:19</t>
  </si>
  <si>
    <t>12:32:41</t>
  </si>
  <si>
    <t>11494704</t>
  </si>
  <si>
    <t>12:15:45</t>
  </si>
  <si>
    <t>12:34:21</t>
  </si>
  <si>
    <t>11494709</t>
  </si>
  <si>
    <t>12:46:54</t>
  </si>
  <si>
    <t>13:08:46</t>
  </si>
  <si>
    <t>11494964</t>
  </si>
  <si>
    <t>14:46:21</t>
  </si>
  <si>
    <t>15:14:59</t>
  </si>
  <si>
    <t>11492649</t>
  </si>
  <si>
    <t>4:18:08</t>
  </si>
  <si>
    <t>4:34:04</t>
  </si>
  <si>
    <t>11492655</t>
  </si>
  <si>
    <t>4:20:39</t>
  </si>
  <si>
    <t>4:44:08</t>
  </si>
  <si>
    <t>11493147</t>
  </si>
  <si>
    <t>6:20:22</t>
  </si>
  <si>
    <t>6:53:48</t>
  </si>
  <si>
    <t>11493364</t>
  </si>
  <si>
    <t>6:48:28</t>
  </si>
  <si>
    <t>7:09:12</t>
  </si>
  <si>
    <t>11493688</t>
  </si>
  <si>
    <t>8:00:46</t>
  </si>
  <si>
    <t>8:18:39</t>
  </si>
  <si>
    <t>11493782</t>
  </si>
  <si>
    <t>8:08:47</t>
  </si>
  <si>
    <t>8:50:13</t>
  </si>
  <si>
    <t>11494264</t>
  </si>
  <si>
    <t>9:55:33</t>
  </si>
  <si>
    <t>10:14:16</t>
  </si>
  <si>
    <t>11494582</t>
  </si>
  <si>
    <t>11:21:56</t>
  </si>
  <si>
    <t>11:40:07</t>
  </si>
  <si>
    <t>11494703</t>
  </si>
  <si>
    <t>12:12:23</t>
  </si>
  <si>
    <t>12:45:50</t>
  </si>
  <si>
    <t>11494779</t>
  </si>
  <si>
    <t>13:11:19</t>
  </si>
  <si>
    <t>13:56:14</t>
  </si>
  <si>
    <t>11494963</t>
  </si>
  <si>
    <t>14:44:53</t>
  </si>
  <si>
    <t>15:08:44</t>
  </si>
  <si>
    <t>11493148</t>
  </si>
  <si>
    <t>6:29:40</t>
  </si>
  <si>
    <t>6:59:04</t>
  </si>
  <si>
    <t>11494025</t>
  </si>
  <si>
    <t>9:03:04</t>
  </si>
  <si>
    <t>9:51:14</t>
  </si>
  <si>
    <t>11494263</t>
  </si>
  <si>
    <t>9:53:42</t>
  </si>
  <si>
    <t>10:16:51</t>
  </si>
  <si>
    <t>11494266</t>
  </si>
  <si>
    <t>10:13:08</t>
  </si>
  <si>
    <t>10:32:28</t>
  </si>
  <si>
    <t>11494267</t>
  </si>
  <si>
    <t>10:14:35</t>
  </si>
  <si>
    <t>10:34:11</t>
  </si>
  <si>
    <t>11494583</t>
  </si>
  <si>
    <t>11:26:04</t>
  </si>
  <si>
    <t>11:49:20</t>
  </si>
  <si>
    <t>11494590</t>
  </si>
  <si>
    <t>11:57:17</t>
  </si>
  <si>
    <t>12:54:56</t>
  </si>
  <si>
    <t>11494708</t>
  </si>
  <si>
    <t>12:45:12</t>
  </si>
  <si>
    <t>13:24:51</t>
  </si>
  <si>
    <t>11494026</t>
  </si>
  <si>
    <t>9:07:16</t>
  </si>
  <si>
    <t>9:39:57</t>
  </si>
  <si>
    <t>11493145</t>
  </si>
  <si>
    <t>6:16:24</t>
  </si>
  <si>
    <t>6:51:31</t>
  </si>
  <si>
    <t>11494268</t>
  </si>
  <si>
    <t>10:19:18</t>
  </si>
  <si>
    <t>10:43:20</t>
  </si>
  <si>
    <t>11494888</t>
  </si>
  <si>
    <t>13:59:24</t>
  </si>
  <si>
    <t>14:41:12</t>
  </si>
  <si>
    <t>11494967</t>
  </si>
  <si>
    <t>15:05:26</t>
  </si>
  <si>
    <t>15:23:38</t>
  </si>
  <si>
    <t>11491562</t>
  </si>
  <si>
    <t>2:13:41</t>
  </si>
  <si>
    <t>2:30:56</t>
  </si>
  <si>
    <t>11495300</t>
  </si>
  <si>
    <t>23:28:18</t>
  </si>
  <si>
    <t>23:53:23</t>
  </si>
  <si>
    <t>11493144</t>
  </si>
  <si>
    <t>6:10:52</t>
  </si>
  <si>
    <t>6:37:08</t>
  </si>
  <si>
    <t>11494772</t>
  </si>
  <si>
    <t>12:51:30</t>
  </si>
  <si>
    <t>13:36:41</t>
  </si>
  <si>
    <t>11491112</t>
  </si>
  <si>
    <t>0:16:37</t>
  </si>
  <si>
    <t>0:35:11</t>
  </si>
  <si>
    <t>11491178</t>
  </si>
  <si>
    <t>0:33:01</t>
  </si>
  <si>
    <t>0:58:15</t>
  </si>
  <si>
    <t>11491228</t>
  </si>
  <si>
    <t>0:47:57</t>
  </si>
  <si>
    <t>1:11:00</t>
  </si>
  <si>
    <t>11491863</t>
  </si>
  <si>
    <t>3:12:30</t>
  </si>
  <si>
    <t>3:46:58</t>
  </si>
  <si>
    <t>11492897</t>
  </si>
  <si>
    <t>5:11:50</t>
  </si>
  <si>
    <t>5:48:20</t>
  </si>
  <si>
    <t>11493784</t>
  </si>
  <si>
    <t>8:23:24</t>
  </si>
  <si>
    <t>9:09:44</t>
  </si>
  <si>
    <t>11494031</t>
  </si>
  <si>
    <t>9:36:12</t>
  </si>
  <si>
    <t>11494423</t>
  </si>
  <si>
    <t>10:36:35</t>
  </si>
  <si>
    <t>11:16:18</t>
  </si>
  <si>
    <t>11494585</t>
  </si>
  <si>
    <t>11:33:05</t>
  </si>
  <si>
    <t>12:12:41</t>
  </si>
  <si>
    <t>11494775</t>
  </si>
  <si>
    <t>13:00:47</t>
  </si>
  <si>
    <t>13:47:12</t>
  </si>
  <si>
    <t>11494886</t>
  </si>
  <si>
    <t>13:52:17</t>
  </si>
  <si>
    <t>14:31:55</t>
  </si>
  <si>
    <t>11494971</t>
  </si>
  <si>
    <t>15:39:06</t>
  </si>
  <si>
    <t>16:03:07</t>
  </si>
  <si>
    <t>11495004</t>
  </si>
  <si>
    <t>16:12:03</t>
  </si>
  <si>
    <t>16:28:34</t>
  </si>
  <si>
    <t>11495117</t>
  </si>
  <si>
    <t>18:23:47</t>
  </si>
  <si>
    <t>18:46:57</t>
  </si>
  <si>
    <t>11495149</t>
  </si>
  <si>
    <t>20:42:36</t>
  </si>
  <si>
    <t>21:06:43</t>
  </si>
  <si>
    <t>11495244</t>
  </si>
  <si>
    <t>22:55:23</t>
  </si>
  <si>
    <t>23:19:47</t>
  </si>
  <si>
    <t>11493038</t>
  </si>
  <si>
    <t>5:40:19</t>
  </si>
  <si>
    <t>6:16:36</t>
  </si>
  <si>
    <t>11493689</t>
  </si>
  <si>
    <t>8:02:29</t>
  </si>
  <si>
    <t>8:37:02</t>
  </si>
  <si>
    <t>11494023</t>
  </si>
  <si>
    <t>8:53:55</t>
  </si>
  <si>
    <t>9:21:05</t>
  </si>
  <si>
    <t>11494589</t>
  </si>
  <si>
    <t>11:51:40</t>
  </si>
  <si>
    <t>12:43:24</t>
  </si>
  <si>
    <t>133776</t>
  </si>
  <si>
    <t>Hull Brothers Lumber Co.</t>
  </si>
  <si>
    <t>11494027</t>
  </si>
  <si>
    <t>9:09:48</t>
  </si>
  <si>
    <t>9:48:46</t>
  </si>
  <si>
    <t>11492741</t>
  </si>
  <si>
    <t>4:43:43</t>
  </si>
  <si>
    <t>5:01:43</t>
  </si>
  <si>
    <t>11493363</t>
  </si>
  <si>
    <t>6:46:48</t>
  </si>
  <si>
    <t>7:21:46</t>
  </si>
  <si>
    <t>11494270</t>
  </si>
  <si>
    <t>10:22:35</t>
  </si>
  <si>
    <t>10:54:06</t>
  </si>
  <si>
    <t>11494422</t>
  </si>
  <si>
    <t>10:32:15</t>
  </si>
  <si>
    <t>11:03:04</t>
  </si>
  <si>
    <t>11494591</t>
  </si>
  <si>
    <t>12:03:43</t>
  </si>
  <si>
    <t>13:04:36</t>
  </si>
  <si>
    <t>11494885</t>
  </si>
  <si>
    <t>13:47:22</t>
  </si>
  <si>
    <t>14:22:42</t>
  </si>
  <si>
    <t>11495005</t>
  </si>
  <si>
    <t>16:16:53</t>
  </si>
  <si>
    <t>16:53:48</t>
  </si>
  <si>
    <t>11495007</t>
  </si>
  <si>
    <t>16:40:43</t>
  </si>
  <si>
    <t>17:39:03</t>
  </si>
  <si>
    <t>11495131</t>
  </si>
  <si>
    <t>19:40:39</t>
  </si>
  <si>
    <t>20:01:47</t>
  </si>
  <si>
    <t>11495277</t>
  </si>
  <si>
    <t>23:15:32</t>
  </si>
  <si>
    <t>23:42:39</t>
  </si>
  <si>
    <t>11491401</t>
  </si>
  <si>
    <t>1:37:14</t>
  </si>
  <si>
    <t>2:02:42</t>
  </si>
  <si>
    <t>11493062</t>
  </si>
  <si>
    <t>5:42:07</t>
  </si>
  <si>
    <t>6:25:37</t>
  </si>
  <si>
    <t>11495267</t>
  </si>
  <si>
    <t>23:05:46</t>
  </si>
  <si>
    <t>23:33:25</t>
  </si>
  <si>
    <t>11493525</t>
  </si>
  <si>
    <t>7:25:38</t>
  </si>
  <si>
    <t>8:03:34</t>
  </si>
  <si>
    <t>11494777</t>
  </si>
  <si>
    <t>13:03:56</t>
  </si>
  <si>
    <t>14:17:21</t>
  </si>
  <si>
    <t>11492772</t>
  </si>
  <si>
    <t>4:46:44</t>
  </si>
  <si>
    <t>5:17:43</t>
  </si>
  <si>
    <t>11494706</t>
  </si>
  <si>
    <t>12:33:56</t>
  </si>
  <si>
    <t>13:12:56</t>
  </si>
  <si>
    <t>11494889</t>
  </si>
  <si>
    <t>14:18:08</t>
  </si>
  <si>
    <t>15:18:43</t>
  </si>
  <si>
    <t>11494773</t>
  </si>
  <si>
    <t>12:57:05</t>
  </si>
  <si>
    <t>13:49:25</t>
  </si>
  <si>
    <t>11491219</t>
  </si>
  <si>
    <t>0:42:27</t>
  </si>
  <si>
    <t>1:13:28</t>
  </si>
  <si>
    <t>11491252</t>
  </si>
  <si>
    <t>0:57:26</t>
  </si>
  <si>
    <t>1:27:52</t>
  </si>
  <si>
    <t>11491760</t>
  </si>
  <si>
    <t>2:59:12</t>
  </si>
  <si>
    <t>3:23:16</t>
  </si>
  <si>
    <t>11492208</t>
  </si>
  <si>
    <t>3:21:45</t>
  </si>
  <si>
    <t>3:41:58</t>
  </si>
  <si>
    <t>11492521</t>
  </si>
  <si>
    <t>3:56:53</t>
  </si>
  <si>
    <t>4:20:54</t>
  </si>
  <si>
    <t>11495343</t>
  </si>
  <si>
    <t>23:55:25</t>
  </si>
  <si>
    <t>11493150</t>
  </si>
  <si>
    <t>6:34:22</t>
  </si>
  <si>
    <t>7:07:30</t>
  </si>
  <si>
    <t>11494426</t>
  </si>
  <si>
    <t>10:45:42</t>
  </si>
  <si>
    <t>11:38:04</t>
  </si>
  <si>
    <t>11495120</t>
  </si>
  <si>
    <t>18:36:36</t>
  </si>
  <si>
    <t>19:05:56</t>
  </si>
  <si>
    <t>11495206</t>
  </si>
  <si>
    <t>21:57:43</t>
  </si>
  <si>
    <t>11494431</t>
  </si>
  <si>
    <t>11:08:12</t>
  </si>
  <si>
    <t>12:14:36</t>
  </si>
  <si>
    <t>11494887</t>
  </si>
  <si>
    <t>15:07:00</t>
  </si>
  <si>
    <t>11494962</t>
  </si>
  <si>
    <t>14:39:28</t>
  </si>
  <si>
    <t>15:37:21</t>
  </si>
  <si>
    <t>11493789</t>
  </si>
  <si>
    <t>8:27:03</t>
  </si>
  <si>
    <t>9:17:34</t>
  </si>
  <si>
    <t>11493362</t>
  </si>
  <si>
    <t>6:41:57</t>
  </si>
  <si>
    <t>7:29:17</t>
  </si>
  <si>
    <t>11494890</t>
  </si>
  <si>
    <t>14:25:58</t>
  </si>
  <si>
    <t>14:59:08</t>
  </si>
  <si>
    <t>11493151</t>
  </si>
  <si>
    <t>6:40:06</t>
  </si>
  <si>
    <t>7:12:08</t>
  </si>
  <si>
    <t>11494428</t>
  </si>
  <si>
    <t>11:02:21</t>
  </si>
  <si>
    <t>11:48:00</t>
  </si>
  <si>
    <t>141871</t>
  </si>
  <si>
    <t>Wood Chucks LLC</t>
  </si>
  <si>
    <t>LZ Woodchucks - Mecklenburg</t>
  </si>
  <si>
    <t>11494427</t>
  </si>
  <si>
    <t>10:56:22</t>
  </si>
  <si>
    <t>11:30:40</t>
  </si>
  <si>
    <t>143115</t>
  </si>
  <si>
    <t>SSS Logging, Inc</t>
  </si>
  <si>
    <t>LZ SSS Logging-Balls Creek Tract</t>
  </si>
  <si>
    <t>11495003</t>
  </si>
  <si>
    <t>15:51:54</t>
  </si>
  <si>
    <t>16:18:01</t>
  </si>
  <si>
    <t>144275</t>
  </si>
  <si>
    <t>S.M.Smith &amp; Sons, Inc.</t>
  </si>
  <si>
    <t>LZ-SMSmith-Country Club Village Tra</t>
  </si>
  <si>
    <t>11494429</t>
  </si>
  <si>
    <t>11:05:18</t>
  </si>
  <si>
    <t>12:01:38</t>
  </si>
  <si>
    <t>11494781</t>
  </si>
  <si>
    <t>13:27:26</t>
  </si>
  <si>
    <t>14:07:33</t>
  </si>
  <si>
    <t>11494969</t>
  </si>
  <si>
    <t>15:11:49</t>
  </si>
  <si>
    <t>15:41:13</t>
  </si>
  <si>
    <t>147035</t>
  </si>
  <si>
    <t>Ken Horton Logging, Inc</t>
  </si>
  <si>
    <t>LZ-KenHorton-Carroll</t>
  </si>
  <si>
    <t>11492893</t>
  </si>
  <si>
    <t>5:10:07</t>
  </si>
  <si>
    <t>5:38:32</t>
  </si>
  <si>
    <t>11495008</t>
  </si>
  <si>
    <t>16:49:30</t>
  </si>
  <si>
    <t>17:18:48</t>
  </si>
  <si>
    <t>141463</t>
  </si>
  <si>
    <t>Gold Creek Inc</t>
  </si>
  <si>
    <t>LZ-Gold Creek-Yadkinville</t>
  </si>
  <si>
    <t>11495009</t>
  </si>
  <si>
    <t>16:51:26</t>
  </si>
  <si>
    <t>17:14:41</t>
  </si>
  <si>
    <t>11494966</t>
  </si>
  <si>
    <t>14:57:48</t>
  </si>
  <si>
    <t>16:05:55</t>
  </si>
  <si>
    <t>11493908</t>
  </si>
  <si>
    <t>8:46:04</t>
  </si>
  <si>
    <t>9:14:30</t>
  </si>
  <si>
    <t>11494265</t>
  </si>
  <si>
    <t>9:57:11</t>
  </si>
  <si>
    <t>10:28:44</t>
  </si>
  <si>
    <t>11494710</t>
  </si>
  <si>
    <t>12:48:28</t>
  </si>
  <si>
    <t>13:27:01</t>
  </si>
  <si>
    <t>11494778</t>
  </si>
  <si>
    <t>13:05:50</t>
  </si>
  <si>
    <t>14:28:32</t>
  </si>
  <si>
    <t>11494882</t>
  </si>
  <si>
    <t>13:29:01</t>
  </si>
  <si>
    <t>13:54:09</t>
  </si>
  <si>
    <t>11493904</t>
  </si>
  <si>
    <t>8:30:44</t>
  </si>
  <si>
    <t>8:57:37</t>
  </si>
  <si>
    <t>LZ-PiedmontTim-Pitts Tract</t>
  </si>
  <si>
    <t>11494424</t>
  </si>
  <si>
    <t>10:39:32</t>
  </si>
  <si>
    <t>11:13:38</t>
  </si>
  <si>
    <t>11497566</t>
  </si>
  <si>
    <t>13.07.2022</t>
  </si>
  <si>
    <t>7:43:16</t>
  </si>
  <si>
    <t>8:25:39</t>
  </si>
  <si>
    <t>11498324</t>
  </si>
  <si>
    <t>10:29:10</t>
  </si>
  <si>
    <t>11:36:43</t>
  </si>
  <si>
    <t>11498809</t>
  </si>
  <si>
    <t>13:59:13</t>
  </si>
  <si>
    <t>15:55:13</t>
  </si>
  <si>
    <t>11498614</t>
  </si>
  <si>
    <t>12:16:02</t>
  </si>
  <si>
    <t>14:03:55</t>
  </si>
  <si>
    <t>11498159</t>
  </si>
  <si>
    <t>9:46:16</t>
  </si>
  <si>
    <t>10:33:50</t>
  </si>
  <si>
    <t>11498740</t>
  </si>
  <si>
    <t>13:16:40</t>
  </si>
  <si>
    <t>14:28:09</t>
  </si>
  <si>
    <t>11497524</t>
  </si>
  <si>
    <t>7:34:05</t>
  </si>
  <si>
    <t>7:57:01</t>
  </si>
  <si>
    <t>11498189</t>
  </si>
  <si>
    <t>9:52:40</t>
  </si>
  <si>
    <t>10:25:04</t>
  </si>
  <si>
    <t>11498826</t>
  </si>
  <si>
    <t>14:23:17</t>
  </si>
  <si>
    <t>14:49:30</t>
  </si>
  <si>
    <t>11498964</t>
  </si>
  <si>
    <t>17:09:57</t>
  </si>
  <si>
    <t>17:41:15</t>
  </si>
  <si>
    <t>11497613</t>
  </si>
  <si>
    <t>7:53:55</t>
  </si>
  <si>
    <t>8:17:29</t>
  </si>
  <si>
    <t>11495390</t>
  </si>
  <si>
    <t>0:18:17</t>
  </si>
  <si>
    <t>0:47:41</t>
  </si>
  <si>
    <t>11496256</t>
  </si>
  <si>
    <t>3:17:45</t>
  </si>
  <si>
    <t>3:50:17</t>
  </si>
  <si>
    <t>11496354</t>
  </si>
  <si>
    <t>3:38:19</t>
  </si>
  <si>
    <t>4:03:00</t>
  </si>
  <si>
    <t>11497138</t>
  </si>
  <si>
    <t>6:16:05</t>
  </si>
  <si>
    <t>7:12:53</t>
  </si>
  <si>
    <t>11497178</t>
  </si>
  <si>
    <t>6:24:56</t>
  </si>
  <si>
    <t>8:00:34</t>
  </si>
  <si>
    <t>11497375</t>
  </si>
  <si>
    <t>7:01:52</t>
  </si>
  <si>
    <t>7:27:08</t>
  </si>
  <si>
    <t>11498229</t>
  </si>
  <si>
    <t>10:01:54</t>
  </si>
  <si>
    <t>10:54:24</t>
  </si>
  <si>
    <t>11498369</t>
  </si>
  <si>
    <t>10:43:00</t>
  </si>
  <si>
    <t>11:53:37</t>
  </si>
  <si>
    <t>11498427</t>
  </si>
  <si>
    <t>11:30:09</t>
  </si>
  <si>
    <t>11498772</t>
  </si>
  <si>
    <t>13:36:56</t>
  </si>
  <si>
    <t>14:41:27</t>
  </si>
  <si>
    <t>11498824</t>
  </si>
  <si>
    <t>14:21:01</t>
  </si>
  <si>
    <t>14:51:20</t>
  </si>
  <si>
    <t>11498988</t>
  </si>
  <si>
    <t>17:32:44</t>
  </si>
  <si>
    <t>18:24:02</t>
  </si>
  <si>
    <t>11499088</t>
  </si>
  <si>
    <t>21:31:04</t>
  </si>
  <si>
    <t>21:51:46</t>
  </si>
  <si>
    <t>11498173</t>
  </si>
  <si>
    <t>9:48:16</t>
  </si>
  <si>
    <t>10:14:34</t>
  </si>
  <si>
    <t>11498855</t>
  </si>
  <si>
    <t>14:34:40</t>
  </si>
  <si>
    <t>15:01:44</t>
  </si>
  <si>
    <t>130657</t>
  </si>
  <si>
    <t>S &amp; L Sawmills</t>
  </si>
  <si>
    <t>11497152</t>
  </si>
  <si>
    <t>6:17:43</t>
  </si>
  <si>
    <t>7:23:21</t>
  </si>
  <si>
    <t>11498931</t>
  </si>
  <si>
    <t>16:38:49</t>
  </si>
  <si>
    <t>17:16:18</t>
  </si>
  <si>
    <t>11496253</t>
  </si>
  <si>
    <t>3:15:21</t>
  </si>
  <si>
    <t>3:35:13</t>
  </si>
  <si>
    <t>11497881</t>
  </si>
  <si>
    <t>8:42:56</t>
  </si>
  <si>
    <t>9:21:18</t>
  </si>
  <si>
    <t>11498677</t>
  </si>
  <si>
    <t>12:46:48</t>
  </si>
  <si>
    <t>14:14:19</t>
  </si>
  <si>
    <t>11497133</t>
  </si>
  <si>
    <t>6:14:14</t>
  </si>
  <si>
    <t>7:02:10</t>
  </si>
  <si>
    <t>11498459</t>
  </si>
  <si>
    <t>11:16:09</t>
  </si>
  <si>
    <t>12:16:52</t>
  </si>
  <si>
    <t>11498967</t>
  </si>
  <si>
    <t>17:14:02</t>
  </si>
  <si>
    <t>17:49:20</t>
  </si>
  <si>
    <t>11499087</t>
  </si>
  <si>
    <t>21:03:40</t>
  </si>
  <si>
    <t>21:31:41</t>
  </si>
  <si>
    <t>11498487</t>
  </si>
  <si>
    <t>11:25:50</t>
  </si>
  <si>
    <t>12:47:01</t>
  </si>
  <si>
    <t>11498997</t>
  </si>
  <si>
    <t>18:02:09</t>
  </si>
  <si>
    <t>18:37:17</t>
  </si>
  <si>
    <t>11496728</t>
  </si>
  <si>
    <t>4:58:23</t>
  </si>
  <si>
    <t>5:18:52</t>
  </si>
  <si>
    <t>11497164</t>
  </si>
  <si>
    <t>6:21:40</t>
  </si>
  <si>
    <t>7:47:43</t>
  </si>
  <si>
    <t>11498128</t>
  </si>
  <si>
    <t>9:36:48</t>
  </si>
  <si>
    <t>10:23:02</t>
  </si>
  <si>
    <t>11498486</t>
  </si>
  <si>
    <t>11:24:18</t>
  </si>
  <si>
    <t>12:36:30</t>
  </si>
  <si>
    <t>11498744</t>
  </si>
  <si>
    <t>13:20:13</t>
  </si>
  <si>
    <t>14:33:06</t>
  </si>
  <si>
    <t>11498911</t>
  </si>
  <si>
    <t>15:50:16</t>
  </si>
  <si>
    <t>16:33:52</t>
  </si>
  <si>
    <t>11498672</t>
  </si>
  <si>
    <t>12:42:20</t>
  </si>
  <si>
    <t>14:06:39</t>
  </si>
  <si>
    <t>11498242</t>
  </si>
  <si>
    <t>10:05:23</t>
  </si>
  <si>
    <t>10:37:14</t>
  </si>
  <si>
    <t>11498612</t>
  </si>
  <si>
    <t>12:13:54</t>
  </si>
  <si>
    <t>13:45:50</t>
  </si>
  <si>
    <t>11496739</t>
  </si>
  <si>
    <t>5:03:15</t>
  </si>
  <si>
    <t>5:32:32</t>
  </si>
  <si>
    <t>11496794</t>
  </si>
  <si>
    <t>5:12:34</t>
  </si>
  <si>
    <t>5:45:44</t>
  </si>
  <si>
    <t>11497707</t>
  </si>
  <si>
    <t>8:10:31</t>
  </si>
  <si>
    <t>9:03:06</t>
  </si>
  <si>
    <t>11498600</t>
  </si>
  <si>
    <t>12:08:30</t>
  </si>
  <si>
    <t>12:40:26</t>
  </si>
  <si>
    <t>11498904</t>
  </si>
  <si>
    <t>15:35:42</t>
  </si>
  <si>
    <t>15:58:25</t>
  </si>
  <si>
    <t>11497508</t>
  </si>
  <si>
    <t>7:30:50</t>
  </si>
  <si>
    <t>7:51:29</t>
  </si>
  <si>
    <t>11496853</t>
  </si>
  <si>
    <t>5:24:07</t>
  </si>
  <si>
    <t>5:54:50</t>
  </si>
  <si>
    <t>11497270</t>
  </si>
  <si>
    <t>6:38:38</t>
  </si>
  <si>
    <t>6:56:57</t>
  </si>
  <si>
    <t>11497343</t>
  </si>
  <si>
    <t>6:53:30</t>
  </si>
  <si>
    <t>7:17:44</t>
  </si>
  <si>
    <t>11497418</t>
  </si>
  <si>
    <t>7:10:35</t>
  </si>
  <si>
    <t>11497794</t>
  </si>
  <si>
    <t>8:23:10</t>
  </si>
  <si>
    <t>8:52:07</t>
  </si>
  <si>
    <t>11497928</t>
  </si>
  <si>
    <t>8:55:46</t>
  </si>
  <si>
    <t>9:24:38</t>
  </si>
  <si>
    <t>11497972</t>
  </si>
  <si>
    <t>9:06:42</t>
  </si>
  <si>
    <t>9:27:31</t>
  </si>
  <si>
    <t>11498133</t>
  </si>
  <si>
    <t>9:38:41</t>
  </si>
  <si>
    <t>10:00:43</t>
  </si>
  <si>
    <t>11498153</t>
  </si>
  <si>
    <t>9:44:16</t>
  </si>
  <si>
    <t>10:05:17</t>
  </si>
  <si>
    <t>11498440</t>
  </si>
  <si>
    <t>11:12:55</t>
  </si>
  <si>
    <t>11:32:28</t>
  </si>
  <si>
    <t>11498560</t>
  </si>
  <si>
    <t>11:55:56</t>
  </si>
  <si>
    <t>12:34:30</t>
  </si>
  <si>
    <t>11498596</t>
  </si>
  <si>
    <t>12:06:56</t>
  </si>
  <si>
    <t>12:38:26</t>
  </si>
  <si>
    <t>11498632</t>
  </si>
  <si>
    <t>12:19:41</t>
  </si>
  <si>
    <t>13:31:24</t>
  </si>
  <si>
    <t>11498669</t>
  </si>
  <si>
    <t>12:40:35</t>
  </si>
  <si>
    <t>13:27:18</t>
  </si>
  <si>
    <t>11498862</t>
  </si>
  <si>
    <t>14:46:59</t>
  </si>
  <si>
    <t>15:10:33</t>
  </si>
  <si>
    <t>11496528</t>
  </si>
  <si>
    <t>4:15:59</t>
  </si>
  <si>
    <t>4:32:19</t>
  </si>
  <si>
    <t>11496535</t>
  </si>
  <si>
    <t>4:19:10</t>
  </si>
  <si>
    <t>4:40:59</t>
  </si>
  <si>
    <t>11497313</t>
  </si>
  <si>
    <t>6:46:57</t>
  </si>
  <si>
    <t>7:11:18</t>
  </si>
  <si>
    <t>11497606</t>
  </si>
  <si>
    <t>7:52:04</t>
  </si>
  <si>
    <t>8:23:00</t>
  </si>
  <si>
    <t>11497640</t>
  </si>
  <si>
    <t>8:00:01</t>
  </si>
  <si>
    <t>8:47:11</t>
  </si>
  <si>
    <t>11497676</t>
  </si>
  <si>
    <t>8:07:31</t>
  </si>
  <si>
    <t>8:50:33</t>
  </si>
  <si>
    <t>11497171</t>
  </si>
  <si>
    <t>6:23:12</t>
  </si>
  <si>
    <t>6:45:08</t>
  </si>
  <si>
    <t>11497621</t>
  </si>
  <si>
    <t>7:55:45</t>
  </si>
  <si>
    <t>8:32:10</t>
  </si>
  <si>
    <t>11498289</t>
  </si>
  <si>
    <t>10:17:10</t>
  </si>
  <si>
    <t>10:35:43</t>
  </si>
  <si>
    <t>11498828</t>
  </si>
  <si>
    <t>14:25:09</t>
  </si>
  <si>
    <t>14:46:38</t>
  </si>
  <si>
    <t>11498857</t>
  </si>
  <si>
    <t>14:39:38</t>
  </si>
  <si>
    <t>14:59:50</t>
  </si>
  <si>
    <t>11496172</t>
  </si>
  <si>
    <t>2:58:50</t>
  </si>
  <si>
    <t>3:16:10</t>
  </si>
  <si>
    <t>11497044</t>
  </si>
  <si>
    <t>5:55:52</t>
  </si>
  <si>
    <t>6:35:59</t>
  </si>
  <si>
    <t>11497428</t>
  </si>
  <si>
    <t>7:12:32</t>
  </si>
  <si>
    <t>7:44:26</t>
  </si>
  <si>
    <t>11498454</t>
  </si>
  <si>
    <t>11:14:24</t>
  </si>
  <si>
    <t>11:47:37</t>
  </si>
  <si>
    <t>131974</t>
  </si>
  <si>
    <t>Southern Veneer Specialty Products</t>
  </si>
  <si>
    <t>11496975</t>
  </si>
  <si>
    <t>5:37:26</t>
  </si>
  <si>
    <t>6:20:35</t>
  </si>
  <si>
    <t>11496984</t>
  </si>
  <si>
    <t>5:40:00</t>
  </si>
  <si>
    <t>11496219</t>
  </si>
  <si>
    <t>3:09:39</t>
  </si>
  <si>
    <t>3:37:16</t>
  </si>
  <si>
    <t>11496843</t>
  </si>
  <si>
    <t>5:20:10</t>
  </si>
  <si>
    <t>5:56:21</t>
  </si>
  <si>
    <t>11497363</t>
  </si>
  <si>
    <t>6:58:10</t>
  </si>
  <si>
    <t>7:31:55</t>
  </si>
  <si>
    <t>11497872</t>
  </si>
  <si>
    <t>8:40:42</t>
  </si>
  <si>
    <t>9:07:43</t>
  </si>
  <si>
    <t>11498179</t>
  </si>
  <si>
    <t>9:49:56</t>
  </si>
  <si>
    <t>10:16:10</t>
  </si>
  <si>
    <t>11498431</t>
  </si>
  <si>
    <t>11:04:02</t>
  </si>
  <si>
    <t>11:25:39</t>
  </si>
  <si>
    <t>11498603</t>
  </si>
  <si>
    <t>12:10:22</t>
  </si>
  <si>
    <t>12:48:52</t>
  </si>
  <si>
    <t>11498765</t>
  </si>
  <si>
    <t>13:30:44</t>
  </si>
  <si>
    <t>14:08:51</t>
  </si>
  <si>
    <t>11498813</t>
  </si>
  <si>
    <t>14:01:13</t>
  </si>
  <si>
    <t>14:30:08</t>
  </si>
  <si>
    <t>11498891</t>
  </si>
  <si>
    <t>15:29:49</t>
  </si>
  <si>
    <t>15:47:35</t>
  </si>
  <si>
    <t>11498975</t>
  </si>
  <si>
    <t>18:36:44</t>
  </si>
  <si>
    <t>19:01:37</t>
  </si>
  <si>
    <t>11498981</t>
  </si>
  <si>
    <t>20:06:53</t>
  </si>
  <si>
    <t>20:27:34</t>
  </si>
  <si>
    <t>11499144</t>
  </si>
  <si>
    <t>22:09:28</t>
  </si>
  <si>
    <t>22:36:23</t>
  </si>
  <si>
    <t>11498020</t>
  </si>
  <si>
    <t>9:19:26</t>
  </si>
  <si>
    <t>9:56:25</t>
  </si>
  <si>
    <t>11498606</t>
  </si>
  <si>
    <t>12:12:15</t>
  </si>
  <si>
    <t>13:15:00</t>
  </si>
  <si>
    <t>11498976</t>
  </si>
  <si>
    <t>18:57:53</t>
  </si>
  <si>
    <t>19:19:21</t>
  </si>
  <si>
    <t>11497981</t>
  </si>
  <si>
    <t>9:09:50</t>
  </si>
  <si>
    <t>9:39:07</t>
  </si>
  <si>
    <t>11498364</t>
  </si>
  <si>
    <t>10:41:09</t>
  </si>
  <si>
    <t>11:08:35</t>
  </si>
  <si>
    <t>11496606</t>
  </si>
  <si>
    <t>4:36:20</t>
  </si>
  <si>
    <t>4:53:52</t>
  </si>
  <si>
    <t>11497323</t>
  </si>
  <si>
    <t>6:48:44</t>
  </si>
  <si>
    <t>7:06:57</t>
  </si>
  <si>
    <t>11498492</t>
  </si>
  <si>
    <t>11:27:32</t>
  </si>
  <si>
    <t>12:02:22</t>
  </si>
  <si>
    <t>11498620</t>
  </si>
  <si>
    <t>12:17:58</t>
  </si>
  <si>
    <t>13:29:48</t>
  </si>
  <si>
    <t>11499143</t>
  </si>
  <si>
    <t>22:03:21</t>
  </si>
  <si>
    <t>22:20:36</t>
  </si>
  <si>
    <t>135245</t>
  </si>
  <si>
    <t>Poplar Ridge Lumber Co Inc</t>
  </si>
  <si>
    <t>11497842</t>
  </si>
  <si>
    <t>8:34:29</t>
  </si>
  <si>
    <t>9:17:29</t>
  </si>
  <si>
    <t>11496328</t>
  </si>
  <si>
    <t>3:30:21</t>
  </si>
  <si>
    <t>3:54:18</t>
  </si>
  <si>
    <t>11497595</t>
  </si>
  <si>
    <t>7:50:03</t>
  </si>
  <si>
    <t>8:13:30</t>
  </si>
  <si>
    <t>11497116</t>
  </si>
  <si>
    <t>6:12:23</t>
  </si>
  <si>
    <t>6:50:14</t>
  </si>
  <si>
    <t>11498194</t>
  </si>
  <si>
    <t>9:54:24</t>
  </si>
  <si>
    <t>10:47:06</t>
  </si>
  <si>
    <t>11498511</t>
  </si>
  <si>
    <t>11:41:31</t>
  </si>
  <si>
    <t>13:25:08</t>
  </si>
  <si>
    <t>11498794</t>
  </si>
  <si>
    <t>13:45:14</t>
  </si>
  <si>
    <t>14:53:17</t>
  </si>
  <si>
    <t>11496884</t>
  </si>
  <si>
    <t>5:26:20</t>
  </si>
  <si>
    <t>6:08:48</t>
  </si>
  <si>
    <t>11497411</t>
  </si>
  <si>
    <t>7:08:54</t>
  </si>
  <si>
    <t>8:15:23</t>
  </si>
  <si>
    <t>11498234</t>
  </si>
  <si>
    <t>10:03:36</t>
  </si>
  <si>
    <t>11:06:39</t>
  </si>
  <si>
    <t>11498122</t>
  </si>
  <si>
    <t>9:35:37</t>
  </si>
  <si>
    <t>10:07:39</t>
  </si>
  <si>
    <t>11498801</t>
  </si>
  <si>
    <t>13:51:20</t>
  </si>
  <si>
    <t>11495543</t>
  </si>
  <si>
    <t>0:47:37</t>
  </si>
  <si>
    <t>1:06:50</t>
  </si>
  <si>
    <t>11495981</t>
  </si>
  <si>
    <t>2:29:02</t>
  </si>
  <si>
    <t>2:47:47</t>
  </si>
  <si>
    <t>11496167</t>
  </si>
  <si>
    <t>2:56:59</t>
  </si>
  <si>
    <t>3:40:08</t>
  </si>
  <si>
    <t>11496427</t>
  </si>
  <si>
    <t>3:57:48</t>
  </si>
  <si>
    <t>4:22:08</t>
  </si>
  <si>
    <t>11496463</t>
  </si>
  <si>
    <t>3:59:28</t>
  </si>
  <si>
    <t>4:29:37</t>
  </si>
  <si>
    <t>11499147</t>
  </si>
  <si>
    <t>23:53:43</t>
  </si>
  <si>
    <t>11497965</t>
  </si>
  <si>
    <t>9:02:38</t>
  </si>
  <si>
    <t>9:37:20</t>
  </si>
  <si>
    <t>11498423</t>
  </si>
  <si>
    <t>11:00:13</t>
  </si>
  <si>
    <t>12:04:20</t>
  </si>
  <si>
    <t>11498508</t>
  </si>
  <si>
    <t>11:38:38</t>
  </si>
  <si>
    <t>12:51:12</t>
  </si>
  <si>
    <t>11498917</t>
  </si>
  <si>
    <t>16:09:46</t>
  </si>
  <si>
    <t>16:37:02</t>
  </si>
  <si>
    <t>137602</t>
  </si>
  <si>
    <t>Clayton Homes</t>
  </si>
  <si>
    <t>11497157</t>
  </si>
  <si>
    <t>6:19:54</t>
  </si>
  <si>
    <t>7:38:44</t>
  </si>
  <si>
    <t>133738</t>
  </si>
  <si>
    <t>Pine State Group Inc</t>
  </si>
  <si>
    <t>LZ Pine State - Pelham</t>
  </si>
  <si>
    <t>11498016</t>
  </si>
  <si>
    <t>9:17:24</t>
  </si>
  <si>
    <t>9:47:01</t>
  </si>
  <si>
    <t>11498662</t>
  </si>
  <si>
    <t>12:31:53</t>
  </si>
  <si>
    <t>13:38:28</t>
  </si>
  <si>
    <t>11498929</t>
  </si>
  <si>
    <t>16:29:48</t>
  </si>
  <si>
    <t>16:53:43</t>
  </si>
  <si>
    <t>11496736</t>
  </si>
  <si>
    <t>5:01:17</t>
  </si>
  <si>
    <t>5:21:32</t>
  </si>
  <si>
    <t>11496824</t>
  </si>
  <si>
    <t>5:15:28</t>
  </si>
  <si>
    <t>5:44:02</t>
  </si>
  <si>
    <t>11498014</t>
  </si>
  <si>
    <t>9:16:21</t>
  </si>
  <si>
    <t>9:44:49</t>
  </si>
  <si>
    <t>11498820</t>
  </si>
  <si>
    <t>14:07:41</t>
  </si>
  <si>
    <t>14:35:10</t>
  </si>
  <si>
    <t>LZ - SM Smith - Colonial Crossings</t>
  </si>
  <si>
    <t>11497857</t>
  </si>
  <si>
    <t>8:39:50</t>
  </si>
  <si>
    <t>9:04:39</t>
  </si>
  <si>
    <t>11498329</t>
  </si>
  <si>
    <t>10:30:53</t>
  </si>
  <si>
    <t>10:56:08</t>
  </si>
  <si>
    <t>11498222</t>
  </si>
  <si>
    <t>9:59:40</t>
  </si>
  <si>
    <t>10:27:17</t>
  </si>
  <si>
    <t>11498346</t>
  </si>
  <si>
    <t>10:35:08</t>
  </si>
  <si>
    <t>10:52:34</t>
  </si>
  <si>
    <t>11498742</t>
  </si>
  <si>
    <t>13:18:10</t>
  </si>
  <si>
    <t>14:02:32</t>
  </si>
  <si>
    <t>11498925</t>
  </si>
  <si>
    <t>16:21:37</t>
  </si>
  <si>
    <t>16:39:02</t>
  </si>
  <si>
    <t>136545</t>
  </si>
  <si>
    <t>Brinegar Enterprises</t>
  </si>
  <si>
    <t>LZ- Brinegar-Patrick</t>
  </si>
  <si>
    <t>11497103</t>
  </si>
  <si>
    <t>6:08:38</t>
  </si>
  <si>
    <t>6:30:19</t>
  </si>
  <si>
    <t>11497110</t>
  </si>
  <si>
    <t>6:10:33</t>
  </si>
  <si>
    <t>6:40:04</t>
  </si>
  <si>
    <t>11498797</t>
  </si>
  <si>
    <t>13:46:37</t>
  </si>
  <si>
    <t>15:07:04</t>
  </si>
  <si>
    <t>11498283</t>
  </si>
  <si>
    <t>10:15:42</t>
  </si>
  <si>
    <t>11:24:01</t>
  </si>
  <si>
    <t>11498799</t>
  </si>
  <si>
    <t>13:49:04</t>
  </si>
  <si>
    <t>15:19:56</t>
  </si>
  <si>
    <t>11498969</t>
  </si>
  <si>
    <t>17:15:32</t>
  </si>
  <si>
    <t>18:03:32</t>
  </si>
  <si>
    <t>11498554</t>
  </si>
  <si>
    <t>11:54:20</t>
  </si>
  <si>
    <t>13:33:08</t>
  </si>
  <si>
    <t>11497732</t>
  </si>
  <si>
    <t>8:13:50</t>
  </si>
  <si>
    <t>8:44:55</t>
  </si>
  <si>
    <t>11501282</t>
  </si>
  <si>
    <t>14.07.2022</t>
  </si>
  <si>
    <t>7:35:14</t>
  </si>
  <si>
    <t>7:51:28</t>
  </si>
  <si>
    <t>11501133</t>
  </si>
  <si>
    <t>7:03:01</t>
  </si>
  <si>
    <t>7:24:11</t>
  </si>
  <si>
    <t>11501681</t>
  </si>
  <si>
    <t>9:23:25</t>
  </si>
  <si>
    <t>10:12:06</t>
  </si>
  <si>
    <t>11500420</t>
  </si>
  <si>
    <t>5:02:18</t>
  </si>
  <si>
    <t>5:35:13</t>
  </si>
  <si>
    <t>11501034</t>
  </si>
  <si>
    <t>6:36:36</t>
  </si>
  <si>
    <t>7:10:32</t>
  </si>
  <si>
    <t>11501463</t>
  </si>
  <si>
    <t>8:19:30</t>
  </si>
  <si>
    <t>8:44:09</t>
  </si>
  <si>
    <t>11501787</t>
  </si>
  <si>
    <t>9:54:01</t>
  </si>
  <si>
    <t>11:10:51</t>
  </si>
  <si>
    <t>11502235</t>
  </si>
  <si>
    <t>13:04:00</t>
  </si>
  <si>
    <t>13:56:41</t>
  </si>
  <si>
    <t>11502372</t>
  </si>
  <si>
    <t>15:08:21</t>
  </si>
  <si>
    <t>15:44:53</t>
  </si>
  <si>
    <t>11501784</t>
  </si>
  <si>
    <t>10:58:32</t>
  </si>
  <si>
    <t>11499150</t>
  </si>
  <si>
    <t>0:38:58</t>
  </si>
  <si>
    <t>1:01:41</t>
  </si>
  <si>
    <t>11499493</t>
  </si>
  <si>
    <t>1:28:25</t>
  </si>
  <si>
    <t>1:49:09</t>
  </si>
  <si>
    <t>11499494</t>
  </si>
  <si>
    <t>1:37:07</t>
  </si>
  <si>
    <t>2:02:04</t>
  </si>
  <si>
    <t>11500412</t>
  </si>
  <si>
    <t>4:01:35</t>
  </si>
  <si>
    <t>4:21:31</t>
  </si>
  <si>
    <t>11500416</t>
  </si>
  <si>
    <t>4:26:46</t>
  </si>
  <si>
    <t>4:57:48</t>
  </si>
  <si>
    <t>11502508</t>
  </si>
  <si>
    <t>20:13:45</t>
  </si>
  <si>
    <t>20:31:50</t>
  </si>
  <si>
    <t>11500718</t>
  </si>
  <si>
    <t>5:54:26</t>
  </si>
  <si>
    <t>6:17:00</t>
  </si>
  <si>
    <t>11502612</t>
  </si>
  <si>
    <t>22:00:17</t>
  </si>
  <si>
    <t>22:32:13</t>
  </si>
  <si>
    <t>11501657</t>
  </si>
  <si>
    <t>9:13:13</t>
  </si>
  <si>
    <t>10:00:22</t>
  </si>
  <si>
    <t>11502123</t>
  </si>
  <si>
    <t>12:00:21</t>
  </si>
  <si>
    <t>12:45:45</t>
  </si>
  <si>
    <t>11502283</t>
  </si>
  <si>
    <t>13:50:33</t>
  </si>
  <si>
    <t>14:22:20</t>
  </si>
  <si>
    <t>11502383</t>
  </si>
  <si>
    <t>15:37:03</t>
  </si>
  <si>
    <t>15:56:40</t>
  </si>
  <si>
    <t>11502444</t>
  </si>
  <si>
    <t>17:01:00</t>
  </si>
  <si>
    <t>17:30:04</t>
  </si>
  <si>
    <t>11501429</t>
  </si>
  <si>
    <t>8:11:38</t>
  </si>
  <si>
    <t>8:49:49</t>
  </si>
  <si>
    <t>11502108</t>
  </si>
  <si>
    <t>12:32:40</t>
  </si>
  <si>
    <t>11501312</t>
  </si>
  <si>
    <t>7:42:31</t>
  </si>
  <si>
    <t>8:08:07</t>
  </si>
  <si>
    <t>11502343</t>
  </si>
  <si>
    <t>14:31:40</t>
  </si>
  <si>
    <t>15:04:11</t>
  </si>
  <si>
    <t>11502503</t>
  </si>
  <si>
    <t>18:47:07</t>
  </si>
  <si>
    <t>19:09:25</t>
  </si>
  <si>
    <t>11499149</t>
  </si>
  <si>
    <t>0:26:39</t>
  </si>
  <si>
    <t>0:46:09</t>
  </si>
  <si>
    <t>11502613</t>
  </si>
  <si>
    <t>22:43:01</t>
  </si>
  <si>
    <t>23:02:49</t>
  </si>
  <si>
    <t>11502274</t>
  </si>
  <si>
    <t>13:37:21</t>
  </si>
  <si>
    <t>14:13:46</t>
  </si>
  <si>
    <t>11499151</t>
  </si>
  <si>
    <t>0:56:19</t>
  </si>
  <si>
    <t>1:22:21</t>
  </si>
  <si>
    <t>11499501</t>
  </si>
  <si>
    <t>3:40:14</t>
  </si>
  <si>
    <t>4:11:41</t>
  </si>
  <si>
    <t>11501032</t>
  </si>
  <si>
    <t>6:34:57</t>
  </si>
  <si>
    <t>6:55:58</t>
  </si>
  <si>
    <t>11501256</t>
  </si>
  <si>
    <t>7:33:51</t>
  </si>
  <si>
    <t>8:04:17</t>
  </si>
  <si>
    <t>11501751</t>
  </si>
  <si>
    <t>9:45:13</t>
  </si>
  <si>
    <t>10:17:27</t>
  </si>
  <si>
    <t>11501769</t>
  </si>
  <si>
    <t>9:48:17</t>
  </si>
  <si>
    <t>10:45:41</t>
  </si>
  <si>
    <t>11501920</t>
  </si>
  <si>
    <t>10:39:58</t>
  </si>
  <si>
    <t>11:57:47</t>
  </si>
  <si>
    <t>11502346</t>
  </si>
  <si>
    <t>14:38:36</t>
  </si>
  <si>
    <t>15:11:21</t>
  </si>
  <si>
    <t>11502505</t>
  </si>
  <si>
    <t>19:44:06</t>
  </si>
  <si>
    <t>20:02:27</t>
  </si>
  <si>
    <t>11502510</t>
  </si>
  <si>
    <t>20:23:12</t>
  </si>
  <si>
    <t>20:44:14</t>
  </si>
  <si>
    <t>11502732</t>
  </si>
  <si>
    <t>23:43:25</t>
  </si>
  <si>
    <t>11499495</t>
  </si>
  <si>
    <t>1:38:16</t>
  </si>
  <si>
    <t>2:19:03</t>
  </si>
  <si>
    <t>11500417</t>
  </si>
  <si>
    <t>4:40:47</t>
  </si>
  <si>
    <t>5:09:06</t>
  </si>
  <si>
    <t>11501700</t>
  </si>
  <si>
    <t>9:29:22</t>
  </si>
  <si>
    <t>9:52:36</t>
  </si>
  <si>
    <t>11502154</t>
  </si>
  <si>
    <t>12:19:11</t>
  </si>
  <si>
    <t>12:49:13</t>
  </si>
  <si>
    <t>11502364</t>
  </si>
  <si>
    <t>14:51:26</t>
  </si>
  <si>
    <t>15:18:55</t>
  </si>
  <si>
    <t>11502367</t>
  </si>
  <si>
    <t>14:55:41</t>
  </si>
  <si>
    <t>15:36:26</t>
  </si>
  <si>
    <t>11499498</t>
  </si>
  <si>
    <t>3:25:21</t>
  </si>
  <si>
    <t>3:46:24</t>
  </si>
  <si>
    <t>11501571</t>
  </si>
  <si>
    <t>8:49:16</t>
  </si>
  <si>
    <t>9:19:31</t>
  </si>
  <si>
    <t>11500909</t>
  </si>
  <si>
    <t>6:09:54</t>
  </si>
  <si>
    <t>6:29:44</t>
  </si>
  <si>
    <t>11502079</t>
  </si>
  <si>
    <t>11:41:07</t>
  </si>
  <si>
    <t>12:20:11</t>
  </si>
  <si>
    <t>11502201</t>
  </si>
  <si>
    <t>13:28:43</t>
  </si>
  <si>
    <t>11502448</t>
  </si>
  <si>
    <t>17:17:22</t>
  </si>
  <si>
    <t>17:40:53</t>
  </si>
  <si>
    <t>11502511</t>
  </si>
  <si>
    <t>20:53:28</t>
  </si>
  <si>
    <t>21:15:23</t>
  </si>
  <si>
    <t>11501345</t>
  </si>
  <si>
    <t>7:48:47</t>
  </si>
  <si>
    <t>8:18:59</t>
  </si>
  <si>
    <t>11501932</t>
  </si>
  <si>
    <t>10:41:47</t>
  </si>
  <si>
    <t>12:15:16</t>
  </si>
  <si>
    <t>11502425</t>
  </si>
  <si>
    <t>16:08:53</t>
  </si>
  <si>
    <t>17:10:29</t>
  </si>
  <si>
    <t>11500419</t>
  </si>
  <si>
    <t>4:58:58</t>
  </si>
  <si>
    <t>5:20:03</t>
  </si>
  <si>
    <t>11500712</t>
  </si>
  <si>
    <t>5:21:12</t>
  </si>
  <si>
    <t>5:46:25</t>
  </si>
  <si>
    <t>11501837</t>
  </si>
  <si>
    <t>10:08:01</t>
  </si>
  <si>
    <t>11:42:10</t>
  </si>
  <si>
    <t>11500717</t>
  </si>
  <si>
    <t>5:45:59</t>
  </si>
  <si>
    <t>6:05:06</t>
  </si>
  <si>
    <t>11501611</t>
  </si>
  <si>
    <t>9:00:27</t>
  </si>
  <si>
    <t>9:34:51</t>
  </si>
  <si>
    <t>11502104</t>
  </si>
  <si>
    <t>11:46:28</t>
  </si>
  <si>
    <t>12:25:09</t>
  </si>
  <si>
    <t>11502205</t>
  </si>
  <si>
    <t>12:52:04</t>
  </si>
  <si>
    <t>13:34:40</t>
  </si>
  <si>
    <t>11502471</t>
  </si>
  <si>
    <t>17:52:38</t>
  </si>
  <si>
    <t>18:24:43</t>
  </si>
  <si>
    <t>11502351</t>
  </si>
  <si>
    <t>14:46:46</t>
  </si>
  <si>
    <t>15:16:52</t>
  </si>
  <si>
    <t>11501406</t>
  </si>
  <si>
    <t>8:01:20</t>
  </si>
  <si>
    <t>8:34:59</t>
  </si>
  <si>
    <t>11501625</t>
  </si>
  <si>
    <t>9:02:30</t>
  </si>
  <si>
    <t>9:44:58</t>
  </si>
  <si>
    <t>11501791</t>
  </si>
  <si>
    <t>9:55:59</t>
  </si>
  <si>
    <t>11:29:00</t>
  </si>
  <si>
    <t>11502423</t>
  </si>
  <si>
    <t>16:04:36</t>
  </si>
  <si>
    <t>16:44:08</t>
  </si>
  <si>
    <t>151663</t>
  </si>
  <si>
    <t>New Hope Hardwoods</t>
  </si>
  <si>
    <t>11502337</t>
  </si>
  <si>
    <t>14:24:03</t>
  </si>
  <si>
    <t>15:08:56</t>
  </si>
  <si>
    <t>11502504</t>
  </si>
  <si>
    <t>19:01:42</t>
  </si>
  <si>
    <t>19:31:37</t>
  </si>
  <si>
    <t>11500713</t>
  </si>
  <si>
    <t>5:28:44</t>
  </si>
  <si>
    <t>5:48:33</t>
  </si>
  <si>
    <t>11500714</t>
  </si>
  <si>
    <t>5:33:52</t>
  </si>
  <si>
    <t>5:58:27</t>
  </si>
  <si>
    <t>11501168</t>
  </si>
  <si>
    <t>7:13:40</t>
  </si>
  <si>
    <t>7:49:15</t>
  </si>
  <si>
    <t>11501605</t>
  </si>
  <si>
    <t>8:57:49</t>
  </si>
  <si>
    <t>9:50:43</t>
  </si>
  <si>
    <t>11502189</t>
  </si>
  <si>
    <t>12:39:10</t>
  </si>
  <si>
    <t>13:09:31</t>
  </si>
  <si>
    <t>11502196</t>
  </si>
  <si>
    <t>12:44:00</t>
  </si>
  <si>
    <t>13:30:58</t>
  </si>
  <si>
    <t>11500716</t>
  </si>
  <si>
    <t>5:44:20</t>
  </si>
  <si>
    <t>6:22:07</t>
  </si>
  <si>
    <t>11501039</t>
  </si>
  <si>
    <t>6:38:22</t>
  </si>
  <si>
    <t>7:01:09</t>
  </si>
  <si>
    <t>11501048</t>
  </si>
  <si>
    <t>6:41:15</t>
  </si>
  <si>
    <t>7:12:50</t>
  </si>
  <si>
    <t>11501118</t>
  </si>
  <si>
    <t>7:00:49</t>
  </si>
  <si>
    <t>7:28:17</t>
  </si>
  <si>
    <t>11501627</t>
  </si>
  <si>
    <t>9:04:40</t>
  </si>
  <si>
    <t>10:02:39</t>
  </si>
  <si>
    <t>11501747</t>
  </si>
  <si>
    <t>9:43:26</t>
  </si>
  <si>
    <t>10:04:16</t>
  </si>
  <si>
    <t>11501766</t>
  </si>
  <si>
    <t>9:46:37</t>
  </si>
  <si>
    <t>10:25:37</t>
  </si>
  <si>
    <t>11501782</t>
  </si>
  <si>
    <t>9:50:15</t>
  </si>
  <si>
    <t>10:30:43</t>
  </si>
  <si>
    <t>11502159</t>
  </si>
  <si>
    <t>12:23:41</t>
  </si>
  <si>
    <t>12:47:10</t>
  </si>
  <si>
    <t>11502185</t>
  </si>
  <si>
    <t>12:37:36</t>
  </si>
  <si>
    <t>13:04:31</t>
  </si>
  <si>
    <t>11502199</t>
  </si>
  <si>
    <t>12:46:22</t>
  </si>
  <si>
    <t>13:39:23</t>
  </si>
  <si>
    <t>11502204</t>
  </si>
  <si>
    <t>12:50:41</t>
  </si>
  <si>
    <t>13:54:35</t>
  </si>
  <si>
    <t>11502427</t>
  </si>
  <si>
    <t>16:10:42</t>
  </si>
  <si>
    <t>16:45:58</t>
  </si>
  <si>
    <t>11500413</t>
  </si>
  <si>
    <t>4:17:50</t>
  </si>
  <si>
    <t>4:33:57</t>
  </si>
  <si>
    <t>11500414</t>
  </si>
  <si>
    <t>4:19:09</t>
  </si>
  <si>
    <t>4:46:01</t>
  </si>
  <si>
    <t>11501063</t>
  </si>
  <si>
    <t>6:48:39</t>
  </si>
  <si>
    <t>7:22:30</t>
  </si>
  <si>
    <t>11501285</t>
  </si>
  <si>
    <t>7:36:39</t>
  </si>
  <si>
    <t>8:21:00</t>
  </si>
  <si>
    <t>11501410</t>
  </si>
  <si>
    <t>8:02:44</t>
  </si>
  <si>
    <t>8:29:30</t>
  </si>
  <si>
    <t>11501418</t>
  </si>
  <si>
    <t>8:06:43</t>
  </si>
  <si>
    <t>8:47:53</t>
  </si>
  <si>
    <t>11500960</t>
  </si>
  <si>
    <t>6:21:16</t>
  </si>
  <si>
    <t>6:44:33</t>
  </si>
  <si>
    <t>11501070</t>
  </si>
  <si>
    <t>6:51:59</t>
  </si>
  <si>
    <t>11501830</t>
  </si>
  <si>
    <t>10:04:13</t>
  </si>
  <si>
    <t>10:39:49</t>
  </si>
  <si>
    <t>11501833</t>
  </si>
  <si>
    <t>10:05:46</t>
  </si>
  <si>
    <t>10:48:47</t>
  </si>
  <si>
    <t>11502017</t>
  </si>
  <si>
    <t>11:10:19</t>
  </si>
  <si>
    <t>11:40:26</t>
  </si>
  <si>
    <t>11502190</t>
  </si>
  <si>
    <t>12:40:45</t>
  </si>
  <si>
    <t>13:19:58</t>
  </si>
  <si>
    <t>11502281</t>
  </si>
  <si>
    <t>13:47:23</t>
  </si>
  <si>
    <t>14:16:33</t>
  </si>
  <si>
    <t>11500963</t>
  </si>
  <si>
    <t>6:22:23</t>
  </si>
  <si>
    <t>6:58:33</t>
  </si>
  <si>
    <t>11501879</t>
  </si>
  <si>
    <t>10:23:48</t>
  </si>
  <si>
    <t>11:01:00</t>
  </si>
  <si>
    <t>11502365</t>
  </si>
  <si>
    <t>14:53:16</t>
  </si>
  <si>
    <t>15:13:36</t>
  </si>
  <si>
    <t>11499500</t>
  </si>
  <si>
    <t>3:38:05</t>
  </si>
  <si>
    <t>4:04:27</t>
  </si>
  <si>
    <t>11501165</t>
  </si>
  <si>
    <t>7:12:03</t>
  </si>
  <si>
    <t>7:40:12</t>
  </si>
  <si>
    <t>11501237</t>
  </si>
  <si>
    <t>7:29:28</t>
  </si>
  <si>
    <t>8:10:21</t>
  </si>
  <si>
    <t>11501639</t>
  </si>
  <si>
    <t>9:10:36</t>
  </si>
  <si>
    <t>10:18:59</t>
  </si>
  <si>
    <t>11499497</t>
  </si>
  <si>
    <t>2:54:57</t>
  </si>
  <si>
    <t>3:22:13</t>
  </si>
  <si>
    <t>11499499</t>
  </si>
  <si>
    <t>3:35:33</t>
  </si>
  <si>
    <t>3:56:19</t>
  </si>
  <si>
    <t>11499496</t>
  </si>
  <si>
    <t>2:20:22</t>
  </si>
  <si>
    <t>3:00:17</t>
  </si>
  <si>
    <t>11501531</t>
  </si>
  <si>
    <t>8:36:24</t>
  </si>
  <si>
    <t>9:11:17</t>
  </si>
  <si>
    <t>11501559</t>
  </si>
  <si>
    <t>8:45:14</t>
  </si>
  <si>
    <t>9:29:41</t>
  </si>
  <si>
    <t>11502277</t>
  </si>
  <si>
    <t>13:39:00</t>
  </si>
  <si>
    <t>14:10:22</t>
  </si>
  <si>
    <t>11502442</t>
  </si>
  <si>
    <t>16:58:47</t>
  </si>
  <si>
    <t>17:24:20</t>
  </si>
  <si>
    <t>11502502</t>
  </si>
  <si>
    <t>18:33:04</t>
  </si>
  <si>
    <t>18:53:46</t>
  </si>
  <si>
    <t>11502506</t>
  </si>
  <si>
    <t>19:54:53</t>
  </si>
  <si>
    <t>20:16:00</t>
  </si>
  <si>
    <t>11502507</t>
  </si>
  <si>
    <t>19:56:54</t>
  </si>
  <si>
    <t>20:30:11</t>
  </si>
  <si>
    <t>11502615</t>
  </si>
  <si>
    <t>23:07:17</t>
  </si>
  <si>
    <t>23:30:49</t>
  </si>
  <si>
    <t>11500715</t>
  </si>
  <si>
    <t>5:40:49</t>
  </si>
  <si>
    <t>6:08:56</t>
  </si>
  <si>
    <t>11501414</t>
  </si>
  <si>
    <t>8:04:06</t>
  </si>
  <si>
    <t>8:40:30</t>
  </si>
  <si>
    <t>11501556</t>
  </si>
  <si>
    <t>8:43:46</t>
  </si>
  <si>
    <t>9:21:24</t>
  </si>
  <si>
    <t>11502081</t>
  </si>
  <si>
    <t>11:43:06</t>
  </si>
  <si>
    <t>12:16:50</t>
  </si>
  <si>
    <t>11501061</t>
  </si>
  <si>
    <t>6:47:05</t>
  </si>
  <si>
    <t>7:19:47</t>
  </si>
  <si>
    <t>11501219</t>
  </si>
  <si>
    <t>7:27:21</t>
  </si>
  <si>
    <t>11501959</t>
  </si>
  <si>
    <t>10:54:08</t>
  </si>
  <si>
    <t>11:13:19</t>
  </si>
  <si>
    <t>11502424</t>
  </si>
  <si>
    <t>16:06:39</t>
  </si>
  <si>
    <t>16:32:20</t>
  </si>
  <si>
    <t>11501470</t>
  </si>
  <si>
    <t>8:24:48</t>
  </si>
  <si>
    <t>9:01:05</t>
  </si>
  <si>
    <t>11501567</t>
  </si>
  <si>
    <t>8:46:56</t>
  </si>
  <si>
    <t>9:39:36</t>
  </si>
  <si>
    <t>11502509</t>
  </si>
  <si>
    <t>20:20:03</t>
  </si>
  <si>
    <t>20:40:09</t>
  </si>
  <si>
    <t>11502341</t>
  </si>
  <si>
    <t>14:28:57</t>
  </si>
  <si>
    <t>15:06:34</t>
  </si>
  <si>
    <t>11500415</t>
  </si>
  <si>
    <t>4:24:02</t>
  </si>
  <si>
    <t>4:48:09</t>
  </si>
  <si>
    <t>11502338</t>
  </si>
  <si>
    <t>14:26:39</t>
  </si>
  <si>
    <t>14:49:47</t>
  </si>
  <si>
    <t>11501961</t>
  </si>
  <si>
    <t>10:56:27</t>
  </si>
  <si>
    <t>11:32:10</t>
  </si>
  <si>
    <t>11502433</t>
  </si>
  <si>
    <t>16:21:59</t>
  </si>
  <si>
    <t>17:15:02</t>
  </si>
  <si>
    <t>11500421</t>
  </si>
  <si>
    <t>5:12:36</t>
  </si>
  <si>
    <t>5:31:35</t>
  </si>
  <si>
    <t>11502103</t>
  </si>
  <si>
    <t>11:44:34</t>
  </si>
  <si>
    <t>12:18:39</t>
  </si>
  <si>
    <t>11502464</t>
  </si>
  <si>
    <t>17:25:51</t>
  </si>
  <si>
    <t>17:50:59</t>
  </si>
  <si>
    <t>11500418</t>
  </si>
  <si>
    <t>4:56:42</t>
  </si>
  <si>
    <t>5:17:25</t>
  </si>
  <si>
    <t>11502183</t>
  </si>
  <si>
    <t>12:35:53</t>
  </si>
  <si>
    <t>13:03:00</t>
  </si>
  <si>
    <t>11501743</t>
  </si>
  <si>
    <t>9:40:39</t>
  </si>
  <si>
    <t>10:24:07</t>
  </si>
  <si>
    <t>11501745</t>
  </si>
  <si>
    <t>9:42:29</t>
  </si>
  <si>
    <t>10:32:32</t>
  </si>
  <si>
    <t>11502193</t>
  </si>
  <si>
    <t>12:42:24</t>
  </si>
  <si>
    <t>13:12:13</t>
  </si>
  <si>
    <t>11502388</t>
  </si>
  <si>
    <t>15:48:23</t>
  </si>
  <si>
    <t>16:14:24</t>
  </si>
  <si>
    <t>11502290</t>
  </si>
  <si>
    <t>14:30:13</t>
  </si>
  <si>
    <t>11504716</t>
  </si>
  <si>
    <t>15.07.2022</t>
  </si>
  <si>
    <t>7:41:15</t>
  </si>
  <si>
    <t>8:19:33</t>
  </si>
  <si>
    <t>11504382</t>
  </si>
  <si>
    <t>6:24:28</t>
  </si>
  <si>
    <t>7:24:26</t>
  </si>
  <si>
    <t>11504591</t>
  </si>
  <si>
    <t>7:18:09</t>
  </si>
  <si>
    <t>7:46:05</t>
  </si>
  <si>
    <t>11505105</t>
  </si>
  <si>
    <t>10:06:34</t>
  </si>
  <si>
    <t>11504852</t>
  </si>
  <si>
    <t>8:15:14</t>
  </si>
  <si>
    <t>9:21:40</t>
  </si>
  <si>
    <t>11505286</t>
  </si>
  <si>
    <t>10:27:56</t>
  </si>
  <si>
    <t>11:01:24</t>
  </si>
  <si>
    <t>11505592</t>
  </si>
  <si>
    <t>14:01:51</t>
  </si>
  <si>
    <t>14:36:36</t>
  </si>
  <si>
    <t>11503749</t>
  </si>
  <si>
    <t>4:12:21</t>
  </si>
  <si>
    <t>4:33:13</t>
  </si>
  <si>
    <t>11503530</t>
  </si>
  <si>
    <t>3:34:58</t>
  </si>
  <si>
    <t>4:01:07</t>
  </si>
  <si>
    <t>11504206</t>
  </si>
  <si>
    <t>5:47:03</t>
  </si>
  <si>
    <t>6:11:48</t>
  </si>
  <si>
    <t>11504293</t>
  </si>
  <si>
    <t>6:04:44</t>
  </si>
  <si>
    <t>6:35:13</t>
  </si>
  <si>
    <t>11504425</t>
  </si>
  <si>
    <t>6:35:39</t>
  </si>
  <si>
    <t>7:33:37</t>
  </si>
  <si>
    <t>11505450</t>
  </si>
  <si>
    <t>12:07:47</t>
  </si>
  <si>
    <t>12:45:24</t>
  </si>
  <si>
    <t>11505050</t>
  </si>
  <si>
    <t>9:16:11</t>
  </si>
  <si>
    <t>9:54:43</t>
  </si>
  <si>
    <t>11505362</t>
  </si>
  <si>
    <t>11:06:17</t>
  </si>
  <si>
    <t>11:28:38</t>
  </si>
  <si>
    <t>11505636</t>
  </si>
  <si>
    <t>14:43:12</t>
  </si>
  <si>
    <t>11504759</t>
  </si>
  <si>
    <t>7:53:58</t>
  </si>
  <si>
    <t>8:44:10</t>
  </si>
  <si>
    <t>11505367</t>
  </si>
  <si>
    <t>11:12:24</t>
  </si>
  <si>
    <t>11:49:49</t>
  </si>
  <si>
    <t>11505448</t>
  </si>
  <si>
    <t>12:05:51</t>
  </si>
  <si>
    <t>12:28:43</t>
  </si>
  <si>
    <t>11505146</t>
  </si>
  <si>
    <t>9:39:08</t>
  </si>
  <si>
    <t>10:36:14</t>
  </si>
  <si>
    <t>11505589</t>
  </si>
  <si>
    <t>13:55:43</t>
  </si>
  <si>
    <t>14:17:24</t>
  </si>
  <si>
    <t>11504772</t>
  </si>
  <si>
    <t>7:55:58</t>
  </si>
  <si>
    <t>8:54:47</t>
  </si>
  <si>
    <t>11505382</t>
  </si>
  <si>
    <t>11:15:35</t>
  </si>
  <si>
    <t>12:07:11</t>
  </si>
  <si>
    <t>11503524</t>
  </si>
  <si>
    <t>3:28:20</t>
  </si>
  <si>
    <t>3:46:37</t>
  </si>
  <si>
    <t>11503665</t>
  </si>
  <si>
    <t>3:47:59</t>
  </si>
  <si>
    <t>4:20:57</t>
  </si>
  <si>
    <t>11504336</t>
  </si>
  <si>
    <t>6:13:04</t>
  </si>
  <si>
    <t>6:47:02</t>
  </si>
  <si>
    <t>11504403</t>
  </si>
  <si>
    <t>6:28:04</t>
  </si>
  <si>
    <t>6:57:23</t>
  </si>
  <si>
    <t>11504713</t>
  </si>
  <si>
    <t>7:39:55</t>
  </si>
  <si>
    <t>8:09:51</t>
  </si>
  <si>
    <t>11505363</t>
  </si>
  <si>
    <t>11:07:42</t>
  </si>
  <si>
    <t>11:37:31</t>
  </si>
  <si>
    <t>11505794</t>
  </si>
  <si>
    <t>20:32:09</t>
  </si>
  <si>
    <t>20:58:19</t>
  </si>
  <si>
    <t>11505690</t>
  </si>
  <si>
    <t>16:46:50</t>
  </si>
  <si>
    <t>17:09:40</t>
  </si>
  <si>
    <t>11505784</t>
  </si>
  <si>
    <t>19:39:38</t>
  </si>
  <si>
    <t>20:00:32</t>
  </si>
  <si>
    <t>11505826</t>
  </si>
  <si>
    <t>22:43:00</t>
  </si>
  <si>
    <t>23:02:36</t>
  </si>
  <si>
    <t>11503897</t>
  </si>
  <si>
    <t>4:47:54</t>
  </si>
  <si>
    <t>5:07:37</t>
  </si>
  <si>
    <t>11503747</t>
  </si>
  <si>
    <t>4:10:43</t>
  </si>
  <si>
    <t>4:29:35</t>
  </si>
  <si>
    <t>11504210</t>
  </si>
  <si>
    <t>5:53:47</t>
  </si>
  <si>
    <t>6:22:28</t>
  </si>
  <si>
    <t>11505495</t>
  </si>
  <si>
    <t>12:34:56</t>
  </si>
  <si>
    <t>12:56:02</t>
  </si>
  <si>
    <t>11505728</t>
  </si>
  <si>
    <t>17:16:58</t>
  </si>
  <si>
    <t>17:38:59</t>
  </si>
  <si>
    <t>11504730</t>
  </si>
  <si>
    <t>7:50:05</t>
  </si>
  <si>
    <t>8:32:11</t>
  </si>
  <si>
    <t>11505324</t>
  </si>
  <si>
    <t>10:48:36</t>
  </si>
  <si>
    <t>11:14:21</t>
  </si>
  <si>
    <t>11505597</t>
  </si>
  <si>
    <t>14:11:59</t>
  </si>
  <si>
    <t>14:44:46</t>
  </si>
  <si>
    <t>11503898</t>
  </si>
  <si>
    <t>4:49:37</t>
  </si>
  <si>
    <t>5:19:41</t>
  </si>
  <si>
    <t>11504367</t>
  </si>
  <si>
    <t>6:22:06</t>
  </si>
  <si>
    <t>7:12:20</t>
  </si>
  <si>
    <t>11505619</t>
  </si>
  <si>
    <t>14:34:48</t>
  </si>
  <si>
    <t>15:08:39</t>
  </si>
  <si>
    <t>11505581</t>
  </si>
  <si>
    <t>13:41:21</t>
  </si>
  <si>
    <t>14:08:04</t>
  </si>
  <si>
    <t>11505685</t>
  </si>
  <si>
    <t>16:25:27</t>
  </si>
  <si>
    <t>16:50:19</t>
  </si>
  <si>
    <t>11504803</t>
  </si>
  <si>
    <t>8:02:38</t>
  </si>
  <si>
    <t>9:13:38</t>
  </si>
  <si>
    <t>11504833</t>
  </si>
  <si>
    <t>8:08:10</t>
  </si>
  <si>
    <t>8:34:20</t>
  </si>
  <si>
    <t>11505290</t>
  </si>
  <si>
    <t>10:29:35</t>
  </si>
  <si>
    <t>10:59:29</t>
  </si>
  <si>
    <t>11504087</t>
  </si>
  <si>
    <t>5:23:50</t>
  </si>
  <si>
    <t>5:56:14</t>
  </si>
  <si>
    <t>11504922</t>
  </si>
  <si>
    <t>8:41:45</t>
  </si>
  <si>
    <t>9:35:42</t>
  </si>
  <si>
    <t>11505412</t>
  </si>
  <si>
    <t>11:39:06</t>
  </si>
  <si>
    <t>11:54:25</t>
  </si>
  <si>
    <t>11505617</t>
  </si>
  <si>
    <t>14:31:22</t>
  </si>
  <si>
    <t>14:48:04</t>
  </si>
  <si>
    <t>11504144</t>
  </si>
  <si>
    <t>5:35:48</t>
  </si>
  <si>
    <t>6:05:46</t>
  </si>
  <si>
    <t>11504386</t>
  </si>
  <si>
    <t>6:26:26</t>
  </si>
  <si>
    <t>6:53:42</t>
  </si>
  <si>
    <t>11504519</t>
  </si>
  <si>
    <t>6:57:06</t>
  </si>
  <si>
    <t>7:20:49</t>
  </si>
  <si>
    <t>11504653</t>
  </si>
  <si>
    <t>7:26:58</t>
  </si>
  <si>
    <t>7:49:32</t>
  </si>
  <si>
    <t>11504897</t>
  </si>
  <si>
    <t>8:29:28</t>
  </si>
  <si>
    <t>9:12:07</t>
  </si>
  <si>
    <t>11505029</t>
  </si>
  <si>
    <t>9:08:42</t>
  </si>
  <si>
    <t>9:41:27</t>
  </si>
  <si>
    <t>11505065</t>
  </si>
  <si>
    <t>9:21:29</t>
  </si>
  <si>
    <t>9:43:22</t>
  </si>
  <si>
    <t>11505241</t>
  </si>
  <si>
    <t>10:15:45</t>
  </si>
  <si>
    <t>10:55:50</t>
  </si>
  <si>
    <t>11505389</t>
  </si>
  <si>
    <t>11:20:47</t>
  </si>
  <si>
    <t>11:45:04</t>
  </si>
  <si>
    <t>11505419</t>
  </si>
  <si>
    <t>11:46:46</t>
  </si>
  <si>
    <t>12:08:50</t>
  </si>
  <si>
    <t>11505424</t>
  </si>
  <si>
    <t>11:49:01</t>
  </si>
  <si>
    <t>11505196</t>
  </si>
  <si>
    <t>9:58:57</t>
  </si>
  <si>
    <t>10:33:55</t>
  </si>
  <si>
    <t>11505198</t>
  </si>
  <si>
    <t>10:00:13</t>
  </si>
  <si>
    <t>10:48:46</t>
  </si>
  <si>
    <t>11505204</t>
  </si>
  <si>
    <t>10:02:47</t>
  </si>
  <si>
    <t>10:46:37</t>
  </si>
  <si>
    <t>11505370</t>
  </si>
  <si>
    <t>11:13:51</t>
  </si>
  <si>
    <t>11:35:35</t>
  </si>
  <si>
    <t>11505529</t>
  </si>
  <si>
    <t>13:01:34</t>
  </si>
  <si>
    <t>13:26:25</t>
  </si>
  <si>
    <t>11505578</t>
  </si>
  <si>
    <t>13:33:14</t>
  </si>
  <si>
    <t>13:59:17</t>
  </si>
  <si>
    <t>11504532</t>
  </si>
  <si>
    <t>6:58:40</t>
  </si>
  <si>
    <t>7:17:00</t>
  </si>
  <si>
    <t>11504892</t>
  </si>
  <si>
    <t>8:27:36</t>
  </si>
  <si>
    <t>8:46:17</t>
  </si>
  <si>
    <t>11503220</t>
  </si>
  <si>
    <t>2:13:28</t>
  </si>
  <si>
    <t>2:28:36</t>
  </si>
  <si>
    <t>11504041</t>
  </si>
  <si>
    <t>5:15:13</t>
  </si>
  <si>
    <t>5:45:56</t>
  </si>
  <si>
    <t>11504428</t>
  </si>
  <si>
    <t>6:38:04</t>
  </si>
  <si>
    <t>6:58:59</t>
  </si>
  <si>
    <t>11505797</t>
  </si>
  <si>
    <t>20:54:09</t>
  </si>
  <si>
    <t>21:11:04</t>
  </si>
  <si>
    <t>11503593</t>
  </si>
  <si>
    <t>3:37:26</t>
  </si>
  <si>
    <t>3:59:06</t>
  </si>
  <si>
    <t>11503601</t>
  </si>
  <si>
    <t>3:45:58</t>
  </si>
  <si>
    <t>4:13:11</t>
  </si>
  <si>
    <t>11502797</t>
  </si>
  <si>
    <t>0:09:44</t>
  </si>
  <si>
    <t>0:29:53</t>
  </si>
  <si>
    <t>11502958</t>
  </si>
  <si>
    <t>1:09:47</t>
  </si>
  <si>
    <t>1:32:04</t>
  </si>
  <si>
    <t>11503469</t>
  </si>
  <si>
    <t>3:17:15</t>
  </si>
  <si>
    <t>3:55:09</t>
  </si>
  <si>
    <t>11503596</t>
  </si>
  <si>
    <t>3:39:49</t>
  </si>
  <si>
    <t>4:43:32</t>
  </si>
  <si>
    <t>11503793</t>
  </si>
  <si>
    <t>4:15:39</t>
  </si>
  <si>
    <t>4:52:29</t>
  </si>
  <si>
    <t>11504035</t>
  </si>
  <si>
    <t>5:08:50</t>
  </si>
  <si>
    <t>5:31:16</t>
  </si>
  <si>
    <t>11504907</t>
  </si>
  <si>
    <t>8:40:02</t>
  </si>
  <si>
    <t>9:23:36</t>
  </si>
  <si>
    <t>11504965</t>
  </si>
  <si>
    <t>8:50:03</t>
  </si>
  <si>
    <t>9:56:50</t>
  </si>
  <si>
    <t>11505586</t>
  </si>
  <si>
    <t>13:48:01</t>
  </si>
  <si>
    <t>14:05:55</t>
  </si>
  <si>
    <t>11505598</t>
  </si>
  <si>
    <t>14:13:51</t>
  </si>
  <si>
    <t>14:39:01</t>
  </si>
  <si>
    <t>11505801</t>
  </si>
  <si>
    <t>21:29:23</t>
  </si>
  <si>
    <t>22:16:19</t>
  </si>
  <si>
    <t>11505823</t>
  </si>
  <si>
    <t>22:18:52</t>
  </si>
  <si>
    <t>22:39:32</t>
  </si>
  <si>
    <t>11504576</t>
  </si>
  <si>
    <t>7:09:38</t>
  </si>
  <si>
    <t>7:27:55</t>
  </si>
  <si>
    <t>11504589</t>
  </si>
  <si>
    <t>7:16:33</t>
  </si>
  <si>
    <t>7:38:24</t>
  </si>
  <si>
    <t>11505464</t>
  </si>
  <si>
    <t>12:10:43</t>
  </si>
  <si>
    <t>12:40:06</t>
  </si>
  <si>
    <t>11505800</t>
  </si>
  <si>
    <t>21:21:03</t>
  </si>
  <si>
    <t>21:50:04</t>
  </si>
  <si>
    <t>11504899</t>
  </si>
  <si>
    <t>8:31:52</t>
  </si>
  <si>
    <t>9:14:51</t>
  </si>
  <si>
    <t>11502835</t>
  </si>
  <si>
    <t>0:26:36</t>
  </si>
  <si>
    <t>0:52:38</t>
  </si>
  <si>
    <t>11503829</t>
  </si>
  <si>
    <t>4:35:53</t>
  </si>
  <si>
    <t>5:02:29</t>
  </si>
  <si>
    <t>139741</t>
  </si>
  <si>
    <t>The Truss Shop, Inc.</t>
  </si>
  <si>
    <t>11505127</t>
  </si>
  <si>
    <t>9:35:24</t>
  </si>
  <si>
    <t>10:25:03</t>
  </si>
  <si>
    <t>11504926</t>
  </si>
  <si>
    <t>8:43:33</t>
  </si>
  <si>
    <t>9:45:05</t>
  </si>
  <si>
    <t>11505463</t>
  </si>
  <si>
    <t>12:09:21</t>
  </si>
  <si>
    <t>12:31:56</t>
  </si>
  <si>
    <t>11503956</t>
  </si>
  <si>
    <t>5:01:15</t>
  </si>
  <si>
    <t>5:21:31</t>
  </si>
  <si>
    <t>11505023</t>
  </si>
  <si>
    <t>9:05:27</t>
  </si>
  <si>
    <t>9:33:49</t>
  </si>
  <si>
    <t>11505577</t>
  </si>
  <si>
    <t>13:31:31</t>
  </si>
  <si>
    <t>13:48:40</t>
  </si>
  <si>
    <t>LZ-SMSmith-Poplar Tent Tract</t>
  </si>
  <si>
    <t>11505679</t>
  </si>
  <si>
    <t>16:10:47</t>
  </si>
  <si>
    <t>16:29:03</t>
  </si>
  <si>
    <t>11504658</t>
  </si>
  <si>
    <t>7:28:44</t>
  </si>
  <si>
    <t>8:01:37</t>
  </si>
  <si>
    <t>11505194</t>
  </si>
  <si>
    <t>9:57:12</t>
  </si>
  <si>
    <t>10:16:45</t>
  </si>
  <si>
    <t>11505651</t>
  </si>
  <si>
    <t>15:11:20</t>
  </si>
  <si>
    <t>15:36:01</t>
  </si>
  <si>
    <t>11504363</t>
  </si>
  <si>
    <t>6:18:46</t>
  </si>
  <si>
    <t>7:01:47</t>
  </si>
  <si>
    <t>11504647</t>
  </si>
  <si>
    <t>7:24:10</t>
  </si>
  <si>
    <t>7:58:19</t>
  </si>
  <si>
    <t>11505547</t>
  </si>
  <si>
    <t>13:21:46</t>
  </si>
  <si>
    <t>13:46:08</t>
  </si>
  <si>
    <t>11505647</t>
  </si>
  <si>
    <t>15:24:16</t>
  </si>
  <si>
    <t>11505882</t>
  </si>
  <si>
    <t>16.07.2022</t>
  </si>
  <si>
    <t>0:12:36</t>
  </si>
  <si>
    <t>0:51:39</t>
  </si>
  <si>
    <t>11505961</t>
  </si>
  <si>
    <t>3:20:20</t>
  </si>
  <si>
    <t>3:43:45</t>
  </si>
  <si>
    <t>11506017</t>
  </si>
  <si>
    <t>4:18:34</t>
  </si>
  <si>
    <t>4:40:54</t>
  </si>
  <si>
    <t>11506111</t>
  </si>
  <si>
    <t>6:06:52</t>
  </si>
  <si>
    <t>6:54:37</t>
  </si>
  <si>
    <t>11506109</t>
  </si>
  <si>
    <t>6:04:02</t>
  </si>
  <si>
    <t>6:32:19</t>
  </si>
  <si>
    <t>11506110</t>
  </si>
  <si>
    <t>6:05:31</t>
  </si>
  <si>
    <t>6:42:36</t>
  </si>
  <si>
    <t>11506157</t>
  </si>
  <si>
    <t>7:39:07</t>
  </si>
  <si>
    <t>8:02:43</t>
  </si>
  <si>
    <t>11506195</t>
  </si>
  <si>
    <t>9:00:53</t>
  </si>
  <si>
    <t>9:24:21</t>
  </si>
  <si>
    <t>11506198</t>
  </si>
  <si>
    <t>9:16:45</t>
  </si>
  <si>
    <t>9:37:21</t>
  </si>
  <si>
    <t>11506244</t>
  </si>
  <si>
    <t>10:01:11</t>
  </si>
  <si>
    <t>10:23:42</t>
  </si>
  <si>
    <t>11506276</t>
  </si>
  <si>
    <t>12:05:21</t>
  </si>
  <si>
    <t>12:28:16</t>
  </si>
  <si>
    <t>11506251</t>
  </si>
  <si>
    <t>11:00:32</t>
  </si>
  <si>
    <t>11:17:10</t>
  </si>
  <si>
    <t>11505889</t>
  </si>
  <si>
    <t>1:03:10</t>
  </si>
  <si>
    <t>1:21:09</t>
  </si>
  <si>
    <t>11506105</t>
  </si>
  <si>
    <t>5:53:16</t>
  </si>
  <si>
    <t>6:15:42</t>
  </si>
  <si>
    <t>11506152</t>
  </si>
  <si>
    <t>7:26:40</t>
  </si>
  <si>
    <t>7:48:35</t>
  </si>
  <si>
    <t>11505958</t>
  </si>
  <si>
    <t>3:06:16</t>
  </si>
  <si>
    <t>3:32:05</t>
  </si>
  <si>
    <t>11506019</t>
  </si>
  <si>
    <t>4:27:16</t>
  </si>
  <si>
    <t>5:03:35</t>
  </si>
  <si>
    <t>141740</t>
  </si>
  <si>
    <t>Darrell Brian Garrett</t>
  </si>
  <si>
    <t>Garrett Logging - Rockingham</t>
  </si>
  <si>
    <t>11506201</t>
  </si>
  <si>
    <t>9:43:15</t>
  </si>
  <si>
    <t>10:03:14</t>
  </si>
  <si>
    <t>11506635</t>
  </si>
  <si>
    <t>17.07.2022</t>
  </si>
  <si>
    <t>21:40:06</t>
  </si>
  <si>
    <t>21:58:14</t>
  </si>
  <si>
    <t>11506736</t>
  </si>
  <si>
    <t>23:36:36</t>
  </si>
  <si>
    <t>11506467</t>
  </si>
  <si>
    <t>7:01:50</t>
  </si>
  <si>
    <t>7:20:02</t>
  </si>
  <si>
    <t>11506470</t>
  </si>
  <si>
    <t>8:24:20</t>
  </si>
  <si>
    <t>8:40:45</t>
  </si>
  <si>
    <t>11506521</t>
  </si>
  <si>
    <t>12:29:03</t>
  </si>
  <si>
    <t>12:50:12</t>
  </si>
  <si>
    <t>11506513</t>
  </si>
  <si>
    <t>9:51:56</t>
  </si>
  <si>
    <t>10:09:20</t>
  </si>
  <si>
    <t>11506519</t>
  </si>
  <si>
    <t>12:19:04</t>
  </si>
  <si>
    <t>12:38:43</t>
  </si>
  <si>
    <t>11506609</t>
  </si>
  <si>
    <t>20:54:14</t>
  </si>
  <si>
    <t>21:24:59</t>
  </si>
  <si>
    <t>11506578</t>
  </si>
  <si>
    <t>14:59:14</t>
  </si>
  <si>
    <t>15:22:00</t>
  </si>
  <si>
    <t>11506604</t>
  </si>
  <si>
    <t>17:12:03</t>
  </si>
  <si>
    <t>17:42:40</t>
  </si>
  <si>
    <t>11506610</t>
  </si>
  <si>
    <t>20:56:28</t>
  </si>
  <si>
    <t>21:22:50</t>
  </si>
  <si>
    <t>11506603</t>
  </si>
  <si>
    <t>17:07:49</t>
  </si>
  <si>
    <t>17:37:27</t>
  </si>
  <si>
    <t>LZ-Bowling-421 Tract</t>
  </si>
  <si>
    <t>11506520</t>
  </si>
  <si>
    <t>12:26:12</t>
  </si>
  <si>
    <t>12:52:08</t>
  </si>
  <si>
    <t>Weighing in week</t>
  </si>
  <si>
    <t>28.2022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</si>
  <si>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</si>
  <si>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</si>
  <si>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</si>
  <si>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</si>
  <si>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</si>
  <si>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</si>
  <si>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</si>
  <si>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24:19:34</t>
  </si>
  <si>
    <t>24:33:02</t>
  </si>
  <si>
    <t>24:12:25</t>
  </si>
  <si>
    <t>24:14:50</t>
  </si>
  <si>
    <t>24:02:18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</si>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</sst>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1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20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opLeftCell="I1" workbookViewId="0">
      <selection activeCell="P1" sqref="P1:P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425781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5.083333333333333</v>
      </c>
      <c r="R2" s="19">
        <v>1.4583333333333332E-2</v>
      </c>
      <c r="S2" s="18">
        <f>AVERAGEIF($R$2:$R$25, "&lt;&gt; 0")</f>
        <v>2.1710770504922958E-2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4</v>
      </c>
      <c r="Q3">
        <f t="shared" ref="Q3:Q25" si="0">AVERAGE($P$2:$P$25)</f>
        <v>5.083333333333333</v>
      </c>
      <c r="R3" s="19">
        <f t="shared" ref="R3:R25" si="1">AVERAGEIF(M:M,O3,L:L)</f>
        <v>1.998842592592593E-2</v>
      </c>
      <c r="S3" s="18">
        <f t="shared" ref="S3:S25" si="2">AVERAGEIF($R$2:$R$25, "&lt;&gt; 0")</f>
        <v>2.1710770504922958E-2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5.083333333333333</v>
      </c>
      <c r="R4" s="19">
        <f t="shared" si="1"/>
        <v>1.6431327160493819E-2</v>
      </c>
      <c r="S4" s="18">
        <f t="shared" si="2"/>
        <v>2.1710770504922958E-2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8">
        <f t="shared" ref="L5:L66" si="3">K5-J5</f>
        <v>1.3449074074074086E-2</v>
      </c>
      <c r="M5">
        <f t="shared" ref="M5:M66" si="4">HOUR(J5)</f>
        <v>6</v>
      </c>
      <c r="O5">
        <v>3</v>
      </c>
      <c r="P5">
        <f>COUNTIF(M:M,"3")</f>
        <v>3</v>
      </c>
      <c r="Q5">
        <f t="shared" si="0"/>
        <v>5.083333333333333</v>
      </c>
      <c r="R5" s="19">
        <f t="shared" si="1"/>
        <v>1.3634259259259263E-2</v>
      </c>
      <c r="S5" s="18">
        <f t="shared" si="2"/>
        <v>2.1710770504922958E-2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8">
        <f t="shared" si="3"/>
        <v>1.5729166666666683E-2</v>
      </c>
      <c r="M6">
        <f t="shared" si="4"/>
        <v>10</v>
      </c>
      <c r="O6">
        <v>4</v>
      </c>
      <c r="P6">
        <f>COUNTIF(M:M,"4")</f>
        <v>0</v>
      </c>
      <c r="Q6">
        <f t="shared" si="0"/>
        <v>5.083333333333333</v>
      </c>
      <c r="R6" s="19">
        <v>0</v>
      </c>
      <c r="S6" s="18">
        <f t="shared" si="2"/>
        <v>2.1710770504922958E-2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9" t="s">
        <v>26</v>
      </c>
      <c r="H7" s="9" t="s">
        <v>17</v>
      </c>
      <c r="I7" s="3" t="s">
        <v>18</v>
      </c>
      <c r="J7" s="13" t="s">
        <v>27</v>
      </c>
      <c r="K7" s="14" t="s">
        <v>28</v>
      </c>
      <c r="L7" s="18">
        <f t="shared" si="3"/>
        <v>2.1284722222222219E-2</v>
      </c>
      <c r="M7">
        <f t="shared" si="4"/>
        <v>7</v>
      </c>
      <c r="O7">
        <v>5</v>
      </c>
      <c r="P7">
        <f>COUNTIF(M:M,"5")</f>
        <v>2</v>
      </c>
      <c r="Q7">
        <f t="shared" si="0"/>
        <v>5.083333333333333</v>
      </c>
      <c r="R7" s="19">
        <f t="shared" si="1"/>
        <v>1.6799768518518499E-2</v>
      </c>
      <c r="S7" s="18">
        <f t="shared" si="2"/>
        <v>2.1710770504922958E-2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5.083333333333333</v>
      </c>
      <c r="R8" s="19">
        <f t="shared" si="1"/>
        <v>1.6724537037037034E-2</v>
      </c>
      <c r="S8" s="18">
        <f t="shared" si="2"/>
        <v>2.1710770504922958E-2</v>
      </c>
    </row>
    <row r="9" spans="1:19" x14ac:dyDescent="0.25">
      <c r="A9" s="11"/>
      <c r="B9" s="12"/>
      <c r="C9" s="12"/>
      <c r="D9" s="12"/>
      <c r="E9" s="12"/>
      <c r="F9" s="12"/>
      <c r="G9" s="9" t="s">
        <v>31</v>
      </c>
      <c r="H9" s="9" t="s">
        <v>17</v>
      </c>
      <c r="I9" s="3" t="s">
        <v>18</v>
      </c>
      <c r="J9" s="13" t="s">
        <v>32</v>
      </c>
      <c r="K9" s="14" t="s">
        <v>33</v>
      </c>
      <c r="L9" s="18">
        <f t="shared" si="3"/>
        <v>1.7881944444444436E-2</v>
      </c>
      <c r="M9">
        <f t="shared" si="4"/>
        <v>5</v>
      </c>
      <c r="O9">
        <v>7</v>
      </c>
      <c r="P9">
        <f>COUNTIF(M:M,"7")</f>
        <v>5</v>
      </c>
      <c r="Q9">
        <f t="shared" si="0"/>
        <v>5.083333333333333</v>
      </c>
      <c r="R9" s="19">
        <f t="shared" si="1"/>
        <v>1.6018518518518508E-2</v>
      </c>
      <c r="S9" s="18">
        <f t="shared" si="2"/>
        <v>2.1710770504922958E-2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34</v>
      </c>
      <c r="H10" s="9" t="s">
        <v>17</v>
      </c>
      <c r="I10" s="3" t="s">
        <v>18</v>
      </c>
      <c r="J10" s="13" t="s">
        <v>35</v>
      </c>
      <c r="K10" s="14" t="s">
        <v>36</v>
      </c>
      <c r="L10" s="18">
        <f t="shared" si="3"/>
        <v>3.087962962962959E-2</v>
      </c>
      <c r="M10">
        <f t="shared" si="4"/>
        <v>8</v>
      </c>
      <c r="O10">
        <v>8</v>
      </c>
      <c r="P10">
        <f>COUNTIF(M:M,"8")</f>
        <v>8</v>
      </c>
      <c r="Q10">
        <f t="shared" si="0"/>
        <v>5.083333333333333</v>
      </c>
      <c r="R10" s="19">
        <f t="shared" si="1"/>
        <v>2.4347511574074075E-2</v>
      </c>
      <c r="S10" s="18">
        <f t="shared" si="2"/>
        <v>2.1710770504922958E-2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37</v>
      </c>
      <c r="H11" s="9" t="s">
        <v>17</v>
      </c>
      <c r="I11" s="3" t="s">
        <v>18</v>
      </c>
      <c r="J11" s="13" t="s">
        <v>38</v>
      </c>
      <c r="K11" s="14" t="s">
        <v>39</v>
      </c>
      <c r="L11" s="18">
        <f t="shared" si="3"/>
        <v>2.7395833333333397E-2</v>
      </c>
      <c r="M11">
        <f t="shared" si="4"/>
        <v>13</v>
      </c>
      <c r="O11">
        <v>9</v>
      </c>
      <c r="P11">
        <f>COUNTIF(M:M,"9")</f>
        <v>10</v>
      </c>
      <c r="Q11">
        <f t="shared" si="0"/>
        <v>5.083333333333333</v>
      </c>
      <c r="R11" s="19">
        <f t="shared" si="1"/>
        <v>2.0431712962962957E-2</v>
      </c>
      <c r="S11" s="18">
        <f t="shared" si="2"/>
        <v>2.1710770504922958E-2</v>
      </c>
    </row>
    <row r="12" spans="1:19" x14ac:dyDescent="0.25">
      <c r="A12" s="11"/>
      <c r="B12" s="12"/>
      <c r="C12" s="9" t="s">
        <v>40</v>
      </c>
      <c r="D12" s="9" t="s">
        <v>41</v>
      </c>
      <c r="E12" s="9" t="s">
        <v>41</v>
      </c>
      <c r="F12" s="9" t="s">
        <v>15</v>
      </c>
      <c r="G12" s="10" t="s">
        <v>12</v>
      </c>
      <c r="H12" s="5"/>
      <c r="I12" s="6"/>
      <c r="J12" s="7"/>
      <c r="K12" s="8"/>
      <c r="O12">
        <v>10</v>
      </c>
      <c r="P12">
        <f>COUNTIF(M:M,"10")</f>
        <v>10</v>
      </c>
      <c r="Q12">
        <f t="shared" si="0"/>
        <v>5.083333333333333</v>
      </c>
      <c r="R12" s="19">
        <f t="shared" si="1"/>
        <v>1.876736111111112E-2</v>
      </c>
      <c r="S12" s="18">
        <f t="shared" si="2"/>
        <v>2.1710770504922958E-2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42</v>
      </c>
      <c r="H13" s="9" t="s">
        <v>17</v>
      </c>
      <c r="I13" s="3" t="s">
        <v>18</v>
      </c>
      <c r="J13" s="13" t="s">
        <v>43</v>
      </c>
      <c r="K13" s="17" t="s">
        <v>44</v>
      </c>
      <c r="L13" s="18">
        <f t="shared" si="3"/>
        <v>1.6597222222222225E-2</v>
      </c>
      <c r="M13">
        <v>0</v>
      </c>
      <c r="O13">
        <v>11</v>
      </c>
      <c r="P13">
        <f>COUNTIF(M:M,"11")</f>
        <v>6</v>
      </c>
      <c r="Q13">
        <f t="shared" si="0"/>
        <v>5.083333333333333</v>
      </c>
      <c r="R13" s="19">
        <f t="shared" si="1"/>
        <v>2.0090663580246897E-2</v>
      </c>
      <c r="S13" s="18">
        <f t="shared" si="2"/>
        <v>2.1710770504922958E-2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18">
        <f t="shared" si="3"/>
        <v>1.3726851851851851E-2</v>
      </c>
      <c r="M14">
        <v>0</v>
      </c>
      <c r="O14">
        <v>12</v>
      </c>
      <c r="P14">
        <f>COUNTIF(M:M,"12")</f>
        <v>10</v>
      </c>
      <c r="Q14">
        <f t="shared" si="0"/>
        <v>5.083333333333333</v>
      </c>
      <c r="R14" s="19">
        <f t="shared" si="1"/>
        <v>1.973726851851848E-2</v>
      </c>
      <c r="S14" s="18">
        <f t="shared" si="2"/>
        <v>2.1710770504922958E-2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8">
        <f t="shared" si="3"/>
        <v>1.2939814814814814E-2</v>
      </c>
      <c r="M15">
        <f t="shared" si="4"/>
        <v>1</v>
      </c>
      <c r="O15">
        <v>13</v>
      </c>
      <c r="P15">
        <f>COUNTIF(M:M,"13")</f>
        <v>10</v>
      </c>
      <c r="Q15">
        <f t="shared" si="0"/>
        <v>5.083333333333333</v>
      </c>
      <c r="R15" s="19">
        <f t="shared" si="1"/>
        <v>3.0496527777777782E-2</v>
      </c>
      <c r="S15" s="18">
        <f t="shared" si="2"/>
        <v>2.1710770504922958E-2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51</v>
      </c>
      <c r="H16" s="9" t="s">
        <v>17</v>
      </c>
      <c r="I16" s="3" t="s">
        <v>18</v>
      </c>
      <c r="J16" s="13" t="s">
        <v>52</v>
      </c>
      <c r="K16" s="14" t="s">
        <v>53</v>
      </c>
      <c r="L16" s="18">
        <f t="shared" si="3"/>
        <v>1.6273148148148162E-2</v>
      </c>
      <c r="M16">
        <f t="shared" si="4"/>
        <v>1</v>
      </c>
      <c r="O16">
        <v>14</v>
      </c>
      <c r="P16">
        <f>COUNTIF(M:M,"14")</f>
        <v>11</v>
      </c>
      <c r="Q16">
        <f t="shared" si="0"/>
        <v>5.083333333333333</v>
      </c>
      <c r="R16" s="19">
        <f t="shared" si="1"/>
        <v>3.8056607744107726E-2</v>
      </c>
      <c r="S16" s="18">
        <f t="shared" si="2"/>
        <v>2.1710770504922958E-2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54</v>
      </c>
      <c r="H17" s="9" t="s">
        <v>17</v>
      </c>
      <c r="I17" s="3" t="s">
        <v>18</v>
      </c>
      <c r="J17" s="13" t="s">
        <v>55</v>
      </c>
      <c r="K17" s="14" t="s">
        <v>56</v>
      </c>
      <c r="L17" s="18">
        <f t="shared" si="3"/>
        <v>1.5613425925925919E-2</v>
      </c>
      <c r="M17">
        <f t="shared" si="4"/>
        <v>2</v>
      </c>
      <c r="O17">
        <v>15</v>
      </c>
      <c r="P17">
        <f>COUNTIF(M:M,"15")</f>
        <v>10</v>
      </c>
      <c r="Q17">
        <f t="shared" si="0"/>
        <v>5.083333333333333</v>
      </c>
      <c r="R17" s="19">
        <f t="shared" si="1"/>
        <v>3.2618055555555567E-2</v>
      </c>
      <c r="S17" s="18">
        <f t="shared" si="2"/>
        <v>2.1710770504922958E-2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57</v>
      </c>
      <c r="H18" s="9" t="s">
        <v>17</v>
      </c>
      <c r="I18" s="3" t="s">
        <v>18</v>
      </c>
      <c r="J18" s="13" t="s">
        <v>58</v>
      </c>
      <c r="K18" s="14" t="s">
        <v>59</v>
      </c>
      <c r="L18" s="18">
        <f t="shared" si="3"/>
        <v>1.652777777777778E-2</v>
      </c>
      <c r="M18">
        <f t="shared" si="4"/>
        <v>3</v>
      </c>
      <c r="O18">
        <v>16</v>
      </c>
      <c r="P18">
        <f>COUNTIF(M:M,"16")</f>
        <v>5</v>
      </c>
      <c r="Q18">
        <f t="shared" si="0"/>
        <v>5.083333333333333</v>
      </c>
      <c r="R18" s="19">
        <f t="shared" si="1"/>
        <v>4.5335648148148097E-2</v>
      </c>
      <c r="S18" s="18">
        <f t="shared" si="2"/>
        <v>2.1710770504922958E-2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60</v>
      </c>
      <c r="H19" s="9" t="s">
        <v>17</v>
      </c>
      <c r="I19" s="3" t="s">
        <v>18</v>
      </c>
      <c r="J19" s="13" t="s">
        <v>61</v>
      </c>
      <c r="K19" s="14" t="s">
        <v>62</v>
      </c>
      <c r="L19" s="18">
        <f t="shared" si="3"/>
        <v>1.5381944444444295E-2</v>
      </c>
      <c r="M19">
        <f t="shared" si="4"/>
        <v>22</v>
      </c>
      <c r="O19">
        <v>17</v>
      </c>
      <c r="P19">
        <f>COUNTIF(M:M,"17")</f>
        <v>3</v>
      </c>
      <c r="Q19">
        <f t="shared" si="0"/>
        <v>5.083333333333333</v>
      </c>
      <c r="R19" s="19">
        <f t="shared" si="1"/>
        <v>3.2681327160493767E-2</v>
      </c>
      <c r="S19" s="18">
        <f t="shared" si="2"/>
        <v>2.1710770504922958E-2</v>
      </c>
    </row>
    <row r="20" spans="1:19" x14ac:dyDescent="0.25">
      <c r="A20" s="11"/>
      <c r="B20" s="12"/>
      <c r="C20" s="9" t="s">
        <v>63</v>
      </c>
      <c r="D20" s="9" t="s">
        <v>64</v>
      </c>
      <c r="E20" s="9" t="s">
        <v>64</v>
      </c>
      <c r="F20" s="9" t="s">
        <v>15</v>
      </c>
      <c r="G20" s="9" t="s">
        <v>65</v>
      </c>
      <c r="H20" s="9" t="s">
        <v>17</v>
      </c>
      <c r="I20" s="3" t="s">
        <v>18</v>
      </c>
      <c r="J20" s="13" t="s">
        <v>66</v>
      </c>
      <c r="K20" s="14" t="s">
        <v>67</v>
      </c>
      <c r="L20" s="18">
        <f t="shared" si="3"/>
        <v>1.619212962962957E-2</v>
      </c>
      <c r="M20">
        <f t="shared" si="4"/>
        <v>20</v>
      </c>
      <c r="O20">
        <v>18</v>
      </c>
      <c r="P20">
        <f>COUNTIF(M:M,"18")</f>
        <v>1</v>
      </c>
      <c r="Q20">
        <f t="shared" si="0"/>
        <v>5.083333333333333</v>
      </c>
      <c r="R20" s="19">
        <f t="shared" si="1"/>
        <v>1.5729166666666794E-2</v>
      </c>
      <c r="S20" s="18">
        <f t="shared" si="2"/>
        <v>2.1710770504922958E-2</v>
      </c>
    </row>
    <row r="21" spans="1:19" x14ac:dyDescent="0.25">
      <c r="A21" s="11"/>
      <c r="B21" s="12"/>
      <c r="C21" s="9" t="s">
        <v>68</v>
      </c>
      <c r="D21" s="9" t="s">
        <v>69</v>
      </c>
      <c r="E21" s="9" t="s">
        <v>69</v>
      </c>
      <c r="F21" s="9" t="s">
        <v>15</v>
      </c>
      <c r="G21" s="9" t="s">
        <v>70</v>
      </c>
      <c r="H21" s="9" t="s">
        <v>17</v>
      </c>
      <c r="I21" s="3" t="s">
        <v>18</v>
      </c>
      <c r="J21" s="13" t="s">
        <v>71</v>
      </c>
      <c r="K21" s="14" t="s">
        <v>72</v>
      </c>
      <c r="L21" s="18">
        <f t="shared" si="3"/>
        <v>3.1724537037037037E-2</v>
      </c>
      <c r="M21">
        <f t="shared" si="4"/>
        <v>13</v>
      </c>
      <c r="O21">
        <v>19</v>
      </c>
      <c r="P21">
        <f>COUNTIF(M:M,"19")</f>
        <v>0</v>
      </c>
      <c r="Q21">
        <f t="shared" si="0"/>
        <v>5.083333333333333</v>
      </c>
      <c r="R21" s="19">
        <v>0</v>
      </c>
      <c r="S21" s="18">
        <f t="shared" si="2"/>
        <v>2.1710770504922958E-2</v>
      </c>
    </row>
    <row r="22" spans="1:19" x14ac:dyDescent="0.25">
      <c r="A22" s="11"/>
      <c r="B22" s="12"/>
      <c r="C22" s="9" t="s">
        <v>73</v>
      </c>
      <c r="D22" s="9" t="s">
        <v>74</v>
      </c>
      <c r="E22" s="9" t="s">
        <v>74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5.083333333333333</v>
      </c>
      <c r="R22" s="19">
        <f t="shared" si="1"/>
        <v>1.796585648148144E-2</v>
      </c>
      <c r="S22" s="18">
        <f t="shared" si="2"/>
        <v>2.1710770504922958E-2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75</v>
      </c>
      <c r="H23" s="9" t="s">
        <v>76</v>
      </c>
      <c r="I23" s="3" t="s">
        <v>18</v>
      </c>
      <c r="J23" s="13" t="s">
        <v>77</v>
      </c>
      <c r="K23" s="14" t="s">
        <v>78</v>
      </c>
      <c r="L23" s="18">
        <f t="shared" si="3"/>
        <v>1.7314814814814783E-2</v>
      </c>
      <c r="M23">
        <f t="shared" si="4"/>
        <v>12</v>
      </c>
      <c r="O23">
        <v>21</v>
      </c>
      <c r="P23">
        <f>COUNTIF(M:M,"21")</f>
        <v>4</v>
      </c>
      <c r="Q23">
        <f t="shared" si="0"/>
        <v>5.083333333333333</v>
      </c>
      <c r="R23" s="19">
        <f t="shared" si="1"/>
        <v>1.7170138888888825E-2</v>
      </c>
      <c r="S23" s="18">
        <f t="shared" si="2"/>
        <v>2.1710770504922958E-2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79</v>
      </c>
      <c r="H24" s="9" t="s">
        <v>76</v>
      </c>
      <c r="I24" s="3" t="s">
        <v>18</v>
      </c>
      <c r="J24" s="13" t="s">
        <v>80</v>
      </c>
      <c r="K24" s="14" t="s">
        <v>81</v>
      </c>
      <c r="L24" s="18">
        <f t="shared" si="3"/>
        <v>3.5023148148148109E-2</v>
      </c>
      <c r="M24">
        <f t="shared" si="4"/>
        <v>13</v>
      </c>
      <c r="O24">
        <v>22</v>
      </c>
      <c r="P24">
        <f>COUNTIF(M:M,"22")</f>
        <v>4</v>
      </c>
      <c r="Q24">
        <f t="shared" si="0"/>
        <v>5.083333333333333</v>
      </c>
      <c r="R24" s="19">
        <f t="shared" si="1"/>
        <v>1.7413194444444419E-2</v>
      </c>
      <c r="S24" s="18">
        <f t="shared" si="2"/>
        <v>2.1710770504922958E-2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82</v>
      </c>
      <c r="H25" s="9" t="s">
        <v>76</v>
      </c>
      <c r="I25" s="3" t="s">
        <v>18</v>
      </c>
      <c r="J25" s="13" t="s">
        <v>83</v>
      </c>
      <c r="K25" s="14" t="s">
        <v>84</v>
      </c>
      <c r="L25" s="18">
        <f t="shared" si="3"/>
        <v>3.6006944444444522E-2</v>
      </c>
      <c r="M25">
        <f t="shared" si="4"/>
        <v>15</v>
      </c>
      <c r="O25">
        <v>23</v>
      </c>
      <c r="P25">
        <f>COUNTIF(M:M,"23")</f>
        <v>1</v>
      </c>
      <c r="Q25">
        <f t="shared" si="0"/>
        <v>5.083333333333333</v>
      </c>
      <c r="R25" s="19">
        <f t="shared" si="1"/>
        <v>1.2615740740740677E-2</v>
      </c>
      <c r="S25" s="18">
        <f t="shared" si="2"/>
        <v>2.1710770504922958E-2</v>
      </c>
    </row>
    <row r="26" spans="1:19" x14ac:dyDescent="0.25">
      <c r="A26" s="3" t="s">
        <v>85</v>
      </c>
      <c r="B26" s="9" t="s">
        <v>86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87</v>
      </c>
      <c r="D27" s="9" t="s">
        <v>88</v>
      </c>
      <c r="E27" s="9" t="s">
        <v>88</v>
      </c>
      <c r="F27" s="9" t="s">
        <v>15</v>
      </c>
      <c r="G27" s="9" t="s">
        <v>89</v>
      </c>
      <c r="H27" s="9" t="s">
        <v>17</v>
      </c>
      <c r="I27" s="3" t="s">
        <v>18</v>
      </c>
      <c r="J27" s="13" t="s">
        <v>90</v>
      </c>
      <c r="K27" s="14" t="s">
        <v>91</v>
      </c>
      <c r="L27" s="18">
        <f t="shared" si="3"/>
        <v>2.5972222222222174E-2</v>
      </c>
      <c r="M27">
        <f t="shared" si="4"/>
        <v>15</v>
      </c>
    </row>
    <row r="28" spans="1:19" x14ac:dyDescent="0.25">
      <c r="A28" s="11"/>
      <c r="B28" s="12"/>
      <c r="C28" s="9" t="s">
        <v>24</v>
      </c>
      <c r="D28" s="9" t="s">
        <v>25</v>
      </c>
      <c r="E28" s="9" t="s">
        <v>25</v>
      </c>
      <c r="F28" s="9" t="s">
        <v>15</v>
      </c>
      <c r="G28" s="10" t="s">
        <v>12</v>
      </c>
      <c r="H28" s="5"/>
      <c r="I28" s="6"/>
      <c r="J28" s="7"/>
      <c r="K28" s="8"/>
      <c r="O28" s="20">
        <v>1.5972222222222224E-2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92</v>
      </c>
      <c r="H29" s="9" t="s">
        <v>17</v>
      </c>
      <c r="I29" s="3" t="s">
        <v>18</v>
      </c>
      <c r="J29" s="13" t="s">
        <v>93</v>
      </c>
      <c r="K29" s="14" t="s">
        <v>94</v>
      </c>
      <c r="L29" s="18">
        <f t="shared" si="3"/>
        <v>2.3900462962962998E-2</v>
      </c>
      <c r="M29">
        <f t="shared" si="4"/>
        <v>8</v>
      </c>
      <c r="O29" s="20">
        <v>1.3194444444444444E-2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95</v>
      </c>
      <c r="H30" s="9" t="s">
        <v>17</v>
      </c>
      <c r="I30" s="3" t="s">
        <v>18</v>
      </c>
      <c r="J30" s="13" t="s">
        <v>96</v>
      </c>
      <c r="K30" s="14" t="s">
        <v>97</v>
      </c>
      <c r="L30" s="18">
        <f t="shared" si="3"/>
        <v>2.3125000000000007E-2</v>
      </c>
      <c r="M30">
        <f t="shared" si="4"/>
        <v>10</v>
      </c>
      <c r="O30" s="20">
        <v>1.5972222222222224E-2</v>
      </c>
    </row>
    <row r="31" spans="1:19" x14ac:dyDescent="0.25">
      <c r="A31" s="11"/>
      <c r="B31" s="12"/>
      <c r="C31" s="12"/>
      <c r="D31" s="12"/>
      <c r="E31" s="12"/>
      <c r="F31" s="12"/>
      <c r="G31" s="9" t="s">
        <v>98</v>
      </c>
      <c r="H31" s="9" t="s">
        <v>17</v>
      </c>
      <c r="I31" s="3" t="s">
        <v>18</v>
      </c>
      <c r="J31" s="13" t="s">
        <v>99</v>
      </c>
      <c r="K31" s="14" t="s">
        <v>100</v>
      </c>
      <c r="L31" s="18">
        <f t="shared" si="3"/>
        <v>2.2905092592592546E-2</v>
      </c>
      <c r="M31">
        <f t="shared" si="4"/>
        <v>14</v>
      </c>
    </row>
    <row r="32" spans="1:19" x14ac:dyDescent="0.25">
      <c r="A32" s="11"/>
      <c r="B32" s="12"/>
      <c r="C32" s="9" t="s">
        <v>29</v>
      </c>
      <c r="D32" s="9" t="s">
        <v>30</v>
      </c>
      <c r="E32" s="9" t="s">
        <v>30</v>
      </c>
      <c r="F32" s="9" t="s">
        <v>15</v>
      </c>
      <c r="G32" s="9" t="s">
        <v>101</v>
      </c>
      <c r="H32" s="9" t="s">
        <v>17</v>
      </c>
      <c r="I32" s="3" t="s">
        <v>18</v>
      </c>
      <c r="J32" s="13" t="s">
        <v>102</v>
      </c>
      <c r="K32" s="14" t="s">
        <v>103</v>
      </c>
      <c r="L32" s="18">
        <f t="shared" si="3"/>
        <v>2.2731481481481464E-2</v>
      </c>
      <c r="M32">
        <f t="shared" si="4"/>
        <v>11</v>
      </c>
      <c r="O32" s="20">
        <f>AVERAGE(O28:O30)</f>
        <v>1.5046296296296299E-2</v>
      </c>
    </row>
    <row r="33" spans="1:13" x14ac:dyDescent="0.25">
      <c r="A33" s="11"/>
      <c r="B33" s="12"/>
      <c r="C33" s="9" t="s">
        <v>104</v>
      </c>
      <c r="D33" s="9" t="s">
        <v>105</v>
      </c>
      <c r="E33" s="9" t="s">
        <v>105</v>
      </c>
      <c r="F33" s="9" t="s">
        <v>15</v>
      </c>
      <c r="G33" s="9" t="s">
        <v>106</v>
      </c>
      <c r="H33" s="9" t="s">
        <v>17</v>
      </c>
      <c r="I33" s="3" t="s">
        <v>18</v>
      </c>
      <c r="J33" s="13" t="s">
        <v>107</v>
      </c>
      <c r="K33" s="14" t="s">
        <v>108</v>
      </c>
      <c r="L33" s="18">
        <f t="shared" si="3"/>
        <v>1.2615740740740677E-2</v>
      </c>
      <c r="M33">
        <f t="shared" si="4"/>
        <v>23</v>
      </c>
    </row>
    <row r="34" spans="1:13" x14ac:dyDescent="0.25">
      <c r="A34" s="11"/>
      <c r="B34" s="12"/>
      <c r="C34" s="9" t="s">
        <v>63</v>
      </c>
      <c r="D34" s="9" t="s">
        <v>64</v>
      </c>
      <c r="E34" s="9" t="s">
        <v>64</v>
      </c>
      <c r="F34" s="9" t="s">
        <v>15</v>
      </c>
      <c r="G34" s="9" t="s">
        <v>109</v>
      </c>
      <c r="H34" s="9" t="s">
        <v>17</v>
      </c>
      <c r="I34" s="3" t="s">
        <v>18</v>
      </c>
      <c r="J34" s="13" t="s">
        <v>110</v>
      </c>
      <c r="K34" s="14" t="s">
        <v>111</v>
      </c>
      <c r="L34" s="18">
        <f t="shared" si="3"/>
        <v>4.5034722222222157E-2</v>
      </c>
      <c r="M34">
        <f t="shared" si="4"/>
        <v>16</v>
      </c>
    </row>
    <row r="35" spans="1:13" x14ac:dyDescent="0.25">
      <c r="A35" s="11"/>
      <c r="B35" s="12"/>
      <c r="C35" s="9" t="s">
        <v>112</v>
      </c>
      <c r="D35" s="9" t="s">
        <v>113</v>
      </c>
      <c r="E35" s="9" t="s">
        <v>113</v>
      </c>
      <c r="F35" s="9" t="s">
        <v>15</v>
      </c>
      <c r="G35" s="9" t="s">
        <v>114</v>
      </c>
      <c r="H35" s="9" t="s">
        <v>17</v>
      </c>
      <c r="I35" s="3" t="s">
        <v>18</v>
      </c>
      <c r="J35" s="13" t="s">
        <v>115</v>
      </c>
      <c r="K35" s="14" t="s">
        <v>116</v>
      </c>
      <c r="L35" s="18">
        <f t="shared" si="3"/>
        <v>3.4618055555555527E-2</v>
      </c>
      <c r="M35">
        <f t="shared" si="4"/>
        <v>15</v>
      </c>
    </row>
    <row r="36" spans="1:13" x14ac:dyDescent="0.25">
      <c r="A36" s="11"/>
      <c r="B36" s="12"/>
      <c r="C36" s="9" t="s">
        <v>117</v>
      </c>
      <c r="D36" s="9" t="s">
        <v>118</v>
      </c>
      <c r="E36" s="9" t="s">
        <v>118</v>
      </c>
      <c r="F36" s="9" t="s">
        <v>15</v>
      </c>
      <c r="G36" s="9" t="s">
        <v>119</v>
      </c>
      <c r="H36" s="9" t="s">
        <v>17</v>
      </c>
      <c r="I36" s="3" t="s">
        <v>18</v>
      </c>
      <c r="J36" s="13" t="s">
        <v>120</v>
      </c>
      <c r="K36" s="14" t="s">
        <v>121</v>
      </c>
      <c r="L36" s="18">
        <f t="shared" si="3"/>
        <v>5.8101851851851682E-2</v>
      </c>
      <c r="M36">
        <f t="shared" si="4"/>
        <v>16</v>
      </c>
    </row>
    <row r="37" spans="1:13" x14ac:dyDescent="0.25">
      <c r="A37" s="3" t="s">
        <v>122</v>
      </c>
      <c r="B37" s="9" t="s">
        <v>123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124</v>
      </c>
      <c r="D38" s="9" t="s">
        <v>125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125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126</v>
      </c>
      <c r="H40" s="9" t="s">
        <v>127</v>
      </c>
      <c r="I40" s="3" t="s">
        <v>18</v>
      </c>
      <c r="J40" s="13" t="s">
        <v>128</v>
      </c>
      <c r="K40" s="14" t="s">
        <v>129</v>
      </c>
      <c r="L40" s="18">
        <f t="shared" si="3"/>
        <v>1.7106481481481473E-2</v>
      </c>
      <c r="M40">
        <f t="shared" si="4"/>
        <v>7</v>
      </c>
    </row>
    <row r="41" spans="1:13" x14ac:dyDescent="0.25">
      <c r="A41" s="11"/>
      <c r="B41" s="12"/>
      <c r="C41" s="12"/>
      <c r="D41" s="12"/>
      <c r="E41" s="12"/>
      <c r="F41" s="12"/>
      <c r="G41" s="9" t="s">
        <v>130</v>
      </c>
      <c r="H41" s="9" t="s">
        <v>127</v>
      </c>
      <c r="I41" s="3" t="s">
        <v>18</v>
      </c>
      <c r="J41" s="13" t="s">
        <v>131</v>
      </c>
      <c r="K41" s="14" t="s">
        <v>132</v>
      </c>
      <c r="L41" s="18">
        <f t="shared" si="3"/>
        <v>1.7083333333333339E-2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133</v>
      </c>
      <c r="H42" s="9" t="s">
        <v>127</v>
      </c>
      <c r="I42" s="3" t="s">
        <v>18</v>
      </c>
      <c r="J42" s="13" t="s">
        <v>134</v>
      </c>
      <c r="K42" s="14" t="s">
        <v>135</v>
      </c>
      <c r="L42" s="18">
        <f t="shared" si="3"/>
        <v>2.4386574074074074E-2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136</v>
      </c>
      <c r="H43" s="9" t="s">
        <v>127</v>
      </c>
      <c r="I43" s="3" t="s">
        <v>18</v>
      </c>
      <c r="J43" s="13" t="s">
        <v>137</v>
      </c>
      <c r="K43" s="14" t="s">
        <v>138</v>
      </c>
      <c r="L43" s="18">
        <f t="shared" si="3"/>
        <v>1.5393518518518556E-2</v>
      </c>
      <c r="M43">
        <f t="shared" si="4"/>
        <v>10</v>
      </c>
    </row>
    <row r="44" spans="1:13" x14ac:dyDescent="0.25">
      <c r="A44" s="11"/>
      <c r="B44" s="12"/>
      <c r="C44" s="12"/>
      <c r="D44" s="12"/>
      <c r="E44" s="12"/>
      <c r="F44" s="12"/>
      <c r="G44" s="9" t="s">
        <v>139</v>
      </c>
      <c r="H44" s="9" t="s">
        <v>127</v>
      </c>
      <c r="I44" s="3" t="s">
        <v>18</v>
      </c>
      <c r="J44" s="13" t="s">
        <v>140</v>
      </c>
      <c r="K44" s="14" t="s">
        <v>141</v>
      </c>
      <c r="L44" s="18">
        <f t="shared" si="3"/>
        <v>2.6805555555555527E-2</v>
      </c>
      <c r="M44">
        <f t="shared" si="4"/>
        <v>12</v>
      </c>
    </row>
    <row r="45" spans="1:13" x14ac:dyDescent="0.25">
      <c r="A45" s="11"/>
      <c r="B45" s="12"/>
      <c r="C45" s="12"/>
      <c r="D45" s="12"/>
      <c r="E45" s="12"/>
      <c r="F45" s="12"/>
      <c r="G45" s="9" t="s">
        <v>142</v>
      </c>
      <c r="H45" s="9" t="s">
        <v>127</v>
      </c>
      <c r="I45" s="3" t="s">
        <v>18</v>
      </c>
      <c r="J45" s="13" t="s">
        <v>143</v>
      </c>
      <c r="K45" s="14" t="s">
        <v>144</v>
      </c>
      <c r="L45" s="18">
        <f t="shared" si="3"/>
        <v>2.7847222222222134E-2</v>
      </c>
      <c r="M45">
        <f t="shared" si="4"/>
        <v>14</v>
      </c>
    </row>
    <row r="46" spans="1:13" x14ac:dyDescent="0.25">
      <c r="A46" s="11"/>
      <c r="B46" s="12"/>
      <c r="C46" s="12"/>
      <c r="D46" s="12"/>
      <c r="E46" s="12"/>
      <c r="F46" s="12"/>
      <c r="G46" s="9" t="s">
        <v>145</v>
      </c>
      <c r="H46" s="9" t="s">
        <v>127</v>
      </c>
      <c r="I46" s="3" t="s">
        <v>18</v>
      </c>
      <c r="J46" s="13" t="s">
        <v>146</v>
      </c>
      <c r="K46" s="14" t="s">
        <v>147</v>
      </c>
      <c r="L46" s="18">
        <f t="shared" si="3"/>
        <v>4.8449074074074061E-2</v>
      </c>
      <c r="M46">
        <f t="shared" si="4"/>
        <v>16</v>
      </c>
    </row>
    <row r="47" spans="1:13" x14ac:dyDescent="0.25">
      <c r="A47" s="11"/>
      <c r="B47" s="12"/>
      <c r="C47" s="12"/>
      <c r="D47" s="12"/>
      <c r="E47" s="12"/>
      <c r="F47" s="12"/>
      <c r="G47" s="9" t="s">
        <v>148</v>
      </c>
      <c r="H47" s="9" t="s">
        <v>127</v>
      </c>
      <c r="I47" s="3" t="s">
        <v>18</v>
      </c>
      <c r="J47" s="13" t="s">
        <v>149</v>
      </c>
      <c r="K47" s="14" t="s">
        <v>150</v>
      </c>
      <c r="L47" s="18">
        <f t="shared" si="3"/>
        <v>2.0949074074073981E-2</v>
      </c>
      <c r="M47">
        <f t="shared" si="4"/>
        <v>21</v>
      </c>
    </row>
    <row r="48" spans="1:13" x14ac:dyDescent="0.25">
      <c r="A48" s="11"/>
      <c r="B48" s="12"/>
      <c r="C48" s="12"/>
      <c r="D48" s="12"/>
      <c r="E48" s="9" t="s">
        <v>151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152</v>
      </c>
      <c r="H49" s="9" t="s">
        <v>153</v>
      </c>
      <c r="I49" s="3" t="s">
        <v>18</v>
      </c>
      <c r="J49" s="13" t="s">
        <v>154</v>
      </c>
      <c r="K49" s="14" t="s">
        <v>155</v>
      </c>
      <c r="L49" s="18">
        <f t="shared" si="3"/>
        <v>1.9664351851851836E-2</v>
      </c>
      <c r="M49">
        <f t="shared" si="4"/>
        <v>10</v>
      </c>
    </row>
    <row r="50" spans="1:13" x14ac:dyDescent="0.25">
      <c r="A50" s="11"/>
      <c r="B50" s="12"/>
      <c r="C50" s="12"/>
      <c r="D50" s="12"/>
      <c r="E50" s="12"/>
      <c r="F50" s="12"/>
      <c r="G50" s="9" t="s">
        <v>156</v>
      </c>
      <c r="H50" s="9" t="s">
        <v>153</v>
      </c>
      <c r="I50" s="3" t="s">
        <v>18</v>
      </c>
      <c r="J50" s="13" t="s">
        <v>157</v>
      </c>
      <c r="K50" s="14" t="s">
        <v>158</v>
      </c>
      <c r="L50" s="18">
        <f t="shared" si="3"/>
        <v>1.3819444444444384E-2</v>
      </c>
      <c r="M50">
        <f t="shared" si="4"/>
        <v>21</v>
      </c>
    </row>
    <row r="51" spans="1:13" x14ac:dyDescent="0.25">
      <c r="A51" s="11"/>
      <c r="B51" s="12"/>
      <c r="C51" s="12"/>
      <c r="D51" s="12"/>
      <c r="E51" s="12"/>
      <c r="F51" s="12"/>
      <c r="G51" s="9" t="s">
        <v>159</v>
      </c>
      <c r="H51" s="9" t="s">
        <v>153</v>
      </c>
      <c r="I51" s="3" t="s">
        <v>18</v>
      </c>
      <c r="J51" s="13" t="s">
        <v>160</v>
      </c>
      <c r="K51" s="14" t="s">
        <v>161</v>
      </c>
      <c r="L51" s="18">
        <f t="shared" si="3"/>
        <v>2.3287037037037051E-2</v>
      </c>
      <c r="M51">
        <f t="shared" si="4"/>
        <v>22</v>
      </c>
    </row>
    <row r="52" spans="1:13" x14ac:dyDescent="0.25">
      <c r="A52" s="11"/>
      <c r="B52" s="12"/>
      <c r="C52" s="9" t="s">
        <v>162</v>
      </c>
      <c r="D52" s="9" t="s">
        <v>163</v>
      </c>
      <c r="E52" s="9" t="s">
        <v>163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164</v>
      </c>
      <c r="H53" s="9" t="s">
        <v>127</v>
      </c>
      <c r="I53" s="3" t="s">
        <v>18</v>
      </c>
      <c r="J53" s="13" t="s">
        <v>165</v>
      </c>
      <c r="K53" s="14" t="s">
        <v>166</v>
      </c>
      <c r="L53" s="18">
        <f t="shared" si="3"/>
        <v>1.7465277777777732E-2</v>
      </c>
      <c r="M53">
        <f t="shared" si="4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167</v>
      </c>
      <c r="H54" s="9" t="s">
        <v>127</v>
      </c>
      <c r="I54" s="3" t="s">
        <v>18</v>
      </c>
      <c r="J54" s="13" t="s">
        <v>168</v>
      </c>
      <c r="K54" s="14" t="s">
        <v>169</v>
      </c>
      <c r="L54" s="18">
        <f t="shared" si="3"/>
        <v>1.3391203703703614E-2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170</v>
      </c>
      <c r="H55" s="9" t="s">
        <v>127</v>
      </c>
      <c r="I55" s="3" t="s">
        <v>18</v>
      </c>
      <c r="J55" s="13" t="s">
        <v>171</v>
      </c>
      <c r="K55" s="14" t="s">
        <v>172</v>
      </c>
      <c r="L55" s="18">
        <f t="shared" si="3"/>
        <v>2.2696759259259291E-2</v>
      </c>
      <c r="M55">
        <f t="shared" si="4"/>
        <v>14</v>
      </c>
    </row>
    <row r="56" spans="1:13" x14ac:dyDescent="0.25">
      <c r="A56" s="11"/>
      <c r="B56" s="12"/>
      <c r="C56" s="9" t="s">
        <v>173</v>
      </c>
      <c r="D56" s="9" t="s">
        <v>174</v>
      </c>
      <c r="E56" s="9" t="s">
        <v>174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175</v>
      </c>
      <c r="H57" s="9" t="s">
        <v>127</v>
      </c>
      <c r="I57" s="3" t="s">
        <v>18</v>
      </c>
      <c r="J57" s="13" t="s">
        <v>176</v>
      </c>
      <c r="K57" s="14" t="s">
        <v>177</v>
      </c>
      <c r="L57" s="18">
        <f t="shared" si="3"/>
        <v>3.133101851851855E-2</v>
      </c>
      <c r="M57">
        <f t="shared" si="4"/>
        <v>9</v>
      </c>
    </row>
    <row r="58" spans="1:13" x14ac:dyDescent="0.25">
      <c r="A58" s="11"/>
      <c r="B58" s="12"/>
      <c r="C58" s="12"/>
      <c r="D58" s="12"/>
      <c r="E58" s="12"/>
      <c r="F58" s="12"/>
      <c r="G58" s="9" t="s">
        <v>178</v>
      </c>
      <c r="H58" s="9" t="s">
        <v>127</v>
      </c>
      <c r="I58" s="3" t="s">
        <v>18</v>
      </c>
      <c r="J58" s="13" t="s">
        <v>179</v>
      </c>
      <c r="K58" s="14" t="s">
        <v>180</v>
      </c>
      <c r="L58" s="18">
        <f t="shared" si="3"/>
        <v>3.5393518518518463E-2</v>
      </c>
      <c r="M58">
        <f t="shared" si="4"/>
        <v>14</v>
      </c>
    </row>
    <row r="59" spans="1:13" x14ac:dyDescent="0.25">
      <c r="A59" s="11"/>
      <c r="B59" s="12"/>
      <c r="C59" s="9" t="s">
        <v>181</v>
      </c>
      <c r="D59" s="9" t="s">
        <v>182</v>
      </c>
      <c r="E59" s="9" t="s">
        <v>182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183</v>
      </c>
      <c r="H60" s="9" t="s">
        <v>127</v>
      </c>
      <c r="I60" s="3" t="s">
        <v>18</v>
      </c>
      <c r="J60" s="13" t="s">
        <v>184</v>
      </c>
      <c r="K60" s="14" t="s">
        <v>185</v>
      </c>
      <c r="L60" s="18">
        <f t="shared" si="3"/>
        <v>1.3726851851851851E-2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186</v>
      </c>
      <c r="H61" s="9" t="s">
        <v>153</v>
      </c>
      <c r="I61" s="3" t="s">
        <v>18</v>
      </c>
      <c r="J61" s="13" t="s">
        <v>187</v>
      </c>
      <c r="K61" s="14" t="s">
        <v>188</v>
      </c>
      <c r="L61" s="18">
        <f t="shared" si="3"/>
        <v>5.3784722222222192E-2</v>
      </c>
      <c r="M61">
        <f t="shared" si="4"/>
        <v>17</v>
      </c>
    </row>
    <row r="62" spans="1:13" x14ac:dyDescent="0.25">
      <c r="A62" s="11"/>
      <c r="B62" s="12"/>
      <c r="C62" s="9" t="s">
        <v>104</v>
      </c>
      <c r="D62" s="9" t="s">
        <v>105</v>
      </c>
      <c r="E62" s="10" t="s">
        <v>12</v>
      </c>
      <c r="F62" s="5"/>
      <c r="G62" s="5"/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9" t="s">
        <v>105</v>
      </c>
      <c r="F63" s="9" t="s">
        <v>15</v>
      </c>
      <c r="G63" s="9" t="s">
        <v>189</v>
      </c>
      <c r="H63" s="9" t="s">
        <v>127</v>
      </c>
      <c r="I63" s="3" t="s">
        <v>18</v>
      </c>
      <c r="J63" s="13" t="s">
        <v>190</v>
      </c>
      <c r="K63" s="14" t="s">
        <v>191</v>
      </c>
      <c r="L63" s="18">
        <f t="shared" si="3"/>
        <v>1.4004629629629617E-2</v>
      </c>
      <c r="M63">
        <f t="shared" si="4"/>
        <v>3</v>
      </c>
    </row>
    <row r="64" spans="1:13" x14ac:dyDescent="0.25">
      <c r="A64" s="11"/>
      <c r="B64" s="12"/>
      <c r="C64" s="12"/>
      <c r="D64" s="12"/>
      <c r="E64" s="9" t="s">
        <v>192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193</v>
      </c>
      <c r="H65" s="9" t="s">
        <v>127</v>
      </c>
      <c r="I65" s="3" t="s">
        <v>18</v>
      </c>
      <c r="J65" s="13" t="s">
        <v>194</v>
      </c>
      <c r="K65" s="14" t="s">
        <v>195</v>
      </c>
      <c r="L65" s="18">
        <f t="shared" si="3"/>
        <v>2.8437499999999893E-2</v>
      </c>
      <c r="M65">
        <f t="shared" si="4"/>
        <v>17</v>
      </c>
    </row>
    <row r="66" spans="1:13" x14ac:dyDescent="0.25">
      <c r="A66" s="11"/>
      <c r="B66" s="12"/>
      <c r="C66" s="12"/>
      <c r="D66" s="12"/>
      <c r="E66" s="12"/>
      <c r="F66" s="12"/>
      <c r="G66" s="9" t="s">
        <v>196</v>
      </c>
      <c r="H66" s="9" t="s">
        <v>127</v>
      </c>
      <c r="I66" s="3" t="s">
        <v>18</v>
      </c>
      <c r="J66" s="13" t="s">
        <v>197</v>
      </c>
      <c r="K66" s="14" t="s">
        <v>198</v>
      </c>
      <c r="L66" s="18">
        <f t="shared" si="3"/>
        <v>1.4918981481481408E-2</v>
      </c>
      <c r="M66">
        <f t="shared" si="4"/>
        <v>21</v>
      </c>
    </row>
    <row r="67" spans="1:13" x14ac:dyDescent="0.25">
      <c r="A67" s="11"/>
      <c r="B67" s="12"/>
      <c r="C67" s="9" t="s">
        <v>199</v>
      </c>
      <c r="D67" s="9" t="s">
        <v>200</v>
      </c>
      <c r="E67" s="9" t="s">
        <v>200</v>
      </c>
      <c r="F67" s="9" t="s">
        <v>15</v>
      </c>
      <c r="G67" s="9" t="s">
        <v>201</v>
      </c>
      <c r="H67" s="9" t="s">
        <v>127</v>
      </c>
      <c r="I67" s="3" t="s">
        <v>18</v>
      </c>
      <c r="J67" s="13" t="s">
        <v>202</v>
      </c>
      <c r="K67" s="14" t="s">
        <v>203</v>
      </c>
      <c r="L67" s="18">
        <f t="shared" ref="L67:L130" si="5">K67-J67</f>
        <v>1.7754629629629592E-2</v>
      </c>
      <c r="M67">
        <f t="shared" ref="M67:M130" si="6">HOUR(J67)</f>
        <v>10</v>
      </c>
    </row>
    <row r="68" spans="1:13" x14ac:dyDescent="0.25">
      <c r="A68" s="11"/>
      <c r="B68" s="12"/>
      <c r="C68" s="9" t="s">
        <v>204</v>
      </c>
      <c r="D68" s="9" t="s">
        <v>205</v>
      </c>
      <c r="E68" s="9" t="s">
        <v>205</v>
      </c>
      <c r="F68" s="9" t="s">
        <v>15</v>
      </c>
      <c r="G68" s="9" t="s">
        <v>206</v>
      </c>
      <c r="H68" s="9" t="s">
        <v>127</v>
      </c>
      <c r="I68" s="3" t="s">
        <v>18</v>
      </c>
      <c r="J68" s="13" t="s">
        <v>207</v>
      </c>
      <c r="K68" s="14" t="s">
        <v>208</v>
      </c>
      <c r="L68" s="18">
        <f t="shared" si="5"/>
        <v>1.9444444444444375E-2</v>
      </c>
      <c r="M68">
        <f t="shared" si="6"/>
        <v>20</v>
      </c>
    </row>
    <row r="69" spans="1:13" x14ac:dyDescent="0.25">
      <c r="A69" s="11"/>
      <c r="B69" s="12"/>
      <c r="C69" s="9" t="s">
        <v>209</v>
      </c>
      <c r="D69" s="9" t="s">
        <v>210</v>
      </c>
      <c r="E69" s="9" t="s">
        <v>210</v>
      </c>
      <c r="F69" s="9" t="s">
        <v>15</v>
      </c>
      <c r="G69" s="9" t="s">
        <v>211</v>
      </c>
      <c r="H69" s="9" t="s">
        <v>127</v>
      </c>
      <c r="I69" s="3" t="s">
        <v>18</v>
      </c>
      <c r="J69" s="13" t="s">
        <v>212</v>
      </c>
      <c r="K69" s="14" t="s">
        <v>213</v>
      </c>
      <c r="L69" s="18">
        <f t="shared" si="5"/>
        <v>2.634259259259264E-2</v>
      </c>
      <c r="M69">
        <f t="shared" si="6"/>
        <v>8</v>
      </c>
    </row>
    <row r="70" spans="1:13" x14ac:dyDescent="0.25">
      <c r="A70" s="3" t="s">
        <v>214</v>
      </c>
      <c r="B70" s="9" t="s">
        <v>215</v>
      </c>
      <c r="C70" s="10" t="s">
        <v>12</v>
      </c>
      <c r="D70" s="5"/>
      <c r="E70" s="5"/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9" t="s">
        <v>216</v>
      </c>
      <c r="D71" s="9" t="s">
        <v>217</v>
      </c>
      <c r="E71" s="9" t="s">
        <v>217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218</v>
      </c>
      <c r="H72" s="9" t="s">
        <v>127</v>
      </c>
      <c r="I72" s="3" t="s">
        <v>18</v>
      </c>
      <c r="J72" s="13" t="s">
        <v>219</v>
      </c>
      <c r="K72" s="14" t="s">
        <v>220</v>
      </c>
      <c r="L72" s="18">
        <f t="shared" si="5"/>
        <v>1.9826388888888824E-2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221</v>
      </c>
      <c r="H73" s="9" t="s">
        <v>127</v>
      </c>
      <c r="I73" s="3" t="s">
        <v>18</v>
      </c>
      <c r="J73" s="13" t="s">
        <v>222</v>
      </c>
      <c r="K73" s="14" t="s">
        <v>223</v>
      </c>
      <c r="L73" s="18">
        <f t="shared" si="5"/>
        <v>1.5717592592592561E-2</v>
      </c>
      <c r="M73">
        <f t="shared" si="6"/>
        <v>5</v>
      </c>
    </row>
    <row r="74" spans="1:13" x14ac:dyDescent="0.25">
      <c r="A74" s="11"/>
      <c r="B74" s="12"/>
      <c r="C74" s="12"/>
      <c r="D74" s="12"/>
      <c r="E74" s="12"/>
      <c r="F74" s="12"/>
      <c r="G74" s="9" t="s">
        <v>224</v>
      </c>
      <c r="H74" s="9" t="s">
        <v>127</v>
      </c>
      <c r="I74" s="3" t="s">
        <v>18</v>
      </c>
      <c r="J74" s="13" t="s">
        <v>225</v>
      </c>
      <c r="K74" s="14" t="s">
        <v>226</v>
      </c>
      <c r="L74" s="18">
        <f t="shared" si="5"/>
        <v>1.2337962962962967E-2</v>
      </c>
      <c r="M74">
        <f t="shared" si="6"/>
        <v>6</v>
      </c>
    </row>
    <row r="75" spans="1:13" x14ac:dyDescent="0.25">
      <c r="A75" s="11"/>
      <c r="B75" s="12"/>
      <c r="C75" s="12"/>
      <c r="D75" s="12"/>
      <c r="E75" s="12"/>
      <c r="F75" s="12"/>
      <c r="G75" s="9" t="s">
        <v>227</v>
      </c>
      <c r="H75" s="9" t="s">
        <v>127</v>
      </c>
      <c r="I75" s="3" t="s">
        <v>18</v>
      </c>
      <c r="J75" s="13" t="s">
        <v>228</v>
      </c>
      <c r="K75" s="14" t="s">
        <v>229</v>
      </c>
      <c r="L75" s="18">
        <f t="shared" si="5"/>
        <v>2.596064814814808E-2</v>
      </c>
      <c r="M75">
        <f t="shared" si="6"/>
        <v>9</v>
      </c>
    </row>
    <row r="76" spans="1:13" x14ac:dyDescent="0.25">
      <c r="A76" s="11"/>
      <c r="B76" s="12"/>
      <c r="C76" s="12"/>
      <c r="D76" s="12"/>
      <c r="E76" s="12"/>
      <c r="F76" s="12"/>
      <c r="G76" s="9" t="s">
        <v>230</v>
      </c>
      <c r="H76" s="9" t="s">
        <v>127</v>
      </c>
      <c r="I76" s="3" t="s">
        <v>18</v>
      </c>
      <c r="J76" s="13" t="s">
        <v>231</v>
      </c>
      <c r="K76" s="14" t="s">
        <v>232</v>
      </c>
      <c r="L76" s="18">
        <f t="shared" si="5"/>
        <v>3.0555555555555558E-2</v>
      </c>
      <c r="M76">
        <f t="shared" si="6"/>
        <v>13</v>
      </c>
    </row>
    <row r="77" spans="1:13" x14ac:dyDescent="0.25">
      <c r="A77" s="11"/>
      <c r="B77" s="12"/>
      <c r="C77" s="12"/>
      <c r="D77" s="12"/>
      <c r="E77" s="12"/>
      <c r="F77" s="12"/>
      <c r="G77" s="9" t="s">
        <v>233</v>
      </c>
      <c r="H77" s="9" t="s">
        <v>127</v>
      </c>
      <c r="I77" s="3" t="s">
        <v>18</v>
      </c>
      <c r="J77" s="13" t="s">
        <v>234</v>
      </c>
      <c r="K77" s="14" t="s">
        <v>235</v>
      </c>
      <c r="L77" s="18">
        <f t="shared" si="5"/>
        <v>3.2928240740740855E-2</v>
      </c>
      <c r="M77">
        <f t="shared" si="6"/>
        <v>15</v>
      </c>
    </row>
    <row r="78" spans="1:13" x14ac:dyDescent="0.25">
      <c r="A78" s="11"/>
      <c r="B78" s="12"/>
      <c r="C78" s="9" t="s">
        <v>124</v>
      </c>
      <c r="D78" s="9" t="s">
        <v>125</v>
      </c>
      <c r="E78" s="9" t="s">
        <v>125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236</v>
      </c>
      <c r="H79" s="9" t="s">
        <v>127</v>
      </c>
      <c r="I79" s="3" t="s">
        <v>18</v>
      </c>
      <c r="J79" s="13" t="s">
        <v>237</v>
      </c>
      <c r="K79" s="14" t="s">
        <v>238</v>
      </c>
      <c r="L79" s="18">
        <f t="shared" si="5"/>
        <v>1.4456018518518521E-2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239</v>
      </c>
      <c r="H80" s="9" t="s">
        <v>127</v>
      </c>
      <c r="I80" s="3" t="s">
        <v>18</v>
      </c>
      <c r="J80" s="13" t="s">
        <v>240</v>
      </c>
      <c r="K80" s="14" t="s">
        <v>241</v>
      </c>
      <c r="L80" s="18">
        <f t="shared" si="5"/>
        <v>1.3518518518518485E-2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242</v>
      </c>
      <c r="H81" s="9" t="s">
        <v>127</v>
      </c>
      <c r="I81" s="3" t="s">
        <v>18</v>
      </c>
      <c r="J81" s="13" t="s">
        <v>243</v>
      </c>
      <c r="K81" s="14" t="s">
        <v>244</v>
      </c>
      <c r="L81" s="18">
        <f t="shared" si="5"/>
        <v>2.4340277777777808E-2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245</v>
      </c>
      <c r="H82" s="9" t="s">
        <v>127</v>
      </c>
      <c r="I82" s="3" t="s">
        <v>18</v>
      </c>
      <c r="J82" s="13" t="s">
        <v>246</v>
      </c>
      <c r="K82" s="14" t="s">
        <v>247</v>
      </c>
      <c r="L82" s="18">
        <f t="shared" si="5"/>
        <v>2.5833333333333319E-2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248</v>
      </c>
      <c r="H83" s="9" t="s">
        <v>127</v>
      </c>
      <c r="I83" s="3" t="s">
        <v>18</v>
      </c>
      <c r="J83" s="13" t="s">
        <v>249</v>
      </c>
      <c r="K83" s="14" t="s">
        <v>250</v>
      </c>
      <c r="L83" s="18">
        <f t="shared" si="5"/>
        <v>1.5069444444444413E-2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251</v>
      </c>
      <c r="H84" s="9" t="s">
        <v>127</v>
      </c>
      <c r="I84" s="3" t="s">
        <v>18</v>
      </c>
      <c r="J84" s="13" t="s">
        <v>252</v>
      </c>
      <c r="K84" s="14" t="s">
        <v>253</v>
      </c>
      <c r="L84" s="18">
        <f t="shared" si="5"/>
        <v>1.6319444444444442E-2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254</v>
      </c>
      <c r="H85" s="9" t="s">
        <v>127</v>
      </c>
      <c r="I85" s="3" t="s">
        <v>18</v>
      </c>
      <c r="J85" s="13" t="s">
        <v>255</v>
      </c>
      <c r="K85" s="14" t="s">
        <v>256</v>
      </c>
      <c r="L85" s="18">
        <f t="shared" si="5"/>
        <v>1.4259259259259249E-2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257</v>
      </c>
      <c r="H86" s="9" t="s">
        <v>127</v>
      </c>
      <c r="I86" s="3" t="s">
        <v>18</v>
      </c>
      <c r="J86" s="13" t="s">
        <v>258</v>
      </c>
      <c r="K86" s="14" t="s">
        <v>259</v>
      </c>
      <c r="L86" s="18">
        <f t="shared" si="5"/>
        <v>2.2939814814814774E-2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260</v>
      </c>
      <c r="H87" s="9" t="s">
        <v>127</v>
      </c>
      <c r="I87" s="3" t="s">
        <v>18</v>
      </c>
      <c r="J87" s="13" t="s">
        <v>261</v>
      </c>
      <c r="K87" s="14" t="s">
        <v>262</v>
      </c>
      <c r="L87" s="18">
        <f t="shared" si="5"/>
        <v>1.2465277777777839E-2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263</v>
      </c>
      <c r="H88" s="9" t="s">
        <v>127</v>
      </c>
      <c r="I88" s="3" t="s">
        <v>18</v>
      </c>
      <c r="J88" s="13" t="s">
        <v>264</v>
      </c>
      <c r="K88" s="14" t="s">
        <v>265</v>
      </c>
      <c r="L88" s="18">
        <f t="shared" si="5"/>
        <v>1.6851851851851785E-2</v>
      </c>
      <c r="M88">
        <f t="shared" si="6"/>
        <v>12</v>
      </c>
    </row>
    <row r="89" spans="1:13" x14ac:dyDescent="0.25">
      <c r="A89" s="11"/>
      <c r="B89" s="12"/>
      <c r="C89" s="12"/>
      <c r="D89" s="12"/>
      <c r="E89" s="12"/>
      <c r="F89" s="12"/>
      <c r="G89" s="9" t="s">
        <v>266</v>
      </c>
      <c r="H89" s="9" t="s">
        <v>127</v>
      </c>
      <c r="I89" s="3" t="s">
        <v>18</v>
      </c>
      <c r="J89" s="13" t="s">
        <v>267</v>
      </c>
      <c r="K89" s="14" t="s">
        <v>268</v>
      </c>
      <c r="L89" s="18">
        <f t="shared" si="5"/>
        <v>4.5081018518518423E-2</v>
      </c>
      <c r="M89">
        <f t="shared" si="6"/>
        <v>14</v>
      </c>
    </row>
    <row r="90" spans="1:13" x14ac:dyDescent="0.25">
      <c r="A90" s="11"/>
      <c r="B90" s="12"/>
      <c r="C90" s="12"/>
      <c r="D90" s="12"/>
      <c r="E90" s="12"/>
      <c r="F90" s="12"/>
      <c r="G90" s="9" t="s">
        <v>269</v>
      </c>
      <c r="H90" s="9" t="s">
        <v>127</v>
      </c>
      <c r="I90" s="3" t="s">
        <v>18</v>
      </c>
      <c r="J90" s="13" t="s">
        <v>270</v>
      </c>
      <c r="K90" s="14" t="s">
        <v>271</v>
      </c>
      <c r="L90" s="18">
        <f t="shared" si="5"/>
        <v>3.5775462962962967E-2</v>
      </c>
      <c r="M90">
        <f t="shared" si="6"/>
        <v>14</v>
      </c>
    </row>
    <row r="91" spans="1:13" x14ac:dyDescent="0.25">
      <c r="A91" s="11"/>
      <c r="B91" s="12"/>
      <c r="C91" s="9" t="s">
        <v>162</v>
      </c>
      <c r="D91" s="9" t="s">
        <v>163</v>
      </c>
      <c r="E91" s="9" t="s">
        <v>163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272</v>
      </c>
      <c r="H92" s="9" t="s">
        <v>127</v>
      </c>
      <c r="I92" s="3" t="s">
        <v>18</v>
      </c>
      <c r="J92" s="13" t="s">
        <v>273</v>
      </c>
      <c r="K92" s="14" t="s">
        <v>274</v>
      </c>
      <c r="L92" s="18">
        <f t="shared" si="5"/>
        <v>2.2094907407407438E-2</v>
      </c>
      <c r="M92">
        <f t="shared" si="6"/>
        <v>8</v>
      </c>
    </row>
    <row r="93" spans="1:13" x14ac:dyDescent="0.25">
      <c r="A93" s="11"/>
      <c r="B93" s="12"/>
      <c r="C93" s="12"/>
      <c r="D93" s="12"/>
      <c r="E93" s="12"/>
      <c r="F93" s="12"/>
      <c r="G93" s="9" t="s">
        <v>275</v>
      </c>
      <c r="H93" s="9" t="s">
        <v>127</v>
      </c>
      <c r="I93" s="3" t="s">
        <v>18</v>
      </c>
      <c r="J93" s="13" t="s">
        <v>276</v>
      </c>
      <c r="K93" s="14" t="s">
        <v>277</v>
      </c>
      <c r="L93" s="18">
        <f t="shared" si="5"/>
        <v>2.3715277777777821E-2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278</v>
      </c>
      <c r="H94" s="9" t="s">
        <v>127</v>
      </c>
      <c r="I94" s="3" t="s">
        <v>18</v>
      </c>
      <c r="J94" s="13" t="s">
        <v>279</v>
      </c>
      <c r="K94" s="14" t="s">
        <v>280</v>
      </c>
      <c r="L94" s="18">
        <f t="shared" si="5"/>
        <v>3.5381944444444535E-2</v>
      </c>
      <c r="M94">
        <f t="shared" si="6"/>
        <v>14</v>
      </c>
    </row>
    <row r="95" spans="1:13" x14ac:dyDescent="0.25">
      <c r="A95" s="11"/>
      <c r="B95" s="12"/>
      <c r="C95" s="12"/>
      <c r="D95" s="12"/>
      <c r="E95" s="12"/>
      <c r="F95" s="12"/>
      <c r="G95" s="9" t="s">
        <v>281</v>
      </c>
      <c r="H95" s="9" t="s">
        <v>127</v>
      </c>
      <c r="I95" s="3" t="s">
        <v>18</v>
      </c>
      <c r="J95" s="13" t="s">
        <v>282</v>
      </c>
      <c r="K95" s="14" t="s">
        <v>283</v>
      </c>
      <c r="L95" s="18">
        <f t="shared" si="5"/>
        <v>4.6979166666666683E-2</v>
      </c>
      <c r="M95">
        <f t="shared" si="6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284</v>
      </c>
      <c r="H96" s="9" t="s">
        <v>127</v>
      </c>
      <c r="I96" s="3" t="s">
        <v>18</v>
      </c>
      <c r="J96" s="13" t="s">
        <v>285</v>
      </c>
      <c r="K96" s="14" t="s">
        <v>286</v>
      </c>
      <c r="L96" s="18">
        <f t="shared" si="5"/>
        <v>4.7974537037037024E-2</v>
      </c>
      <c r="M96">
        <f t="shared" si="6"/>
        <v>14</v>
      </c>
    </row>
    <row r="97" spans="1:13" x14ac:dyDescent="0.25">
      <c r="A97" s="11"/>
      <c r="B97" s="12"/>
      <c r="C97" s="12"/>
      <c r="D97" s="12"/>
      <c r="E97" s="12"/>
      <c r="F97" s="12"/>
      <c r="G97" s="9" t="s">
        <v>287</v>
      </c>
      <c r="H97" s="9" t="s">
        <v>127</v>
      </c>
      <c r="I97" s="3" t="s">
        <v>18</v>
      </c>
      <c r="J97" s="13" t="s">
        <v>288</v>
      </c>
      <c r="K97" s="14" t="s">
        <v>289</v>
      </c>
      <c r="L97" s="18">
        <f t="shared" si="5"/>
        <v>3.4386574074074083E-2</v>
      </c>
      <c r="M97">
        <f t="shared" si="6"/>
        <v>15</v>
      </c>
    </row>
    <row r="98" spans="1:13" x14ac:dyDescent="0.25">
      <c r="A98" s="11"/>
      <c r="B98" s="12"/>
      <c r="C98" s="9" t="s">
        <v>290</v>
      </c>
      <c r="D98" s="9" t="s">
        <v>291</v>
      </c>
      <c r="E98" s="9" t="s">
        <v>291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292</v>
      </c>
      <c r="H99" s="9" t="s">
        <v>127</v>
      </c>
      <c r="I99" s="3" t="s">
        <v>18</v>
      </c>
      <c r="J99" s="13" t="s">
        <v>293</v>
      </c>
      <c r="K99" s="14" t="s">
        <v>294</v>
      </c>
      <c r="L99" s="18">
        <f t="shared" si="5"/>
        <v>2.5312500000000009E-2</v>
      </c>
      <c r="M99">
        <f t="shared" si="6"/>
        <v>1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295</v>
      </c>
      <c r="H100" s="9" t="s">
        <v>127</v>
      </c>
      <c r="I100" s="3" t="s">
        <v>18</v>
      </c>
      <c r="J100" s="13" t="s">
        <v>296</v>
      </c>
      <c r="K100" s="14" t="s">
        <v>297</v>
      </c>
      <c r="L100" s="18">
        <f t="shared" si="5"/>
        <v>2.5428240740740744E-2</v>
      </c>
      <c r="M100">
        <f t="shared" si="6"/>
        <v>1</v>
      </c>
    </row>
    <row r="101" spans="1:13" x14ac:dyDescent="0.25">
      <c r="A101" s="11"/>
      <c r="B101" s="12"/>
      <c r="C101" s="9" t="s">
        <v>298</v>
      </c>
      <c r="D101" s="9" t="s">
        <v>299</v>
      </c>
      <c r="E101" s="9" t="s">
        <v>300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301</v>
      </c>
      <c r="H102" s="9" t="s">
        <v>127</v>
      </c>
      <c r="I102" s="3" t="s">
        <v>18</v>
      </c>
      <c r="J102" s="13" t="s">
        <v>302</v>
      </c>
      <c r="K102" s="14" t="s">
        <v>303</v>
      </c>
      <c r="L102" s="18">
        <f t="shared" si="5"/>
        <v>1.8703703703703667E-2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304</v>
      </c>
      <c r="H103" s="9" t="s">
        <v>127</v>
      </c>
      <c r="I103" s="3" t="s">
        <v>18</v>
      </c>
      <c r="J103" s="13" t="s">
        <v>305</v>
      </c>
      <c r="K103" s="14" t="s">
        <v>306</v>
      </c>
      <c r="L103" s="18">
        <f t="shared" si="5"/>
        <v>1.5671296296296267E-2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307</v>
      </c>
      <c r="H104" s="9" t="s">
        <v>127</v>
      </c>
      <c r="I104" s="3" t="s">
        <v>18</v>
      </c>
      <c r="J104" s="13" t="s">
        <v>308</v>
      </c>
      <c r="K104" s="14" t="s">
        <v>309</v>
      </c>
      <c r="L104" s="18">
        <f t="shared" si="5"/>
        <v>2.684027777777781E-2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310</v>
      </c>
      <c r="H105" s="9" t="s">
        <v>127</v>
      </c>
      <c r="I105" s="3" t="s">
        <v>18</v>
      </c>
      <c r="J105" s="13" t="s">
        <v>311</v>
      </c>
      <c r="K105" s="14" t="s">
        <v>312</v>
      </c>
      <c r="L105" s="18">
        <f t="shared" si="5"/>
        <v>2.0347222222222239E-2</v>
      </c>
      <c r="M105">
        <f t="shared" si="6"/>
        <v>10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313</v>
      </c>
      <c r="H106" s="9" t="s">
        <v>127</v>
      </c>
      <c r="I106" s="3" t="s">
        <v>18</v>
      </c>
      <c r="J106" s="13" t="s">
        <v>314</v>
      </c>
      <c r="K106" s="14" t="s">
        <v>315</v>
      </c>
      <c r="L106" s="18">
        <f t="shared" si="5"/>
        <v>1.9571759259259247E-2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316</v>
      </c>
      <c r="H107" s="9" t="s">
        <v>127</v>
      </c>
      <c r="I107" s="3" t="s">
        <v>18</v>
      </c>
      <c r="J107" s="13" t="s">
        <v>317</v>
      </c>
      <c r="K107" s="14" t="s">
        <v>318</v>
      </c>
      <c r="L107" s="18">
        <f t="shared" si="5"/>
        <v>1.9108796296296304E-2</v>
      </c>
      <c r="M107">
        <f t="shared" si="6"/>
        <v>11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319</v>
      </c>
      <c r="H108" s="9" t="s">
        <v>127</v>
      </c>
      <c r="I108" s="3" t="s">
        <v>18</v>
      </c>
      <c r="J108" s="13" t="s">
        <v>320</v>
      </c>
      <c r="K108" s="14" t="s">
        <v>321</v>
      </c>
      <c r="L108" s="18">
        <f t="shared" si="5"/>
        <v>2.4074074074074026E-2</v>
      </c>
      <c r="M108">
        <f t="shared" si="6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322</v>
      </c>
      <c r="H109" s="9" t="s">
        <v>127</v>
      </c>
      <c r="I109" s="3" t="s">
        <v>18</v>
      </c>
      <c r="J109" s="13" t="s">
        <v>323</v>
      </c>
      <c r="K109" s="14" t="s">
        <v>324</v>
      </c>
      <c r="L109" s="18">
        <f t="shared" si="5"/>
        <v>3.3726851851851869E-2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325</v>
      </c>
      <c r="H110" s="9" t="s">
        <v>127</v>
      </c>
      <c r="I110" s="3" t="s">
        <v>18</v>
      </c>
      <c r="J110" s="13" t="s">
        <v>326</v>
      </c>
      <c r="K110" s="14" t="s">
        <v>327</v>
      </c>
      <c r="L110" s="18">
        <f t="shared" si="5"/>
        <v>2.430555555555558E-2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328</v>
      </c>
      <c r="H111" s="9" t="s">
        <v>127</v>
      </c>
      <c r="I111" s="3" t="s">
        <v>18</v>
      </c>
      <c r="J111" s="13" t="s">
        <v>329</v>
      </c>
      <c r="K111" s="14" t="s">
        <v>330</v>
      </c>
      <c r="L111" s="18">
        <f t="shared" si="5"/>
        <v>3.4004629629629579E-2</v>
      </c>
      <c r="M111">
        <f t="shared" si="6"/>
        <v>13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331</v>
      </c>
      <c r="H112" s="9" t="s">
        <v>127</v>
      </c>
      <c r="I112" s="3" t="s">
        <v>18</v>
      </c>
      <c r="J112" s="13" t="s">
        <v>332</v>
      </c>
      <c r="K112" s="14" t="s">
        <v>333</v>
      </c>
      <c r="L112" s="18">
        <f t="shared" si="5"/>
        <v>4.6747685185185128E-2</v>
      </c>
      <c r="M112">
        <f t="shared" si="6"/>
        <v>14</v>
      </c>
    </row>
    <row r="113" spans="1:13" x14ac:dyDescent="0.25">
      <c r="A113" s="11"/>
      <c r="B113" s="12"/>
      <c r="C113" s="9" t="s">
        <v>173</v>
      </c>
      <c r="D113" s="9" t="s">
        <v>174</v>
      </c>
      <c r="E113" s="9" t="s">
        <v>174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334</v>
      </c>
      <c r="H114" s="9" t="s">
        <v>127</v>
      </c>
      <c r="I114" s="3" t="s">
        <v>18</v>
      </c>
      <c r="J114" s="13" t="s">
        <v>335</v>
      </c>
      <c r="K114" s="14" t="s">
        <v>336</v>
      </c>
      <c r="L114" s="18">
        <f t="shared" si="5"/>
        <v>1.3460648148148138E-2</v>
      </c>
      <c r="M114">
        <f t="shared" si="6"/>
        <v>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337</v>
      </c>
      <c r="H115" s="9" t="s">
        <v>127</v>
      </c>
      <c r="I115" s="3" t="s">
        <v>18</v>
      </c>
      <c r="J115" s="13" t="s">
        <v>338</v>
      </c>
      <c r="K115" s="14" t="s">
        <v>339</v>
      </c>
      <c r="L115" s="18">
        <f t="shared" si="5"/>
        <v>1.6319444444444442E-2</v>
      </c>
      <c r="M115">
        <f t="shared" si="6"/>
        <v>9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340</v>
      </c>
      <c r="H116" s="9" t="s">
        <v>127</v>
      </c>
      <c r="I116" s="3" t="s">
        <v>18</v>
      </c>
      <c r="J116" s="13" t="s">
        <v>341</v>
      </c>
      <c r="K116" s="14" t="s">
        <v>342</v>
      </c>
      <c r="L116" s="18">
        <f t="shared" si="5"/>
        <v>3.0763888888888924E-2</v>
      </c>
      <c r="M116">
        <f t="shared" si="6"/>
        <v>13</v>
      </c>
    </row>
    <row r="117" spans="1:13" x14ac:dyDescent="0.25">
      <c r="A117" s="11"/>
      <c r="B117" s="12"/>
      <c r="C117" s="9" t="s">
        <v>181</v>
      </c>
      <c r="D117" s="9" t="s">
        <v>182</v>
      </c>
      <c r="E117" s="9" t="s">
        <v>182</v>
      </c>
      <c r="F117" s="9" t="s">
        <v>15</v>
      </c>
      <c r="G117" s="10" t="s">
        <v>12</v>
      </c>
      <c r="H117" s="5"/>
      <c r="I117" s="6"/>
      <c r="J117" s="7"/>
      <c r="K117" s="8"/>
    </row>
    <row r="118" spans="1:13" x14ac:dyDescent="0.25">
      <c r="A118" s="11"/>
      <c r="B118" s="12"/>
      <c r="C118" s="12"/>
      <c r="D118" s="12"/>
      <c r="E118" s="12"/>
      <c r="F118" s="12"/>
      <c r="G118" s="9" t="s">
        <v>343</v>
      </c>
      <c r="H118" s="9" t="s">
        <v>127</v>
      </c>
      <c r="I118" s="3" t="s">
        <v>18</v>
      </c>
      <c r="J118" s="13" t="s">
        <v>344</v>
      </c>
      <c r="K118" s="14" t="s">
        <v>345</v>
      </c>
      <c r="L118" s="18">
        <f t="shared" si="5"/>
        <v>1.1631944444444486E-2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346</v>
      </c>
      <c r="H119" s="9" t="s">
        <v>127</v>
      </c>
      <c r="I119" s="3" t="s">
        <v>18</v>
      </c>
      <c r="J119" s="13" t="s">
        <v>347</v>
      </c>
      <c r="K119" s="14" t="s">
        <v>348</v>
      </c>
      <c r="L119" s="18">
        <f t="shared" si="5"/>
        <v>1.8587962962962945E-2</v>
      </c>
      <c r="M119">
        <f t="shared" si="6"/>
        <v>15</v>
      </c>
    </row>
    <row r="120" spans="1:13" x14ac:dyDescent="0.25">
      <c r="A120" s="11"/>
      <c r="B120" s="12"/>
      <c r="C120" s="9" t="s">
        <v>104</v>
      </c>
      <c r="D120" s="9" t="s">
        <v>105</v>
      </c>
      <c r="E120" s="10" t="s">
        <v>12</v>
      </c>
      <c r="F120" s="5"/>
      <c r="G120" s="5"/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9" t="s">
        <v>105</v>
      </c>
      <c r="F121" s="9" t="s">
        <v>15</v>
      </c>
      <c r="G121" s="9" t="s">
        <v>349</v>
      </c>
      <c r="H121" s="9" t="s">
        <v>127</v>
      </c>
      <c r="I121" s="3" t="s">
        <v>18</v>
      </c>
      <c r="J121" s="13" t="s">
        <v>350</v>
      </c>
      <c r="K121" s="17" t="s">
        <v>351</v>
      </c>
      <c r="L121" s="18">
        <f t="shared" si="5"/>
        <v>1.6608796296296299E-2</v>
      </c>
      <c r="M121">
        <v>0</v>
      </c>
    </row>
    <row r="122" spans="1:13" x14ac:dyDescent="0.25">
      <c r="A122" s="11"/>
      <c r="B122" s="12"/>
      <c r="C122" s="12"/>
      <c r="D122" s="12"/>
      <c r="E122" s="9" t="s">
        <v>192</v>
      </c>
      <c r="F122" s="9" t="s">
        <v>15</v>
      </c>
      <c r="G122" s="9" t="s">
        <v>352</v>
      </c>
      <c r="H122" s="9" t="s">
        <v>127</v>
      </c>
      <c r="I122" s="3" t="s">
        <v>18</v>
      </c>
      <c r="J122" s="13" t="s">
        <v>353</v>
      </c>
      <c r="K122" s="14" t="s">
        <v>354</v>
      </c>
      <c r="L122" s="18">
        <f t="shared" si="5"/>
        <v>1.9502314814814792E-2</v>
      </c>
      <c r="M122">
        <f t="shared" si="6"/>
        <v>12</v>
      </c>
    </row>
    <row r="123" spans="1:13" x14ac:dyDescent="0.25">
      <c r="A123" s="11"/>
      <c r="B123" s="12"/>
      <c r="C123" s="9" t="s">
        <v>355</v>
      </c>
      <c r="D123" s="9" t="s">
        <v>356</v>
      </c>
      <c r="E123" s="9" t="s">
        <v>356</v>
      </c>
      <c r="F123" s="9" t="s">
        <v>15</v>
      </c>
      <c r="G123" s="10" t="s">
        <v>12</v>
      </c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12"/>
      <c r="F124" s="12"/>
      <c r="G124" s="9" t="s">
        <v>357</v>
      </c>
      <c r="H124" s="9" t="s">
        <v>127</v>
      </c>
      <c r="I124" s="3" t="s">
        <v>18</v>
      </c>
      <c r="J124" s="13" t="s">
        <v>358</v>
      </c>
      <c r="K124" s="14" t="s">
        <v>359</v>
      </c>
      <c r="L124" s="18">
        <f t="shared" si="5"/>
        <v>2.1562499999999984E-2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360</v>
      </c>
      <c r="H125" s="9" t="s">
        <v>127</v>
      </c>
      <c r="I125" s="3" t="s">
        <v>18</v>
      </c>
      <c r="J125" s="13" t="s">
        <v>361</v>
      </c>
      <c r="K125" s="14" t="s">
        <v>362</v>
      </c>
      <c r="L125" s="18">
        <f t="shared" si="5"/>
        <v>2.2025462962962983E-2</v>
      </c>
      <c r="M125">
        <f t="shared" si="6"/>
        <v>9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363</v>
      </c>
      <c r="H126" s="9" t="s">
        <v>127</v>
      </c>
      <c r="I126" s="3" t="s">
        <v>18</v>
      </c>
      <c r="J126" s="13" t="s">
        <v>364</v>
      </c>
      <c r="K126" s="14" t="s">
        <v>365</v>
      </c>
      <c r="L126" s="18">
        <f t="shared" si="5"/>
        <v>2.2986111111111041E-2</v>
      </c>
      <c r="M126">
        <f t="shared" si="6"/>
        <v>12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366</v>
      </c>
      <c r="H127" s="9" t="s">
        <v>127</v>
      </c>
      <c r="I127" s="3" t="s">
        <v>18</v>
      </c>
      <c r="J127" s="13" t="s">
        <v>367</v>
      </c>
      <c r="K127" s="14" t="s">
        <v>368</v>
      </c>
      <c r="L127" s="18">
        <f t="shared" si="5"/>
        <v>3.3749999999999947E-2</v>
      </c>
      <c r="M127">
        <f t="shared" si="6"/>
        <v>13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369</v>
      </c>
      <c r="H128" s="9" t="s">
        <v>127</v>
      </c>
      <c r="I128" s="3" t="s">
        <v>18</v>
      </c>
      <c r="J128" s="13" t="s">
        <v>370</v>
      </c>
      <c r="K128" s="14" t="s">
        <v>371</v>
      </c>
      <c r="L128" s="18">
        <f t="shared" si="5"/>
        <v>3.2500000000000084E-2</v>
      </c>
      <c r="M128">
        <f t="shared" si="6"/>
        <v>15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372</v>
      </c>
      <c r="H129" s="9" t="s">
        <v>127</v>
      </c>
      <c r="I129" s="3" t="s">
        <v>18</v>
      </c>
      <c r="J129" s="13" t="s">
        <v>373</v>
      </c>
      <c r="K129" s="14" t="s">
        <v>374</v>
      </c>
      <c r="L129" s="18">
        <f t="shared" si="5"/>
        <v>1.5729166666666794E-2</v>
      </c>
      <c r="M129">
        <f t="shared" si="6"/>
        <v>18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375</v>
      </c>
      <c r="H130" s="9" t="s">
        <v>127</v>
      </c>
      <c r="I130" s="3" t="s">
        <v>18</v>
      </c>
      <c r="J130" s="13" t="s">
        <v>376</v>
      </c>
      <c r="K130" s="14" t="s">
        <v>377</v>
      </c>
      <c r="L130" s="18">
        <f t="shared" si="5"/>
        <v>1.9432870370370336E-2</v>
      </c>
      <c r="M130">
        <f t="shared" si="6"/>
        <v>20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378</v>
      </c>
      <c r="H131" s="9" t="s">
        <v>127</v>
      </c>
      <c r="I131" s="3" t="s">
        <v>18</v>
      </c>
      <c r="J131" s="13" t="s">
        <v>379</v>
      </c>
      <c r="K131" s="14" t="s">
        <v>380</v>
      </c>
      <c r="L131" s="18">
        <f t="shared" ref="L131:L157" si="7">K131-J131</f>
        <v>1.6793981481481479E-2</v>
      </c>
      <c r="M131">
        <f t="shared" ref="M131:M157" si="8">HOUR(J131)</f>
        <v>20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381</v>
      </c>
      <c r="H132" s="9" t="s">
        <v>127</v>
      </c>
      <c r="I132" s="3" t="s">
        <v>18</v>
      </c>
      <c r="J132" s="13" t="s">
        <v>382</v>
      </c>
      <c r="K132" s="14" t="s">
        <v>383</v>
      </c>
      <c r="L132" s="18">
        <f t="shared" si="7"/>
        <v>1.6932870370370501E-2</v>
      </c>
      <c r="M132">
        <f t="shared" si="8"/>
        <v>22</v>
      </c>
    </row>
    <row r="133" spans="1:13" x14ac:dyDescent="0.25">
      <c r="A133" s="11"/>
      <c r="B133" s="12"/>
      <c r="C133" s="9" t="s">
        <v>73</v>
      </c>
      <c r="D133" s="9" t="s">
        <v>74</v>
      </c>
      <c r="E133" s="9" t="s">
        <v>384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385</v>
      </c>
      <c r="H134" s="9" t="s">
        <v>386</v>
      </c>
      <c r="I134" s="3" t="s">
        <v>18</v>
      </c>
      <c r="J134" s="13" t="s">
        <v>387</v>
      </c>
      <c r="K134" s="14" t="s">
        <v>388</v>
      </c>
      <c r="L134" s="18">
        <f t="shared" si="7"/>
        <v>1.8634259259259267E-2</v>
      </c>
      <c r="M134">
        <f t="shared" si="8"/>
        <v>10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389</v>
      </c>
      <c r="H135" s="9" t="s">
        <v>127</v>
      </c>
      <c r="I135" s="3" t="s">
        <v>18</v>
      </c>
      <c r="J135" s="13" t="s">
        <v>390</v>
      </c>
      <c r="K135" s="14" t="s">
        <v>391</v>
      </c>
      <c r="L135" s="18">
        <f t="shared" si="7"/>
        <v>3.3298611111111098E-2</v>
      </c>
      <c r="M135">
        <f t="shared" si="8"/>
        <v>15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392</v>
      </c>
      <c r="H136" s="9" t="s">
        <v>386</v>
      </c>
      <c r="I136" s="3" t="s">
        <v>18</v>
      </c>
      <c r="J136" s="13" t="s">
        <v>393</v>
      </c>
      <c r="K136" s="14" t="s">
        <v>394</v>
      </c>
      <c r="L136" s="18">
        <f t="shared" si="7"/>
        <v>1.4050925925925828E-2</v>
      </c>
      <c r="M136">
        <f t="shared" si="8"/>
        <v>22</v>
      </c>
    </row>
    <row r="137" spans="1:13" x14ac:dyDescent="0.25">
      <c r="A137" s="11"/>
      <c r="B137" s="12"/>
      <c r="C137" s="9" t="s">
        <v>395</v>
      </c>
      <c r="D137" s="9" t="s">
        <v>396</v>
      </c>
      <c r="E137" s="9" t="s">
        <v>396</v>
      </c>
      <c r="F137" s="9" t="s">
        <v>15</v>
      </c>
      <c r="G137" s="9" t="s">
        <v>397</v>
      </c>
      <c r="H137" s="9" t="s">
        <v>127</v>
      </c>
      <c r="I137" s="3" t="s">
        <v>18</v>
      </c>
      <c r="J137" s="13" t="s">
        <v>398</v>
      </c>
      <c r="K137" s="14" t="s">
        <v>399</v>
      </c>
      <c r="L137" s="18">
        <f t="shared" si="7"/>
        <v>2.1932870370370339E-2</v>
      </c>
      <c r="M137">
        <f t="shared" si="8"/>
        <v>11</v>
      </c>
    </row>
    <row r="138" spans="1:13" x14ac:dyDescent="0.25">
      <c r="A138" s="11"/>
      <c r="B138" s="12"/>
      <c r="C138" s="9" t="s">
        <v>400</v>
      </c>
      <c r="D138" s="9" t="s">
        <v>401</v>
      </c>
      <c r="E138" s="9" t="s">
        <v>401</v>
      </c>
      <c r="F138" s="9" t="s">
        <v>15</v>
      </c>
      <c r="G138" s="9" t="s">
        <v>402</v>
      </c>
      <c r="H138" s="9" t="s">
        <v>127</v>
      </c>
      <c r="I138" s="3" t="s">
        <v>18</v>
      </c>
      <c r="J138" s="13" t="s">
        <v>403</v>
      </c>
      <c r="K138" s="14" t="s">
        <v>404</v>
      </c>
      <c r="L138" s="18">
        <f t="shared" si="7"/>
        <v>1.0370370370370391E-2</v>
      </c>
      <c r="M138">
        <f t="shared" si="8"/>
        <v>3</v>
      </c>
    </row>
    <row r="139" spans="1:13" x14ac:dyDescent="0.25">
      <c r="A139" s="11"/>
      <c r="B139" s="12"/>
      <c r="C139" s="9" t="s">
        <v>209</v>
      </c>
      <c r="D139" s="9" t="s">
        <v>210</v>
      </c>
      <c r="E139" s="9" t="s">
        <v>210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405</v>
      </c>
      <c r="H140" s="9" t="s">
        <v>127</v>
      </c>
      <c r="I140" s="3" t="s">
        <v>18</v>
      </c>
      <c r="J140" s="13" t="s">
        <v>406</v>
      </c>
      <c r="K140" s="14" t="s">
        <v>407</v>
      </c>
      <c r="L140" s="18">
        <f t="shared" si="7"/>
        <v>2.0219907407407395E-2</v>
      </c>
      <c r="M140">
        <f t="shared" si="8"/>
        <v>2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408</v>
      </c>
      <c r="H141" s="9" t="s">
        <v>127</v>
      </c>
      <c r="I141" s="3" t="s">
        <v>18</v>
      </c>
      <c r="J141" s="13" t="s">
        <v>409</v>
      </c>
      <c r="K141" s="14" t="s">
        <v>410</v>
      </c>
      <c r="L141" s="18">
        <f t="shared" si="7"/>
        <v>2.2048611111111116E-2</v>
      </c>
      <c r="M141">
        <f t="shared" si="8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411</v>
      </c>
      <c r="H142" s="9" t="s">
        <v>127</v>
      </c>
      <c r="I142" s="3" t="s">
        <v>18</v>
      </c>
      <c r="J142" s="13" t="s">
        <v>412</v>
      </c>
      <c r="K142" s="14" t="s">
        <v>413</v>
      </c>
      <c r="L142" s="18">
        <f t="shared" si="7"/>
        <v>1.8993055555555527E-2</v>
      </c>
      <c r="M142">
        <f t="shared" si="8"/>
        <v>21</v>
      </c>
    </row>
    <row r="143" spans="1:13" x14ac:dyDescent="0.25">
      <c r="A143" s="3" t="s">
        <v>414</v>
      </c>
      <c r="B143" s="9" t="s">
        <v>415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416</v>
      </c>
      <c r="D144" s="9" t="s">
        <v>417</v>
      </c>
      <c r="E144" s="9" t="s">
        <v>417</v>
      </c>
      <c r="F144" s="9" t="s">
        <v>418</v>
      </c>
      <c r="G144" s="9" t="s">
        <v>419</v>
      </c>
      <c r="H144" s="9" t="s">
        <v>127</v>
      </c>
      <c r="I144" s="3" t="s">
        <v>18</v>
      </c>
      <c r="J144" s="13" t="s">
        <v>420</v>
      </c>
      <c r="K144" s="14" t="s">
        <v>421</v>
      </c>
      <c r="L144" s="18">
        <f t="shared" si="7"/>
        <v>4.6030092592592609E-2</v>
      </c>
      <c r="M144">
        <f t="shared" si="8"/>
        <v>15</v>
      </c>
    </row>
    <row r="145" spans="1:13" x14ac:dyDescent="0.25">
      <c r="A145" s="11"/>
      <c r="B145" s="12"/>
      <c r="C145" s="9" t="s">
        <v>422</v>
      </c>
      <c r="D145" s="9" t="s">
        <v>423</v>
      </c>
      <c r="E145" s="9" t="s">
        <v>423</v>
      </c>
      <c r="F145" s="9" t="s">
        <v>418</v>
      </c>
      <c r="G145" s="9" t="s">
        <v>424</v>
      </c>
      <c r="H145" s="9" t="s">
        <v>127</v>
      </c>
      <c r="I145" s="3" t="s">
        <v>18</v>
      </c>
      <c r="J145" s="13" t="s">
        <v>425</v>
      </c>
      <c r="K145" s="14" t="s">
        <v>426</v>
      </c>
      <c r="L145" s="18">
        <f t="shared" si="7"/>
        <v>2.9027777777777763E-2</v>
      </c>
      <c r="M145">
        <f t="shared" si="8"/>
        <v>12</v>
      </c>
    </row>
    <row r="146" spans="1:13" x14ac:dyDescent="0.25">
      <c r="A146" s="11"/>
      <c r="B146" s="12"/>
      <c r="C146" s="9" t="s">
        <v>427</v>
      </c>
      <c r="D146" s="9" t="s">
        <v>428</v>
      </c>
      <c r="E146" s="9" t="s">
        <v>428</v>
      </c>
      <c r="F146" s="9" t="s">
        <v>418</v>
      </c>
      <c r="G146" s="9" t="s">
        <v>429</v>
      </c>
      <c r="H146" s="9" t="s">
        <v>127</v>
      </c>
      <c r="I146" s="3" t="s">
        <v>18</v>
      </c>
      <c r="J146" s="13" t="s">
        <v>430</v>
      </c>
      <c r="K146" s="14" t="s">
        <v>431</v>
      </c>
      <c r="L146" s="18">
        <f t="shared" si="7"/>
        <v>1.8553240740740717E-2</v>
      </c>
      <c r="M146">
        <f t="shared" si="8"/>
        <v>10</v>
      </c>
    </row>
    <row r="147" spans="1:13" x14ac:dyDescent="0.25">
      <c r="A147" s="3" t="s">
        <v>432</v>
      </c>
      <c r="B147" s="9" t="s">
        <v>433</v>
      </c>
      <c r="C147" s="10" t="s">
        <v>12</v>
      </c>
      <c r="D147" s="5"/>
      <c r="E147" s="5"/>
      <c r="F147" s="5"/>
      <c r="G147" s="5"/>
      <c r="H147" s="5"/>
      <c r="I147" s="6"/>
      <c r="J147" s="7"/>
      <c r="K147" s="8"/>
    </row>
    <row r="148" spans="1:13" x14ac:dyDescent="0.25">
      <c r="A148" s="11"/>
      <c r="B148" s="12"/>
      <c r="C148" s="9" t="s">
        <v>434</v>
      </c>
      <c r="D148" s="9" t="s">
        <v>435</v>
      </c>
      <c r="E148" s="9" t="s">
        <v>436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437</v>
      </c>
      <c r="H149" s="9" t="s">
        <v>127</v>
      </c>
      <c r="I149" s="3" t="s">
        <v>18</v>
      </c>
      <c r="J149" s="13" t="s">
        <v>438</v>
      </c>
      <c r="K149" s="14" t="s">
        <v>439</v>
      </c>
      <c r="L149" s="18">
        <f t="shared" si="7"/>
        <v>5.1840277777777777E-2</v>
      </c>
      <c r="M149">
        <f t="shared" si="8"/>
        <v>14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440</v>
      </c>
      <c r="H150" s="9" t="s">
        <v>127</v>
      </c>
      <c r="I150" s="3" t="s">
        <v>18</v>
      </c>
      <c r="J150" s="13" t="s">
        <v>441</v>
      </c>
      <c r="K150" s="14" t="s">
        <v>442</v>
      </c>
      <c r="L150" s="18">
        <f t="shared" si="7"/>
        <v>1.5821759259259216E-2</v>
      </c>
      <c r="M150">
        <f t="shared" si="8"/>
        <v>17</v>
      </c>
    </row>
    <row r="151" spans="1:13" x14ac:dyDescent="0.25">
      <c r="A151" s="11"/>
      <c r="B151" s="12"/>
      <c r="C151" s="9" t="s">
        <v>443</v>
      </c>
      <c r="D151" s="9" t="s">
        <v>444</v>
      </c>
      <c r="E151" s="9" t="s">
        <v>444</v>
      </c>
      <c r="F151" s="9" t="s">
        <v>15</v>
      </c>
      <c r="G151" s="10" t="s">
        <v>12</v>
      </c>
      <c r="H151" s="5"/>
      <c r="I151" s="6"/>
      <c r="J151" s="7"/>
      <c r="K151" s="8"/>
    </row>
    <row r="152" spans="1:13" x14ac:dyDescent="0.25">
      <c r="A152" s="11"/>
      <c r="B152" s="12"/>
      <c r="C152" s="12"/>
      <c r="D152" s="12"/>
      <c r="E152" s="12"/>
      <c r="F152" s="12"/>
      <c r="G152" s="9" t="s">
        <v>445</v>
      </c>
      <c r="H152" s="9" t="s">
        <v>127</v>
      </c>
      <c r="I152" s="3" t="s">
        <v>18</v>
      </c>
      <c r="J152" s="13" t="s">
        <v>446</v>
      </c>
      <c r="K152" s="14" t="s">
        <v>447</v>
      </c>
      <c r="L152" s="18">
        <f t="shared" si="7"/>
        <v>1.9768518518518574E-2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448</v>
      </c>
      <c r="H153" s="9" t="s">
        <v>127</v>
      </c>
      <c r="I153" s="3" t="s">
        <v>18</v>
      </c>
      <c r="J153" s="13" t="s">
        <v>449</v>
      </c>
      <c r="K153" s="14" t="s">
        <v>450</v>
      </c>
      <c r="L153" s="18">
        <f t="shared" si="7"/>
        <v>3.1851851851851798E-2</v>
      </c>
      <c r="M153">
        <f t="shared" si="8"/>
        <v>15</v>
      </c>
    </row>
    <row r="154" spans="1:13" x14ac:dyDescent="0.25">
      <c r="A154" s="11"/>
      <c r="B154" s="12"/>
      <c r="C154" s="9" t="s">
        <v>451</v>
      </c>
      <c r="D154" s="9" t="s">
        <v>452</v>
      </c>
      <c r="E154" s="9" t="s">
        <v>453</v>
      </c>
      <c r="F154" s="9" t="s">
        <v>15</v>
      </c>
      <c r="G154" s="9" t="s">
        <v>454</v>
      </c>
      <c r="H154" s="9" t="s">
        <v>127</v>
      </c>
      <c r="I154" s="3" t="s">
        <v>18</v>
      </c>
      <c r="J154" s="13" t="s">
        <v>455</v>
      </c>
      <c r="K154" s="14" t="s">
        <v>456</v>
      </c>
      <c r="L154" s="18">
        <f t="shared" si="7"/>
        <v>1.1018518518518428E-2</v>
      </c>
      <c r="M154">
        <f t="shared" si="8"/>
        <v>16</v>
      </c>
    </row>
    <row r="155" spans="1:13" x14ac:dyDescent="0.25">
      <c r="A155" s="3" t="s">
        <v>457</v>
      </c>
      <c r="B155" s="9" t="s">
        <v>458</v>
      </c>
      <c r="C155" s="9" t="s">
        <v>459</v>
      </c>
      <c r="D155" s="9" t="s">
        <v>460</v>
      </c>
      <c r="E155" s="9" t="s">
        <v>461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462</v>
      </c>
      <c r="H156" s="9" t="s">
        <v>17</v>
      </c>
      <c r="I156" s="3" t="s">
        <v>18</v>
      </c>
      <c r="J156" s="13" t="s">
        <v>463</v>
      </c>
      <c r="K156" s="14" t="s">
        <v>464</v>
      </c>
      <c r="L156" s="18">
        <f t="shared" si="7"/>
        <v>1.4953703703703636E-2</v>
      </c>
      <c r="M156">
        <f t="shared" si="8"/>
        <v>12</v>
      </c>
    </row>
    <row r="157" spans="1:13" x14ac:dyDescent="0.25">
      <c r="A157" s="11"/>
      <c r="B157" s="11"/>
      <c r="C157" s="11"/>
      <c r="D157" s="11"/>
      <c r="E157" s="11"/>
      <c r="F157" s="11"/>
      <c r="G157" s="3" t="s">
        <v>465</v>
      </c>
      <c r="H157" s="3" t="s">
        <v>17</v>
      </c>
      <c r="I157" s="3" t="s">
        <v>18</v>
      </c>
      <c r="J157" s="15" t="s">
        <v>466</v>
      </c>
      <c r="K157" s="16" t="s">
        <v>467</v>
      </c>
      <c r="L157" s="18">
        <f t="shared" si="7"/>
        <v>6.4074074074074172E-2</v>
      </c>
      <c r="M157">
        <f t="shared" si="8"/>
        <v>16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opLeftCell="K1" workbookViewId="0">
      <selection activeCell="P1" sqref="P1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31.42578125" bestFit="1" customWidth="1"/>
    <col min="5" max="5" width="32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7</v>
      </c>
      <c r="Q2">
        <f>AVERAGE($P$2:$P$25)</f>
        <v>6.958333333333333</v>
      </c>
      <c r="R2" s="19">
        <v>1.6666666666666666E-2</v>
      </c>
      <c r="S2" s="18">
        <f>AVERAGEIF($R$2:$R$25, "&lt;&gt; 0")</f>
        <v>2.1452737431036029E-2</v>
      </c>
    </row>
    <row r="3" spans="1:19" x14ac:dyDescent="0.25">
      <c r="A3" s="3" t="s">
        <v>85</v>
      </c>
      <c r="B3" s="9" t="s">
        <v>86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6.958333333333333</v>
      </c>
      <c r="R3" s="19">
        <f t="shared" ref="R3:R25" si="1">AVERAGEIF(M:M,O3,L:L)</f>
        <v>1.7685185185185179E-2</v>
      </c>
      <c r="S3" s="18">
        <f t="shared" ref="S3:S25" si="2">AVERAGEIF($R$2:$R$25, "&lt;&gt; 0")</f>
        <v>2.1452737431036029E-2</v>
      </c>
    </row>
    <row r="4" spans="1:19" x14ac:dyDescent="0.25">
      <c r="A4" s="11"/>
      <c r="B4" s="12"/>
      <c r="C4" s="9" t="s">
        <v>87</v>
      </c>
      <c r="D4" s="9" t="s">
        <v>88</v>
      </c>
      <c r="E4" s="9" t="s">
        <v>88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6.958333333333333</v>
      </c>
      <c r="R4" s="19">
        <f t="shared" si="1"/>
        <v>1.3746141975308638E-2</v>
      </c>
      <c r="S4" s="18">
        <f t="shared" si="2"/>
        <v>2.1452737431036029E-2</v>
      </c>
    </row>
    <row r="5" spans="1:19" x14ac:dyDescent="0.25">
      <c r="A5" s="11"/>
      <c r="B5" s="12"/>
      <c r="C5" s="12"/>
      <c r="D5" s="12"/>
      <c r="E5" s="12"/>
      <c r="F5" s="12"/>
      <c r="G5" s="9" t="s">
        <v>468</v>
      </c>
      <c r="H5" s="9" t="s">
        <v>17</v>
      </c>
      <c r="I5" s="3" t="s">
        <v>469</v>
      </c>
      <c r="J5" s="13" t="s">
        <v>470</v>
      </c>
      <c r="K5" s="14" t="s">
        <v>471</v>
      </c>
      <c r="L5" s="18">
        <f t="shared" ref="L5:L66" si="3">K5-J5</f>
        <v>3.4525462962962994E-2</v>
      </c>
      <c r="M5">
        <f t="shared" ref="M5:M66" si="4">HOUR(J5)</f>
        <v>8</v>
      </c>
      <c r="O5">
        <v>3</v>
      </c>
      <c r="P5">
        <f>COUNTIF(M:M,"3")</f>
        <v>5</v>
      </c>
      <c r="Q5">
        <f t="shared" si="0"/>
        <v>6.958333333333333</v>
      </c>
      <c r="R5" s="19">
        <f t="shared" si="1"/>
        <v>1.8342592592592594E-2</v>
      </c>
      <c r="S5" s="18">
        <f t="shared" si="2"/>
        <v>2.1452737431036029E-2</v>
      </c>
    </row>
    <row r="6" spans="1:19" x14ac:dyDescent="0.25">
      <c r="A6" s="11"/>
      <c r="B6" s="12"/>
      <c r="C6" s="12"/>
      <c r="D6" s="12"/>
      <c r="E6" s="12"/>
      <c r="F6" s="12"/>
      <c r="G6" s="9" t="s">
        <v>472</v>
      </c>
      <c r="H6" s="9" t="s">
        <v>17</v>
      </c>
      <c r="I6" s="3" t="s">
        <v>469</v>
      </c>
      <c r="J6" s="13" t="s">
        <v>473</v>
      </c>
      <c r="K6" s="14" t="s">
        <v>474</v>
      </c>
      <c r="L6" s="18">
        <f t="shared" si="3"/>
        <v>2.4722222222222201E-2</v>
      </c>
      <c r="M6">
        <f t="shared" si="4"/>
        <v>12</v>
      </c>
      <c r="O6">
        <v>4</v>
      </c>
      <c r="P6">
        <f>COUNTIF(M:M,"4")</f>
        <v>7</v>
      </c>
      <c r="Q6">
        <f t="shared" si="0"/>
        <v>6.958333333333333</v>
      </c>
      <c r="R6" s="19">
        <f t="shared" si="1"/>
        <v>1.4510582010582005E-2</v>
      </c>
      <c r="S6" s="18">
        <f t="shared" si="2"/>
        <v>2.1452737431036029E-2</v>
      </c>
    </row>
    <row r="7" spans="1:19" x14ac:dyDescent="0.25">
      <c r="A7" s="11"/>
      <c r="B7" s="12"/>
      <c r="C7" s="9" t="s">
        <v>24</v>
      </c>
      <c r="D7" s="9" t="s">
        <v>25</v>
      </c>
      <c r="E7" s="9" t="s">
        <v>25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8</v>
      </c>
      <c r="Q7">
        <f t="shared" si="0"/>
        <v>6.958333333333333</v>
      </c>
      <c r="R7" s="19">
        <f t="shared" si="1"/>
        <v>2.4188368055555562E-2</v>
      </c>
      <c r="S7" s="18">
        <f t="shared" si="2"/>
        <v>2.1452737431036029E-2</v>
      </c>
    </row>
    <row r="8" spans="1:19" x14ac:dyDescent="0.25">
      <c r="A8" s="11"/>
      <c r="B8" s="12"/>
      <c r="C8" s="12"/>
      <c r="D8" s="12"/>
      <c r="E8" s="12"/>
      <c r="F8" s="12"/>
      <c r="G8" s="9" t="s">
        <v>475</v>
      </c>
      <c r="H8" s="9" t="s">
        <v>17</v>
      </c>
      <c r="I8" s="3" t="s">
        <v>469</v>
      </c>
      <c r="J8" s="13" t="s">
        <v>476</v>
      </c>
      <c r="K8" s="14" t="s">
        <v>477</v>
      </c>
      <c r="L8" s="18">
        <f t="shared" si="3"/>
        <v>2.9351851851851796E-2</v>
      </c>
      <c r="M8">
        <f t="shared" si="4"/>
        <v>7</v>
      </c>
      <c r="O8">
        <v>6</v>
      </c>
      <c r="P8">
        <f>COUNTIF(M:M,"6")</f>
        <v>15</v>
      </c>
      <c r="Q8">
        <f t="shared" si="0"/>
        <v>6.958333333333333</v>
      </c>
      <c r="R8" s="19">
        <f t="shared" si="1"/>
        <v>2.3835648148148154E-2</v>
      </c>
      <c r="S8" s="18">
        <f t="shared" si="2"/>
        <v>2.1452737431036029E-2</v>
      </c>
    </row>
    <row r="9" spans="1:19" x14ac:dyDescent="0.25">
      <c r="A9" s="11"/>
      <c r="B9" s="12"/>
      <c r="C9" s="12"/>
      <c r="D9" s="12"/>
      <c r="E9" s="12"/>
      <c r="F9" s="12"/>
      <c r="G9" s="9" t="s">
        <v>478</v>
      </c>
      <c r="H9" s="9" t="s">
        <v>17</v>
      </c>
      <c r="I9" s="3" t="s">
        <v>469</v>
      </c>
      <c r="J9" s="13" t="s">
        <v>479</v>
      </c>
      <c r="K9" s="14" t="s">
        <v>480</v>
      </c>
      <c r="L9" s="18">
        <f t="shared" si="3"/>
        <v>2.2418981481481526E-2</v>
      </c>
      <c r="M9">
        <f t="shared" si="4"/>
        <v>10</v>
      </c>
      <c r="O9">
        <v>7</v>
      </c>
      <c r="P9">
        <f>COUNTIF(M:M,"7")</f>
        <v>5</v>
      </c>
      <c r="Q9">
        <f t="shared" si="0"/>
        <v>6.958333333333333</v>
      </c>
      <c r="R9" s="19">
        <f t="shared" si="1"/>
        <v>2.546759259259258E-2</v>
      </c>
      <c r="S9" s="18">
        <f t="shared" si="2"/>
        <v>2.1452737431036029E-2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481</v>
      </c>
      <c r="H10" s="9" t="s">
        <v>17</v>
      </c>
      <c r="I10" s="3" t="s">
        <v>469</v>
      </c>
      <c r="J10" s="13" t="s">
        <v>482</v>
      </c>
      <c r="K10" s="14" t="s">
        <v>483</v>
      </c>
      <c r="L10" s="18">
        <f t="shared" si="3"/>
        <v>5.9629629629629588E-2</v>
      </c>
      <c r="M10">
        <f t="shared" si="4"/>
        <v>13</v>
      </c>
      <c r="O10">
        <v>8</v>
      </c>
      <c r="P10">
        <f>COUNTIF(M:M,"8")</f>
        <v>16</v>
      </c>
      <c r="Q10">
        <f t="shared" si="0"/>
        <v>6.958333333333333</v>
      </c>
      <c r="R10" s="19">
        <f t="shared" si="1"/>
        <v>2.6247106481481482E-2</v>
      </c>
      <c r="S10" s="18">
        <f t="shared" si="2"/>
        <v>2.1452737431036029E-2</v>
      </c>
    </row>
    <row r="11" spans="1:19" x14ac:dyDescent="0.25">
      <c r="A11" s="11"/>
      <c r="B11" s="12"/>
      <c r="C11" s="9" t="s">
        <v>104</v>
      </c>
      <c r="D11" s="9" t="s">
        <v>105</v>
      </c>
      <c r="E11" s="9" t="s">
        <v>105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10</v>
      </c>
      <c r="Q11">
        <f t="shared" si="0"/>
        <v>6.958333333333333</v>
      </c>
      <c r="R11" s="19">
        <f t="shared" si="1"/>
        <v>2.1778935185185162E-2</v>
      </c>
      <c r="S11" s="18">
        <f t="shared" si="2"/>
        <v>2.1452737431036029E-2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484</v>
      </c>
      <c r="H12" s="9" t="s">
        <v>17</v>
      </c>
      <c r="I12" s="3" t="s">
        <v>469</v>
      </c>
      <c r="J12" s="13" t="s">
        <v>485</v>
      </c>
      <c r="K12" s="14" t="s">
        <v>486</v>
      </c>
      <c r="L12" s="18">
        <f t="shared" si="3"/>
        <v>1.5972222222222221E-2</v>
      </c>
      <c r="M12">
        <f t="shared" si="4"/>
        <v>7</v>
      </c>
      <c r="O12">
        <v>10</v>
      </c>
      <c r="P12">
        <f>COUNTIF(M:M,"10")</f>
        <v>12</v>
      </c>
      <c r="Q12">
        <f t="shared" si="0"/>
        <v>6.958333333333333</v>
      </c>
      <c r="R12" s="19">
        <f t="shared" si="1"/>
        <v>2.2388117283950622E-2</v>
      </c>
      <c r="S12" s="18">
        <f t="shared" si="2"/>
        <v>2.1452737431036029E-2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487</v>
      </c>
      <c r="H13" s="9" t="s">
        <v>17</v>
      </c>
      <c r="I13" s="3" t="s">
        <v>469</v>
      </c>
      <c r="J13" s="13" t="s">
        <v>488</v>
      </c>
      <c r="K13" s="14" t="s">
        <v>489</v>
      </c>
      <c r="L13" s="18">
        <f t="shared" si="3"/>
        <v>1.7523148148148149E-2</v>
      </c>
      <c r="M13">
        <f t="shared" si="4"/>
        <v>11</v>
      </c>
      <c r="O13">
        <v>11</v>
      </c>
      <c r="P13">
        <f>COUNTIF(M:M,"11")</f>
        <v>13</v>
      </c>
      <c r="Q13">
        <f t="shared" si="0"/>
        <v>6.958333333333333</v>
      </c>
      <c r="R13" s="19">
        <f t="shared" si="1"/>
        <v>2.8537215099715105E-2</v>
      </c>
      <c r="S13" s="18">
        <f t="shared" si="2"/>
        <v>2.1452737431036029E-2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490</v>
      </c>
      <c r="H14" s="9" t="s">
        <v>17</v>
      </c>
      <c r="I14" s="3" t="s">
        <v>469</v>
      </c>
      <c r="J14" s="13" t="s">
        <v>491</v>
      </c>
      <c r="K14" s="14" t="s">
        <v>492</v>
      </c>
      <c r="L14" s="18">
        <f t="shared" si="3"/>
        <v>2.7280092592592453E-2</v>
      </c>
      <c r="M14">
        <f t="shared" si="4"/>
        <v>12</v>
      </c>
      <c r="O14">
        <v>12</v>
      </c>
      <c r="P14">
        <f>COUNTIF(M:M,"12")</f>
        <v>14</v>
      </c>
      <c r="Q14">
        <f t="shared" si="0"/>
        <v>6.958333333333333</v>
      </c>
      <c r="R14" s="19">
        <f t="shared" si="1"/>
        <v>2.6105324074074072E-2</v>
      </c>
      <c r="S14" s="18">
        <f t="shared" si="2"/>
        <v>2.1452737431036029E-2</v>
      </c>
    </row>
    <row r="15" spans="1:19" x14ac:dyDescent="0.25">
      <c r="A15" s="11"/>
      <c r="B15" s="12"/>
      <c r="C15" s="9" t="s">
        <v>40</v>
      </c>
      <c r="D15" s="9" t="s">
        <v>41</v>
      </c>
      <c r="E15" s="9" t="s">
        <v>493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14</v>
      </c>
      <c r="Q15">
        <f t="shared" si="0"/>
        <v>6.958333333333333</v>
      </c>
      <c r="R15" s="19">
        <f t="shared" si="1"/>
        <v>3.6411210317460321E-2</v>
      </c>
      <c r="S15" s="18">
        <f t="shared" si="2"/>
        <v>2.1452737431036029E-2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494</v>
      </c>
      <c r="H16" s="9" t="s">
        <v>17</v>
      </c>
      <c r="I16" s="3" t="s">
        <v>469</v>
      </c>
      <c r="J16" s="13" t="s">
        <v>495</v>
      </c>
      <c r="K16" s="14" t="s">
        <v>496</v>
      </c>
      <c r="L16" s="18">
        <f t="shared" si="3"/>
        <v>2.0682870370370365E-2</v>
      </c>
      <c r="M16">
        <f t="shared" si="4"/>
        <v>7</v>
      </c>
      <c r="O16">
        <v>14</v>
      </c>
      <c r="P16">
        <f>COUNTIF(M:M,"14")</f>
        <v>8</v>
      </c>
      <c r="Q16">
        <f t="shared" si="0"/>
        <v>6.958333333333333</v>
      </c>
      <c r="R16" s="19">
        <f t="shared" si="1"/>
        <v>3.0542534722222209E-2</v>
      </c>
      <c r="S16" s="18">
        <f t="shared" si="2"/>
        <v>2.1452737431036029E-2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497</v>
      </c>
      <c r="H17" s="9" t="s">
        <v>17</v>
      </c>
      <c r="I17" s="3" t="s">
        <v>469</v>
      </c>
      <c r="J17" s="13" t="s">
        <v>498</v>
      </c>
      <c r="K17" s="14" t="s">
        <v>499</v>
      </c>
      <c r="L17" s="18">
        <f t="shared" si="3"/>
        <v>2.0474537037037055E-2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6.958333333333333</v>
      </c>
      <c r="R17" s="19">
        <f t="shared" si="1"/>
        <v>2.1739969135802468E-2</v>
      </c>
      <c r="S17" s="18">
        <f t="shared" si="2"/>
        <v>2.1452737431036029E-2</v>
      </c>
    </row>
    <row r="18" spans="1:19" x14ac:dyDescent="0.25">
      <c r="A18" s="11"/>
      <c r="B18" s="12"/>
      <c r="C18" s="9" t="s">
        <v>112</v>
      </c>
      <c r="D18" s="9" t="s">
        <v>113</v>
      </c>
      <c r="E18" s="9" t="s">
        <v>113</v>
      </c>
      <c r="F18" s="9" t="s">
        <v>15</v>
      </c>
      <c r="G18" s="9" t="s">
        <v>500</v>
      </c>
      <c r="H18" s="9" t="s">
        <v>17</v>
      </c>
      <c r="I18" s="3" t="s">
        <v>469</v>
      </c>
      <c r="J18" s="13" t="s">
        <v>501</v>
      </c>
      <c r="K18" s="14" t="s">
        <v>502</v>
      </c>
      <c r="L18" s="18">
        <f t="shared" si="3"/>
        <v>3.2106481481481541E-2</v>
      </c>
      <c r="M18">
        <f t="shared" si="4"/>
        <v>6</v>
      </c>
      <c r="O18">
        <v>16</v>
      </c>
      <c r="P18">
        <f>COUNTIF(M:M,"16")</f>
        <v>7</v>
      </c>
      <c r="Q18">
        <f t="shared" si="0"/>
        <v>6.958333333333333</v>
      </c>
      <c r="R18" s="19">
        <f t="shared" si="1"/>
        <v>2.2853835978836008E-2</v>
      </c>
      <c r="S18" s="18">
        <f t="shared" si="2"/>
        <v>2.1452737431036029E-2</v>
      </c>
    </row>
    <row r="19" spans="1:19" x14ac:dyDescent="0.25">
      <c r="A19" s="11"/>
      <c r="B19" s="12"/>
      <c r="C19" s="9" t="s">
        <v>68</v>
      </c>
      <c r="D19" s="9" t="s">
        <v>69</v>
      </c>
      <c r="E19" s="9" t="s">
        <v>69</v>
      </c>
      <c r="F19" s="9" t="s">
        <v>15</v>
      </c>
      <c r="G19" s="9" t="s">
        <v>503</v>
      </c>
      <c r="H19" s="9" t="s">
        <v>17</v>
      </c>
      <c r="I19" s="3" t="s">
        <v>469</v>
      </c>
      <c r="J19" s="13" t="s">
        <v>504</v>
      </c>
      <c r="K19" s="14" t="s">
        <v>505</v>
      </c>
      <c r="L19" s="18">
        <f t="shared" si="3"/>
        <v>4.8923611111111098E-2</v>
      </c>
      <c r="M19">
        <f t="shared" si="4"/>
        <v>13</v>
      </c>
      <c r="O19">
        <v>17</v>
      </c>
      <c r="P19">
        <f>COUNTIF(M:M,"17")</f>
        <v>1</v>
      </c>
      <c r="Q19">
        <f t="shared" si="0"/>
        <v>6.958333333333333</v>
      </c>
      <c r="R19" s="19">
        <f t="shared" si="1"/>
        <v>2.0474537037037055E-2</v>
      </c>
      <c r="S19" s="18">
        <f t="shared" si="2"/>
        <v>2.1452737431036029E-2</v>
      </c>
    </row>
    <row r="20" spans="1:19" x14ac:dyDescent="0.25">
      <c r="A20" s="11"/>
      <c r="B20" s="12"/>
      <c r="C20" s="9" t="s">
        <v>73</v>
      </c>
      <c r="D20" s="9" t="s">
        <v>74</v>
      </c>
      <c r="E20" s="9" t="s">
        <v>74</v>
      </c>
      <c r="F20" s="9" t="s">
        <v>15</v>
      </c>
      <c r="G20" s="9" t="s">
        <v>506</v>
      </c>
      <c r="H20" s="9" t="s">
        <v>76</v>
      </c>
      <c r="I20" s="3" t="s">
        <v>469</v>
      </c>
      <c r="J20" s="13" t="s">
        <v>507</v>
      </c>
      <c r="K20" s="14" t="s">
        <v>508</v>
      </c>
      <c r="L20" s="18">
        <f t="shared" si="3"/>
        <v>2.6446759259259267E-2</v>
      </c>
      <c r="M20">
        <f t="shared" si="4"/>
        <v>8</v>
      </c>
      <c r="O20">
        <v>18</v>
      </c>
      <c r="P20">
        <f>COUNTIF(M:M,"18")</f>
        <v>3</v>
      </c>
      <c r="Q20">
        <f t="shared" si="0"/>
        <v>6.958333333333333</v>
      </c>
      <c r="R20" s="19">
        <f t="shared" si="1"/>
        <v>1.945987654320987E-2</v>
      </c>
      <c r="S20" s="18">
        <f t="shared" si="2"/>
        <v>2.1452737431036029E-2</v>
      </c>
    </row>
    <row r="21" spans="1:19" x14ac:dyDescent="0.25">
      <c r="A21" s="11"/>
      <c r="B21" s="12"/>
      <c r="C21" s="9" t="s">
        <v>509</v>
      </c>
      <c r="D21" s="9" t="s">
        <v>510</v>
      </c>
      <c r="E21" s="9" t="s">
        <v>510</v>
      </c>
      <c r="F21" s="9" t="s">
        <v>15</v>
      </c>
      <c r="G21" s="9" t="s">
        <v>511</v>
      </c>
      <c r="H21" s="9" t="s">
        <v>76</v>
      </c>
      <c r="I21" s="3" t="s">
        <v>469</v>
      </c>
      <c r="J21" s="13" t="s">
        <v>512</v>
      </c>
      <c r="K21" s="14" t="s">
        <v>513</v>
      </c>
      <c r="L21" s="18">
        <f t="shared" si="3"/>
        <v>2.7951388888888873E-2</v>
      </c>
      <c r="M21">
        <f t="shared" si="4"/>
        <v>11</v>
      </c>
      <c r="O21">
        <v>19</v>
      </c>
      <c r="P21">
        <f>COUNTIF(M:M,"19")</f>
        <v>2</v>
      </c>
      <c r="Q21">
        <f t="shared" si="0"/>
        <v>6.958333333333333</v>
      </c>
      <c r="R21" s="19">
        <f t="shared" si="1"/>
        <v>1.3431712962962972E-2</v>
      </c>
      <c r="S21" s="18">
        <f t="shared" si="2"/>
        <v>2.1452737431036029E-2</v>
      </c>
    </row>
    <row r="22" spans="1:19" x14ac:dyDescent="0.25">
      <c r="A22" s="11"/>
      <c r="B22" s="12"/>
      <c r="C22" s="9" t="s">
        <v>514</v>
      </c>
      <c r="D22" s="9" t="s">
        <v>515</v>
      </c>
      <c r="E22" s="9" t="s">
        <v>515</v>
      </c>
      <c r="F22" s="9" t="s">
        <v>15</v>
      </c>
      <c r="G22" s="9" t="s">
        <v>516</v>
      </c>
      <c r="H22" s="9" t="s">
        <v>17</v>
      </c>
      <c r="I22" s="3" t="s">
        <v>469</v>
      </c>
      <c r="J22" s="13" t="s">
        <v>517</v>
      </c>
      <c r="K22" s="14" t="s">
        <v>518</v>
      </c>
      <c r="L22" s="18">
        <f t="shared" si="3"/>
        <v>1.8159722222222174E-2</v>
      </c>
      <c r="M22">
        <f t="shared" si="4"/>
        <v>14</v>
      </c>
      <c r="O22">
        <v>20</v>
      </c>
      <c r="P22">
        <f>COUNTIF(M:M,"20")</f>
        <v>2</v>
      </c>
      <c r="Q22">
        <f t="shared" si="0"/>
        <v>6.958333333333333</v>
      </c>
      <c r="R22" s="19">
        <f t="shared" si="1"/>
        <v>1.7216435185185119E-2</v>
      </c>
      <c r="S22" s="18">
        <f t="shared" si="2"/>
        <v>2.1452737431036029E-2</v>
      </c>
    </row>
    <row r="23" spans="1:19" x14ac:dyDescent="0.25">
      <c r="A23" s="3" t="s">
        <v>122</v>
      </c>
      <c r="B23" s="9" t="s">
        <v>123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6.958333333333333</v>
      </c>
      <c r="R23" s="19">
        <f t="shared" si="1"/>
        <v>1.5775462962962894E-2</v>
      </c>
      <c r="S23" s="18">
        <f t="shared" si="2"/>
        <v>2.1452737431036029E-2</v>
      </c>
    </row>
    <row r="24" spans="1:19" x14ac:dyDescent="0.25">
      <c r="A24" s="11"/>
      <c r="B24" s="12"/>
      <c r="C24" s="9" t="s">
        <v>124</v>
      </c>
      <c r="D24" s="9" t="s">
        <v>125</v>
      </c>
      <c r="E24" s="10" t="s">
        <v>12</v>
      </c>
      <c r="F24" s="5"/>
      <c r="G24" s="5"/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6.958333333333333</v>
      </c>
      <c r="R24" s="19">
        <f t="shared" si="1"/>
        <v>1.6944444444444429E-2</v>
      </c>
      <c r="S24" s="18">
        <f t="shared" si="2"/>
        <v>2.1452737431036029E-2</v>
      </c>
    </row>
    <row r="25" spans="1:19" x14ac:dyDescent="0.25">
      <c r="A25" s="11"/>
      <c r="B25" s="12"/>
      <c r="C25" s="12"/>
      <c r="D25" s="12"/>
      <c r="E25" s="9" t="s">
        <v>125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5</v>
      </c>
      <c r="Q25">
        <f t="shared" si="0"/>
        <v>6.958333333333333</v>
      </c>
      <c r="R25" s="19">
        <f t="shared" si="1"/>
        <v>2.0516203703703662E-2</v>
      </c>
      <c r="S25" s="18">
        <f t="shared" si="2"/>
        <v>2.1452737431036029E-2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519</v>
      </c>
      <c r="H26" s="9" t="s">
        <v>127</v>
      </c>
      <c r="I26" s="3" t="s">
        <v>469</v>
      </c>
      <c r="J26" s="13" t="s">
        <v>520</v>
      </c>
      <c r="K26" s="17" t="s">
        <v>521</v>
      </c>
      <c r="L26" s="18">
        <f t="shared" si="3"/>
        <v>1.4004629629629631E-2</v>
      </c>
      <c r="M26">
        <v>0</v>
      </c>
    </row>
    <row r="27" spans="1:19" x14ac:dyDescent="0.25">
      <c r="A27" s="11"/>
      <c r="B27" s="12"/>
      <c r="C27" s="12"/>
      <c r="D27" s="12"/>
      <c r="E27" s="12"/>
      <c r="F27" s="12"/>
      <c r="G27" s="9" t="s">
        <v>522</v>
      </c>
      <c r="H27" s="9" t="s">
        <v>127</v>
      </c>
      <c r="I27" s="3" t="s">
        <v>469</v>
      </c>
      <c r="J27" s="13" t="s">
        <v>523</v>
      </c>
      <c r="K27" s="14" t="s">
        <v>524</v>
      </c>
      <c r="L27" s="18">
        <f t="shared" si="3"/>
        <v>1.2546296296296292E-2</v>
      </c>
      <c r="M27">
        <f t="shared" si="4"/>
        <v>2</v>
      </c>
      <c r="O27" s="20">
        <v>1.3888888888888888E-2</v>
      </c>
    </row>
    <row r="28" spans="1:19" x14ac:dyDescent="0.25">
      <c r="A28" s="11"/>
      <c r="B28" s="12"/>
      <c r="C28" s="12"/>
      <c r="D28" s="12"/>
      <c r="E28" s="12"/>
      <c r="F28" s="12"/>
      <c r="G28" s="9" t="s">
        <v>525</v>
      </c>
      <c r="H28" s="9" t="s">
        <v>127</v>
      </c>
      <c r="I28" s="3" t="s">
        <v>469</v>
      </c>
      <c r="J28" s="13" t="s">
        <v>526</v>
      </c>
      <c r="K28" s="14" t="s">
        <v>527</v>
      </c>
      <c r="L28" s="18">
        <f t="shared" si="3"/>
        <v>1.4351851851851838E-2</v>
      </c>
      <c r="M28">
        <f t="shared" si="4"/>
        <v>4</v>
      </c>
      <c r="O28" s="20">
        <v>1.4583333333333332E-2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528</v>
      </c>
      <c r="H29" s="9" t="s">
        <v>127</v>
      </c>
      <c r="I29" s="3" t="s">
        <v>469</v>
      </c>
      <c r="J29" s="13" t="s">
        <v>529</v>
      </c>
      <c r="K29" s="14" t="s">
        <v>530</v>
      </c>
      <c r="L29" s="18">
        <f t="shared" si="3"/>
        <v>3.7025462962962941E-2</v>
      </c>
      <c r="M29">
        <f t="shared" si="4"/>
        <v>6</v>
      </c>
      <c r="O29" s="18">
        <v>1.2893518518518518E-2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531</v>
      </c>
      <c r="H30" s="9" t="s">
        <v>127</v>
      </c>
      <c r="I30" s="3" t="s">
        <v>469</v>
      </c>
      <c r="J30" s="13" t="s">
        <v>532</v>
      </c>
      <c r="K30" s="14" t="s">
        <v>533</v>
      </c>
      <c r="L30" s="18">
        <f t="shared" si="3"/>
        <v>3.4166666666666679E-2</v>
      </c>
      <c r="M30">
        <f t="shared" si="4"/>
        <v>6</v>
      </c>
      <c r="O30" s="18">
        <v>1.7523148148148152E-2</v>
      </c>
    </row>
    <row r="31" spans="1:19" x14ac:dyDescent="0.25">
      <c r="A31" s="11"/>
      <c r="B31" s="12"/>
      <c r="C31" s="12"/>
      <c r="D31" s="12"/>
      <c r="E31" s="12"/>
      <c r="F31" s="12"/>
      <c r="G31" s="9" t="s">
        <v>534</v>
      </c>
      <c r="H31" s="9" t="s">
        <v>127</v>
      </c>
      <c r="I31" s="3" t="s">
        <v>469</v>
      </c>
      <c r="J31" s="13" t="s">
        <v>535</v>
      </c>
      <c r="K31" s="14" t="s">
        <v>536</v>
      </c>
      <c r="L31" s="18">
        <f t="shared" si="3"/>
        <v>1.815972222222223E-2</v>
      </c>
      <c r="M31">
        <f t="shared" si="4"/>
        <v>10</v>
      </c>
      <c r="O31" s="18">
        <v>1.6006944444444442E-2</v>
      </c>
    </row>
    <row r="32" spans="1:19" x14ac:dyDescent="0.25">
      <c r="A32" s="11"/>
      <c r="B32" s="12"/>
      <c r="C32" s="12"/>
      <c r="D32" s="12"/>
      <c r="E32" s="12"/>
      <c r="F32" s="12"/>
      <c r="G32" s="9" t="s">
        <v>537</v>
      </c>
      <c r="H32" s="9" t="s">
        <v>127</v>
      </c>
      <c r="I32" s="3" t="s">
        <v>469</v>
      </c>
      <c r="J32" s="13" t="s">
        <v>538</v>
      </c>
      <c r="K32" s="14" t="s">
        <v>539</v>
      </c>
      <c r="L32" s="18">
        <f t="shared" si="3"/>
        <v>2.0300925925925917E-2</v>
      </c>
      <c r="M32">
        <f t="shared" si="4"/>
        <v>15</v>
      </c>
      <c r="O32" s="18">
        <v>2.1539351851851851E-2</v>
      </c>
    </row>
    <row r="33" spans="1:15" x14ac:dyDescent="0.25">
      <c r="A33" s="11"/>
      <c r="B33" s="12"/>
      <c r="C33" s="12"/>
      <c r="D33" s="12"/>
      <c r="E33" s="12"/>
      <c r="F33" s="12"/>
      <c r="G33" s="9" t="s">
        <v>540</v>
      </c>
      <c r="H33" s="9" t="s">
        <v>127</v>
      </c>
      <c r="I33" s="3" t="s">
        <v>469</v>
      </c>
      <c r="J33" s="13" t="s">
        <v>541</v>
      </c>
      <c r="K33" s="14" t="s">
        <v>542</v>
      </c>
      <c r="L33" s="18">
        <f t="shared" si="3"/>
        <v>2.6423611111111134E-2</v>
      </c>
      <c r="M33">
        <f t="shared" si="4"/>
        <v>16</v>
      </c>
      <c r="O33" s="18">
        <v>2.1134259259259262E-2</v>
      </c>
    </row>
    <row r="34" spans="1:15" x14ac:dyDescent="0.25">
      <c r="A34" s="11"/>
      <c r="B34" s="12"/>
      <c r="C34" s="12"/>
      <c r="D34" s="12"/>
      <c r="E34" s="12"/>
      <c r="F34" s="12"/>
      <c r="G34" s="9" t="s">
        <v>543</v>
      </c>
      <c r="H34" s="9" t="s">
        <v>127</v>
      </c>
      <c r="I34" s="3" t="s">
        <v>469</v>
      </c>
      <c r="J34" s="13" t="s">
        <v>544</v>
      </c>
      <c r="K34" s="14" t="s">
        <v>545</v>
      </c>
      <c r="L34" s="18">
        <f t="shared" si="3"/>
        <v>1.7685185185185137E-2</v>
      </c>
      <c r="M34">
        <f t="shared" si="4"/>
        <v>20</v>
      </c>
    </row>
    <row r="35" spans="1:15" x14ac:dyDescent="0.25">
      <c r="A35" s="11"/>
      <c r="B35" s="12"/>
      <c r="C35" s="12"/>
      <c r="D35" s="12"/>
      <c r="E35" s="9" t="s">
        <v>151</v>
      </c>
      <c r="F35" s="9" t="s">
        <v>15</v>
      </c>
      <c r="G35" s="10" t="s">
        <v>12</v>
      </c>
      <c r="H35" s="5"/>
      <c r="I35" s="6"/>
      <c r="J35" s="7"/>
      <c r="K35" s="8"/>
      <c r="O35" s="20">
        <f>AVERAGE(O27:O33)</f>
        <v>1.6795634920634923E-2</v>
      </c>
    </row>
    <row r="36" spans="1:15" x14ac:dyDescent="0.25">
      <c r="A36" s="11"/>
      <c r="B36" s="12"/>
      <c r="C36" s="12"/>
      <c r="D36" s="12"/>
      <c r="E36" s="12"/>
      <c r="F36" s="12"/>
      <c r="G36" s="9" t="s">
        <v>546</v>
      </c>
      <c r="H36" s="9" t="s">
        <v>153</v>
      </c>
      <c r="I36" s="3" t="s">
        <v>469</v>
      </c>
      <c r="J36" s="13" t="s">
        <v>547</v>
      </c>
      <c r="K36" s="17" t="s">
        <v>548</v>
      </c>
      <c r="L36" s="18">
        <f t="shared" si="3"/>
        <v>1.5173611111111113E-2</v>
      </c>
      <c r="M36">
        <v>0</v>
      </c>
    </row>
    <row r="37" spans="1:15" x14ac:dyDescent="0.25">
      <c r="A37" s="11"/>
      <c r="B37" s="12"/>
      <c r="C37" s="12"/>
      <c r="D37" s="12"/>
      <c r="E37" s="12"/>
      <c r="F37" s="12"/>
      <c r="G37" s="9" t="s">
        <v>549</v>
      </c>
      <c r="H37" s="9" t="s">
        <v>153</v>
      </c>
      <c r="I37" s="3" t="s">
        <v>469</v>
      </c>
      <c r="J37" s="13" t="s">
        <v>550</v>
      </c>
      <c r="K37" s="14" t="s">
        <v>551</v>
      </c>
      <c r="L37" s="18">
        <f t="shared" si="3"/>
        <v>2.2962962962962963E-2</v>
      </c>
      <c r="M37">
        <f t="shared" si="4"/>
        <v>3</v>
      </c>
    </row>
    <row r="38" spans="1:15" x14ac:dyDescent="0.25">
      <c r="A38" s="11"/>
      <c r="B38" s="12"/>
      <c r="C38" s="9" t="s">
        <v>162</v>
      </c>
      <c r="D38" s="9" t="s">
        <v>163</v>
      </c>
      <c r="E38" s="9" t="s">
        <v>163</v>
      </c>
      <c r="F38" s="9" t="s">
        <v>15</v>
      </c>
      <c r="G38" s="10" t="s">
        <v>12</v>
      </c>
      <c r="H38" s="5"/>
      <c r="I38" s="6"/>
      <c r="J38" s="7"/>
      <c r="K38" s="8"/>
    </row>
    <row r="39" spans="1:15" x14ac:dyDescent="0.25">
      <c r="A39" s="11"/>
      <c r="B39" s="12"/>
      <c r="C39" s="12"/>
      <c r="D39" s="12"/>
      <c r="E39" s="12"/>
      <c r="F39" s="12"/>
      <c r="G39" s="9" t="s">
        <v>552</v>
      </c>
      <c r="H39" s="9" t="s">
        <v>127</v>
      </c>
      <c r="I39" s="3" t="s">
        <v>469</v>
      </c>
      <c r="J39" s="13" t="s">
        <v>553</v>
      </c>
      <c r="K39" s="14" t="s">
        <v>554</v>
      </c>
      <c r="L39" s="18">
        <f t="shared" si="3"/>
        <v>1.9317129629629559E-2</v>
      </c>
      <c r="M39">
        <f t="shared" si="4"/>
        <v>8</v>
      </c>
    </row>
    <row r="40" spans="1:15" x14ac:dyDescent="0.25">
      <c r="A40" s="11"/>
      <c r="B40" s="12"/>
      <c r="C40" s="12"/>
      <c r="D40" s="12"/>
      <c r="E40" s="12"/>
      <c r="F40" s="12"/>
      <c r="G40" s="9" t="s">
        <v>555</v>
      </c>
      <c r="H40" s="9" t="s">
        <v>127</v>
      </c>
      <c r="I40" s="3" t="s">
        <v>469</v>
      </c>
      <c r="J40" s="13" t="s">
        <v>556</v>
      </c>
      <c r="K40" s="14" t="s">
        <v>557</v>
      </c>
      <c r="L40" s="18">
        <f t="shared" si="3"/>
        <v>1.4490740740740748E-2</v>
      </c>
      <c r="M40">
        <f t="shared" si="4"/>
        <v>13</v>
      </c>
    </row>
    <row r="41" spans="1:15" x14ac:dyDescent="0.25">
      <c r="A41" s="11"/>
      <c r="B41" s="12"/>
      <c r="C41" s="9" t="s">
        <v>181</v>
      </c>
      <c r="D41" s="9" t="s">
        <v>182</v>
      </c>
      <c r="E41" s="9" t="s">
        <v>182</v>
      </c>
      <c r="F41" s="9" t="s">
        <v>15</v>
      </c>
      <c r="G41" s="9" t="s">
        <v>558</v>
      </c>
      <c r="H41" s="9" t="s">
        <v>153</v>
      </c>
      <c r="I41" s="3" t="s">
        <v>469</v>
      </c>
      <c r="J41" s="13" t="s">
        <v>559</v>
      </c>
      <c r="K41" s="14" t="s">
        <v>560</v>
      </c>
      <c r="L41" s="18">
        <f t="shared" si="3"/>
        <v>1.9444444444444375E-2</v>
      </c>
      <c r="M41">
        <f t="shared" si="4"/>
        <v>16</v>
      </c>
    </row>
    <row r="42" spans="1:15" x14ac:dyDescent="0.25">
      <c r="A42" s="11"/>
      <c r="B42" s="12"/>
      <c r="C42" s="9" t="s">
        <v>104</v>
      </c>
      <c r="D42" s="9" t="s">
        <v>105</v>
      </c>
      <c r="E42" s="10" t="s">
        <v>12</v>
      </c>
      <c r="F42" s="5"/>
      <c r="G42" s="5"/>
      <c r="H42" s="5"/>
      <c r="I42" s="6"/>
      <c r="J42" s="7"/>
      <c r="K42" s="8"/>
    </row>
    <row r="43" spans="1:15" x14ac:dyDescent="0.25">
      <c r="A43" s="11"/>
      <c r="B43" s="12"/>
      <c r="C43" s="12"/>
      <c r="D43" s="12"/>
      <c r="E43" s="9" t="s">
        <v>105</v>
      </c>
      <c r="F43" s="9" t="s">
        <v>15</v>
      </c>
      <c r="G43" s="10" t="s">
        <v>12</v>
      </c>
      <c r="H43" s="5"/>
      <c r="I43" s="6"/>
      <c r="J43" s="7"/>
      <c r="K43" s="8"/>
    </row>
    <row r="44" spans="1:15" x14ac:dyDescent="0.25">
      <c r="A44" s="11"/>
      <c r="B44" s="12"/>
      <c r="C44" s="12"/>
      <c r="D44" s="12"/>
      <c r="E44" s="12"/>
      <c r="F44" s="12"/>
      <c r="G44" s="9" t="s">
        <v>561</v>
      </c>
      <c r="H44" s="9" t="s">
        <v>127</v>
      </c>
      <c r="I44" s="3" t="s">
        <v>469</v>
      </c>
      <c r="J44" s="13" t="s">
        <v>562</v>
      </c>
      <c r="K44" s="14" t="s">
        <v>563</v>
      </c>
      <c r="L44" s="18">
        <f t="shared" si="3"/>
        <v>1.4097222222222233E-2</v>
      </c>
      <c r="M44">
        <f t="shared" si="4"/>
        <v>3</v>
      </c>
    </row>
    <row r="45" spans="1:15" x14ac:dyDescent="0.25">
      <c r="A45" s="11"/>
      <c r="B45" s="12"/>
      <c r="C45" s="12"/>
      <c r="D45" s="12"/>
      <c r="E45" s="12"/>
      <c r="F45" s="12"/>
      <c r="G45" s="9" t="s">
        <v>564</v>
      </c>
      <c r="H45" s="9" t="s">
        <v>127</v>
      </c>
      <c r="I45" s="3" t="s">
        <v>469</v>
      </c>
      <c r="J45" s="13" t="s">
        <v>565</v>
      </c>
      <c r="K45" s="14" t="s">
        <v>566</v>
      </c>
      <c r="L45" s="18">
        <f t="shared" si="3"/>
        <v>1.1273148148148171E-2</v>
      </c>
      <c r="M45">
        <f t="shared" si="4"/>
        <v>5</v>
      </c>
    </row>
    <row r="46" spans="1:15" x14ac:dyDescent="0.25">
      <c r="A46" s="11"/>
      <c r="B46" s="12"/>
      <c r="C46" s="12"/>
      <c r="D46" s="12"/>
      <c r="E46" s="12"/>
      <c r="F46" s="12"/>
      <c r="G46" s="9" t="s">
        <v>567</v>
      </c>
      <c r="H46" s="9" t="s">
        <v>127</v>
      </c>
      <c r="I46" s="3" t="s">
        <v>469</v>
      </c>
      <c r="J46" s="13" t="s">
        <v>568</v>
      </c>
      <c r="K46" s="14" t="s">
        <v>569</v>
      </c>
      <c r="L46" s="18">
        <f t="shared" si="3"/>
        <v>3.4988425925925937E-2</v>
      </c>
      <c r="M46">
        <f t="shared" si="4"/>
        <v>7</v>
      </c>
    </row>
    <row r="47" spans="1:15" x14ac:dyDescent="0.25">
      <c r="A47" s="11"/>
      <c r="B47" s="12"/>
      <c r="C47" s="12"/>
      <c r="D47" s="12"/>
      <c r="E47" s="9" t="s">
        <v>192</v>
      </c>
      <c r="F47" s="9" t="s">
        <v>15</v>
      </c>
      <c r="G47" s="10" t="s">
        <v>12</v>
      </c>
      <c r="H47" s="5"/>
      <c r="I47" s="6"/>
      <c r="J47" s="7"/>
      <c r="K47" s="8"/>
    </row>
    <row r="48" spans="1:15" x14ac:dyDescent="0.25">
      <c r="A48" s="11"/>
      <c r="B48" s="12"/>
      <c r="C48" s="12"/>
      <c r="D48" s="12"/>
      <c r="E48" s="12"/>
      <c r="F48" s="12"/>
      <c r="G48" s="9" t="s">
        <v>570</v>
      </c>
      <c r="H48" s="9" t="s">
        <v>127</v>
      </c>
      <c r="I48" s="3" t="s">
        <v>469</v>
      </c>
      <c r="J48" s="13" t="s">
        <v>571</v>
      </c>
      <c r="K48" s="14" t="s">
        <v>572</v>
      </c>
      <c r="L48" s="18">
        <f t="shared" si="3"/>
        <v>4.0173611111111174E-2</v>
      </c>
      <c r="M48">
        <f t="shared" si="4"/>
        <v>13</v>
      </c>
    </row>
    <row r="49" spans="1:13" x14ac:dyDescent="0.25">
      <c r="A49" s="11"/>
      <c r="B49" s="12"/>
      <c r="C49" s="12"/>
      <c r="D49" s="12"/>
      <c r="E49" s="12"/>
      <c r="F49" s="12"/>
      <c r="G49" s="9" t="s">
        <v>573</v>
      </c>
      <c r="H49" s="9" t="s">
        <v>127</v>
      </c>
      <c r="I49" s="3" t="s">
        <v>469</v>
      </c>
      <c r="J49" s="13" t="s">
        <v>574</v>
      </c>
      <c r="K49" s="14" t="s">
        <v>575</v>
      </c>
      <c r="L49" s="18">
        <f t="shared" si="3"/>
        <v>2.0474537037037055E-2</v>
      </c>
      <c r="M49">
        <f t="shared" si="4"/>
        <v>17</v>
      </c>
    </row>
    <row r="50" spans="1:13" x14ac:dyDescent="0.25">
      <c r="A50" s="11"/>
      <c r="B50" s="12"/>
      <c r="C50" s="12"/>
      <c r="D50" s="12"/>
      <c r="E50" s="12"/>
      <c r="F50" s="12"/>
      <c r="G50" s="9" t="s">
        <v>576</v>
      </c>
      <c r="H50" s="9" t="s">
        <v>127</v>
      </c>
      <c r="I50" s="3" t="s">
        <v>469</v>
      </c>
      <c r="J50" s="13" t="s">
        <v>577</v>
      </c>
      <c r="K50" s="14" t="s">
        <v>578</v>
      </c>
      <c r="L50" s="18">
        <f t="shared" si="3"/>
        <v>1.4664351851851776E-2</v>
      </c>
      <c r="M50">
        <f t="shared" si="4"/>
        <v>21</v>
      </c>
    </row>
    <row r="51" spans="1:13" x14ac:dyDescent="0.25">
      <c r="A51" s="11"/>
      <c r="B51" s="12"/>
      <c r="C51" s="9" t="s">
        <v>579</v>
      </c>
      <c r="D51" s="9" t="s">
        <v>580</v>
      </c>
      <c r="E51" s="9" t="s">
        <v>580</v>
      </c>
      <c r="F51" s="9" t="s">
        <v>15</v>
      </c>
      <c r="G51" s="9" t="s">
        <v>581</v>
      </c>
      <c r="H51" s="9" t="s">
        <v>127</v>
      </c>
      <c r="I51" s="3" t="s">
        <v>469</v>
      </c>
      <c r="J51" s="13" t="s">
        <v>582</v>
      </c>
      <c r="K51" s="14" t="s">
        <v>583</v>
      </c>
      <c r="L51" s="18">
        <f t="shared" si="3"/>
        <v>4.2268518518518428E-2</v>
      </c>
      <c r="M51">
        <f t="shared" si="4"/>
        <v>15</v>
      </c>
    </row>
    <row r="52" spans="1:13" x14ac:dyDescent="0.25">
      <c r="A52" s="11"/>
      <c r="B52" s="12"/>
      <c r="C52" s="9" t="s">
        <v>63</v>
      </c>
      <c r="D52" s="9" t="s">
        <v>64</v>
      </c>
      <c r="E52" s="9" t="s">
        <v>64</v>
      </c>
      <c r="F52" s="9" t="s">
        <v>15</v>
      </c>
      <c r="G52" s="9" t="s">
        <v>584</v>
      </c>
      <c r="H52" s="9" t="s">
        <v>127</v>
      </c>
      <c r="I52" s="3" t="s">
        <v>469</v>
      </c>
      <c r="J52" s="13" t="s">
        <v>585</v>
      </c>
      <c r="K52" s="14" t="s">
        <v>586</v>
      </c>
      <c r="L52" s="18">
        <f t="shared" si="3"/>
        <v>1.2187499999999907E-2</v>
      </c>
      <c r="M52">
        <f t="shared" si="4"/>
        <v>19</v>
      </c>
    </row>
    <row r="53" spans="1:13" x14ac:dyDescent="0.25">
      <c r="A53" s="11"/>
      <c r="B53" s="12"/>
      <c r="C53" s="9" t="s">
        <v>587</v>
      </c>
      <c r="D53" s="9" t="s">
        <v>588</v>
      </c>
      <c r="E53" s="9" t="s">
        <v>588</v>
      </c>
      <c r="F53" s="9" t="s">
        <v>15</v>
      </c>
      <c r="G53" s="9" t="s">
        <v>589</v>
      </c>
      <c r="H53" s="9" t="s">
        <v>127</v>
      </c>
      <c r="I53" s="3" t="s">
        <v>469</v>
      </c>
      <c r="J53" s="13" t="s">
        <v>590</v>
      </c>
      <c r="K53" s="14" t="s">
        <v>591</v>
      </c>
      <c r="L53" s="18">
        <f t="shared" si="3"/>
        <v>1.4953703703703691E-2</v>
      </c>
      <c r="M53">
        <f t="shared" si="4"/>
        <v>4</v>
      </c>
    </row>
    <row r="54" spans="1:13" x14ac:dyDescent="0.25">
      <c r="A54" s="11"/>
      <c r="B54" s="12"/>
      <c r="C54" s="9" t="s">
        <v>592</v>
      </c>
      <c r="D54" s="9" t="s">
        <v>593</v>
      </c>
      <c r="E54" s="9" t="s">
        <v>593</v>
      </c>
      <c r="F54" s="9" t="s">
        <v>15</v>
      </c>
      <c r="G54" s="9" t="s">
        <v>594</v>
      </c>
      <c r="H54" s="9" t="s">
        <v>127</v>
      </c>
      <c r="I54" s="3" t="s">
        <v>469</v>
      </c>
      <c r="J54" s="13" t="s">
        <v>595</v>
      </c>
      <c r="K54" s="14" t="s">
        <v>596</v>
      </c>
      <c r="L54" s="18">
        <f t="shared" si="3"/>
        <v>3.7129629629629624E-2</v>
      </c>
      <c r="M54">
        <f t="shared" si="4"/>
        <v>14</v>
      </c>
    </row>
    <row r="55" spans="1:13" x14ac:dyDescent="0.25">
      <c r="A55" s="11"/>
      <c r="B55" s="12"/>
      <c r="C55" s="9" t="s">
        <v>73</v>
      </c>
      <c r="D55" s="9" t="s">
        <v>74</v>
      </c>
      <c r="E55" s="9" t="s">
        <v>384</v>
      </c>
      <c r="F55" s="9" t="s">
        <v>15</v>
      </c>
      <c r="G55" s="9" t="s">
        <v>597</v>
      </c>
      <c r="H55" s="9" t="s">
        <v>386</v>
      </c>
      <c r="I55" s="3" t="s">
        <v>469</v>
      </c>
      <c r="J55" s="13" t="s">
        <v>598</v>
      </c>
      <c r="K55" s="17" t="s">
        <v>2341</v>
      </c>
      <c r="L55" s="18">
        <f t="shared" si="3"/>
        <v>2.1006944444444398E-2</v>
      </c>
      <c r="M55">
        <f t="shared" si="4"/>
        <v>23</v>
      </c>
    </row>
    <row r="56" spans="1:13" x14ac:dyDescent="0.25">
      <c r="A56" s="11"/>
      <c r="B56" s="12"/>
      <c r="C56" s="9" t="s">
        <v>204</v>
      </c>
      <c r="D56" s="9" t="s">
        <v>205</v>
      </c>
      <c r="E56" s="9" t="s">
        <v>205</v>
      </c>
      <c r="F56" s="9" t="s">
        <v>15</v>
      </c>
      <c r="G56" s="9" t="s">
        <v>599</v>
      </c>
      <c r="H56" s="9" t="s">
        <v>127</v>
      </c>
      <c r="I56" s="3" t="s">
        <v>469</v>
      </c>
      <c r="J56" s="13" t="s">
        <v>600</v>
      </c>
      <c r="K56" s="14" t="s">
        <v>601</v>
      </c>
      <c r="L56" s="18">
        <f t="shared" si="3"/>
        <v>2.1921296296296244E-2</v>
      </c>
      <c r="M56">
        <f t="shared" si="4"/>
        <v>18</v>
      </c>
    </row>
    <row r="57" spans="1:13" x14ac:dyDescent="0.25">
      <c r="A57" s="11"/>
      <c r="B57" s="12"/>
      <c r="C57" s="9" t="s">
        <v>209</v>
      </c>
      <c r="D57" s="9" t="s">
        <v>210</v>
      </c>
      <c r="E57" s="9" t="s">
        <v>210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602</v>
      </c>
      <c r="H58" s="9" t="s">
        <v>127</v>
      </c>
      <c r="I58" s="3" t="s">
        <v>469</v>
      </c>
      <c r="J58" s="13" t="s">
        <v>603</v>
      </c>
      <c r="K58" s="14" t="s">
        <v>604</v>
      </c>
      <c r="L58" s="18">
        <f t="shared" si="3"/>
        <v>2.7314814814814792E-2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605</v>
      </c>
      <c r="H59" s="9" t="s">
        <v>127</v>
      </c>
      <c r="I59" s="3" t="s">
        <v>469</v>
      </c>
      <c r="J59" s="13" t="s">
        <v>606</v>
      </c>
      <c r="K59" s="14" t="s">
        <v>607</v>
      </c>
      <c r="L59" s="18">
        <f t="shared" si="3"/>
        <v>2.9618055555555578E-2</v>
      </c>
      <c r="M59">
        <f t="shared" si="4"/>
        <v>10</v>
      </c>
    </row>
    <row r="60" spans="1:13" x14ac:dyDescent="0.25">
      <c r="A60" s="3" t="s">
        <v>214</v>
      </c>
      <c r="B60" s="9" t="s">
        <v>215</v>
      </c>
      <c r="C60" s="10" t="s">
        <v>12</v>
      </c>
      <c r="D60" s="5"/>
      <c r="E60" s="5"/>
      <c r="F60" s="5"/>
      <c r="G60" s="5"/>
      <c r="H60" s="5"/>
      <c r="I60" s="6"/>
      <c r="J60" s="7"/>
      <c r="K60" s="8"/>
    </row>
    <row r="61" spans="1:13" x14ac:dyDescent="0.25">
      <c r="A61" s="11"/>
      <c r="B61" s="12"/>
      <c r="C61" s="9" t="s">
        <v>216</v>
      </c>
      <c r="D61" s="9" t="s">
        <v>217</v>
      </c>
      <c r="E61" s="9" t="s">
        <v>217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608</v>
      </c>
      <c r="H62" s="9" t="s">
        <v>127</v>
      </c>
      <c r="I62" s="3" t="s">
        <v>469</v>
      </c>
      <c r="J62" s="13" t="s">
        <v>609</v>
      </c>
      <c r="K62" s="14" t="s">
        <v>610</v>
      </c>
      <c r="L62" s="18">
        <f t="shared" si="3"/>
        <v>1.0879629629629628E-2</v>
      </c>
      <c r="M62">
        <f t="shared" si="4"/>
        <v>4</v>
      </c>
    </row>
    <row r="63" spans="1:13" x14ac:dyDescent="0.25">
      <c r="A63" s="11"/>
      <c r="B63" s="12"/>
      <c r="C63" s="12"/>
      <c r="D63" s="12"/>
      <c r="E63" s="12"/>
      <c r="F63" s="12"/>
      <c r="G63" s="9" t="s">
        <v>611</v>
      </c>
      <c r="H63" s="9" t="s">
        <v>127</v>
      </c>
      <c r="I63" s="3" t="s">
        <v>469</v>
      </c>
      <c r="J63" s="13" t="s">
        <v>612</v>
      </c>
      <c r="K63" s="14" t="s">
        <v>613</v>
      </c>
      <c r="L63" s="18">
        <f t="shared" si="3"/>
        <v>1.4293981481481505E-2</v>
      </c>
      <c r="M63">
        <f t="shared" si="4"/>
        <v>5</v>
      </c>
    </row>
    <row r="64" spans="1:13" x14ac:dyDescent="0.25">
      <c r="A64" s="11"/>
      <c r="B64" s="12"/>
      <c r="C64" s="12"/>
      <c r="D64" s="12"/>
      <c r="E64" s="12"/>
      <c r="F64" s="12"/>
      <c r="G64" s="9" t="s">
        <v>614</v>
      </c>
      <c r="H64" s="9" t="s">
        <v>127</v>
      </c>
      <c r="I64" s="3" t="s">
        <v>469</v>
      </c>
      <c r="J64" s="13" t="s">
        <v>615</v>
      </c>
      <c r="K64" s="14" t="s">
        <v>616</v>
      </c>
      <c r="L64" s="18">
        <f t="shared" si="3"/>
        <v>3.2546296296296295E-2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617</v>
      </c>
      <c r="H65" s="9" t="s">
        <v>127</v>
      </c>
      <c r="I65" s="3" t="s">
        <v>469</v>
      </c>
      <c r="J65" s="13" t="s">
        <v>618</v>
      </c>
      <c r="K65" s="14" t="s">
        <v>619</v>
      </c>
      <c r="L65" s="18">
        <f t="shared" si="3"/>
        <v>2.7013888888888893E-2</v>
      </c>
      <c r="M65">
        <f t="shared" si="4"/>
        <v>8</v>
      </c>
    </row>
    <row r="66" spans="1:13" x14ac:dyDescent="0.25">
      <c r="A66" s="11"/>
      <c r="B66" s="12"/>
      <c r="C66" s="12"/>
      <c r="D66" s="12"/>
      <c r="E66" s="12"/>
      <c r="F66" s="12"/>
      <c r="G66" s="9" t="s">
        <v>620</v>
      </c>
      <c r="H66" s="9" t="s">
        <v>127</v>
      </c>
      <c r="I66" s="3" t="s">
        <v>469</v>
      </c>
      <c r="J66" s="13" t="s">
        <v>621</v>
      </c>
      <c r="K66" s="14" t="s">
        <v>622</v>
      </c>
      <c r="L66" s="18">
        <f t="shared" si="3"/>
        <v>3.5474537037037068E-2</v>
      </c>
      <c r="M66">
        <f t="shared" si="4"/>
        <v>8</v>
      </c>
    </row>
    <row r="67" spans="1:13" x14ac:dyDescent="0.25">
      <c r="A67" s="11"/>
      <c r="B67" s="12"/>
      <c r="C67" s="12"/>
      <c r="D67" s="12"/>
      <c r="E67" s="12"/>
      <c r="F67" s="12"/>
      <c r="G67" s="9" t="s">
        <v>623</v>
      </c>
      <c r="H67" s="9" t="s">
        <v>127</v>
      </c>
      <c r="I67" s="3" t="s">
        <v>469</v>
      </c>
      <c r="J67" s="13" t="s">
        <v>624</v>
      </c>
      <c r="K67" s="14" t="s">
        <v>625</v>
      </c>
      <c r="L67" s="18">
        <f t="shared" ref="L67:L130" si="5">K67-J67</f>
        <v>3.1273148148148189E-2</v>
      </c>
      <c r="M67">
        <f t="shared" ref="M67:M130" si="6">HOUR(J67)</f>
        <v>12</v>
      </c>
    </row>
    <row r="68" spans="1:13" x14ac:dyDescent="0.25">
      <c r="A68" s="11"/>
      <c r="B68" s="12"/>
      <c r="C68" s="9" t="s">
        <v>13</v>
      </c>
      <c r="D68" s="9" t="s">
        <v>14</v>
      </c>
      <c r="E68" s="9" t="s">
        <v>14</v>
      </c>
      <c r="F68" s="9" t="s">
        <v>15</v>
      </c>
      <c r="G68" s="9" t="s">
        <v>626</v>
      </c>
      <c r="H68" s="9" t="s">
        <v>127</v>
      </c>
      <c r="I68" s="3" t="s">
        <v>469</v>
      </c>
      <c r="J68" s="13" t="s">
        <v>627</v>
      </c>
      <c r="K68" s="14" t="s">
        <v>628</v>
      </c>
      <c r="L68" s="18">
        <f t="shared" si="5"/>
        <v>2.9351851851851907E-2</v>
      </c>
      <c r="M68">
        <f t="shared" si="6"/>
        <v>11</v>
      </c>
    </row>
    <row r="69" spans="1:13" x14ac:dyDescent="0.25">
      <c r="A69" s="11"/>
      <c r="B69" s="12"/>
      <c r="C69" s="9" t="s">
        <v>124</v>
      </c>
      <c r="D69" s="9" t="s">
        <v>125</v>
      </c>
      <c r="E69" s="9" t="s">
        <v>125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629</v>
      </c>
      <c r="H70" s="9" t="s">
        <v>127</v>
      </c>
      <c r="I70" s="3" t="s">
        <v>469</v>
      </c>
      <c r="J70" s="13" t="s">
        <v>630</v>
      </c>
      <c r="K70" s="14" t="s">
        <v>631</v>
      </c>
      <c r="L70" s="18">
        <f t="shared" si="5"/>
        <v>3.4907407407407443E-2</v>
      </c>
      <c r="M70">
        <f t="shared" si="6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632</v>
      </c>
      <c r="H71" s="9" t="s">
        <v>127</v>
      </c>
      <c r="I71" s="3" t="s">
        <v>469</v>
      </c>
      <c r="J71" s="13" t="s">
        <v>633</v>
      </c>
      <c r="K71" s="14" t="s">
        <v>634</v>
      </c>
      <c r="L71" s="18">
        <f t="shared" si="5"/>
        <v>1.9490740740740753E-2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635</v>
      </c>
      <c r="H72" s="9" t="s">
        <v>127</v>
      </c>
      <c r="I72" s="3" t="s">
        <v>469</v>
      </c>
      <c r="J72" s="13" t="s">
        <v>636</v>
      </c>
      <c r="K72" s="14" t="s">
        <v>637</v>
      </c>
      <c r="L72" s="18">
        <f t="shared" si="5"/>
        <v>1.6574074074074074E-2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638</v>
      </c>
      <c r="H73" s="9" t="s">
        <v>127</v>
      </c>
      <c r="I73" s="3" t="s">
        <v>469</v>
      </c>
      <c r="J73" s="13" t="s">
        <v>639</v>
      </c>
      <c r="K73" s="14" t="s">
        <v>640</v>
      </c>
      <c r="L73" s="18">
        <f t="shared" si="5"/>
        <v>1.5104166666666641E-2</v>
      </c>
      <c r="M73">
        <f t="shared" si="6"/>
        <v>6</v>
      </c>
    </row>
    <row r="74" spans="1:13" x14ac:dyDescent="0.25">
      <c r="A74" s="11"/>
      <c r="B74" s="12"/>
      <c r="C74" s="12"/>
      <c r="D74" s="12"/>
      <c r="E74" s="12"/>
      <c r="F74" s="12"/>
      <c r="G74" s="9" t="s">
        <v>641</v>
      </c>
      <c r="H74" s="9" t="s">
        <v>127</v>
      </c>
      <c r="I74" s="3" t="s">
        <v>469</v>
      </c>
      <c r="J74" s="13" t="s">
        <v>642</v>
      </c>
      <c r="K74" s="14" t="s">
        <v>643</v>
      </c>
      <c r="L74" s="18">
        <f t="shared" si="5"/>
        <v>2.250000000000002E-2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644</v>
      </c>
      <c r="H75" s="9" t="s">
        <v>127</v>
      </c>
      <c r="I75" s="3" t="s">
        <v>469</v>
      </c>
      <c r="J75" s="13" t="s">
        <v>645</v>
      </c>
      <c r="K75" s="14" t="s">
        <v>646</v>
      </c>
      <c r="L75" s="18">
        <f t="shared" si="5"/>
        <v>3.7638888888888833E-2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647</v>
      </c>
      <c r="H76" s="9" t="s">
        <v>127</v>
      </c>
      <c r="I76" s="3" t="s">
        <v>469</v>
      </c>
      <c r="J76" s="13" t="s">
        <v>648</v>
      </c>
      <c r="K76" s="14" t="s">
        <v>649</v>
      </c>
      <c r="L76" s="18">
        <f t="shared" si="5"/>
        <v>3.050925925925918E-2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650</v>
      </c>
      <c r="H77" s="9" t="s">
        <v>127</v>
      </c>
      <c r="I77" s="3" t="s">
        <v>469</v>
      </c>
      <c r="J77" s="13" t="s">
        <v>651</v>
      </c>
      <c r="K77" s="14" t="s">
        <v>652</v>
      </c>
      <c r="L77" s="18">
        <f t="shared" si="5"/>
        <v>1.9756944444444369E-2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653</v>
      </c>
      <c r="H78" s="9" t="s">
        <v>127</v>
      </c>
      <c r="I78" s="3" t="s">
        <v>469</v>
      </c>
      <c r="J78" s="13" t="s">
        <v>654</v>
      </c>
      <c r="K78" s="14" t="s">
        <v>655</v>
      </c>
      <c r="L78" s="18">
        <f t="shared" si="5"/>
        <v>1.6747685185185157E-2</v>
      </c>
      <c r="M78">
        <f t="shared" si="6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656</v>
      </c>
      <c r="H79" s="9" t="s">
        <v>127</v>
      </c>
      <c r="I79" s="3" t="s">
        <v>469</v>
      </c>
      <c r="J79" s="13" t="s">
        <v>657</v>
      </c>
      <c r="K79" s="14" t="s">
        <v>658</v>
      </c>
      <c r="L79" s="18">
        <f t="shared" si="5"/>
        <v>1.9907407407407429E-2</v>
      </c>
      <c r="M79">
        <f t="shared" si="6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659</v>
      </c>
      <c r="H80" s="9" t="s">
        <v>127</v>
      </c>
      <c r="I80" s="3" t="s">
        <v>469</v>
      </c>
      <c r="J80" s="13" t="s">
        <v>660</v>
      </c>
      <c r="K80" s="14" t="s">
        <v>661</v>
      </c>
      <c r="L80" s="18">
        <f t="shared" si="5"/>
        <v>2.7071759259259198E-2</v>
      </c>
      <c r="M80">
        <f t="shared" si="6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662</v>
      </c>
      <c r="H81" s="9" t="s">
        <v>127</v>
      </c>
      <c r="I81" s="3" t="s">
        <v>469</v>
      </c>
      <c r="J81" s="13" t="s">
        <v>663</v>
      </c>
      <c r="K81" s="14" t="s">
        <v>664</v>
      </c>
      <c r="L81" s="18">
        <f t="shared" si="5"/>
        <v>1.9004629629629677E-2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665</v>
      </c>
      <c r="H82" s="9" t="s">
        <v>127</v>
      </c>
      <c r="I82" s="3" t="s">
        <v>469</v>
      </c>
      <c r="J82" s="13" t="s">
        <v>666</v>
      </c>
      <c r="K82" s="14" t="s">
        <v>667</v>
      </c>
      <c r="L82" s="18">
        <f t="shared" si="5"/>
        <v>1.2916666666666687E-2</v>
      </c>
      <c r="M82">
        <f t="shared" si="6"/>
        <v>12</v>
      </c>
    </row>
    <row r="83" spans="1:13" x14ac:dyDescent="0.25">
      <c r="A83" s="11"/>
      <c r="B83" s="12"/>
      <c r="C83" s="12"/>
      <c r="D83" s="12"/>
      <c r="E83" s="12"/>
      <c r="F83" s="12"/>
      <c r="G83" s="9" t="s">
        <v>668</v>
      </c>
      <c r="H83" s="9" t="s">
        <v>127</v>
      </c>
      <c r="I83" s="3" t="s">
        <v>469</v>
      </c>
      <c r="J83" s="13" t="s">
        <v>669</v>
      </c>
      <c r="K83" s="14" t="s">
        <v>670</v>
      </c>
      <c r="L83" s="18">
        <f t="shared" si="5"/>
        <v>1.518518518518519E-2</v>
      </c>
      <c r="M83">
        <f t="shared" si="6"/>
        <v>12</v>
      </c>
    </row>
    <row r="84" spans="1:13" x14ac:dyDescent="0.25">
      <c r="A84" s="11"/>
      <c r="B84" s="12"/>
      <c r="C84" s="12"/>
      <c r="D84" s="12"/>
      <c r="E84" s="12"/>
      <c r="F84" s="12"/>
      <c r="G84" s="9" t="s">
        <v>671</v>
      </c>
      <c r="H84" s="9" t="s">
        <v>127</v>
      </c>
      <c r="I84" s="3" t="s">
        <v>469</v>
      </c>
      <c r="J84" s="13" t="s">
        <v>672</v>
      </c>
      <c r="K84" s="14" t="s">
        <v>673</v>
      </c>
      <c r="L84" s="18">
        <f t="shared" si="5"/>
        <v>1.9884259259259185E-2</v>
      </c>
      <c r="M84">
        <f t="shared" si="6"/>
        <v>14</v>
      </c>
    </row>
    <row r="85" spans="1:13" x14ac:dyDescent="0.25">
      <c r="A85" s="11"/>
      <c r="B85" s="12"/>
      <c r="C85" s="9" t="s">
        <v>162</v>
      </c>
      <c r="D85" s="9" t="s">
        <v>163</v>
      </c>
      <c r="E85" s="9" t="s">
        <v>163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674</v>
      </c>
      <c r="H86" s="9" t="s">
        <v>127</v>
      </c>
      <c r="I86" s="3" t="s">
        <v>469</v>
      </c>
      <c r="J86" s="13" t="s">
        <v>675</v>
      </c>
      <c r="K86" s="14" t="s">
        <v>676</v>
      </c>
      <c r="L86" s="18">
        <f t="shared" si="5"/>
        <v>1.1064814814814805E-2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677</v>
      </c>
      <c r="H87" s="9" t="s">
        <v>127</v>
      </c>
      <c r="I87" s="3" t="s">
        <v>469</v>
      </c>
      <c r="J87" s="13" t="s">
        <v>678</v>
      </c>
      <c r="K87" s="14" t="s">
        <v>679</v>
      </c>
      <c r="L87" s="18">
        <f t="shared" si="5"/>
        <v>1.6307870370370375E-2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680</v>
      </c>
      <c r="H88" s="9" t="s">
        <v>127</v>
      </c>
      <c r="I88" s="3" t="s">
        <v>469</v>
      </c>
      <c r="J88" s="13" t="s">
        <v>681</v>
      </c>
      <c r="K88" s="14" t="s">
        <v>682</v>
      </c>
      <c r="L88" s="18">
        <f t="shared" si="5"/>
        <v>2.3217592592592595E-2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683</v>
      </c>
      <c r="H89" s="9" t="s">
        <v>127</v>
      </c>
      <c r="I89" s="3" t="s">
        <v>469</v>
      </c>
      <c r="J89" s="13" t="s">
        <v>684</v>
      </c>
      <c r="K89" s="14" t="s">
        <v>685</v>
      </c>
      <c r="L89" s="18">
        <f t="shared" si="5"/>
        <v>1.439814814814816E-2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686</v>
      </c>
      <c r="H90" s="9" t="s">
        <v>127</v>
      </c>
      <c r="I90" s="3" t="s">
        <v>469</v>
      </c>
      <c r="J90" s="13" t="s">
        <v>687</v>
      </c>
      <c r="K90" s="14" t="s">
        <v>688</v>
      </c>
      <c r="L90" s="18">
        <f t="shared" si="5"/>
        <v>1.2418981481481461E-2</v>
      </c>
      <c r="M90">
        <f t="shared" si="6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689</v>
      </c>
      <c r="H91" s="9" t="s">
        <v>127</v>
      </c>
      <c r="I91" s="3" t="s">
        <v>469</v>
      </c>
      <c r="J91" s="13" t="s">
        <v>690</v>
      </c>
      <c r="K91" s="14" t="s">
        <v>691</v>
      </c>
      <c r="L91" s="18">
        <f t="shared" si="5"/>
        <v>2.8773148148148131E-2</v>
      </c>
      <c r="M91">
        <f t="shared" si="6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692</v>
      </c>
      <c r="H92" s="9" t="s">
        <v>127</v>
      </c>
      <c r="I92" s="3" t="s">
        <v>469</v>
      </c>
      <c r="J92" s="13" t="s">
        <v>693</v>
      </c>
      <c r="K92" s="14" t="s">
        <v>694</v>
      </c>
      <c r="L92" s="18">
        <f t="shared" si="5"/>
        <v>1.2997685185185182E-2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695</v>
      </c>
      <c r="H93" s="9" t="s">
        <v>127</v>
      </c>
      <c r="I93" s="3" t="s">
        <v>469</v>
      </c>
      <c r="J93" s="13" t="s">
        <v>696</v>
      </c>
      <c r="K93" s="14" t="s">
        <v>697</v>
      </c>
      <c r="L93" s="18">
        <f t="shared" si="5"/>
        <v>1.2627314814814827E-2</v>
      </c>
      <c r="M93">
        <f t="shared" si="6"/>
        <v>11</v>
      </c>
    </row>
    <row r="94" spans="1:13" x14ac:dyDescent="0.25">
      <c r="A94" s="11"/>
      <c r="B94" s="12"/>
      <c r="C94" s="12"/>
      <c r="D94" s="12"/>
      <c r="E94" s="12"/>
      <c r="F94" s="12"/>
      <c r="G94" s="9" t="s">
        <v>698</v>
      </c>
      <c r="H94" s="9" t="s">
        <v>127</v>
      </c>
      <c r="I94" s="3" t="s">
        <v>469</v>
      </c>
      <c r="J94" s="13" t="s">
        <v>699</v>
      </c>
      <c r="K94" s="14" t="s">
        <v>700</v>
      </c>
      <c r="L94" s="18">
        <f t="shared" si="5"/>
        <v>2.3229166666666745E-2</v>
      </c>
      <c r="M94">
        <f t="shared" si="6"/>
        <v>12</v>
      </c>
    </row>
    <row r="95" spans="1:13" x14ac:dyDescent="0.25">
      <c r="A95" s="11"/>
      <c r="B95" s="12"/>
      <c r="C95" s="12"/>
      <c r="D95" s="12"/>
      <c r="E95" s="12"/>
      <c r="F95" s="12"/>
      <c r="G95" s="9" t="s">
        <v>701</v>
      </c>
      <c r="H95" s="9" t="s">
        <v>127</v>
      </c>
      <c r="I95" s="3" t="s">
        <v>469</v>
      </c>
      <c r="J95" s="13" t="s">
        <v>702</v>
      </c>
      <c r="K95" s="14" t="s">
        <v>703</v>
      </c>
      <c r="L95" s="18">
        <f t="shared" si="5"/>
        <v>3.1192129629629584E-2</v>
      </c>
      <c r="M95">
        <f t="shared" si="6"/>
        <v>13</v>
      </c>
    </row>
    <row r="96" spans="1:13" x14ac:dyDescent="0.25">
      <c r="A96" s="11"/>
      <c r="B96" s="12"/>
      <c r="C96" s="12"/>
      <c r="D96" s="12"/>
      <c r="E96" s="12"/>
      <c r="F96" s="12"/>
      <c r="G96" s="9" t="s">
        <v>704</v>
      </c>
      <c r="H96" s="9" t="s">
        <v>127</v>
      </c>
      <c r="I96" s="3" t="s">
        <v>469</v>
      </c>
      <c r="J96" s="13" t="s">
        <v>705</v>
      </c>
      <c r="K96" s="14" t="s">
        <v>706</v>
      </c>
      <c r="L96" s="18">
        <f t="shared" si="5"/>
        <v>1.6562499999999925E-2</v>
      </c>
      <c r="M96">
        <f t="shared" si="6"/>
        <v>14</v>
      </c>
    </row>
    <row r="97" spans="1:13" x14ac:dyDescent="0.25">
      <c r="A97" s="11"/>
      <c r="B97" s="12"/>
      <c r="C97" s="9" t="s">
        <v>298</v>
      </c>
      <c r="D97" s="9" t="s">
        <v>299</v>
      </c>
      <c r="E97" s="9" t="s">
        <v>300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707</v>
      </c>
      <c r="H98" s="9" t="s">
        <v>127</v>
      </c>
      <c r="I98" s="3" t="s">
        <v>469</v>
      </c>
      <c r="J98" s="13" t="s">
        <v>708</v>
      </c>
      <c r="K98" s="14" t="s">
        <v>709</v>
      </c>
      <c r="L98" s="18">
        <f t="shared" si="5"/>
        <v>2.0416666666666639E-2</v>
      </c>
      <c r="M98">
        <f t="shared" si="6"/>
        <v>6</v>
      </c>
    </row>
    <row r="99" spans="1:13" x14ac:dyDescent="0.25">
      <c r="A99" s="11"/>
      <c r="B99" s="12"/>
      <c r="C99" s="12"/>
      <c r="D99" s="12"/>
      <c r="E99" s="12"/>
      <c r="F99" s="12"/>
      <c r="G99" s="9" t="s">
        <v>710</v>
      </c>
      <c r="H99" s="9" t="s">
        <v>127</v>
      </c>
      <c r="I99" s="3" t="s">
        <v>469</v>
      </c>
      <c r="J99" s="13" t="s">
        <v>711</v>
      </c>
      <c r="K99" s="14" t="s">
        <v>712</v>
      </c>
      <c r="L99" s="18">
        <f t="shared" si="5"/>
        <v>3.3449074074074048E-2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713</v>
      </c>
      <c r="H100" s="9" t="s">
        <v>127</v>
      </c>
      <c r="I100" s="3" t="s">
        <v>469</v>
      </c>
      <c r="J100" s="13" t="s">
        <v>714</v>
      </c>
      <c r="K100" s="14" t="s">
        <v>715</v>
      </c>
      <c r="L100" s="18">
        <f t="shared" si="5"/>
        <v>1.6076388888888904E-2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716</v>
      </c>
      <c r="H101" s="9" t="s">
        <v>127</v>
      </c>
      <c r="I101" s="3" t="s">
        <v>469</v>
      </c>
      <c r="J101" s="13" t="s">
        <v>717</v>
      </c>
      <c r="K101" s="14" t="s">
        <v>718</v>
      </c>
      <c r="L101" s="18">
        <f t="shared" si="5"/>
        <v>1.3425925925925841E-2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719</v>
      </c>
      <c r="H102" s="9" t="s">
        <v>127</v>
      </c>
      <c r="I102" s="3" t="s">
        <v>469</v>
      </c>
      <c r="J102" s="13" t="s">
        <v>720</v>
      </c>
      <c r="K102" s="14" t="s">
        <v>721</v>
      </c>
      <c r="L102" s="18">
        <f t="shared" si="5"/>
        <v>1.3611111111111129E-2</v>
      </c>
      <c r="M102">
        <f t="shared" si="6"/>
        <v>10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722</v>
      </c>
      <c r="H103" s="9" t="s">
        <v>127</v>
      </c>
      <c r="I103" s="3" t="s">
        <v>469</v>
      </c>
      <c r="J103" s="13" t="s">
        <v>723</v>
      </c>
      <c r="K103" s="14" t="s">
        <v>724</v>
      </c>
      <c r="L103" s="18">
        <f t="shared" si="5"/>
        <v>1.6157407407407454E-2</v>
      </c>
      <c r="M103">
        <f t="shared" si="6"/>
        <v>11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725</v>
      </c>
      <c r="H104" s="9" t="s">
        <v>127</v>
      </c>
      <c r="I104" s="3" t="s">
        <v>469</v>
      </c>
      <c r="J104" s="13" t="s">
        <v>726</v>
      </c>
      <c r="K104" s="14" t="s">
        <v>727</v>
      </c>
      <c r="L104" s="18">
        <f t="shared" si="5"/>
        <v>4.0034722222222263E-2</v>
      </c>
      <c r="M104">
        <f t="shared" si="6"/>
        <v>11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728</v>
      </c>
      <c r="H105" s="9" t="s">
        <v>127</v>
      </c>
      <c r="I105" s="3" t="s">
        <v>469</v>
      </c>
      <c r="J105" s="13" t="s">
        <v>729</v>
      </c>
      <c r="K105" s="14" t="s">
        <v>730</v>
      </c>
      <c r="L105" s="18">
        <f t="shared" si="5"/>
        <v>2.7534722222222197E-2</v>
      </c>
      <c r="M105">
        <f t="shared" si="6"/>
        <v>12</v>
      </c>
    </row>
    <row r="106" spans="1:13" x14ac:dyDescent="0.25">
      <c r="A106" s="11"/>
      <c r="B106" s="12"/>
      <c r="C106" s="9" t="s">
        <v>173</v>
      </c>
      <c r="D106" s="9" t="s">
        <v>174</v>
      </c>
      <c r="E106" s="9" t="s">
        <v>174</v>
      </c>
      <c r="F106" s="9" t="s">
        <v>15</v>
      </c>
      <c r="G106" s="9" t="s">
        <v>731</v>
      </c>
      <c r="H106" s="9" t="s">
        <v>127</v>
      </c>
      <c r="I106" s="3" t="s">
        <v>469</v>
      </c>
      <c r="J106" s="13" t="s">
        <v>732</v>
      </c>
      <c r="K106" s="14" t="s">
        <v>733</v>
      </c>
      <c r="L106" s="18">
        <f t="shared" si="5"/>
        <v>2.2696759259259291E-2</v>
      </c>
      <c r="M106">
        <f t="shared" si="6"/>
        <v>9</v>
      </c>
    </row>
    <row r="107" spans="1:13" x14ac:dyDescent="0.25">
      <c r="A107" s="11"/>
      <c r="B107" s="12"/>
      <c r="C107" s="9" t="s">
        <v>181</v>
      </c>
      <c r="D107" s="9" t="s">
        <v>182</v>
      </c>
      <c r="E107" s="9" t="s">
        <v>182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734</v>
      </c>
      <c r="H108" s="9" t="s">
        <v>127</v>
      </c>
      <c r="I108" s="3" t="s">
        <v>469</v>
      </c>
      <c r="J108" s="13" t="s">
        <v>735</v>
      </c>
      <c r="K108" s="14" t="s">
        <v>736</v>
      </c>
      <c r="L108" s="18">
        <f t="shared" si="5"/>
        <v>2.4386574074074074E-2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737</v>
      </c>
      <c r="H109" s="9" t="s">
        <v>127</v>
      </c>
      <c r="I109" s="3" t="s">
        <v>469</v>
      </c>
      <c r="J109" s="13" t="s">
        <v>738</v>
      </c>
      <c r="K109" s="14" t="s">
        <v>739</v>
      </c>
      <c r="L109" s="18">
        <f t="shared" si="5"/>
        <v>1.6689814814814796E-2</v>
      </c>
      <c r="M109">
        <f t="shared" si="6"/>
        <v>10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740</v>
      </c>
      <c r="H110" s="9" t="s">
        <v>127</v>
      </c>
      <c r="I110" s="3" t="s">
        <v>469</v>
      </c>
      <c r="J110" s="13" t="s">
        <v>741</v>
      </c>
      <c r="K110" s="14" t="s">
        <v>742</v>
      </c>
      <c r="L110" s="18">
        <f t="shared" si="5"/>
        <v>2.9027777777777874E-2</v>
      </c>
      <c r="M110">
        <f t="shared" si="6"/>
        <v>13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743</v>
      </c>
      <c r="H111" s="9" t="s">
        <v>127</v>
      </c>
      <c r="I111" s="3" t="s">
        <v>469</v>
      </c>
      <c r="J111" s="13" t="s">
        <v>744</v>
      </c>
      <c r="K111" s="14" t="s">
        <v>745</v>
      </c>
      <c r="L111" s="18">
        <f t="shared" si="5"/>
        <v>1.2638888888888866E-2</v>
      </c>
      <c r="M111">
        <f t="shared" si="6"/>
        <v>15</v>
      </c>
    </row>
    <row r="112" spans="1:13" x14ac:dyDescent="0.25">
      <c r="A112" s="11"/>
      <c r="B112" s="12"/>
      <c r="C112" s="9" t="s">
        <v>104</v>
      </c>
      <c r="D112" s="9" t="s">
        <v>105</v>
      </c>
      <c r="E112" s="10" t="s">
        <v>12</v>
      </c>
      <c r="F112" s="5"/>
      <c r="G112" s="5"/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9" t="s">
        <v>105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746</v>
      </c>
      <c r="H114" s="9" t="s">
        <v>127</v>
      </c>
      <c r="I114" s="3" t="s">
        <v>469</v>
      </c>
      <c r="J114" s="13" t="s">
        <v>747</v>
      </c>
      <c r="K114" s="14" t="s">
        <v>748</v>
      </c>
      <c r="L114" s="18">
        <f t="shared" si="5"/>
        <v>1.1979166666666652E-2</v>
      </c>
      <c r="M114">
        <f t="shared" si="6"/>
        <v>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749</v>
      </c>
      <c r="H115" s="9" t="s">
        <v>127</v>
      </c>
      <c r="I115" s="3" t="s">
        <v>469</v>
      </c>
      <c r="J115" s="13" t="s">
        <v>750</v>
      </c>
      <c r="K115" s="14" t="s">
        <v>751</v>
      </c>
      <c r="L115" s="18">
        <f t="shared" si="5"/>
        <v>1.7418981481481466E-2</v>
      </c>
      <c r="M115">
        <f t="shared" si="6"/>
        <v>23</v>
      </c>
    </row>
    <row r="116" spans="1:13" x14ac:dyDescent="0.25">
      <c r="A116" s="11"/>
      <c r="B116" s="12"/>
      <c r="C116" s="12"/>
      <c r="D116" s="12"/>
      <c r="E116" s="9" t="s">
        <v>192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752</v>
      </c>
      <c r="H117" s="9" t="s">
        <v>127</v>
      </c>
      <c r="I117" s="3" t="s">
        <v>469</v>
      </c>
      <c r="J117" s="13" t="s">
        <v>753</v>
      </c>
      <c r="K117" s="14" t="s">
        <v>754</v>
      </c>
      <c r="L117" s="18">
        <f t="shared" si="5"/>
        <v>1.824074074074078E-2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755</v>
      </c>
      <c r="H118" s="9" t="s">
        <v>127</v>
      </c>
      <c r="I118" s="3" t="s">
        <v>469</v>
      </c>
      <c r="J118" s="13" t="s">
        <v>756</v>
      </c>
      <c r="K118" s="14" t="s">
        <v>757</v>
      </c>
      <c r="L118" s="18">
        <f t="shared" si="5"/>
        <v>3.1377314814814872E-2</v>
      </c>
      <c r="M118">
        <f t="shared" si="6"/>
        <v>12</v>
      </c>
    </row>
    <row r="119" spans="1:13" x14ac:dyDescent="0.25">
      <c r="A119" s="11"/>
      <c r="B119" s="12"/>
      <c r="C119" s="9" t="s">
        <v>355</v>
      </c>
      <c r="D119" s="9" t="s">
        <v>356</v>
      </c>
      <c r="E119" s="9" t="s">
        <v>356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758</v>
      </c>
      <c r="H120" s="9" t="s">
        <v>127</v>
      </c>
      <c r="I120" s="3" t="s">
        <v>469</v>
      </c>
      <c r="J120" s="13" t="s">
        <v>759</v>
      </c>
      <c r="K120" s="17" t="s">
        <v>760</v>
      </c>
      <c r="L120" s="18">
        <f t="shared" si="5"/>
        <v>1.2893518518518518E-2</v>
      </c>
      <c r="M120">
        <v>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761</v>
      </c>
      <c r="H121" s="9" t="s">
        <v>127</v>
      </c>
      <c r="I121" s="3" t="s">
        <v>469</v>
      </c>
      <c r="J121" s="13" t="s">
        <v>762</v>
      </c>
      <c r="K121" s="17" t="s">
        <v>763</v>
      </c>
      <c r="L121" s="18">
        <f t="shared" si="5"/>
        <v>1.7523148148148152E-2</v>
      </c>
      <c r="M121">
        <v>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764</v>
      </c>
      <c r="H122" s="9" t="s">
        <v>127</v>
      </c>
      <c r="I122" s="3" t="s">
        <v>469</v>
      </c>
      <c r="J122" s="13" t="s">
        <v>765</v>
      </c>
      <c r="K122" s="14" t="s">
        <v>766</v>
      </c>
      <c r="L122" s="18">
        <f t="shared" si="5"/>
        <v>1.6006944444444442E-2</v>
      </c>
      <c r="M122">
        <v>0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767</v>
      </c>
      <c r="H123" s="9" t="s">
        <v>127</v>
      </c>
      <c r="I123" s="3" t="s">
        <v>469</v>
      </c>
      <c r="J123" s="13" t="s">
        <v>768</v>
      </c>
      <c r="K123" s="14" t="s">
        <v>769</v>
      </c>
      <c r="L123" s="18">
        <f t="shared" si="5"/>
        <v>2.393518518518517E-2</v>
      </c>
      <c r="M123">
        <f t="shared" si="6"/>
        <v>3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770</v>
      </c>
      <c r="H124" s="9" t="s">
        <v>127</v>
      </c>
      <c r="I124" s="3" t="s">
        <v>469</v>
      </c>
      <c r="J124" s="13" t="s">
        <v>771</v>
      </c>
      <c r="K124" s="14" t="s">
        <v>772</v>
      </c>
      <c r="L124" s="18">
        <f t="shared" si="5"/>
        <v>2.5347222222222215E-2</v>
      </c>
      <c r="M124">
        <f t="shared" si="6"/>
        <v>5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773</v>
      </c>
      <c r="H125" s="9" t="s">
        <v>127</v>
      </c>
      <c r="I125" s="3" t="s">
        <v>469</v>
      </c>
      <c r="J125" s="13" t="s">
        <v>774</v>
      </c>
      <c r="K125" s="14" t="s">
        <v>775</v>
      </c>
      <c r="L125" s="18">
        <f t="shared" si="5"/>
        <v>3.2175925925925941E-2</v>
      </c>
      <c r="M125">
        <f t="shared" si="6"/>
        <v>8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776</v>
      </c>
      <c r="H126" s="9" t="s">
        <v>127</v>
      </c>
      <c r="I126" s="3" t="s">
        <v>469</v>
      </c>
      <c r="J126" s="13" t="s">
        <v>777</v>
      </c>
      <c r="K126" s="14" t="s">
        <v>308</v>
      </c>
      <c r="L126" s="18">
        <f t="shared" si="5"/>
        <v>1.6585648148148113E-2</v>
      </c>
      <c r="M126">
        <f t="shared" si="6"/>
        <v>9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778</v>
      </c>
      <c r="H127" s="9" t="s">
        <v>127</v>
      </c>
      <c r="I127" s="3" t="s">
        <v>469</v>
      </c>
      <c r="J127" s="13" t="s">
        <v>779</v>
      </c>
      <c r="K127" s="14" t="s">
        <v>780</v>
      </c>
      <c r="L127" s="18">
        <f t="shared" si="5"/>
        <v>2.7581018518518463E-2</v>
      </c>
      <c r="M127">
        <f t="shared" si="6"/>
        <v>10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781</v>
      </c>
      <c r="H128" s="9" t="s">
        <v>127</v>
      </c>
      <c r="I128" s="3" t="s">
        <v>469</v>
      </c>
      <c r="J128" s="13" t="s">
        <v>782</v>
      </c>
      <c r="K128" s="14" t="s">
        <v>783</v>
      </c>
      <c r="L128" s="18">
        <f t="shared" si="5"/>
        <v>2.7499999999999969E-2</v>
      </c>
      <c r="M128">
        <f t="shared" si="6"/>
        <v>11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784</v>
      </c>
      <c r="H129" s="9" t="s">
        <v>127</v>
      </c>
      <c r="I129" s="3" t="s">
        <v>469</v>
      </c>
      <c r="J129" s="13" t="s">
        <v>785</v>
      </c>
      <c r="K129" s="14" t="s">
        <v>786</v>
      </c>
      <c r="L129" s="18">
        <f t="shared" si="5"/>
        <v>3.2233796296296302E-2</v>
      </c>
      <c r="M129">
        <f t="shared" si="6"/>
        <v>13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787</v>
      </c>
      <c r="H130" s="9" t="s">
        <v>127</v>
      </c>
      <c r="I130" s="3" t="s">
        <v>469</v>
      </c>
      <c r="J130" s="13" t="s">
        <v>788</v>
      </c>
      <c r="K130" s="14" t="s">
        <v>789</v>
      </c>
      <c r="L130" s="18">
        <f t="shared" si="5"/>
        <v>2.7523148148148158E-2</v>
      </c>
      <c r="M130">
        <f t="shared" si="6"/>
        <v>13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790</v>
      </c>
      <c r="H131" s="9" t="s">
        <v>127</v>
      </c>
      <c r="I131" s="3" t="s">
        <v>469</v>
      </c>
      <c r="J131" s="13" t="s">
        <v>791</v>
      </c>
      <c r="K131" s="14" t="s">
        <v>792</v>
      </c>
      <c r="L131" s="18">
        <f t="shared" ref="L131:L194" si="7">K131-J131</f>
        <v>1.6678240740740757E-2</v>
      </c>
      <c r="M131">
        <f t="shared" ref="M131:M194" si="8">HOUR(J131)</f>
        <v>15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793</v>
      </c>
      <c r="H132" s="9" t="s">
        <v>127</v>
      </c>
      <c r="I132" s="3" t="s">
        <v>469</v>
      </c>
      <c r="J132" s="13" t="s">
        <v>794</v>
      </c>
      <c r="K132" s="14" t="s">
        <v>795</v>
      </c>
      <c r="L132" s="18">
        <f t="shared" si="7"/>
        <v>1.1469907407407498E-2</v>
      </c>
      <c r="M132">
        <f t="shared" si="8"/>
        <v>16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796</v>
      </c>
      <c r="H133" s="9" t="s">
        <v>127</v>
      </c>
      <c r="I133" s="3" t="s">
        <v>469</v>
      </c>
      <c r="J133" s="13" t="s">
        <v>797</v>
      </c>
      <c r="K133" s="14" t="s">
        <v>798</v>
      </c>
      <c r="L133" s="18">
        <f t="shared" si="7"/>
        <v>1.6087962962962887E-2</v>
      </c>
      <c r="M133">
        <f t="shared" si="8"/>
        <v>18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799</v>
      </c>
      <c r="H134" s="9" t="s">
        <v>127</v>
      </c>
      <c r="I134" s="3" t="s">
        <v>469</v>
      </c>
      <c r="J134" s="13" t="s">
        <v>800</v>
      </c>
      <c r="K134" s="14" t="s">
        <v>801</v>
      </c>
      <c r="L134" s="18">
        <f t="shared" si="7"/>
        <v>1.6747685185185102E-2</v>
      </c>
      <c r="M134">
        <f t="shared" si="8"/>
        <v>20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802</v>
      </c>
      <c r="H135" s="9" t="s">
        <v>127</v>
      </c>
      <c r="I135" s="3" t="s">
        <v>469</v>
      </c>
      <c r="J135" s="13" t="s">
        <v>803</v>
      </c>
      <c r="K135" s="14" t="s">
        <v>804</v>
      </c>
      <c r="L135" s="18">
        <f t="shared" si="7"/>
        <v>1.6944444444444429E-2</v>
      </c>
      <c r="M135">
        <f t="shared" si="8"/>
        <v>22</v>
      </c>
    </row>
    <row r="136" spans="1:13" x14ac:dyDescent="0.25">
      <c r="A136" s="11"/>
      <c r="B136" s="12"/>
      <c r="C136" s="9" t="s">
        <v>592</v>
      </c>
      <c r="D136" s="9" t="s">
        <v>593</v>
      </c>
      <c r="E136" s="9" t="s">
        <v>593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805</v>
      </c>
      <c r="H137" s="9" t="s">
        <v>127</v>
      </c>
      <c r="I137" s="3" t="s">
        <v>469</v>
      </c>
      <c r="J137" s="13" t="s">
        <v>806</v>
      </c>
      <c r="K137" s="14" t="s">
        <v>807</v>
      </c>
      <c r="L137" s="18">
        <f t="shared" si="7"/>
        <v>2.519675925925921E-2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808</v>
      </c>
      <c r="H138" s="9" t="s">
        <v>127</v>
      </c>
      <c r="I138" s="3" t="s">
        <v>469</v>
      </c>
      <c r="J138" s="13" t="s">
        <v>809</v>
      </c>
      <c r="K138" s="14" t="s">
        <v>810</v>
      </c>
      <c r="L138" s="18">
        <f t="shared" si="7"/>
        <v>2.3993055555555587E-2</v>
      </c>
      <c r="M138">
        <f t="shared" si="8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811</v>
      </c>
      <c r="H139" s="9" t="s">
        <v>127</v>
      </c>
      <c r="I139" s="3" t="s">
        <v>469</v>
      </c>
      <c r="J139" s="13" t="s">
        <v>812</v>
      </c>
      <c r="K139" s="14" t="s">
        <v>813</v>
      </c>
      <c r="L139" s="18">
        <f t="shared" si="7"/>
        <v>1.8865740740740822E-2</v>
      </c>
      <c r="M139">
        <f t="shared" si="8"/>
        <v>8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814</v>
      </c>
      <c r="H140" s="9" t="s">
        <v>127</v>
      </c>
      <c r="I140" s="3" t="s">
        <v>469</v>
      </c>
      <c r="J140" s="13" t="s">
        <v>815</v>
      </c>
      <c r="K140" s="14" t="s">
        <v>816</v>
      </c>
      <c r="L140" s="18">
        <f t="shared" si="7"/>
        <v>3.5925925925925861E-2</v>
      </c>
      <c r="M140">
        <f t="shared" si="8"/>
        <v>11</v>
      </c>
    </row>
    <row r="141" spans="1:13" x14ac:dyDescent="0.25">
      <c r="A141" s="11"/>
      <c r="B141" s="12"/>
      <c r="C141" s="9" t="s">
        <v>817</v>
      </c>
      <c r="D141" s="9" t="s">
        <v>818</v>
      </c>
      <c r="E141" s="9" t="s">
        <v>818</v>
      </c>
      <c r="F141" s="9" t="s">
        <v>15</v>
      </c>
      <c r="G141" s="9" t="s">
        <v>819</v>
      </c>
      <c r="H141" s="9" t="s">
        <v>127</v>
      </c>
      <c r="I141" s="3" t="s">
        <v>469</v>
      </c>
      <c r="J141" s="13" t="s">
        <v>820</v>
      </c>
      <c r="K141" s="14" t="s">
        <v>821</v>
      </c>
      <c r="L141" s="18">
        <f t="shared" si="7"/>
        <v>2.7060185185185159E-2</v>
      </c>
      <c r="M141">
        <f t="shared" si="8"/>
        <v>9</v>
      </c>
    </row>
    <row r="142" spans="1:13" x14ac:dyDescent="0.25">
      <c r="A142" s="11"/>
      <c r="B142" s="12"/>
      <c r="C142" s="9" t="s">
        <v>73</v>
      </c>
      <c r="D142" s="9" t="s">
        <v>74</v>
      </c>
      <c r="E142" s="9" t="s">
        <v>384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822</v>
      </c>
      <c r="H143" s="9" t="s">
        <v>386</v>
      </c>
      <c r="I143" s="3" t="s">
        <v>469</v>
      </c>
      <c r="J143" s="13" t="s">
        <v>823</v>
      </c>
      <c r="K143" s="14" t="s">
        <v>824</v>
      </c>
      <c r="L143" s="18">
        <f t="shared" si="7"/>
        <v>1.2499999999999983E-2</v>
      </c>
      <c r="M143">
        <f t="shared" si="8"/>
        <v>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825</v>
      </c>
      <c r="H144" s="9" t="s">
        <v>386</v>
      </c>
      <c r="I144" s="3" t="s">
        <v>469</v>
      </c>
      <c r="J144" s="13" t="s">
        <v>826</v>
      </c>
      <c r="K144" s="14" t="s">
        <v>827</v>
      </c>
      <c r="L144" s="18">
        <f t="shared" si="7"/>
        <v>2.4282407407407391E-2</v>
      </c>
      <c r="M144">
        <f t="shared" si="8"/>
        <v>6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828</v>
      </c>
      <c r="H145" s="9" t="s">
        <v>386</v>
      </c>
      <c r="I145" s="3" t="s">
        <v>469</v>
      </c>
      <c r="J145" s="13" t="s">
        <v>829</v>
      </c>
      <c r="K145" s="14" t="s">
        <v>830</v>
      </c>
      <c r="L145" s="18">
        <f t="shared" si="7"/>
        <v>2.1886574074074128E-2</v>
      </c>
      <c r="M145">
        <f t="shared" si="8"/>
        <v>10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831</v>
      </c>
      <c r="H146" s="9" t="s">
        <v>386</v>
      </c>
      <c r="I146" s="3" t="s">
        <v>469</v>
      </c>
      <c r="J146" s="13" t="s">
        <v>832</v>
      </c>
      <c r="K146" s="14" t="s">
        <v>833</v>
      </c>
      <c r="L146" s="18">
        <f t="shared" si="7"/>
        <v>2.1400462962963052E-2</v>
      </c>
      <c r="M146">
        <f t="shared" si="8"/>
        <v>10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834</v>
      </c>
      <c r="H147" s="9" t="s">
        <v>127</v>
      </c>
      <c r="I147" s="3" t="s">
        <v>469</v>
      </c>
      <c r="J147" s="13" t="s">
        <v>835</v>
      </c>
      <c r="K147" s="14" t="s">
        <v>836</v>
      </c>
      <c r="L147" s="18">
        <f t="shared" si="7"/>
        <v>4.2280092592592577E-2</v>
      </c>
      <c r="M147">
        <f t="shared" si="8"/>
        <v>12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837</v>
      </c>
      <c r="H148" s="9" t="s">
        <v>127</v>
      </c>
      <c r="I148" s="3" t="s">
        <v>469</v>
      </c>
      <c r="J148" s="13" t="s">
        <v>838</v>
      </c>
      <c r="K148" s="14" t="s">
        <v>839</v>
      </c>
      <c r="L148" s="18">
        <f t="shared" si="7"/>
        <v>2.4537037037037024E-2</v>
      </c>
      <c r="M148">
        <f t="shared" si="8"/>
        <v>13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840</v>
      </c>
      <c r="H149" s="9" t="s">
        <v>127</v>
      </c>
      <c r="I149" s="3" t="s">
        <v>469</v>
      </c>
      <c r="J149" s="13" t="s">
        <v>841</v>
      </c>
      <c r="K149" s="14" t="s">
        <v>842</v>
      </c>
      <c r="L149" s="18">
        <f t="shared" si="7"/>
        <v>2.5636574074074159E-2</v>
      </c>
      <c r="M149">
        <f t="shared" si="8"/>
        <v>16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843</v>
      </c>
      <c r="H150" s="9" t="s">
        <v>386</v>
      </c>
      <c r="I150" s="3" t="s">
        <v>469</v>
      </c>
      <c r="J150" s="13" t="s">
        <v>844</v>
      </c>
      <c r="K150" s="14" t="s">
        <v>845</v>
      </c>
      <c r="L150" s="18">
        <f t="shared" si="7"/>
        <v>4.0509259259259411E-2</v>
      </c>
      <c r="M150">
        <f t="shared" si="8"/>
        <v>16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846</v>
      </c>
      <c r="H151" s="9" t="s">
        <v>386</v>
      </c>
      <c r="I151" s="3" t="s">
        <v>469</v>
      </c>
      <c r="J151" s="13" t="s">
        <v>847</v>
      </c>
      <c r="K151" s="14" t="s">
        <v>848</v>
      </c>
      <c r="L151" s="18">
        <f t="shared" si="7"/>
        <v>1.4675925925926037E-2</v>
      </c>
      <c r="M151">
        <f t="shared" si="8"/>
        <v>19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849</v>
      </c>
      <c r="H152" s="9" t="s">
        <v>386</v>
      </c>
      <c r="I152" s="3" t="s">
        <v>469</v>
      </c>
      <c r="J152" s="13" t="s">
        <v>850</v>
      </c>
      <c r="K152" s="14" t="s">
        <v>851</v>
      </c>
      <c r="L152" s="18">
        <f t="shared" si="7"/>
        <v>1.8831018518518428E-2</v>
      </c>
      <c r="M152">
        <f t="shared" si="8"/>
        <v>23</v>
      </c>
    </row>
    <row r="153" spans="1:13" x14ac:dyDescent="0.25">
      <c r="A153" s="11"/>
      <c r="B153" s="12"/>
      <c r="C153" s="9" t="s">
        <v>209</v>
      </c>
      <c r="D153" s="9" t="s">
        <v>210</v>
      </c>
      <c r="E153" s="9" t="s">
        <v>210</v>
      </c>
      <c r="F153" s="9" t="s">
        <v>15</v>
      </c>
      <c r="G153" s="10" t="s">
        <v>12</v>
      </c>
      <c r="H153" s="5"/>
      <c r="I153" s="6"/>
      <c r="J153" s="7"/>
      <c r="K153" s="8"/>
    </row>
    <row r="154" spans="1:13" x14ac:dyDescent="0.25">
      <c r="A154" s="11"/>
      <c r="B154" s="12"/>
      <c r="C154" s="12"/>
      <c r="D154" s="12"/>
      <c r="E154" s="12"/>
      <c r="F154" s="12"/>
      <c r="G154" s="9" t="s">
        <v>852</v>
      </c>
      <c r="H154" s="9" t="s">
        <v>127</v>
      </c>
      <c r="I154" s="3" t="s">
        <v>469</v>
      </c>
      <c r="J154" s="13" t="s">
        <v>853</v>
      </c>
      <c r="K154" s="14" t="s">
        <v>854</v>
      </c>
      <c r="L154" s="18">
        <f t="shared" si="7"/>
        <v>1.7685185185185179E-2</v>
      </c>
      <c r="M154">
        <f t="shared" si="8"/>
        <v>1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855</v>
      </c>
      <c r="H155" s="9" t="s">
        <v>127</v>
      </c>
      <c r="I155" s="3" t="s">
        <v>469</v>
      </c>
      <c r="J155" s="13" t="s">
        <v>856</v>
      </c>
      <c r="K155" s="14" t="s">
        <v>857</v>
      </c>
      <c r="L155" s="18">
        <f t="shared" si="7"/>
        <v>3.0208333333333337E-2</v>
      </c>
      <c r="M155">
        <f t="shared" si="8"/>
        <v>5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858</v>
      </c>
      <c r="H156" s="9" t="s">
        <v>127</v>
      </c>
      <c r="I156" s="3" t="s">
        <v>469</v>
      </c>
      <c r="J156" s="13" t="s">
        <v>859</v>
      </c>
      <c r="K156" s="14" t="s">
        <v>860</v>
      </c>
      <c r="L156" s="18">
        <f t="shared" si="7"/>
        <v>1.9201388888888893E-2</v>
      </c>
      <c r="M156">
        <f t="shared" si="8"/>
        <v>23</v>
      </c>
    </row>
    <row r="157" spans="1:13" x14ac:dyDescent="0.25">
      <c r="A157" s="3" t="s">
        <v>10</v>
      </c>
      <c r="B157" s="9" t="s">
        <v>11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13</v>
      </c>
      <c r="D158" s="9" t="s">
        <v>14</v>
      </c>
      <c r="E158" s="9" t="s">
        <v>14</v>
      </c>
      <c r="F158" s="9" t="s">
        <v>15</v>
      </c>
      <c r="G158" s="9" t="s">
        <v>861</v>
      </c>
      <c r="H158" s="9" t="s">
        <v>17</v>
      </c>
      <c r="I158" s="3" t="s">
        <v>469</v>
      </c>
      <c r="J158" s="13" t="s">
        <v>862</v>
      </c>
      <c r="K158" s="14" t="s">
        <v>863</v>
      </c>
      <c r="L158" s="18">
        <f t="shared" si="7"/>
        <v>2.6342592592592584E-2</v>
      </c>
      <c r="M158">
        <f t="shared" si="8"/>
        <v>7</v>
      </c>
    </row>
    <row r="159" spans="1:13" x14ac:dyDescent="0.25">
      <c r="A159" s="11"/>
      <c r="B159" s="12"/>
      <c r="C159" s="9" t="s">
        <v>24</v>
      </c>
      <c r="D159" s="9" t="s">
        <v>25</v>
      </c>
      <c r="E159" s="9" t="s">
        <v>25</v>
      </c>
      <c r="F159" s="9" t="s">
        <v>15</v>
      </c>
      <c r="G159" s="9" t="s">
        <v>864</v>
      </c>
      <c r="H159" s="9" t="s">
        <v>17</v>
      </c>
      <c r="I159" s="3" t="s">
        <v>469</v>
      </c>
      <c r="J159" s="13" t="s">
        <v>865</v>
      </c>
      <c r="K159" s="14" t="s">
        <v>866</v>
      </c>
      <c r="L159" s="18">
        <f t="shared" si="7"/>
        <v>5.0983796296296346E-2</v>
      </c>
      <c r="M159">
        <f t="shared" si="8"/>
        <v>13</v>
      </c>
    </row>
    <row r="160" spans="1:13" x14ac:dyDescent="0.25">
      <c r="A160" s="11"/>
      <c r="B160" s="12"/>
      <c r="C160" s="9" t="s">
        <v>29</v>
      </c>
      <c r="D160" s="9" t="s">
        <v>30</v>
      </c>
      <c r="E160" s="9" t="s">
        <v>30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867</v>
      </c>
      <c r="H161" s="9" t="s">
        <v>17</v>
      </c>
      <c r="I161" s="3" t="s">
        <v>469</v>
      </c>
      <c r="J161" s="13" t="s">
        <v>868</v>
      </c>
      <c r="K161" s="14" t="s">
        <v>869</v>
      </c>
      <c r="L161" s="18">
        <f t="shared" si="7"/>
        <v>2.1516203703703718E-2</v>
      </c>
      <c r="M161">
        <f t="shared" si="8"/>
        <v>4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870</v>
      </c>
      <c r="H162" s="9" t="s">
        <v>17</v>
      </c>
      <c r="I162" s="3" t="s">
        <v>469</v>
      </c>
      <c r="J162" s="13" t="s">
        <v>871</v>
      </c>
      <c r="K162" s="14" t="s">
        <v>872</v>
      </c>
      <c r="L162" s="18">
        <f t="shared" si="7"/>
        <v>2.7083333333333348E-2</v>
      </c>
      <c r="M162">
        <f t="shared" si="8"/>
        <v>12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873</v>
      </c>
      <c r="H163" s="9" t="s">
        <v>17</v>
      </c>
      <c r="I163" s="3" t="s">
        <v>469</v>
      </c>
      <c r="J163" s="13" t="s">
        <v>874</v>
      </c>
      <c r="K163" s="14" t="s">
        <v>875</v>
      </c>
      <c r="L163" s="18">
        <f t="shared" si="7"/>
        <v>4.2071759259259323E-2</v>
      </c>
      <c r="M163">
        <f t="shared" si="8"/>
        <v>14</v>
      </c>
    </row>
    <row r="164" spans="1:13" x14ac:dyDescent="0.25">
      <c r="A164" s="11"/>
      <c r="B164" s="12"/>
      <c r="C164" s="9" t="s">
        <v>173</v>
      </c>
      <c r="D164" s="9" t="s">
        <v>174</v>
      </c>
      <c r="E164" s="9" t="s">
        <v>174</v>
      </c>
      <c r="F164" s="9" t="s">
        <v>15</v>
      </c>
      <c r="G164" s="9" t="s">
        <v>876</v>
      </c>
      <c r="H164" s="9" t="s">
        <v>76</v>
      </c>
      <c r="I164" s="3" t="s">
        <v>469</v>
      </c>
      <c r="J164" s="13" t="s">
        <v>877</v>
      </c>
      <c r="K164" s="14" t="s">
        <v>878</v>
      </c>
      <c r="L164" s="18">
        <f t="shared" si="7"/>
        <v>3.6342592592592537E-2</v>
      </c>
      <c r="M164">
        <f t="shared" si="8"/>
        <v>12</v>
      </c>
    </row>
    <row r="165" spans="1:13" x14ac:dyDescent="0.25">
      <c r="A165" s="11"/>
      <c r="B165" s="12"/>
      <c r="C165" s="9" t="s">
        <v>40</v>
      </c>
      <c r="D165" s="9" t="s">
        <v>41</v>
      </c>
      <c r="E165" s="9" t="s">
        <v>41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879</v>
      </c>
      <c r="H166" s="9" t="s">
        <v>17</v>
      </c>
      <c r="I166" s="3" t="s">
        <v>469</v>
      </c>
      <c r="J166" s="13" t="s">
        <v>880</v>
      </c>
      <c r="K166" s="14" t="s">
        <v>881</v>
      </c>
      <c r="L166" s="18">
        <f t="shared" si="7"/>
        <v>2.1539351851851851E-2</v>
      </c>
      <c r="M166">
        <v>0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882</v>
      </c>
      <c r="H167" s="9" t="s">
        <v>17</v>
      </c>
      <c r="I167" s="3" t="s">
        <v>469</v>
      </c>
      <c r="J167" s="13" t="s">
        <v>883</v>
      </c>
      <c r="K167" s="14" t="s">
        <v>884</v>
      </c>
      <c r="L167" s="18">
        <f t="shared" si="7"/>
        <v>2.1134259259259262E-2</v>
      </c>
      <c r="M167">
        <v>0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885</v>
      </c>
      <c r="H168" s="9" t="s">
        <v>17</v>
      </c>
      <c r="I168" s="3" t="s">
        <v>469</v>
      </c>
      <c r="J168" s="13" t="s">
        <v>886</v>
      </c>
      <c r="K168" s="14" t="s">
        <v>887</v>
      </c>
      <c r="L168" s="18">
        <f t="shared" si="7"/>
        <v>1.6712962962962971E-2</v>
      </c>
      <c r="M168">
        <f t="shared" si="8"/>
        <v>2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888</v>
      </c>
      <c r="H169" s="9" t="s">
        <v>17</v>
      </c>
      <c r="I169" s="3" t="s">
        <v>469</v>
      </c>
      <c r="J169" s="13" t="s">
        <v>889</v>
      </c>
      <c r="K169" s="14" t="s">
        <v>890</v>
      </c>
      <c r="L169" s="18">
        <f t="shared" si="7"/>
        <v>1.4039351851851845E-2</v>
      </c>
      <c r="M169">
        <f t="shared" si="8"/>
        <v>3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891</v>
      </c>
      <c r="H170" s="9" t="s">
        <v>17</v>
      </c>
      <c r="I170" s="3" t="s">
        <v>469</v>
      </c>
      <c r="J170" s="13" t="s">
        <v>892</v>
      </c>
      <c r="K170" s="14" t="s">
        <v>893</v>
      </c>
      <c r="L170" s="18">
        <f t="shared" si="7"/>
        <v>1.6678240740740757E-2</v>
      </c>
      <c r="M170">
        <f t="shared" si="8"/>
        <v>3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894</v>
      </c>
      <c r="H171" s="9" t="s">
        <v>17</v>
      </c>
      <c r="I171" s="3" t="s">
        <v>469</v>
      </c>
      <c r="J171" s="13" t="s">
        <v>895</v>
      </c>
      <c r="K171" s="17" t="s">
        <v>2342</v>
      </c>
      <c r="L171" s="18">
        <f t="shared" si="7"/>
        <v>2.6122685185185124E-2</v>
      </c>
      <c r="M171">
        <f t="shared" si="8"/>
        <v>23</v>
      </c>
    </row>
    <row r="172" spans="1:13" x14ac:dyDescent="0.25">
      <c r="A172" s="11"/>
      <c r="B172" s="12"/>
      <c r="C172" s="9" t="s">
        <v>63</v>
      </c>
      <c r="D172" s="9" t="s">
        <v>64</v>
      </c>
      <c r="E172" s="9" t="s">
        <v>64</v>
      </c>
      <c r="F172" s="9" t="s">
        <v>15</v>
      </c>
      <c r="G172" s="9" t="s">
        <v>896</v>
      </c>
      <c r="H172" s="9" t="s">
        <v>17</v>
      </c>
      <c r="I172" s="3" t="s">
        <v>469</v>
      </c>
      <c r="J172" s="13" t="s">
        <v>897</v>
      </c>
      <c r="K172" s="14" t="s">
        <v>898</v>
      </c>
      <c r="L172" s="18">
        <f t="shared" si="7"/>
        <v>2.3009259259259285E-2</v>
      </c>
      <c r="M172">
        <f t="shared" si="8"/>
        <v>6</v>
      </c>
    </row>
    <row r="173" spans="1:13" x14ac:dyDescent="0.25">
      <c r="A173" s="11"/>
      <c r="B173" s="12"/>
      <c r="C173" s="9" t="s">
        <v>68</v>
      </c>
      <c r="D173" s="9" t="s">
        <v>69</v>
      </c>
      <c r="E173" s="9" t="s">
        <v>69</v>
      </c>
      <c r="F173" s="9" t="s">
        <v>15</v>
      </c>
      <c r="G173" s="9" t="s">
        <v>899</v>
      </c>
      <c r="H173" s="9" t="s">
        <v>17</v>
      </c>
      <c r="I173" s="3" t="s">
        <v>469</v>
      </c>
      <c r="J173" s="13" t="s">
        <v>900</v>
      </c>
      <c r="K173" s="14" t="s">
        <v>901</v>
      </c>
      <c r="L173" s="18">
        <f t="shared" si="7"/>
        <v>3.6365740740740726E-2</v>
      </c>
      <c r="M173">
        <f t="shared" si="8"/>
        <v>10</v>
      </c>
    </row>
    <row r="174" spans="1:13" x14ac:dyDescent="0.25">
      <c r="A174" s="11"/>
      <c r="B174" s="12"/>
      <c r="C174" s="9" t="s">
        <v>817</v>
      </c>
      <c r="D174" s="9" t="s">
        <v>818</v>
      </c>
      <c r="E174" s="9" t="s">
        <v>818</v>
      </c>
      <c r="F174" s="9" t="s">
        <v>15</v>
      </c>
      <c r="G174" s="10" t="s">
        <v>12</v>
      </c>
      <c r="H174" s="5"/>
      <c r="I174" s="6"/>
      <c r="J174" s="7"/>
      <c r="K174" s="8"/>
    </row>
    <row r="175" spans="1:13" x14ac:dyDescent="0.25">
      <c r="A175" s="11"/>
      <c r="B175" s="12"/>
      <c r="C175" s="12"/>
      <c r="D175" s="12"/>
      <c r="E175" s="12"/>
      <c r="F175" s="12"/>
      <c r="G175" s="9" t="s">
        <v>902</v>
      </c>
      <c r="H175" s="9" t="s">
        <v>17</v>
      </c>
      <c r="I175" s="3" t="s">
        <v>469</v>
      </c>
      <c r="J175" s="13" t="s">
        <v>903</v>
      </c>
      <c r="K175" s="14" t="s">
        <v>904</v>
      </c>
      <c r="L175" s="18">
        <f t="shared" si="7"/>
        <v>2.0370370370370483E-2</v>
      </c>
      <c r="M175">
        <f t="shared" si="8"/>
        <v>18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905</v>
      </c>
      <c r="H176" s="9" t="s">
        <v>76</v>
      </c>
      <c r="I176" s="3" t="s">
        <v>469</v>
      </c>
      <c r="J176" s="13" t="s">
        <v>906</v>
      </c>
      <c r="K176" s="14" t="s">
        <v>394</v>
      </c>
      <c r="L176" s="18">
        <f t="shared" si="7"/>
        <v>1.6886574074074012E-2</v>
      </c>
      <c r="M176">
        <f t="shared" si="8"/>
        <v>21</v>
      </c>
    </row>
    <row r="177" spans="1:13" x14ac:dyDescent="0.25">
      <c r="A177" s="11"/>
      <c r="B177" s="12"/>
      <c r="C177" s="9" t="s">
        <v>73</v>
      </c>
      <c r="D177" s="9" t="s">
        <v>74</v>
      </c>
      <c r="E177" s="9" t="s">
        <v>74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907</v>
      </c>
      <c r="H178" s="9" t="s">
        <v>76</v>
      </c>
      <c r="I178" s="3" t="s">
        <v>469</v>
      </c>
      <c r="J178" s="13" t="s">
        <v>908</v>
      </c>
      <c r="K178" s="14" t="s">
        <v>909</v>
      </c>
      <c r="L178" s="18">
        <f t="shared" si="7"/>
        <v>4.6111111111111158E-2</v>
      </c>
      <c r="M178">
        <f t="shared" si="8"/>
        <v>11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910</v>
      </c>
      <c r="H179" s="9" t="s">
        <v>76</v>
      </c>
      <c r="I179" s="3" t="s">
        <v>469</v>
      </c>
      <c r="J179" s="13" t="s">
        <v>326</v>
      </c>
      <c r="K179" s="14" t="s">
        <v>911</v>
      </c>
      <c r="L179" s="18">
        <f t="shared" si="7"/>
        <v>4.8298611111111112E-2</v>
      </c>
      <c r="M179">
        <f t="shared" si="8"/>
        <v>13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912</v>
      </c>
      <c r="H180" s="9" t="s">
        <v>76</v>
      </c>
      <c r="I180" s="3" t="s">
        <v>469</v>
      </c>
      <c r="J180" s="13" t="s">
        <v>913</v>
      </c>
      <c r="K180" s="14" t="s">
        <v>914</v>
      </c>
      <c r="L180" s="18">
        <f t="shared" si="7"/>
        <v>4.0196759259259363E-2</v>
      </c>
      <c r="M180">
        <f t="shared" si="8"/>
        <v>14</v>
      </c>
    </row>
    <row r="181" spans="1:13" x14ac:dyDescent="0.25">
      <c r="A181" s="3" t="s">
        <v>414</v>
      </c>
      <c r="B181" s="9" t="s">
        <v>415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422</v>
      </c>
      <c r="D182" s="9" t="s">
        <v>423</v>
      </c>
      <c r="E182" s="9" t="s">
        <v>423</v>
      </c>
      <c r="F182" s="9" t="s">
        <v>418</v>
      </c>
      <c r="G182" s="9" t="s">
        <v>915</v>
      </c>
      <c r="H182" s="9" t="s">
        <v>127</v>
      </c>
      <c r="I182" s="3" t="s">
        <v>469</v>
      </c>
      <c r="J182" s="13" t="s">
        <v>916</v>
      </c>
      <c r="K182" s="14" t="s">
        <v>917</v>
      </c>
      <c r="L182" s="18">
        <f t="shared" si="7"/>
        <v>3.508101851851847E-2</v>
      </c>
      <c r="M182">
        <f t="shared" si="8"/>
        <v>8</v>
      </c>
    </row>
    <row r="183" spans="1:13" x14ac:dyDescent="0.25">
      <c r="A183" s="11"/>
      <c r="B183" s="12"/>
      <c r="C183" s="9" t="s">
        <v>427</v>
      </c>
      <c r="D183" s="9" t="s">
        <v>428</v>
      </c>
      <c r="E183" s="9" t="s">
        <v>428</v>
      </c>
      <c r="F183" s="9" t="s">
        <v>418</v>
      </c>
      <c r="G183" s="9" t="s">
        <v>918</v>
      </c>
      <c r="H183" s="9" t="s">
        <v>127</v>
      </c>
      <c r="I183" s="3" t="s">
        <v>469</v>
      </c>
      <c r="J183" s="13" t="s">
        <v>919</v>
      </c>
      <c r="K183" s="14" t="s">
        <v>920</v>
      </c>
      <c r="L183" s="18">
        <f t="shared" si="7"/>
        <v>3.2870370370370383E-2</v>
      </c>
      <c r="M183">
        <f t="shared" si="8"/>
        <v>6</v>
      </c>
    </row>
    <row r="184" spans="1:13" x14ac:dyDescent="0.25">
      <c r="A184" s="3" t="s">
        <v>432</v>
      </c>
      <c r="B184" s="9" t="s">
        <v>433</v>
      </c>
      <c r="C184" s="10" t="s">
        <v>12</v>
      </c>
      <c r="D184" s="5"/>
      <c r="E184" s="5"/>
      <c r="F184" s="5"/>
      <c r="G184" s="5"/>
      <c r="H184" s="5"/>
      <c r="I184" s="6"/>
      <c r="J184" s="7"/>
      <c r="K184" s="8"/>
    </row>
    <row r="185" spans="1:13" x14ac:dyDescent="0.25">
      <c r="A185" s="11"/>
      <c r="B185" s="12"/>
      <c r="C185" s="9" t="s">
        <v>434</v>
      </c>
      <c r="D185" s="9" t="s">
        <v>435</v>
      </c>
      <c r="E185" s="9" t="s">
        <v>436</v>
      </c>
      <c r="F185" s="9" t="s">
        <v>15</v>
      </c>
      <c r="G185" s="9" t="s">
        <v>921</v>
      </c>
      <c r="H185" s="9" t="s">
        <v>127</v>
      </c>
      <c r="I185" s="3" t="s">
        <v>469</v>
      </c>
      <c r="J185" s="13" t="s">
        <v>922</v>
      </c>
      <c r="K185" s="14" t="s">
        <v>923</v>
      </c>
      <c r="L185" s="18">
        <f t="shared" si="7"/>
        <v>2.3032407407407307E-2</v>
      </c>
      <c r="M185">
        <f t="shared" si="8"/>
        <v>14</v>
      </c>
    </row>
    <row r="186" spans="1:13" x14ac:dyDescent="0.25">
      <c r="A186" s="11"/>
      <c r="B186" s="12"/>
      <c r="C186" s="9" t="s">
        <v>443</v>
      </c>
      <c r="D186" s="9" t="s">
        <v>444</v>
      </c>
      <c r="E186" s="9" t="s">
        <v>444</v>
      </c>
      <c r="F186" s="9" t="s">
        <v>15</v>
      </c>
      <c r="G186" s="10" t="s">
        <v>12</v>
      </c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12"/>
      <c r="F187" s="12"/>
      <c r="G187" s="9" t="s">
        <v>924</v>
      </c>
      <c r="H187" s="9" t="s">
        <v>127</v>
      </c>
      <c r="I187" s="3" t="s">
        <v>469</v>
      </c>
      <c r="J187" s="13" t="s">
        <v>925</v>
      </c>
      <c r="K187" s="14" t="s">
        <v>926</v>
      </c>
      <c r="L187" s="18">
        <f t="shared" si="7"/>
        <v>2.2245370370370388E-2</v>
      </c>
      <c r="M187">
        <f t="shared" si="8"/>
        <v>6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927</v>
      </c>
      <c r="H188" s="9" t="s">
        <v>127</v>
      </c>
      <c r="I188" s="3" t="s">
        <v>469</v>
      </c>
      <c r="J188" s="13" t="s">
        <v>928</v>
      </c>
      <c r="K188" s="14" t="s">
        <v>929</v>
      </c>
      <c r="L188" s="18">
        <f t="shared" si="7"/>
        <v>3.1701388888888904E-2</v>
      </c>
      <c r="M188">
        <f t="shared" si="8"/>
        <v>11</v>
      </c>
    </row>
    <row r="189" spans="1:13" x14ac:dyDescent="0.25">
      <c r="A189" s="11"/>
      <c r="B189" s="12"/>
      <c r="C189" s="9" t="s">
        <v>930</v>
      </c>
      <c r="D189" s="9" t="s">
        <v>931</v>
      </c>
      <c r="E189" s="9" t="s">
        <v>932</v>
      </c>
      <c r="F189" s="9" t="s">
        <v>15</v>
      </c>
      <c r="G189" s="9" t="s">
        <v>933</v>
      </c>
      <c r="H189" s="9" t="s">
        <v>127</v>
      </c>
      <c r="I189" s="3" t="s">
        <v>469</v>
      </c>
      <c r="J189" s="13" t="s">
        <v>934</v>
      </c>
      <c r="K189" s="14" t="s">
        <v>935</v>
      </c>
      <c r="L189" s="18">
        <f t="shared" si="7"/>
        <v>2.3819444444444449E-2</v>
      </c>
      <c r="M189">
        <f t="shared" si="8"/>
        <v>10</v>
      </c>
    </row>
    <row r="190" spans="1:13" x14ac:dyDescent="0.25">
      <c r="A190" s="11"/>
      <c r="B190" s="12"/>
      <c r="C190" s="9" t="s">
        <v>936</v>
      </c>
      <c r="D190" s="9" t="s">
        <v>937</v>
      </c>
      <c r="E190" s="9" t="s">
        <v>938</v>
      </c>
      <c r="F190" s="9" t="s">
        <v>15</v>
      </c>
      <c r="G190" s="9" t="s">
        <v>939</v>
      </c>
      <c r="H190" s="9" t="s">
        <v>127</v>
      </c>
      <c r="I190" s="3" t="s">
        <v>469</v>
      </c>
      <c r="J190" s="13" t="s">
        <v>940</v>
      </c>
      <c r="K190" s="14" t="s">
        <v>941</v>
      </c>
      <c r="L190" s="18">
        <f t="shared" si="7"/>
        <v>1.8136574074074208E-2</v>
      </c>
      <c r="M190">
        <f t="shared" si="8"/>
        <v>15</v>
      </c>
    </row>
    <row r="191" spans="1:13" x14ac:dyDescent="0.25">
      <c r="A191" s="11"/>
      <c r="B191" s="12"/>
      <c r="C191" s="9" t="s">
        <v>942</v>
      </c>
      <c r="D191" s="9" t="s">
        <v>943</v>
      </c>
      <c r="E191" s="9" t="s">
        <v>944</v>
      </c>
      <c r="F191" s="9" t="s">
        <v>15</v>
      </c>
      <c r="G191" s="10" t="s">
        <v>12</v>
      </c>
      <c r="H191" s="5"/>
      <c r="I191" s="6"/>
      <c r="J191" s="7"/>
      <c r="K191" s="8"/>
    </row>
    <row r="192" spans="1:13" x14ac:dyDescent="0.25">
      <c r="A192" s="11"/>
      <c r="B192" s="12"/>
      <c r="C192" s="12"/>
      <c r="D192" s="12"/>
      <c r="E192" s="12"/>
      <c r="F192" s="12"/>
      <c r="G192" s="9" t="s">
        <v>945</v>
      </c>
      <c r="H192" s="9" t="s">
        <v>127</v>
      </c>
      <c r="I192" s="3" t="s">
        <v>469</v>
      </c>
      <c r="J192" s="13" t="s">
        <v>946</v>
      </c>
      <c r="K192" s="14" t="s">
        <v>947</v>
      </c>
      <c r="L192" s="18">
        <f t="shared" si="7"/>
        <v>3.9120370370370361E-2</v>
      </c>
      <c r="M192">
        <f t="shared" si="8"/>
        <v>11</v>
      </c>
    </row>
    <row r="193" spans="1:13" x14ac:dyDescent="0.25">
      <c r="A193" s="11"/>
      <c r="B193" s="12"/>
      <c r="C193" s="12"/>
      <c r="D193" s="12"/>
      <c r="E193" s="12"/>
      <c r="F193" s="12"/>
      <c r="G193" s="9" t="s">
        <v>948</v>
      </c>
      <c r="H193" s="9" t="s">
        <v>127</v>
      </c>
      <c r="I193" s="3" t="s">
        <v>469</v>
      </c>
      <c r="J193" s="13" t="s">
        <v>949</v>
      </c>
      <c r="K193" s="14" t="s">
        <v>950</v>
      </c>
      <c r="L193" s="18">
        <f t="shared" si="7"/>
        <v>2.7858796296296284E-2</v>
      </c>
      <c r="M193">
        <f t="shared" si="8"/>
        <v>13</v>
      </c>
    </row>
    <row r="194" spans="1:13" x14ac:dyDescent="0.25">
      <c r="A194" s="11"/>
      <c r="B194" s="12"/>
      <c r="C194" s="12"/>
      <c r="D194" s="12"/>
      <c r="E194" s="12"/>
      <c r="F194" s="12"/>
      <c r="G194" s="9" t="s">
        <v>951</v>
      </c>
      <c r="H194" s="9" t="s">
        <v>127</v>
      </c>
      <c r="I194" s="3" t="s">
        <v>469</v>
      </c>
      <c r="J194" s="13" t="s">
        <v>952</v>
      </c>
      <c r="K194" s="14" t="s">
        <v>953</v>
      </c>
      <c r="L194" s="18">
        <f t="shared" si="7"/>
        <v>2.0416666666666639E-2</v>
      </c>
      <c r="M194">
        <f t="shared" si="8"/>
        <v>15</v>
      </c>
    </row>
    <row r="195" spans="1:13" x14ac:dyDescent="0.25">
      <c r="A195" s="11"/>
      <c r="B195" s="12"/>
      <c r="C195" s="9" t="s">
        <v>954</v>
      </c>
      <c r="D195" s="9" t="s">
        <v>955</v>
      </c>
      <c r="E195" s="9" t="s">
        <v>956</v>
      </c>
      <c r="F195" s="9" t="s">
        <v>15</v>
      </c>
      <c r="G195" s="9" t="s">
        <v>957</v>
      </c>
      <c r="H195" s="9" t="s">
        <v>127</v>
      </c>
      <c r="I195" s="3" t="s">
        <v>469</v>
      </c>
      <c r="J195" s="13" t="s">
        <v>958</v>
      </c>
      <c r="K195" s="14" t="s">
        <v>959</v>
      </c>
      <c r="L195" s="18">
        <f t="shared" ref="L195:L207" si="9">K195-J195</f>
        <v>1.9733796296296319E-2</v>
      </c>
      <c r="M195">
        <f t="shared" ref="M195:M207" si="10">HOUR(J195)</f>
        <v>5</v>
      </c>
    </row>
    <row r="196" spans="1:13" x14ac:dyDescent="0.25">
      <c r="A196" s="11"/>
      <c r="B196" s="12"/>
      <c r="C196" s="9" t="s">
        <v>451</v>
      </c>
      <c r="D196" s="9" t="s">
        <v>452</v>
      </c>
      <c r="E196" s="9" t="s">
        <v>453</v>
      </c>
      <c r="F196" s="9" t="s">
        <v>15</v>
      </c>
      <c r="G196" s="9" t="s">
        <v>960</v>
      </c>
      <c r="H196" s="9" t="s">
        <v>127</v>
      </c>
      <c r="I196" s="3" t="s">
        <v>469</v>
      </c>
      <c r="J196" s="13" t="s">
        <v>961</v>
      </c>
      <c r="K196" s="14" t="s">
        <v>962</v>
      </c>
      <c r="L196" s="18">
        <f t="shared" si="9"/>
        <v>2.0347222222222183E-2</v>
      </c>
      <c r="M196">
        <f t="shared" si="10"/>
        <v>16</v>
      </c>
    </row>
    <row r="197" spans="1:13" x14ac:dyDescent="0.25">
      <c r="A197" s="3" t="s">
        <v>457</v>
      </c>
      <c r="B197" s="9" t="s">
        <v>458</v>
      </c>
      <c r="C197" s="10" t="s">
        <v>12</v>
      </c>
      <c r="D197" s="5"/>
      <c r="E197" s="5"/>
      <c r="F197" s="5"/>
      <c r="G197" s="5"/>
      <c r="H197" s="5"/>
      <c r="I197" s="6"/>
      <c r="J197" s="7"/>
      <c r="K197" s="8"/>
    </row>
    <row r="198" spans="1:13" x14ac:dyDescent="0.25">
      <c r="A198" s="11"/>
      <c r="B198" s="12"/>
      <c r="C198" s="9" t="s">
        <v>963</v>
      </c>
      <c r="D198" s="9" t="s">
        <v>964</v>
      </c>
      <c r="E198" s="9" t="s">
        <v>965</v>
      </c>
      <c r="F198" s="9" t="s">
        <v>15</v>
      </c>
      <c r="G198" s="9" t="s">
        <v>966</v>
      </c>
      <c r="H198" s="9" t="s">
        <v>17</v>
      </c>
      <c r="I198" s="3" t="s">
        <v>469</v>
      </c>
      <c r="J198" s="13" t="s">
        <v>967</v>
      </c>
      <c r="K198" s="14" t="s">
        <v>968</v>
      </c>
      <c r="L198" s="18">
        <f t="shared" si="9"/>
        <v>1.6145833333333304E-2</v>
      </c>
      <c r="M198">
        <f t="shared" si="10"/>
        <v>16</v>
      </c>
    </row>
    <row r="199" spans="1:13" x14ac:dyDescent="0.25">
      <c r="A199" s="11"/>
      <c r="B199" s="12"/>
      <c r="C199" s="9" t="s">
        <v>459</v>
      </c>
      <c r="D199" s="9" t="s">
        <v>460</v>
      </c>
      <c r="E199" s="9" t="s">
        <v>461</v>
      </c>
      <c r="F199" s="9" t="s">
        <v>15</v>
      </c>
      <c r="G199" s="9" t="s">
        <v>969</v>
      </c>
      <c r="H199" s="9" t="s">
        <v>17</v>
      </c>
      <c r="I199" s="3" t="s">
        <v>469</v>
      </c>
      <c r="J199" s="13" t="s">
        <v>970</v>
      </c>
      <c r="K199" s="14" t="s">
        <v>971</v>
      </c>
      <c r="L199" s="18">
        <f t="shared" si="9"/>
        <v>4.7303240740740771E-2</v>
      </c>
      <c r="M199">
        <f t="shared" si="10"/>
        <v>14</v>
      </c>
    </row>
    <row r="200" spans="1:13" x14ac:dyDescent="0.25">
      <c r="A200" s="11"/>
      <c r="B200" s="12"/>
      <c r="C200" s="9" t="s">
        <v>930</v>
      </c>
      <c r="D200" s="9" t="s">
        <v>931</v>
      </c>
      <c r="E200" s="9" t="s">
        <v>932</v>
      </c>
      <c r="F200" s="9" t="s">
        <v>15</v>
      </c>
      <c r="G200" s="10" t="s">
        <v>12</v>
      </c>
      <c r="H200" s="5"/>
      <c r="I200" s="6"/>
      <c r="J200" s="7"/>
      <c r="K200" s="8"/>
    </row>
    <row r="201" spans="1:13" x14ac:dyDescent="0.25">
      <c r="A201" s="11"/>
      <c r="B201" s="12"/>
      <c r="C201" s="12"/>
      <c r="D201" s="12"/>
      <c r="E201" s="12"/>
      <c r="F201" s="12"/>
      <c r="G201" s="9" t="s">
        <v>972</v>
      </c>
      <c r="H201" s="9" t="s">
        <v>17</v>
      </c>
      <c r="I201" s="3" t="s">
        <v>469</v>
      </c>
      <c r="J201" s="13" t="s">
        <v>973</v>
      </c>
      <c r="K201" s="14" t="s">
        <v>974</v>
      </c>
      <c r="L201" s="18">
        <f t="shared" si="9"/>
        <v>1.9745370370370441E-2</v>
      </c>
      <c r="M201">
        <f t="shared" si="10"/>
        <v>8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975</v>
      </c>
      <c r="H202" s="9" t="s">
        <v>17</v>
      </c>
      <c r="I202" s="3" t="s">
        <v>469</v>
      </c>
      <c r="J202" s="13" t="s">
        <v>976</v>
      </c>
      <c r="K202" s="14" t="s">
        <v>977</v>
      </c>
      <c r="L202" s="18">
        <f t="shared" si="9"/>
        <v>2.1909722222222205E-2</v>
      </c>
      <c r="M202">
        <f t="shared" si="10"/>
        <v>9</v>
      </c>
    </row>
    <row r="203" spans="1:13" x14ac:dyDescent="0.25">
      <c r="A203" s="11"/>
      <c r="B203" s="12"/>
      <c r="C203" s="12"/>
      <c r="D203" s="12"/>
      <c r="E203" s="12"/>
      <c r="F203" s="12"/>
      <c r="G203" s="9" t="s">
        <v>978</v>
      </c>
      <c r="H203" s="9" t="s">
        <v>17</v>
      </c>
      <c r="I203" s="3" t="s">
        <v>469</v>
      </c>
      <c r="J203" s="13" t="s">
        <v>979</v>
      </c>
      <c r="K203" s="14" t="s">
        <v>980</v>
      </c>
      <c r="L203" s="18">
        <f t="shared" si="9"/>
        <v>2.6770833333333299E-2</v>
      </c>
      <c r="M203">
        <f t="shared" si="10"/>
        <v>12</v>
      </c>
    </row>
    <row r="204" spans="1:13" x14ac:dyDescent="0.25">
      <c r="A204" s="11"/>
      <c r="B204" s="12"/>
      <c r="C204" s="12"/>
      <c r="D204" s="12"/>
      <c r="E204" s="12"/>
      <c r="F204" s="12"/>
      <c r="G204" s="9" t="s">
        <v>981</v>
      </c>
      <c r="H204" s="9" t="s">
        <v>17</v>
      </c>
      <c r="I204" s="3" t="s">
        <v>469</v>
      </c>
      <c r="J204" s="13" t="s">
        <v>982</v>
      </c>
      <c r="K204" s="14" t="s">
        <v>983</v>
      </c>
      <c r="L204" s="18">
        <f t="shared" si="9"/>
        <v>5.743055555555554E-2</v>
      </c>
      <c r="M204">
        <f t="shared" si="10"/>
        <v>13</v>
      </c>
    </row>
    <row r="205" spans="1:13" x14ac:dyDescent="0.25">
      <c r="A205" s="11"/>
      <c r="B205" s="12"/>
      <c r="C205" s="12"/>
      <c r="D205" s="12"/>
      <c r="E205" s="12"/>
      <c r="F205" s="12"/>
      <c r="G205" s="9" t="s">
        <v>984</v>
      </c>
      <c r="H205" s="9" t="s">
        <v>17</v>
      </c>
      <c r="I205" s="3" t="s">
        <v>469</v>
      </c>
      <c r="J205" s="13" t="s">
        <v>985</v>
      </c>
      <c r="K205" s="14" t="s">
        <v>986</v>
      </c>
      <c r="L205" s="18">
        <f t="shared" si="9"/>
        <v>1.7453703703703694E-2</v>
      </c>
      <c r="M205">
        <f t="shared" si="10"/>
        <v>13</v>
      </c>
    </row>
    <row r="206" spans="1:13" x14ac:dyDescent="0.25">
      <c r="A206" s="11"/>
      <c r="B206" s="12"/>
      <c r="C206" s="9" t="s">
        <v>942</v>
      </c>
      <c r="D206" s="9" t="s">
        <v>943</v>
      </c>
      <c r="E206" s="9" t="s">
        <v>944</v>
      </c>
      <c r="F206" s="9" t="s">
        <v>15</v>
      </c>
      <c r="G206" s="9" t="s">
        <v>987</v>
      </c>
      <c r="H206" s="9" t="s">
        <v>17</v>
      </c>
      <c r="I206" s="3" t="s">
        <v>469</v>
      </c>
      <c r="J206" s="13" t="s">
        <v>988</v>
      </c>
      <c r="K206" s="14" t="s">
        <v>989</v>
      </c>
      <c r="L206" s="18">
        <f t="shared" si="9"/>
        <v>1.8668981481481439E-2</v>
      </c>
      <c r="M206">
        <f t="shared" si="10"/>
        <v>8</v>
      </c>
    </row>
    <row r="207" spans="1:13" x14ac:dyDescent="0.25">
      <c r="A207" s="11"/>
      <c r="B207" s="11"/>
      <c r="C207" s="3" t="s">
        <v>451</v>
      </c>
      <c r="D207" s="3" t="s">
        <v>452</v>
      </c>
      <c r="E207" s="3" t="s">
        <v>990</v>
      </c>
      <c r="F207" s="3" t="s">
        <v>15</v>
      </c>
      <c r="G207" s="3" t="s">
        <v>991</v>
      </c>
      <c r="H207" s="3" t="s">
        <v>17</v>
      </c>
      <c r="I207" s="3" t="s">
        <v>469</v>
      </c>
      <c r="J207" s="15" t="s">
        <v>992</v>
      </c>
      <c r="K207" s="16" t="s">
        <v>993</v>
      </c>
      <c r="L207" s="18">
        <f t="shared" si="9"/>
        <v>2.3680555555555538E-2</v>
      </c>
      <c r="M207">
        <f t="shared" si="10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4"/>
  <sheetViews>
    <sheetView topLeftCell="K1" zoomScale="115" zoomScaleNormal="115" workbookViewId="0">
      <selection activeCell="P1" sqref="P1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31.42578125" bestFit="1" customWidth="1"/>
    <col min="5" max="5" width="32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42578125" bestFit="1" customWidth="1"/>
    <col min="15" max="15" width="11.140625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6.291666666666667</v>
      </c>
      <c r="R2" s="19">
        <v>1.6666666666666666E-2</v>
      </c>
      <c r="S2" s="18">
        <f>AVERAGEIF($R$2:$R$25, "&lt;&gt; 0")</f>
        <v>2.371757591892535E-2</v>
      </c>
    </row>
    <row r="3" spans="1:19" x14ac:dyDescent="0.25">
      <c r="A3" s="3" t="s">
        <v>85</v>
      </c>
      <c r="B3" s="9" t="s">
        <v>86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6.291666666666667</v>
      </c>
      <c r="R3" s="19">
        <v>0</v>
      </c>
      <c r="S3" s="18">
        <f t="shared" ref="S3:S25" si="1">AVERAGEIF($R$2:$R$25, "&lt;&gt; 0")</f>
        <v>2.371757591892535E-2</v>
      </c>
    </row>
    <row r="4" spans="1:19" x14ac:dyDescent="0.25">
      <c r="A4" s="11"/>
      <c r="B4" s="12"/>
      <c r="C4" s="9" t="s">
        <v>24</v>
      </c>
      <c r="D4" s="9" t="s">
        <v>25</v>
      </c>
      <c r="E4" s="9" t="s">
        <v>25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3</v>
      </c>
      <c r="Q4">
        <f t="shared" si="0"/>
        <v>6.291666666666667</v>
      </c>
      <c r="R4" s="19">
        <f t="shared" ref="R4:R25" si="2">AVERAGEIF(M:M,O4,L:L)</f>
        <v>1.8341049382716038E-2</v>
      </c>
      <c r="S4" s="18">
        <f t="shared" si="1"/>
        <v>2.371757591892535E-2</v>
      </c>
    </row>
    <row r="5" spans="1:19" x14ac:dyDescent="0.25">
      <c r="A5" s="11"/>
      <c r="B5" s="12"/>
      <c r="C5" s="12"/>
      <c r="D5" s="12"/>
      <c r="E5" s="12"/>
      <c r="F5" s="12"/>
      <c r="G5" s="9" t="s">
        <v>994</v>
      </c>
      <c r="H5" s="9" t="s">
        <v>17</v>
      </c>
      <c r="I5" s="3" t="s">
        <v>995</v>
      </c>
      <c r="J5" s="13" t="s">
        <v>996</v>
      </c>
      <c r="K5" s="14" t="s">
        <v>997</v>
      </c>
      <c r="L5" s="18">
        <f t="shared" ref="L5:L66" si="3">K5-J5</f>
        <v>2.9432870370370345E-2</v>
      </c>
      <c r="M5">
        <f t="shared" ref="M5:M66" si="4">HOUR(J5)</f>
        <v>7</v>
      </c>
      <c r="O5">
        <v>3</v>
      </c>
      <c r="P5">
        <f>COUNTIF(M:M,"3")</f>
        <v>7</v>
      </c>
      <c r="Q5">
        <f t="shared" si="0"/>
        <v>6.291666666666667</v>
      </c>
      <c r="R5" s="19">
        <f t="shared" si="2"/>
        <v>1.8167989417989413E-2</v>
      </c>
      <c r="S5" s="18">
        <f t="shared" si="1"/>
        <v>2.371757591892535E-2</v>
      </c>
    </row>
    <row r="6" spans="1:19" x14ac:dyDescent="0.25">
      <c r="A6" s="11"/>
      <c r="B6" s="12"/>
      <c r="C6" s="12"/>
      <c r="D6" s="12"/>
      <c r="E6" s="12"/>
      <c r="F6" s="12"/>
      <c r="G6" s="9" t="s">
        <v>998</v>
      </c>
      <c r="H6" s="9" t="s">
        <v>17</v>
      </c>
      <c r="I6" s="3" t="s">
        <v>995</v>
      </c>
      <c r="J6" s="13" t="s">
        <v>999</v>
      </c>
      <c r="K6" s="14" t="s">
        <v>1000</v>
      </c>
      <c r="L6" s="18">
        <f t="shared" si="3"/>
        <v>4.6909722222222283E-2</v>
      </c>
      <c r="M6">
        <f t="shared" si="4"/>
        <v>10</v>
      </c>
      <c r="O6">
        <v>4</v>
      </c>
      <c r="P6">
        <f>COUNTIF(M:M,"4")</f>
        <v>4</v>
      </c>
      <c r="Q6">
        <f t="shared" si="0"/>
        <v>6.291666666666667</v>
      </c>
      <c r="R6" s="19">
        <f t="shared" si="2"/>
        <v>1.3223379629629627E-2</v>
      </c>
      <c r="S6" s="18">
        <f t="shared" si="1"/>
        <v>2.371757591892535E-2</v>
      </c>
    </row>
    <row r="7" spans="1:19" x14ac:dyDescent="0.25">
      <c r="A7" s="11"/>
      <c r="B7" s="12"/>
      <c r="C7" s="12"/>
      <c r="D7" s="12"/>
      <c r="E7" s="12"/>
      <c r="F7" s="12"/>
      <c r="G7" s="9" t="s">
        <v>1001</v>
      </c>
      <c r="H7" s="9" t="s">
        <v>17</v>
      </c>
      <c r="I7" s="3" t="s">
        <v>995</v>
      </c>
      <c r="J7" s="13" t="s">
        <v>1002</v>
      </c>
      <c r="K7" s="14" t="s">
        <v>1003</v>
      </c>
      <c r="L7" s="18">
        <f t="shared" si="3"/>
        <v>8.0555555555555602E-2</v>
      </c>
      <c r="M7">
        <f t="shared" si="4"/>
        <v>13</v>
      </c>
      <c r="O7">
        <v>5</v>
      </c>
      <c r="P7">
        <f>COUNTIF(M:M,"5")</f>
        <v>10</v>
      </c>
      <c r="Q7">
        <f t="shared" si="0"/>
        <v>6.291666666666667</v>
      </c>
      <c r="R7" s="19">
        <f t="shared" si="2"/>
        <v>2.4410879629629633E-2</v>
      </c>
      <c r="S7" s="18">
        <f t="shared" si="1"/>
        <v>2.371757591892535E-2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9" t="s">
        <v>1004</v>
      </c>
      <c r="H8" s="9" t="s">
        <v>17</v>
      </c>
      <c r="I8" s="3" t="s">
        <v>995</v>
      </c>
      <c r="J8" s="13" t="s">
        <v>1005</v>
      </c>
      <c r="K8" s="14" t="s">
        <v>1006</v>
      </c>
      <c r="L8" s="18">
        <f t="shared" si="3"/>
        <v>7.4918981481481461E-2</v>
      </c>
      <c r="M8">
        <f t="shared" si="4"/>
        <v>12</v>
      </c>
      <c r="O8">
        <v>6</v>
      </c>
      <c r="P8">
        <f>COUNTIF(M:M,"6")</f>
        <v>15</v>
      </c>
      <c r="Q8">
        <f t="shared" si="0"/>
        <v>6.291666666666667</v>
      </c>
      <c r="R8" s="19">
        <f t="shared" si="2"/>
        <v>3.0589506172839506E-2</v>
      </c>
      <c r="S8" s="18">
        <f t="shared" si="1"/>
        <v>2.371757591892535E-2</v>
      </c>
    </row>
    <row r="9" spans="1:19" x14ac:dyDescent="0.25">
      <c r="A9" s="11"/>
      <c r="B9" s="12"/>
      <c r="C9" s="9" t="s">
        <v>173</v>
      </c>
      <c r="D9" s="9" t="s">
        <v>174</v>
      </c>
      <c r="E9" s="9" t="s">
        <v>174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6.291666666666667</v>
      </c>
      <c r="R9" s="19">
        <f t="shared" si="2"/>
        <v>2.1937079124579126E-2</v>
      </c>
      <c r="S9" s="18">
        <f t="shared" si="1"/>
        <v>2.371757591892535E-2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1007</v>
      </c>
      <c r="H10" s="9" t="s">
        <v>76</v>
      </c>
      <c r="I10" s="3" t="s">
        <v>995</v>
      </c>
      <c r="J10" s="13" t="s">
        <v>1008</v>
      </c>
      <c r="K10" s="14" t="s">
        <v>1009</v>
      </c>
      <c r="L10" s="18">
        <f t="shared" si="3"/>
        <v>3.3032407407407371E-2</v>
      </c>
      <c r="M10">
        <f t="shared" si="4"/>
        <v>9</v>
      </c>
      <c r="O10">
        <v>8</v>
      </c>
      <c r="P10">
        <f>COUNTIF(M:M,"8")</f>
        <v>10</v>
      </c>
      <c r="Q10">
        <f t="shared" si="0"/>
        <v>6.291666666666667</v>
      </c>
      <c r="R10" s="19">
        <f t="shared" si="2"/>
        <v>2.5339120370370373E-2</v>
      </c>
      <c r="S10" s="18">
        <f t="shared" si="1"/>
        <v>2.371757591892535E-2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1010</v>
      </c>
      <c r="H11" s="9" t="s">
        <v>76</v>
      </c>
      <c r="I11" s="3" t="s">
        <v>995</v>
      </c>
      <c r="J11" s="13" t="s">
        <v>1011</v>
      </c>
      <c r="K11" s="14" t="s">
        <v>1012</v>
      </c>
      <c r="L11" s="18">
        <f t="shared" si="3"/>
        <v>4.9641203703703618E-2</v>
      </c>
      <c r="M11">
        <f t="shared" si="4"/>
        <v>13</v>
      </c>
      <c r="O11">
        <v>9</v>
      </c>
      <c r="P11">
        <f>COUNTIF(M:M,"9")</f>
        <v>16</v>
      </c>
      <c r="Q11">
        <f t="shared" si="0"/>
        <v>6.291666666666667</v>
      </c>
      <c r="R11" s="19">
        <f t="shared" si="2"/>
        <v>2.2309027777777775E-2</v>
      </c>
      <c r="S11" s="18">
        <f t="shared" si="1"/>
        <v>2.371757591892535E-2</v>
      </c>
    </row>
    <row r="12" spans="1:19" x14ac:dyDescent="0.25">
      <c r="A12" s="11"/>
      <c r="B12" s="12"/>
      <c r="C12" s="9" t="s">
        <v>104</v>
      </c>
      <c r="D12" s="9" t="s">
        <v>105</v>
      </c>
      <c r="E12" s="9" t="s">
        <v>105</v>
      </c>
      <c r="F12" s="9" t="s">
        <v>15</v>
      </c>
      <c r="G12" s="9" t="s">
        <v>1013</v>
      </c>
      <c r="H12" s="9" t="s">
        <v>17</v>
      </c>
      <c r="I12" s="3" t="s">
        <v>995</v>
      </c>
      <c r="J12" s="13" t="s">
        <v>1014</v>
      </c>
      <c r="K12" s="14" t="s">
        <v>1015</v>
      </c>
      <c r="L12" s="18">
        <f t="shared" si="3"/>
        <v>1.5925925925925954E-2</v>
      </c>
      <c r="M12">
        <f t="shared" si="4"/>
        <v>7</v>
      </c>
      <c r="O12">
        <v>10</v>
      </c>
      <c r="P12">
        <f>COUNTIF(M:M,"10")</f>
        <v>10</v>
      </c>
      <c r="Q12">
        <f t="shared" si="0"/>
        <v>6.291666666666667</v>
      </c>
      <c r="R12" s="19">
        <f t="shared" si="2"/>
        <v>3.0732638888888896E-2</v>
      </c>
      <c r="S12" s="18">
        <f t="shared" si="1"/>
        <v>2.371757591892535E-2</v>
      </c>
    </row>
    <row r="13" spans="1:19" x14ac:dyDescent="0.25">
      <c r="A13" s="11"/>
      <c r="B13" s="12"/>
      <c r="C13" s="9" t="s">
        <v>73</v>
      </c>
      <c r="D13" s="9" t="s">
        <v>74</v>
      </c>
      <c r="E13" s="9" t="s">
        <v>74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13</v>
      </c>
      <c r="Q13">
        <f t="shared" si="0"/>
        <v>6.291666666666667</v>
      </c>
      <c r="R13" s="19">
        <f t="shared" si="2"/>
        <v>3.8930733618233619E-2</v>
      </c>
      <c r="S13" s="18">
        <f t="shared" si="1"/>
        <v>2.371757591892535E-2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1016</v>
      </c>
      <c r="H14" s="9" t="s">
        <v>76</v>
      </c>
      <c r="I14" s="3" t="s">
        <v>995</v>
      </c>
      <c r="J14" s="13" t="s">
        <v>1017</v>
      </c>
      <c r="K14" s="14" t="s">
        <v>1018</v>
      </c>
      <c r="L14" s="18">
        <f t="shared" si="3"/>
        <v>2.2499999999999964E-2</v>
      </c>
      <c r="M14">
        <f t="shared" si="4"/>
        <v>9</v>
      </c>
      <c r="O14">
        <v>12</v>
      </c>
      <c r="P14">
        <f>COUNTIF(M:M,"12")</f>
        <v>12</v>
      </c>
      <c r="Q14">
        <f t="shared" si="0"/>
        <v>6.291666666666667</v>
      </c>
      <c r="R14" s="19">
        <f t="shared" si="2"/>
        <v>4.5901813271604919E-2</v>
      </c>
      <c r="S14" s="18">
        <f t="shared" si="1"/>
        <v>2.371757591892535E-2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1019</v>
      </c>
      <c r="H15" s="9" t="s">
        <v>76</v>
      </c>
      <c r="I15" s="3" t="s">
        <v>995</v>
      </c>
      <c r="J15" s="13" t="s">
        <v>1020</v>
      </c>
      <c r="K15" s="14" t="s">
        <v>1021</v>
      </c>
      <c r="L15" s="18">
        <f t="shared" si="3"/>
        <v>1.8206018518518552E-2</v>
      </c>
      <c r="M15">
        <f t="shared" si="4"/>
        <v>14</v>
      </c>
      <c r="O15">
        <v>13</v>
      </c>
      <c r="P15">
        <f>COUNTIF(M:M,"13")</f>
        <v>10</v>
      </c>
      <c r="Q15">
        <f t="shared" si="0"/>
        <v>6.291666666666667</v>
      </c>
      <c r="R15" s="19">
        <f t="shared" si="2"/>
        <v>5.2274305555555546E-2</v>
      </c>
      <c r="S15" s="18">
        <f t="shared" si="1"/>
        <v>2.371757591892535E-2</v>
      </c>
    </row>
    <row r="16" spans="1:19" x14ac:dyDescent="0.25">
      <c r="A16" s="11"/>
      <c r="B16" s="12"/>
      <c r="C16" s="9" t="s">
        <v>509</v>
      </c>
      <c r="D16" s="9" t="s">
        <v>510</v>
      </c>
      <c r="E16" s="9" t="s">
        <v>510</v>
      </c>
      <c r="F16" s="9" t="s">
        <v>15</v>
      </c>
      <c r="G16" s="9" t="s">
        <v>1022</v>
      </c>
      <c r="H16" s="9" t="s">
        <v>76</v>
      </c>
      <c r="I16" s="3" t="s">
        <v>995</v>
      </c>
      <c r="J16" s="13" t="s">
        <v>1023</v>
      </c>
      <c r="K16" s="14" t="s">
        <v>1024</v>
      </c>
      <c r="L16" s="18">
        <f t="shared" si="3"/>
        <v>2.1736111111111178E-2</v>
      </c>
      <c r="M16">
        <f t="shared" si="4"/>
        <v>17</v>
      </c>
      <c r="O16">
        <v>14</v>
      </c>
      <c r="P16">
        <f>COUNTIF(M:M,"14")</f>
        <v>8</v>
      </c>
      <c r="Q16">
        <f t="shared" si="0"/>
        <v>6.291666666666667</v>
      </c>
      <c r="R16" s="19">
        <f t="shared" si="2"/>
        <v>1.781684027777776E-2</v>
      </c>
      <c r="S16" s="18">
        <f t="shared" si="1"/>
        <v>2.371757591892535E-2</v>
      </c>
    </row>
    <row r="17" spans="1:19" x14ac:dyDescent="0.25">
      <c r="A17" s="3" t="s">
        <v>122</v>
      </c>
      <c r="B17" s="9" t="s">
        <v>123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3</v>
      </c>
      <c r="Q17">
        <f t="shared" si="0"/>
        <v>6.291666666666667</v>
      </c>
      <c r="R17" s="19">
        <f t="shared" si="2"/>
        <v>1.9463734567901219E-2</v>
      </c>
      <c r="S17" s="18">
        <f t="shared" si="1"/>
        <v>2.371757591892535E-2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9" t="s">
        <v>1025</v>
      </c>
      <c r="H18" s="9" t="s">
        <v>127</v>
      </c>
      <c r="I18" s="3" t="s">
        <v>995</v>
      </c>
      <c r="J18" s="13" t="s">
        <v>1026</v>
      </c>
      <c r="K18" s="14" t="s">
        <v>1027</v>
      </c>
      <c r="L18" s="18">
        <f t="shared" si="3"/>
        <v>1.6365740740740764E-2</v>
      </c>
      <c r="M18">
        <f t="shared" si="4"/>
        <v>7</v>
      </c>
      <c r="O18">
        <v>16</v>
      </c>
      <c r="P18">
        <f>COUNTIF(M:M,"16")</f>
        <v>4</v>
      </c>
      <c r="Q18">
        <f t="shared" si="0"/>
        <v>6.291666666666667</v>
      </c>
      <c r="R18" s="19">
        <f t="shared" si="2"/>
        <v>1.8417245370370372E-2</v>
      </c>
      <c r="S18" s="18">
        <f t="shared" si="1"/>
        <v>2.371757591892535E-2</v>
      </c>
    </row>
    <row r="19" spans="1:19" x14ac:dyDescent="0.25">
      <c r="A19" s="11"/>
      <c r="B19" s="12"/>
      <c r="C19" s="9" t="s">
        <v>124</v>
      </c>
      <c r="D19" s="9" t="s">
        <v>125</v>
      </c>
      <c r="E19" s="9" t="s">
        <v>125</v>
      </c>
      <c r="F19" s="9" t="s">
        <v>15</v>
      </c>
      <c r="G19" s="10" t="s">
        <v>12</v>
      </c>
      <c r="H19" s="5"/>
      <c r="I19" s="6"/>
      <c r="J19" s="7"/>
      <c r="K19" s="8"/>
      <c r="O19">
        <v>17</v>
      </c>
      <c r="P19">
        <f>COUNTIF(M:M,"17")</f>
        <v>4</v>
      </c>
      <c r="Q19">
        <f t="shared" si="0"/>
        <v>6.291666666666667</v>
      </c>
      <c r="R19" s="19">
        <f t="shared" si="2"/>
        <v>2.8802083333333339E-2</v>
      </c>
      <c r="S19" s="18">
        <f t="shared" si="1"/>
        <v>2.371757591892535E-2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1028</v>
      </c>
      <c r="H20" s="9" t="s">
        <v>127</v>
      </c>
      <c r="I20" s="3" t="s">
        <v>995</v>
      </c>
      <c r="J20" s="13" t="s">
        <v>1029</v>
      </c>
      <c r="K20" s="17" t="s">
        <v>1030</v>
      </c>
      <c r="L20" s="18">
        <f t="shared" si="3"/>
        <v>2.0416666666666666E-2</v>
      </c>
      <c r="M20">
        <v>0</v>
      </c>
      <c r="O20">
        <v>18</v>
      </c>
      <c r="P20">
        <f>COUNTIF(M:M,"18")</f>
        <v>3</v>
      </c>
      <c r="Q20">
        <f t="shared" si="0"/>
        <v>6.291666666666667</v>
      </c>
      <c r="R20" s="19">
        <f t="shared" si="2"/>
        <v>1.8861882716049421E-2</v>
      </c>
      <c r="S20" s="18">
        <f t="shared" si="1"/>
        <v>2.371757591892535E-2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1031</v>
      </c>
      <c r="H21" s="9" t="s">
        <v>127</v>
      </c>
      <c r="I21" s="3" t="s">
        <v>995</v>
      </c>
      <c r="J21" s="13" t="s">
        <v>1032</v>
      </c>
      <c r="K21" s="14" t="s">
        <v>1033</v>
      </c>
      <c r="L21" s="18">
        <f t="shared" si="3"/>
        <v>2.2592592592592581E-2</v>
      </c>
      <c r="M21">
        <f t="shared" si="4"/>
        <v>3</v>
      </c>
      <c r="O21">
        <v>19</v>
      </c>
      <c r="P21">
        <f>COUNTIF(M:M,"19")</f>
        <v>0</v>
      </c>
      <c r="Q21">
        <f t="shared" si="0"/>
        <v>6.291666666666667</v>
      </c>
      <c r="R21" s="19">
        <v>0</v>
      </c>
      <c r="S21" s="18">
        <f t="shared" si="1"/>
        <v>2.371757591892535E-2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1034</v>
      </c>
      <c r="H22" s="9" t="s">
        <v>127</v>
      </c>
      <c r="I22" s="3" t="s">
        <v>995</v>
      </c>
      <c r="J22" s="13" t="s">
        <v>1035</v>
      </c>
      <c r="K22" s="14" t="s">
        <v>1036</v>
      </c>
      <c r="L22" s="18">
        <f t="shared" si="3"/>
        <v>1.71412037037037E-2</v>
      </c>
      <c r="M22">
        <f t="shared" si="4"/>
        <v>3</v>
      </c>
      <c r="O22">
        <v>20</v>
      </c>
      <c r="P22">
        <f>COUNTIF(M:M,"20")</f>
        <v>1</v>
      </c>
      <c r="Q22">
        <f t="shared" si="0"/>
        <v>6.291666666666667</v>
      </c>
      <c r="R22" s="19">
        <f t="shared" si="2"/>
        <v>1.4363425925925877E-2</v>
      </c>
      <c r="S22" s="18">
        <f t="shared" si="1"/>
        <v>2.371757591892535E-2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1037</v>
      </c>
      <c r="H23" s="9" t="s">
        <v>127</v>
      </c>
      <c r="I23" s="3" t="s">
        <v>995</v>
      </c>
      <c r="J23" s="13" t="s">
        <v>1038</v>
      </c>
      <c r="K23" s="14" t="s">
        <v>1039</v>
      </c>
      <c r="L23" s="18">
        <f t="shared" si="3"/>
        <v>3.9444444444444449E-2</v>
      </c>
      <c r="M23">
        <f t="shared" si="4"/>
        <v>6</v>
      </c>
      <c r="O23">
        <v>21</v>
      </c>
      <c r="P23">
        <f>COUNTIF(M:M,"21")</f>
        <v>2</v>
      </c>
      <c r="Q23">
        <f t="shared" si="0"/>
        <v>6.291666666666667</v>
      </c>
      <c r="R23" s="19">
        <f t="shared" si="2"/>
        <v>1.6915509259259331E-2</v>
      </c>
      <c r="S23" s="18">
        <f t="shared" si="1"/>
        <v>2.371757591892535E-2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1040</v>
      </c>
      <c r="H24" s="9" t="s">
        <v>127</v>
      </c>
      <c r="I24" s="3" t="s">
        <v>995</v>
      </c>
      <c r="J24" s="13" t="s">
        <v>1041</v>
      </c>
      <c r="K24" s="14" t="s">
        <v>1042</v>
      </c>
      <c r="L24" s="18">
        <f t="shared" si="3"/>
        <v>6.6412037037037019E-2</v>
      </c>
      <c r="M24">
        <f t="shared" si="4"/>
        <v>6</v>
      </c>
      <c r="O24">
        <v>22</v>
      </c>
      <c r="P24">
        <f>COUNTIF(M:M,"22")</f>
        <v>2</v>
      </c>
      <c r="Q24">
        <f t="shared" si="0"/>
        <v>6.291666666666667</v>
      </c>
      <c r="R24" s="19">
        <f t="shared" si="2"/>
        <v>1.5335648148148195E-2</v>
      </c>
      <c r="S24" s="18">
        <f t="shared" si="1"/>
        <v>2.371757591892535E-2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1043</v>
      </c>
      <c r="H25" s="9" t="s">
        <v>127</v>
      </c>
      <c r="I25" s="3" t="s">
        <v>995</v>
      </c>
      <c r="J25" s="13" t="s">
        <v>1044</v>
      </c>
      <c r="K25" s="14" t="s">
        <v>1045</v>
      </c>
      <c r="L25" s="18">
        <f t="shared" si="3"/>
        <v>1.7546296296296282E-2</v>
      </c>
      <c r="M25">
        <f t="shared" si="4"/>
        <v>7</v>
      </c>
      <c r="O25">
        <v>23</v>
      </c>
      <c r="P25">
        <f>COUNTIF(M:M,"23")</f>
        <v>1</v>
      </c>
      <c r="Q25">
        <f t="shared" si="0"/>
        <v>6.291666666666667</v>
      </c>
      <c r="R25" s="19">
        <f t="shared" si="2"/>
        <v>1.2986111111111032E-2</v>
      </c>
      <c r="S25" s="18">
        <f t="shared" si="1"/>
        <v>2.371757591892535E-2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1046</v>
      </c>
      <c r="H26" s="9" t="s">
        <v>127</v>
      </c>
      <c r="I26" s="3" t="s">
        <v>995</v>
      </c>
      <c r="J26" s="13" t="s">
        <v>1047</v>
      </c>
      <c r="K26" s="14" t="s">
        <v>1048</v>
      </c>
      <c r="L26" s="18">
        <f t="shared" si="3"/>
        <v>3.6458333333333315E-2</v>
      </c>
      <c r="M26">
        <f t="shared" si="4"/>
        <v>10</v>
      </c>
    </row>
    <row r="27" spans="1:19" x14ac:dyDescent="0.25">
      <c r="A27" s="11"/>
      <c r="B27" s="12"/>
      <c r="C27" s="12"/>
      <c r="D27" s="12"/>
      <c r="E27" s="12"/>
      <c r="F27" s="12"/>
      <c r="G27" s="9" t="s">
        <v>1049</v>
      </c>
      <c r="H27" s="9" t="s">
        <v>127</v>
      </c>
      <c r="I27" s="3" t="s">
        <v>995</v>
      </c>
      <c r="J27" s="13" t="s">
        <v>1050</v>
      </c>
      <c r="K27" s="14" t="s">
        <v>1051</v>
      </c>
      <c r="L27" s="18">
        <f t="shared" si="3"/>
        <v>4.903935185185182E-2</v>
      </c>
      <c r="M27">
        <f t="shared" si="4"/>
        <v>10</v>
      </c>
      <c r="O27" s="20">
        <v>2.013888888888889E-2</v>
      </c>
    </row>
    <row r="28" spans="1:19" x14ac:dyDescent="0.25">
      <c r="A28" s="11"/>
      <c r="B28" s="12"/>
      <c r="C28" s="12"/>
      <c r="D28" s="12"/>
      <c r="E28" s="12"/>
      <c r="F28" s="12"/>
      <c r="G28" s="9" t="s">
        <v>1052</v>
      </c>
      <c r="H28" s="9" t="s">
        <v>127</v>
      </c>
      <c r="I28" s="3" t="s">
        <v>995</v>
      </c>
      <c r="J28" s="13" t="s">
        <v>928</v>
      </c>
      <c r="K28" s="14" t="s">
        <v>1053</v>
      </c>
      <c r="L28" s="18">
        <f t="shared" si="3"/>
        <v>1.930555555555552E-2</v>
      </c>
      <c r="M28">
        <f t="shared" si="4"/>
        <v>11</v>
      </c>
      <c r="O28" s="20">
        <v>1.3194444444444444E-2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1054</v>
      </c>
      <c r="H29" s="9" t="s">
        <v>127</v>
      </c>
      <c r="I29" s="3" t="s">
        <v>995</v>
      </c>
      <c r="J29" s="13" t="s">
        <v>1055</v>
      </c>
      <c r="K29" s="14" t="s">
        <v>1056</v>
      </c>
      <c r="L29" s="18">
        <f t="shared" si="3"/>
        <v>4.4803240740740713E-2</v>
      </c>
      <c r="M29">
        <f t="shared" si="4"/>
        <v>13</v>
      </c>
    </row>
    <row r="30" spans="1:19" x14ac:dyDescent="0.25">
      <c r="A30" s="11"/>
      <c r="B30" s="12"/>
      <c r="C30" s="12"/>
      <c r="D30" s="12"/>
      <c r="E30" s="12"/>
      <c r="F30" s="12"/>
      <c r="G30" s="9" t="s">
        <v>1057</v>
      </c>
      <c r="H30" s="9" t="s">
        <v>127</v>
      </c>
      <c r="I30" s="3" t="s">
        <v>995</v>
      </c>
      <c r="J30" s="13" t="s">
        <v>1058</v>
      </c>
      <c r="K30" s="14" t="s">
        <v>1059</v>
      </c>
      <c r="L30" s="18">
        <f t="shared" si="3"/>
        <v>2.1053240740740664E-2</v>
      </c>
      <c r="M30">
        <f t="shared" si="4"/>
        <v>14</v>
      </c>
      <c r="O30" s="20">
        <f>AVERAGE(O27:O28)</f>
        <v>1.6666666666666666E-2</v>
      </c>
    </row>
    <row r="31" spans="1:19" x14ac:dyDescent="0.25">
      <c r="A31" s="11"/>
      <c r="B31" s="12"/>
      <c r="C31" s="12"/>
      <c r="D31" s="12"/>
      <c r="E31" s="12"/>
      <c r="F31" s="12"/>
      <c r="G31" s="9" t="s">
        <v>1060</v>
      </c>
      <c r="H31" s="9" t="s">
        <v>127</v>
      </c>
      <c r="I31" s="3" t="s">
        <v>995</v>
      </c>
      <c r="J31" s="13" t="s">
        <v>1061</v>
      </c>
      <c r="K31" s="14" t="s">
        <v>1062</v>
      </c>
      <c r="L31" s="18">
        <f t="shared" si="3"/>
        <v>3.5625000000000018E-2</v>
      </c>
      <c r="M31">
        <f t="shared" si="4"/>
        <v>17</v>
      </c>
    </row>
    <row r="32" spans="1:19" x14ac:dyDescent="0.25">
      <c r="A32" s="11"/>
      <c r="B32" s="12"/>
      <c r="C32" s="12"/>
      <c r="D32" s="12"/>
      <c r="E32" s="12"/>
      <c r="F32" s="12"/>
      <c r="G32" s="9" t="s">
        <v>1063</v>
      </c>
      <c r="H32" s="9" t="s">
        <v>127</v>
      </c>
      <c r="I32" s="3" t="s">
        <v>995</v>
      </c>
      <c r="J32" s="13" t="s">
        <v>1064</v>
      </c>
      <c r="K32" s="14" t="s">
        <v>1065</v>
      </c>
      <c r="L32" s="18">
        <f t="shared" si="3"/>
        <v>1.4375000000000027E-2</v>
      </c>
      <c r="M32">
        <f t="shared" si="4"/>
        <v>21</v>
      </c>
    </row>
    <row r="33" spans="1:13" x14ac:dyDescent="0.25">
      <c r="A33" s="11"/>
      <c r="B33" s="12"/>
      <c r="C33" s="9" t="s">
        <v>162</v>
      </c>
      <c r="D33" s="9" t="s">
        <v>163</v>
      </c>
      <c r="E33" s="9" t="s">
        <v>163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1066</v>
      </c>
      <c r="H34" s="9" t="s">
        <v>127</v>
      </c>
      <c r="I34" s="3" t="s">
        <v>995</v>
      </c>
      <c r="J34" s="13" t="s">
        <v>1067</v>
      </c>
      <c r="K34" s="14" t="s">
        <v>1068</v>
      </c>
      <c r="L34" s="18">
        <f t="shared" si="3"/>
        <v>1.8263888888888913E-2</v>
      </c>
      <c r="M34">
        <f t="shared" si="4"/>
        <v>9</v>
      </c>
    </row>
    <row r="35" spans="1:13" x14ac:dyDescent="0.25">
      <c r="A35" s="11"/>
      <c r="B35" s="12"/>
      <c r="C35" s="12"/>
      <c r="D35" s="12"/>
      <c r="E35" s="12"/>
      <c r="F35" s="12"/>
      <c r="G35" s="9" t="s">
        <v>1069</v>
      </c>
      <c r="H35" s="9" t="s">
        <v>127</v>
      </c>
      <c r="I35" s="3" t="s">
        <v>995</v>
      </c>
      <c r="J35" s="13" t="s">
        <v>1070</v>
      </c>
      <c r="K35" s="14" t="s">
        <v>1071</v>
      </c>
      <c r="L35" s="18">
        <f t="shared" si="3"/>
        <v>1.8796296296296311E-2</v>
      </c>
      <c r="M35">
        <f t="shared" si="4"/>
        <v>14</v>
      </c>
    </row>
    <row r="36" spans="1:13" x14ac:dyDescent="0.25">
      <c r="A36" s="11"/>
      <c r="B36" s="12"/>
      <c r="C36" s="9" t="s">
        <v>1072</v>
      </c>
      <c r="D36" s="9" t="s">
        <v>1073</v>
      </c>
      <c r="E36" s="9" t="s">
        <v>1073</v>
      </c>
      <c r="F36" s="9" t="s">
        <v>15</v>
      </c>
      <c r="G36" s="9" t="s">
        <v>1074</v>
      </c>
      <c r="H36" s="9" t="s">
        <v>127</v>
      </c>
      <c r="I36" s="3" t="s">
        <v>995</v>
      </c>
      <c r="J36" s="13" t="s">
        <v>1075</v>
      </c>
      <c r="K36" s="14" t="s">
        <v>1076</v>
      </c>
      <c r="L36" s="18">
        <f t="shared" si="3"/>
        <v>4.5578703703703705E-2</v>
      </c>
      <c r="M36">
        <f t="shared" si="4"/>
        <v>6</v>
      </c>
    </row>
    <row r="37" spans="1:13" x14ac:dyDescent="0.25">
      <c r="A37" s="11"/>
      <c r="B37" s="12"/>
      <c r="C37" s="9" t="s">
        <v>181</v>
      </c>
      <c r="D37" s="9" t="s">
        <v>182</v>
      </c>
      <c r="E37" s="9" t="s">
        <v>182</v>
      </c>
      <c r="F37" s="9" t="s">
        <v>15</v>
      </c>
      <c r="G37" s="9" t="s">
        <v>1077</v>
      </c>
      <c r="H37" s="9" t="s">
        <v>153</v>
      </c>
      <c r="I37" s="3" t="s">
        <v>995</v>
      </c>
      <c r="J37" s="13" t="s">
        <v>1078</v>
      </c>
      <c r="K37" s="14" t="s">
        <v>1079</v>
      </c>
      <c r="L37" s="18">
        <f t="shared" si="3"/>
        <v>2.6030092592592702E-2</v>
      </c>
      <c r="M37">
        <f t="shared" si="4"/>
        <v>16</v>
      </c>
    </row>
    <row r="38" spans="1:13" x14ac:dyDescent="0.25">
      <c r="A38" s="11"/>
      <c r="B38" s="12"/>
      <c r="C38" s="9" t="s">
        <v>104</v>
      </c>
      <c r="D38" s="9" t="s">
        <v>105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105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1080</v>
      </c>
      <c r="H40" s="9" t="s">
        <v>127</v>
      </c>
      <c r="I40" s="3" t="s">
        <v>995</v>
      </c>
      <c r="J40" s="13" t="s">
        <v>1081</v>
      </c>
      <c r="K40" s="14" t="s">
        <v>1082</v>
      </c>
      <c r="L40" s="18">
        <f t="shared" si="3"/>
        <v>1.3796296296296306E-2</v>
      </c>
      <c r="M40">
        <f t="shared" si="4"/>
        <v>3</v>
      </c>
    </row>
    <row r="41" spans="1:13" x14ac:dyDescent="0.25">
      <c r="A41" s="11"/>
      <c r="B41" s="12"/>
      <c r="C41" s="12"/>
      <c r="D41" s="12"/>
      <c r="E41" s="12"/>
      <c r="F41" s="12"/>
      <c r="G41" s="9" t="s">
        <v>1083</v>
      </c>
      <c r="H41" s="9" t="s">
        <v>127</v>
      </c>
      <c r="I41" s="3" t="s">
        <v>995</v>
      </c>
      <c r="J41" s="13" t="s">
        <v>1084</v>
      </c>
      <c r="K41" s="14" t="s">
        <v>1085</v>
      </c>
      <c r="L41" s="18">
        <f t="shared" si="3"/>
        <v>2.6643518518518539E-2</v>
      </c>
      <c r="M41">
        <f t="shared" si="4"/>
        <v>8</v>
      </c>
    </row>
    <row r="42" spans="1:13" x14ac:dyDescent="0.25">
      <c r="A42" s="11"/>
      <c r="B42" s="12"/>
      <c r="C42" s="12"/>
      <c r="D42" s="12"/>
      <c r="E42" s="12"/>
      <c r="F42" s="12"/>
      <c r="G42" s="9" t="s">
        <v>1086</v>
      </c>
      <c r="H42" s="9" t="s">
        <v>127</v>
      </c>
      <c r="I42" s="3" t="s">
        <v>995</v>
      </c>
      <c r="J42" s="13" t="s">
        <v>1087</v>
      </c>
      <c r="K42" s="14" t="s">
        <v>1088</v>
      </c>
      <c r="L42" s="18">
        <f t="shared" si="3"/>
        <v>6.0775462962962989E-2</v>
      </c>
      <c r="M42">
        <f t="shared" si="4"/>
        <v>12</v>
      </c>
    </row>
    <row r="43" spans="1:13" x14ac:dyDescent="0.25">
      <c r="A43" s="11"/>
      <c r="B43" s="12"/>
      <c r="C43" s="12"/>
      <c r="D43" s="12"/>
      <c r="E43" s="9" t="s">
        <v>192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1089</v>
      </c>
      <c r="H44" s="9" t="s">
        <v>127</v>
      </c>
      <c r="I44" s="3" t="s">
        <v>995</v>
      </c>
      <c r="J44" s="13" t="s">
        <v>1090</v>
      </c>
      <c r="K44" s="14" t="s">
        <v>1091</v>
      </c>
      <c r="L44" s="18">
        <f t="shared" si="3"/>
        <v>3.3287037037037059E-2</v>
      </c>
      <c r="M44">
        <f t="shared" si="4"/>
        <v>6</v>
      </c>
    </row>
    <row r="45" spans="1:13" x14ac:dyDescent="0.25">
      <c r="A45" s="11"/>
      <c r="B45" s="12"/>
      <c r="C45" s="12"/>
      <c r="D45" s="12"/>
      <c r="E45" s="12"/>
      <c r="F45" s="12"/>
      <c r="G45" s="9" t="s">
        <v>1092</v>
      </c>
      <c r="H45" s="9" t="s">
        <v>127</v>
      </c>
      <c r="I45" s="3" t="s">
        <v>995</v>
      </c>
      <c r="J45" s="13" t="s">
        <v>1093</v>
      </c>
      <c r="K45" s="14" t="s">
        <v>1094</v>
      </c>
      <c r="L45" s="18">
        <f t="shared" si="3"/>
        <v>4.2164351851851856E-2</v>
      </c>
      <c r="M45">
        <f t="shared" si="4"/>
        <v>11</v>
      </c>
    </row>
    <row r="46" spans="1:13" x14ac:dyDescent="0.25">
      <c r="A46" s="11"/>
      <c r="B46" s="12"/>
      <c r="C46" s="12"/>
      <c r="D46" s="12"/>
      <c r="E46" s="12"/>
      <c r="F46" s="12"/>
      <c r="G46" s="9" t="s">
        <v>1095</v>
      </c>
      <c r="H46" s="9" t="s">
        <v>127</v>
      </c>
      <c r="I46" s="3" t="s">
        <v>995</v>
      </c>
      <c r="J46" s="13" t="s">
        <v>1096</v>
      </c>
      <c r="K46" s="14" t="s">
        <v>1097</v>
      </c>
      <c r="L46" s="18">
        <f t="shared" si="3"/>
        <v>2.4513888888888946E-2</v>
      </c>
      <c r="M46">
        <f t="shared" si="4"/>
        <v>17</v>
      </c>
    </row>
    <row r="47" spans="1:13" x14ac:dyDescent="0.25">
      <c r="A47" s="11"/>
      <c r="B47" s="12"/>
      <c r="C47" s="12"/>
      <c r="D47" s="12"/>
      <c r="E47" s="12"/>
      <c r="F47" s="12"/>
      <c r="G47" s="9" t="s">
        <v>1098</v>
      </c>
      <c r="H47" s="9" t="s">
        <v>127</v>
      </c>
      <c r="I47" s="3" t="s">
        <v>995</v>
      </c>
      <c r="J47" s="13" t="s">
        <v>1099</v>
      </c>
      <c r="K47" s="14" t="s">
        <v>1100</v>
      </c>
      <c r="L47" s="18">
        <f t="shared" si="3"/>
        <v>1.9456018518518636E-2</v>
      </c>
      <c r="M47">
        <f t="shared" si="4"/>
        <v>21</v>
      </c>
    </row>
    <row r="48" spans="1:13" x14ac:dyDescent="0.25">
      <c r="A48" s="11"/>
      <c r="B48" s="12"/>
      <c r="C48" s="9" t="s">
        <v>579</v>
      </c>
      <c r="D48" s="9" t="s">
        <v>580</v>
      </c>
      <c r="E48" s="9" t="s">
        <v>580</v>
      </c>
      <c r="F48" s="9" t="s">
        <v>15</v>
      </c>
      <c r="G48" s="9" t="s">
        <v>1101</v>
      </c>
      <c r="H48" s="9" t="s">
        <v>127</v>
      </c>
      <c r="I48" s="3" t="s">
        <v>995</v>
      </c>
      <c r="J48" s="13" t="s">
        <v>1102</v>
      </c>
      <c r="K48" s="14" t="s">
        <v>1103</v>
      </c>
      <c r="L48" s="18">
        <f t="shared" si="3"/>
        <v>5.6377314814814894E-2</v>
      </c>
      <c r="M48">
        <f t="shared" si="4"/>
        <v>11</v>
      </c>
    </row>
    <row r="49" spans="1:13" x14ac:dyDescent="0.25">
      <c r="A49" s="11"/>
      <c r="B49" s="12"/>
      <c r="C49" s="9" t="s">
        <v>63</v>
      </c>
      <c r="D49" s="9" t="s">
        <v>64</v>
      </c>
      <c r="E49" s="9" t="s">
        <v>64</v>
      </c>
      <c r="F49" s="9" t="s">
        <v>15</v>
      </c>
      <c r="G49" s="9" t="s">
        <v>1104</v>
      </c>
      <c r="H49" s="9" t="s">
        <v>127</v>
      </c>
      <c r="I49" s="3" t="s">
        <v>995</v>
      </c>
      <c r="J49" s="13" t="s">
        <v>1105</v>
      </c>
      <c r="K49" s="14" t="s">
        <v>1106</v>
      </c>
      <c r="L49" s="18">
        <f t="shared" si="3"/>
        <v>2.4398148148148113E-2</v>
      </c>
      <c r="M49">
        <f t="shared" si="4"/>
        <v>18</v>
      </c>
    </row>
    <row r="50" spans="1:13" x14ac:dyDescent="0.25">
      <c r="A50" s="11"/>
      <c r="B50" s="12"/>
      <c r="C50" s="9" t="s">
        <v>587</v>
      </c>
      <c r="D50" s="9" t="s">
        <v>588</v>
      </c>
      <c r="E50" s="9" t="s">
        <v>588</v>
      </c>
      <c r="F50" s="9" t="s">
        <v>15</v>
      </c>
      <c r="G50" s="9" t="s">
        <v>1107</v>
      </c>
      <c r="H50" s="9" t="s">
        <v>127</v>
      </c>
      <c r="I50" s="3" t="s">
        <v>995</v>
      </c>
      <c r="J50" s="13" t="s">
        <v>1108</v>
      </c>
      <c r="K50" s="14" t="s">
        <v>1109</v>
      </c>
      <c r="L50" s="18">
        <f t="shared" si="3"/>
        <v>1.4224537037037049E-2</v>
      </c>
      <c r="M50">
        <f t="shared" si="4"/>
        <v>4</v>
      </c>
    </row>
    <row r="51" spans="1:13" x14ac:dyDescent="0.25">
      <c r="A51" s="11"/>
      <c r="B51" s="12"/>
      <c r="C51" s="9" t="s">
        <v>73</v>
      </c>
      <c r="D51" s="9" t="s">
        <v>74</v>
      </c>
      <c r="E51" s="9" t="s">
        <v>384</v>
      </c>
      <c r="F51" s="9" t="s">
        <v>15</v>
      </c>
      <c r="G51" s="10" t="s">
        <v>12</v>
      </c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12"/>
      <c r="F52" s="12"/>
      <c r="G52" s="9" t="s">
        <v>1110</v>
      </c>
      <c r="H52" s="9" t="s">
        <v>386</v>
      </c>
      <c r="I52" s="3" t="s">
        <v>995</v>
      </c>
      <c r="J52" s="13" t="s">
        <v>1111</v>
      </c>
      <c r="K52" s="14" t="s">
        <v>1112</v>
      </c>
      <c r="L52" s="18">
        <f t="shared" si="3"/>
        <v>5.975694444444446E-2</v>
      </c>
      <c r="M52">
        <f t="shared" si="4"/>
        <v>6</v>
      </c>
    </row>
    <row r="53" spans="1:13" x14ac:dyDescent="0.25">
      <c r="A53" s="11"/>
      <c r="B53" s="12"/>
      <c r="C53" s="12"/>
      <c r="D53" s="12"/>
      <c r="E53" s="12"/>
      <c r="F53" s="12"/>
      <c r="G53" s="9" t="s">
        <v>1113</v>
      </c>
      <c r="H53" s="9" t="s">
        <v>386</v>
      </c>
      <c r="I53" s="3" t="s">
        <v>995</v>
      </c>
      <c r="J53" s="13" t="s">
        <v>1114</v>
      </c>
      <c r="K53" s="14" t="s">
        <v>1115</v>
      </c>
      <c r="L53" s="18">
        <f t="shared" si="3"/>
        <v>3.2106481481481486E-2</v>
      </c>
      <c r="M53">
        <f t="shared" si="4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1116</v>
      </c>
      <c r="H54" s="9" t="s">
        <v>386</v>
      </c>
      <c r="I54" s="3" t="s">
        <v>995</v>
      </c>
      <c r="J54" s="13" t="s">
        <v>1117</v>
      </c>
      <c r="K54" s="14" t="s">
        <v>1118</v>
      </c>
      <c r="L54" s="18">
        <f t="shared" si="3"/>
        <v>5.0138888888888899E-2</v>
      </c>
      <c r="M54">
        <f t="shared" si="4"/>
        <v>11</v>
      </c>
    </row>
    <row r="55" spans="1:13" x14ac:dyDescent="0.25">
      <c r="A55" s="11"/>
      <c r="B55" s="12"/>
      <c r="C55" s="12"/>
      <c r="D55" s="12"/>
      <c r="E55" s="12"/>
      <c r="F55" s="12"/>
      <c r="G55" s="9" t="s">
        <v>1119</v>
      </c>
      <c r="H55" s="9" t="s">
        <v>386</v>
      </c>
      <c r="I55" s="3" t="s">
        <v>995</v>
      </c>
      <c r="J55" s="13" t="s">
        <v>1120</v>
      </c>
      <c r="K55" s="14" t="s">
        <v>1121</v>
      </c>
      <c r="L55" s="18">
        <f t="shared" si="3"/>
        <v>5.0613425925925881E-2</v>
      </c>
      <c r="M55">
        <f t="shared" si="4"/>
        <v>13</v>
      </c>
    </row>
    <row r="56" spans="1:13" x14ac:dyDescent="0.25">
      <c r="A56" s="11"/>
      <c r="B56" s="12"/>
      <c r="C56" s="12"/>
      <c r="D56" s="12"/>
      <c r="E56" s="12"/>
      <c r="F56" s="12"/>
      <c r="G56" s="9" t="s">
        <v>1122</v>
      </c>
      <c r="H56" s="9" t="s">
        <v>386</v>
      </c>
      <c r="I56" s="3" t="s">
        <v>995</v>
      </c>
      <c r="J56" s="13" t="s">
        <v>1123</v>
      </c>
      <c r="K56" s="14" t="s">
        <v>1124</v>
      </c>
      <c r="L56" s="18">
        <f t="shared" si="3"/>
        <v>3.0277777777777737E-2</v>
      </c>
      <c r="M56">
        <f t="shared" si="4"/>
        <v>15</v>
      </c>
    </row>
    <row r="57" spans="1:13" x14ac:dyDescent="0.25">
      <c r="A57" s="11"/>
      <c r="B57" s="12"/>
      <c r="C57" s="9" t="s">
        <v>204</v>
      </c>
      <c r="D57" s="9" t="s">
        <v>205</v>
      </c>
      <c r="E57" s="9" t="s">
        <v>205</v>
      </c>
      <c r="F57" s="9" t="s">
        <v>15</v>
      </c>
      <c r="G57" s="9" t="s">
        <v>1125</v>
      </c>
      <c r="H57" s="9" t="s">
        <v>127</v>
      </c>
      <c r="I57" s="3" t="s">
        <v>995</v>
      </c>
      <c r="J57" s="13" t="s">
        <v>1126</v>
      </c>
      <c r="K57" s="14" t="s">
        <v>1127</v>
      </c>
      <c r="L57" s="18">
        <f t="shared" si="3"/>
        <v>5.8553240740740753E-2</v>
      </c>
      <c r="M57">
        <f t="shared" si="4"/>
        <v>12</v>
      </c>
    </row>
    <row r="58" spans="1:13" x14ac:dyDescent="0.25">
      <c r="A58" s="11"/>
      <c r="B58" s="12"/>
      <c r="C58" s="9" t="s">
        <v>209</v>
      </c>
      <c r="D58" s="9" t="s">
        <v>210</v>
      </c>
      <c r="E58" s="9" t="s">
        <v>210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1128</v>
      </c>
      <c r="H59" s="9" t="s">
        <v>127</v>
      </c>
      <c r="I59" s="3" t="s">
        <v>995</v>
      </c>
      <c r="J59" s="13" t="s">
        <v>1129</v>
      </c>
      <c r="K59" s="14" t="s">
        <v>1130</v>
      </c>
      <c r="L59" s="18">
        <f t="shared" si="3"/>
        <v>2.2118055555555516E-2</v>
      </c>
      <c r="M59">
        <f t="shared" si="4"/>
        <v>10</v>
      </c>
    </row>
    <row r="60" spans="1:13" x14ac:dyDescent="0.25">
      <c r="A60" s="11"/>
      <c r="B60" s="12"/>
      <c r="C60" s="12"/>
      <c r="D60" s="12"/>
      <c r="E60" s="12"/>
      <c r="F60" s="12"/>
      <c r="G60" s="9" t="s">
        <v>1131</v>
      </c>
      <c r="H60" s="9" t="s">
        <v>127</v>
      </c>
      <c r="I60" s="3" t="s">
        <v>995</v>
      </c>
      <c r="J60" s="13" t="s">
        <v>1132</v>
      </c>
      <c r="K60" s="14" t="s">
        <v>1133</v>
      </c>
      <c r="L60" s="18">
        <f t="shared" si="3"/>
        <v>6.3842592592592506E-2</v>
      </c>
      <c r="M60">
        <f t="shared" si="4"/>
        <v>12</v>
      </c>
    </row>
    <row r="61" spans="1:13" x14ac:dyDescent="0.25">
      <c r="A61" s="3" t="s">
        <v>214</v>
      </c>
      <c r="B61" s="9" t="s">
        <v>215</v>
      </c>
      <c r="C61" s="10" t="s">
        <v>12</v>
      </c>
      <c r="D61" s="5"/>
      <c r="E61" s="5"/>
      <c r="F61" s="5"/>
      <c r="G61" s="5"/>
      <c r="H61" s="5"/>
      <c r="I61" s="6"/>
      <c r="J61" s="7"/>
      <c r="K61" s="8"/>
    </row>
    <row r="62" spans="1:13" x14ac:dyDescent="0.25">
      <c r="A62" s="11"/>
      <c r="B62" s="12"/>
      <c r="C62" s="9" t="s">
        <v>216</v>
      </c>
      <c r="D62" s="9" t="s">
        <v>217</v>
      </c>
      <c r="E62" s="9" t="s">
        <v>217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1134</v>
      </c>
      <c r="H63" s="9" t="s">
        <v>127</v>
      </c>
      <c r="I63" s="3" t="s">
        <v>995</v>
      </c>
      <c r="J63" s="13" t="s">
        <v>1135</v>
      </c>
      <c r="K63" s="14" t="s">
        <v>1136</v>
      </c>
      <c r="L63" s="18">
        <f t="shared" si="3"/>
        <v>2.0335648148148144E-2</v>
      </c>
      <c r="M63">
        <f t="shared" si="4"/>
        <v>5</v>
      </c>
    </row>
    <row r="64" spans="1:13" x14ac:dyDescent="0.25">
      <c r="A64" s="11"/>
      <c r="B64" s="12"/>
      <c r="C64" s="12"/>
      <c r="D64" s="12"/>
      <c r="E64" s="12"/>
      <c r="F64" s="12"/>
      <c r="G64" s="9" t="s">
        <v>1137</v>
      </c>
      <c r="H64" s="9" t="s">
        <v>127</v>
      </c>
      <c r="I64" s="3" t="s">
        <v>995</v>
      </c>
      <c r="J64" s="13" t="s">
        <v>1138</v>
      </c>
      <c r="K64" s="14" t="s">
        <v>1139</v>
      </c>
      <c r="L64" s="18">
        <f t="shared" si="3"/>
        <v>2.3032407407407418E-2</v>
      </c>
      <c r="M64">
        <f t="shared" si="4"/>
        <v>5</v>
      </c>
    </row>
    <row r="65" spans="1:13" x14ac:dyDescent="0.25">
      <c r="A65" s="11"/>
      <c r="B65" s="12"/>
      <c r="C65" s="12"/>
      <c r="D65" s="12"/>
      <c r="E65" s="12"/>
      <c r="F65" s="12"/>
      <c r="G65" s="9" t="s">
        <v>1140</v>
      </c>
      <c r="H65" s="9" t="s">
        <v>127</v>
      </c>
      <c r="I65" s="3" t="s">
        <v>995</v>
      </c>
      <c r="J65" s="13" t="s">
        <v>1141</v>
      </c>
      <c r="K65" s="14" t="s">
        <v>1142</v>
      </c>
      <c r="L65" s="18">
        <f t="shared" si="3"/>
        <v>3.6516203703703676E-2</v>
      </c>
      <c r="M65">
        <f t="shared" si="4"/>
        <v>8</v>
      </c>
    </row>
    <row r="66" spans="1:13" x14ac:dyDescent="0.25">
      <c r="A66" s="11"/>
      <c r="B66" s="12"/>
      <c r="C66" s="12"/>
      <c r="D66" s="12"/>
      <c r="E66" s="12"/>
      <c r="F66" s="12"/>
      <c r="G66" s="9" t="s">
        <v>1143</v>
      </c>
      <c r="H66" s="9" t="s">
        <v>127</v>
      </c>
      <c r="I66" s="3" t="s">
        <v>995</v>
      </c>
      <c r="J66" s="13" t="s">
        <v>1144</v>
      </c>
      <c r="K66" s="14" t="s">
        <v>1145</v>
      </c>
      <c r="L66" s="18">
        <f t="shared" si="3"/>
        <v>2.2175925925925877E-2</v>
      </c>
      <c r="M66">
        <f t="shared" si="4"/>
        <v>12</v>
      </c>
    </row>
    <row r="67" spans="1:13" x14ac:dyDescent="0.25">
      <c r="A67" s="11"/>
      <c r="B67" s="12"/>
      <c r="C67" s="12"/>
      <c r="D67" s="12"/>
      <c r="E67" s="12"/>
      <c r="F67" s="12"/>
      <c r="G67" s="9" t="s">
        <v>1146</v>
      </c>
      <c r="H67" s="9" t="s">
        <v>127</v>
      </c>
      <c r="I67" s="3" t="s">
        <v>995</v>
      </c>
      <c r="J67" s="13" t="s">
        <v>1147</v>
      </c>
      <c r="K67" s="14" t="s">
        <v>1148</v>
      </c>
      <c r="L67" s="18">
        <f t="shared" ref="L67:L130" si="5">K67-J67</f>
        <v>1.5775462962962949E-2</v>
      </c>
      <c r="M67">
        <f t="shared" ref="M67:M130" si="6">HOUR(J67)</f>
        <v>15</v>
      </c>
    </row>
    <row r="68" spans="1:13" x14ac:dyDescent="0.25">
      <c r="A68" s="11"/>
      <c r="B68" s="12"/>
      <c r="C68" s="9" t="s">
        <v>13</v>
      </c>
      <c r="D68" s="9" t="s">
        <v>14</v>
      </c>
      <c r="E68" s="9" t="s">
        <v>14</v>
      </c>
      <c r="F68" s="9" t="s">
        <v>15</v>
      </c>
      <c r="G68" s="9" t="s">
        <v>1149</v>
      </c>
      <c r="H68" s="9" t="s">
        <v>127</v>
      </c>
      <c r="I68" s="3" t="s">
        <v>995</v>
      </c>
      <c r="J68" s="13" t="s">
        <v>1150</v>
      </c>
      <c r="K68" s="14" t="s">
        <v>1151</v>
      </c>
      <c r="L68" s="18">
        <f t="shared" si="5"/>
        <v>1.4340277777777743E-2</v>
      </c>
      <c r="M68">
        <f t="shared" si="6"/>
        <v>7</v>
      </c>
    </row>
    <row r="69" spans="1:13" x14ac:dyDescent="0.25">
      <c r="A69" s="11"/>
      <c r="B69" s="12"/>
      <c r="C69" s="9" t="s">
        <v>124</v>
      </c>
      <c r="D69" s="9" t="s">
        <v>125</v>
      </c>
      <c r="E69" s="9" t="s">
        <v>125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1152</v>
      </c>
      <c r="H70" s="9" t="s">
        <v>127</v>
      </c>
      <c r="I70" s="3" t="s">
        <v>995</v>
      </c>
      <c r="J70" s="13" t="s">
        <v>1153</v>
      </c>
      <c r="K70" s="14" t="s">
        <v>1154</v>
      </c>
      <c r="L70" s="18">
        <f t="shared" si="5"/>
        <v>2.1331018518518541E-2</v>
      </c>
      <c r="M70">
        <f t="shared" si="6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1155</v>
      </c>
      <c r="H71" s="9" t="s">
        <v>127</v>
      </c>
      <c r="I71" s="3" t="s">
        <v>995</v>
      </c>
      <c r="J71" s="13" t="s">
        <v>1156</v>
      </c>
      <c r="K71" s="14" t="s">
        <v>1157</v>
      </c>
      <c r="L71" s="18">
        <f t="shared" si="5"/>
        <v>1.2719907407407416E-2</v>
      </c>
      <c r="M71">
        <f t="shared" si="6"/>
        <v>6</v>
      </c>
    </row>
    <row r="72" spans="1:13" x14ac:dyDescent="0.25">
      <c r="A72" s="11"/>
      <c r="B72" s="12"/>
      <c r="C72" s="12"/>
      <c r="D72" s="12"/>
      <c r="E72" s="12"/>
      <c r="F72" s="12"/>
      <c r="G72" s="9" t="s">
        <v>1158</v>
      </c>
      <c r="H72" s="9" t="s">
        <v>127</v>
      </c>
      <c r="I72" s="3" t="s">
        <v>995</v>
      </c>
      <c r="J72" s="13" t="s">
        <v>1159</v>
      </c>
      <c r="K72" s="14" t="s">
        <v>1160</v>
      </c>
      <c r="L72" s="18">
        <f t="shared" si="5"/>
        <v>1.6828703703703707E-2</v>
      </c>
      <c r="M72">
        <f t="shared" si="6"/>
        <v>6</v>
      </c>
    </row>
    <row r="73" spans="1:13" x14ac:dyDescent="0.25">
      <c r="A73" s="11"/>
      <c r="B73" s="12"/>
      <c r="C73" s="12"/>
      <c r="D73" s="12"/>
      <c r="E73" s="12"/>
      <c r="F73" s="12"/>
      <c r="G73" s="9" t="s">
        <v>1161</v>
      </c>
      <c r="H73" s="9" t="s">
        <v>127</v>
      </c>
      <c r="I73" s="3" t="s">
        <v>995</v>
      </c>
      <c r="J73" s="13" t="s">
        <v>1162</v>
      </c>
      <c r="K73" s="14" t="s">
        <v>1014</v>
      </c>
      <c r="L73" s="18">
        <f t="shared" si="5"/>
        <v>1.6319444444444442E-2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1163</v>
      </c>
      <c r="H74" s="9" t="s">
        <v>127</v>
      </c>
      <c r="I74" s="3" t="s">
        <v>995</v>
      </c>
      <c r="J74" s="13" t="s">
        <v>1164</v>
      </c>
      <c r="K74" s="14" t="s">
        <v>1165</v>
      </c>
      <c r="L74" s="18">
        <f t="shared" si="5"/>
        <v>2.0104166666666645E-2</v>
      </c>
      <c r="M74">
        <f t="shared" si="6"/>
        <v>8</v>
      </c>
    </row>
    <row r="75" spans="1:13" x14ac:dyDescent="0.25">
      <c r="A75" s="11"/>
      <c r="B75" s="12"/>
      <c r="C75" s="12"/>
      <c r="D75" s="12"/>
      <c r="E75" s="12"/>
      <c r="F75" s="12"/>
      <c r="G75" s="9" t="s">
        <v>1166</v>
      </c>
      <c r="H75" s="9" t="s">
        <v>127</v>
      </c>
      <c r="I75" s="3" t="s">
        <v>995</v>
      </c>
      <c r="J75" s="13" t="s">
        <v>1167</v>
      </c>
      <c r="K75" s="14" t="s">
        <v>1168</v>
      </c>
      <c r="L75" s="18">
        <f t="shared" si="5"/>
        <v>2.0046296296296284E-2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1169</v>
      </c>
      <c r="H76" s="9" t="s">
        <v>127</v>
      </c>
      <c r="I76" s="3" t="s">
        <v>995</v>
      </c>
      <c r="J76" s="13" t="s">
        <v>1170</v>
      </c>
      <c r="K76" s="14" t="s">
        <v>1171</v>
      </c>
      <c r="L76" s="18">
        <f t="shared" si="5"/>
        <v>1.4456018518518521E-2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1172</v>
      </c>
      <c r="H77" s="9" t="s">
        <v>127</v>
      </c>
      <c r="I77" s="3" t="s">
        <v>995</v>
      </c>
      <c r="J77" s="13" t="s">
        <v>1173</v>
      </c>
      <c r="K77" s="14" t="s">
        <v>1174</v>
      </c>
      <c r="L77" s="18">
        <f t="shared" si="5"/>
        <v>1.5300925925925857E-2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1175</v>
      </c>
      <c r="H78" s="9" t="s">
        <v>127</v>
      </c>
      <c r="I78" s="3" t="s">
        <v>995</v>
      </c>
      <c r="J78" s="13" t="s">
        <v>1176</v>
      </c>
      <c r="K78" s="14" t="s">
        <v>1177</v>
      </c>
      <c r="L78" s="18">
        <f t="shared" si="5"/>
        <v>1.4594907407407431E-2</v>
      </c>
      <c r="M78">
        <f t="shared" si="6"/>
        <v>9</v>
      </c>
    </row>
    <row r="79" spans="1:13" x14ac:dyDescent="0.25">
      <c r="A79" s="11"/>
      <c r="B79" s="12"/>
      <c r="C79" s="12"/>
      <c r="D79" s="12"/>
      <c r="E79" s="12"/>
      <c r="F79" s="12"/>
      <c r="G79" s="9" t="s">
        <v>1178</v>
      </c>
      <c r="H79" s="9" t="s">
        <v>127</v>
      </c>
      <c r="I79" s="3" t="s">
        <v>995</v>
      </c>
      <c r="J79" s="13" t="s">
        <v>1179</v>
      </c>
      <c r="K79" s="14" t="s">
        <v>1180</v>
      </c>
      <c r="L79" s="18">
        <f t="shared" si="5"/>
        <v>1.3576388888888846E-2</v>
      </c>
      <c r="M79">
        <f t="shared" si="6"/>
        <v>11</v>
      </c>
    </row>
    <row r="80" spans="1:13" x14ac:dyDescent="0.25">
      <c r="A80" s="11"/>
      <c r="B80" s="12"/>
      <c r="C80" s="12"/>
      <c r="D80" s="12"/>
      <c r="E80" s="12"/>
      <c r="F80" s="12"/>
      <c r="G80" s="9" t="s">
        <v>1181</v>
      </c>
      <c r="H80" s="9" t="s">
        <v>127</v>
      </c>
      <c r="I80" s="3" t="s">
        <v>995</v>
      </c>
      <c r="J80" s="13" t="s">
        <v>1182</v>
      </c>
      <c r="K80" s="14" t="s">
        <v>1183</v>
      </c>
      <c r="L80" s="18">
        <f t="shared" si="5"/>
        <v>2.6782407407407394E-2</v>
      </c>
      <c r="M80">
        <f t="shared" si="6"/>
        <v>11</v>
      </c>
    </row>
    <row r="81" spans="1:13" x14ac:dyDescent="0.25">
      <c r="A81" s="11"/>
      <c r="B81" s="12"/>
      <c r="C81" s="12"/>
      <c r="D81" s="12"/>
      <c r="E81" s="12"/>
      <c r="F81" s="12"/>
      <c r="G81" s="9" t="s">
        <v>1184</v>
      </c>
      <c r="H81" s="9" t="s">
        <v>127</v>
      </c>
      <c r="I81" s="3" t="s">
        <v>995</v>
      </c>
      <c r="J81" s="13" t="s">
        <v>1185</v>
      </c>
      <c r="K81" s="14" t="s">
        <v>1186</v>
      </c>
      <c r="L81" s="18">
        <f t="shared" si="5"/>
        <v>2.1874999999999978E-2</v>
      </c>
      <c r="M81">
        <f t="shared" si="6"/>
        <v>12</v>
      </c>
    </row>
    <row r="82" spans="1:13" x14ac:dyDescent="0.25">
      <c r="A82" s="11"/>
      <c r="B82" s="12"/>
      <c r="C82" s="12"/>
      <c r="D82" s="12"/>
      <c r="E82" s="12"/>
      <c r="F82" s="12"/>
      <c r="G82" s="9" t="s">
        <v>1187</v>
      </c>
      <c r="H82" s="9" t="s">
        <v>127</v>
      </c>
      <c r="I82" s="3" t="s">
        <v>995</v>
      </c>
      <c r="J82" s="13" t="s">
        <v>1188</v>
      </c>
      <c r="K82" s="14" t="s">
        <v>1189</v>
      </c>
      <c r="L82" s="18">
        <f t="shared" si="5"/>
        <v>4.9803240740740717E-2</v>
      </c>
      <c r="M82">
        <f t="shared" si="6"/>
        <v>12</v>
      </c>
    </row>
    <row r="83" spans="1:13" x14ac:dyDescent="0.25">
      <c r="A83" s="11"/>
      <c r="B83" s="12"/>
      <c r="C83" s="12"/>
      <c r="D83" s="12"/>
      <c r="E83" s="12"/>
      <c r="F83" s="12"/>
      <c r="G83" s="9" t="s">
        <v>1190</v>
      </c>
      <c r="H83" s="9" t="s">
        <v>127</v>
      </c>
      <c r="I83" s="3" t="s">
        <v>995</v>
      </c>
      <c r="J83" s="13" t="s">
        <v>1191</v>
      </c>
      <c r="K83" s="14" t="s">
        <v>1192</v>
      </c>
      <c r="L83" s="18">
        <f t="shared" si="5"/>
        <v>3.2442129629629668E-2</v>
      </c>
      <c r="M83">
        <f t="shared" si="6"/>
        <v>12</v>
      </c>
    </row>
    <row r="84" spans="1:13" x14ac:dyDescent="0.25">
      <c r="A84" s="11"/>
      <c r="B84" s="12"/>
      <c r="C84" s="12"/>
      <c r="D84" s="12"/>
      <c r="E84" s="12"/>
      <c r="F84" s="12"/>
      <c r="G84" s="9" t="s">
        <v>1193</v>
      </c>
      <c r="H84" s="9" t="s">
        <v>127</v>
      </c>
      <c r="I84" s="3" t="s">
        <v>995</v>
      </c>
      <c r="J84" s="13" t="s">
        <v>1194</v>
      </c>
      <c r="K84" s="14" t="s">
        <v>1195</v>
      </c>
      <c r="L84" s="18">
        <f t="shared" si="5"/>
        <v>1.6365740740740709E-2</v>
      </c>
      <c r="M84">
        <f t="shared" si="6"/>
        <v>14</v>
      </c>
    </row>
    <row r="85" spans="1:13" x14ac:dyDescent="0.25">
      <c r="A85" s="11"/>
      <c r="B85" s="12"/>
      <c r="C85" s="9" t="s">
        <v>162</v>
      </c>
      <c r="D85" s="9" t="s">
        <v>163</v>
      </c>
      <c r="E85" s="9" t="s">
        <v>163</v>
      </c>
      <c r="F85" s="9" t="s">
        <v>15</v>
      </c>
      <c r="G85" s="10" t="s">
        <v>12</v>
      </c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12"/>
      <c r="F86" s="12"/>
      <c r="G86" s="9" t="s">
        <v>1196</v>
      </c>
      <c r="H86" s="9" t="s">
        <v>127</v>
      </c>
      <c r="I86" s="3" t="s">
        <v>995</v>
      </c>
      <c r="J86" s="13" t="s">
        <v>1197</v>
      </c>
      <c r="K86" s="14" t="s">
        <v>1198</v>
      </c>
      <c r="L86" s="18">
        <f t="shared" si="5"/>
        <v>1.1342592592592599E-2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1199</v>
      </c>
      <c r="H87" s="9" t="s">
        <v>127</v>
      </c>
      <c r="I87" s="3" t="s">
        <v>995</v>
      </c>
      <c r="J87" s="13" t="s">
        <v>1200</v>
      </c>
      <c r="K87" s="14" t="s">
        <v>1201</v>
      </c>
      <c r="L87" s="18">
        <f t="shared" si="5"/>
        <v>1.5150462962962963E-2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1202</v>
      </c>
      <c r="H88" s="9" t="s">
        <v>127</v>
      </c>
      <c r="I88" s="3" t="s">
        <v>995</v>
      </c>
      <c r="J88" s="13" t="s">
        <v>1203</v>
      </c>
      <c r="K88" s="14" t="s">
        <v>1204</v>
      </c>
      <c r="L88" s="18">
        <f t="shared" si="5"/>
        <v>1.6909722222222257E-2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1205</v>
      </c>
      <c r="H89" s="9" t="s">
        <v>127</v>
      </c>
      <c r="I89" s="3" t="s">
        <v>995</v>
      </c>
      <c r="J89" s="13" t="s">
        <v>1206</v>
      </c>
      <c r="K89" s="14" t="s">
        <v>1207</v>
      </c>
      <c r="L89" s="18">
        <f t="shared" si="5"/>
        <v>2.148148148148149E-2</v>
      </c>
      <c r="M89">
        <f t="shared" si="6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1208</v>
      </c>
      <c r="H90" s="9" t="s">
        <v>127</v>
      </c>
      <c r="I90" s="3" t="s">
        <v>995</v>
      </c>
      <c r="J90" s="13" t="s">
        <v>1209</v>
      </c>
      <c r="K90" s="14" t="s">
        <v>1210</v>
      </c>
      <c r="L90" s="18">
        <f t="shared" si="5"/>
        <v>3.2754629629629661E-2</v>
      </c>
      <c r="M90">
        <f t="shared" si="6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1211</v>
      </c>
      <c r="H91" s="9" t="s">
        <v>127</v>
      </c>
      <c r="I91" s="3" t="s">
        <v>995</v>
      </c>
      <c r="J91" s="13" t="s">
        <v>1212</v>
      </c>
      <c r="K91" s="14" t="s">
        <v>1213</v>
      </c>
      <c r="L91" s="18">
        <f t="shared" si="5"/>
        <v>2.9884259259259249E-2</v>
      </c>
      <c r="M91">
        <f t="shared" si="6"/>
        <v>8</v>
      </c>
    </row>
    <row r="92" spans="1:13" x14ac:dyDescent="0.25">
      <c r="A92" s="11"/>
      <c r="B92" s="12"/>
      <c r="C92" s="9" t="s">
        <v>181</v>
      </c>
      <c r="D92" s="9" t="s">
        <v>182</v>
      </c>
      <c r="E92" s="9" t="s">
        <v>182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1214</v>
      </c>
      <c r="H93" s="9" t="s">
        <v>127</v>
      </c>
      <c r="I93" s="3" t="s">
        <v>995</v>
      </c>
      <c r="J93" s="13" t="s">
        <v>1215</v>
      </c>
      <c r="K93" s="14" t="s">
        <v>1216</v>
      </c>
      <c r="L93" s="18">
        <f t="shared" si="5"/>
        <v>1.5231481481481457E-2</v>
      </c>
      <c r="M93">
        <f t="shared" si="6"/>
        <v>6</v>
      </c>
    </row>
    <row r="94" spans="1:13" x14ac:dyDescent="0.25">
      <c r="A94" s="11"/>
      <c r="B94" s="12"/>
      <c r="C94" s="12"/>
      <c r="D94" s="12"/>
      <c r="E94" s="12"/>
      <c r="F94" s="12"/>
      <c r="G94" s="9" t="s">
        <v>1217</v>
      </c>
      <c r="H94" s="9" t="s">
        <v>127</v>
      </c>
      <c r="I94" s="3" t="s">
        <v>995</v>
      </c>
      <c r="J94" s="13" t="s">
        <v>1218</v>
      </c>
      <c r="K94" s="14" t="s">
        <v>1219</v>
      </c>
      <c r="L94" s="18">
        <f t="shared" si="5"/>
        <v>2.5289351851851827E-2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1220</v>
      </c>
      <c r="H95" s="9" t="s">
        <v>127</v>
      </c>
      <c r="I95" s="3" t="s">
        <v>995</v>
      </c>
      <c r="J95" s="13" t="s">
        <v>1221</v>
      </c>
      <c r="K95" s="14" t="s">
        <v>1222</v>
      </c>
      <c r="L95" s="18">
        <f t="shared" si="5"/>
        <v>1.2881944444444404E-2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1223</v>
      </c>
      <c r="H96" s="9" t="s">
        <v>127</v>
      </c>
      <c r="I96" s="3" t="s">
        <v>995</v>
      </c>
      <c r="J96" s="13" t="s">
        <v>1224</v>
      </c>
      <c r="K96" s="14" t="s">
        <v>1225</v>
      </c>
      <c r="L96" s="18">
        <f t="shared" si="5"/>
        <v>1.4918981481481519E-2</v>
      </c>
      <c r="M96">
        <f t="shared" si="6"/>
        <v>14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1226</v>
      </c>
      <c r="H97" s="9" t="s">
        <v>127</v>
      </c>
      <c r="I97" s="3" t="s">
        <v>995</v>
      </c>
      <c r="J97" s="13" t="s">
        <v>1227</v>
      </c>
      <c r="K97" s="14" t="s">
        <v>1228</v>
      </c>
      <c r="L97" s="18">
        <f t="shared" si="5"/>
        <v>1.402777777777775E-2</v>
      </c>
      <c r="M97">
        <f t="shared" si="6"/>
        <v>14</v>
      </c>
    </row>
    <row r="98" spans="1:13" x14ac:dyDescent="0.25">
      <c r="A98" s="11"/>
      <c r="B98" s="12"/>
      <c r="C98" s="9" t="s">
        <v>104</v>
      </c>
      <c r="D98" s="9" t="s">
        <v>105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105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1229</v>
      </c>
      <c r="H100" s="9" t="s">
        <v>127</v>
      </c>
      <c r="I100" s="3" t="s">
        <v>995</v>
      </c>
      <c r="J100" s="13" t="s">
        <v>1230</v>
      </c>
      <c r="K100" s="14" t="s">
        <v>1231</v>
      </c>
      <c r="L100" s="18">
        <f t="shared" si="5"/>
        <v>1.2037037037037027E-2</v>
      </c>
      <c r="M100">
        <f t="shared" si="6"/>
        <v>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1232</v>
      </c>
      <c r="H101" s="9" t="s">
        <v>127</v>
      </c>
      <c r="I101" s="3" t="s">
        <v>995</v>
      </c>
      <c r="J101" s="13" t="s">
        <v>1233</v>
      </c>
      <c r="K101" s="14" t="s">
        <v>1234</v>
      </c>
      <c r="L101" s="18">
        <f t="shared" si="5"/>
        <v>2.7858796296296312E-2</v>
      </c>
      <c r="M101">
        <f t="shared" si="6"/>
        <v>5</v>
      </c>
    </row>
    <row r="102" spans="1:13" x14ac:dyDescent="0.25">
      <c r="A102" s="11"/>
      <c r="B102" s="12"/>
      <c r="C102" s="12"/>
      <c r="D102" s="12"/>
      <c r="E102" s="9" t="s">
        <v>192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1235</v>
      </c>
      <c r="H103" s="9" t="s">
        <v>127</v>
      </c>
      <c r="I103" s="3" t="s">
        <v>995</v>
      </c>
      <c r="J103" s="13" t="s">
        <v>1236</v>
      </c>
      <c r="K103" s="14" t="s">
        <v>1237</v>
      </c>
      <c r="L103" s="18">
        <f t="shared" si="5"/>
        <v>2.2152777777777799E-2</v>
      </c>
      <c r="M103">
        <f t="shared" si="6"/>
        <v>7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1238</v>
      </c>
      <c r="H104" s="9" t="s">
        <v>127</v>
      </c>
      <c r="I104" s="3" t="s">
        <v>995</v>
      </c>
      <c r="J104" s="13" t="s">
        <v>1239</v>
      </c>
      <c r="K104" s="14" t="s">
        <v>1240</v>
      </c>
      <c r="L104" s="18">
        <f t="shared" si="5"/>
        <v>2.3067129629629646E-2</v>
      </c>
      <c r="M104">
        <f t="shared" si="6"/>
        <v>11</v>
      </c>
    </row>
    <row r="105" spans="1:13" x14ac:dyDescent="0.25">
      <c r="A105" s="11"/>
      <c r="B105" s="12"/>
      <c r="C105" s="9" t="s">
        <v>1241</v>
      </c>
      <c r="D105" s="9" t="s">
        <v>1242</v>
      </c>
      <c r="E105" s="9" t="s">
        <v>1242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1243</v>
      </c>
      <c r="H106" s="9" t="s">
        <v>127</v>
      </c>
      <c r="I106" s="3" t="s">
        <v>995</v>
      </c>
      <c r="J106" s="13" t="s">
        <v>1244</v>
      </c>
      <c r="K106" s="14" t="s">
        <v>1245</v>
      </c>
      <c r="L106" s="18">
        <f t="shared" si="5"/>
        <v>2.9965277777777771E-2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1246</v>
      </c>
      <c r="H107" s="9" t="s">
        <v>127</v>
      </c>
      <c r="I107" s="3" t="s">
        <v>995</v>
      </c>
      <c r="J107" s="13" t="s">
        <v>1247</v>
      </c>
      <c r="K107" s="14" t="s">
        <v>225</v>
      </c>
      <c r="L107" s="18">
        <f t="shared" si="5"/>
        <v>3.3067129629629627E-2</v>
      </c>
      <c r="M107">
        <f t="shared" si="6"/>
        <v>5</v>
      </c>
    </row>
    <row r="108" spans="1:13" x14ac:dyDescent="0.25">
      <c r="A108" s="11"/>
      <c r="B108" s="12"/>
      <c r="C108" s="9" t="s">
        <v>355</v>
      </c>
      <c r="D108" s="9" t="s">
        <v>356</v>
      </c>
      <c r="E108" s="9" t="s">
        <v>356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1248</v>
      </c>
      <c r="H109" s="9" t="s">
        <v>127</v>
      </c>
      <c r="I109" s="3" t="s">
        <v>995</v>
      </c>
      <c r="J109" s="13" t="s">
        <v>1249</v>
      </c>
      <c r="K109" s="14" t="s">
        <v>1250</v>
      </c>
      <c r="L109" s="18">
        <f t="shared" si="5"/>
        <v>1.9178240740740732E-2</v>
      </c>
      <c r="M109">
        <f t="shared" si="6"/>
        <v>3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1251</v>
      </c>
      <c r="H110" s="9" t="s">
        <v>127</v>
      </c>
      <c r="I110" s="3" t="s">
        <v>995</v>
      </c>
      <c r="J110" s="13" t="s">
        <v>1252</v>
      </c>
      <c r="K110" s="14" t="s">
        <v>1253</v>
      </c>
      <c r="L110" s="18">
        <f t="shared" si="5"/>
        <v>2.5127314814814838E-2</v>
      </c>
      <c r="M110">
        <f t="shared" si="6"/>
        <v>5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1254</v>
      </c>
      <c r="H111" s="9" t="s">
        <v>127</v>
      </c>
      <c r="I111" s="3" t="s">
        <v>995</v>
      </c>
      <c r="J111" s="13" t="s">
        <v>1255</v>
      </c>
      <c r="K111" s="14" t="s">
        <v>1256</v>
      </c>
      <c r="L111" s="18">
        <f t="shared" si="5"/>
        <v>2.34375E-2</v>
      </c>
      <c r="M111">
        <f t="shared" si="6"/>
        <v>6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1257</v>
      </c>
      <c r="H112" s="9" t="s">
        <v>127</v>
      </c>
      <c r="I112" s="3" t="s">
        <v>995</v>
      </c>
      <c r="J112" s="13" t="s">
        <v>1258</v>
      </c>
      <c r="K112" s="14" t="s">
        <v>1259</v>
      </c>
      <c r="L112" s="18">
        <f t="shared" si="5"/>
        <v>1.8761574074074083E-2</v>
      </c>
      <c r="M112">
        <f t="shared" si="6"/>
        <v>8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1260</v>
      </c>
      <c r="H113" s="9" t="s">
        <v>127</v>
      </c>
      <c r="I113" s="3" t="s">
        <v>995</v>
      </c>
      <c r="J113" s="13" t="s">
        <v>1261</v>
      </c>
      <c r="K113" s="14" t="s">
        <v>1262</v>
      </c>
      <c r="L113" s="18">
        <f t="shared" si="5"/>
        <v>1.8217592592592535E-2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1263</v>
      </c>
      <c r="H114" s="9" t="s">
        <v>127</v>
      </c>
      <c r="I114" s="3" t="s">
        <v>995</v>
      </c>
      <c r="J114" s="13" t="s">
        <v>1264</v>
      </c>
      <c r="K114" s="14" t="s">
        <v>1265</v>
      </c>
      <c r="L114" s="18">
        <f t="shared" si="5"/>
        <v>1.5011574074074052E-2</v>
      </c>
      <c r="M114">
        <f t="shared" si="6"/>
        <v>11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1266</v>
      </c>
      <c r="H115" s="9" t="s">
        <v>127</v>
      </c>
      <c r="I115" s="3" t="s">
        <v>995</v>
      </c>
      <c r="J115" s="13" t="s">
        <v>1267</v>
      </c>
      <c r="K115" s="14" t="s">
        <v>1268</v>
      </c>
      <c r="L115" s="18">
        <f t="shared" si="5"/>
        <v>2.6736111111111072E-2</v>
      </c>
      <c r="M115">
        <f t="shared" si="6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1269</v>
      </c>
      <c r="H116" s="9" t="s">
        <v>127</v>
      </c>
      <c r="I116" s="3" t="s">
        <v>995</v>
      </c>
      <c r="J116" s="13" t="s">
        <v>1270</v>
      </c>
      <c r="K116" s="14" t="s">
        <v>1271</v>
      </c>
      <c r="L116" s="18">
        <f t="shared" si="5"/>
        <v>2.64699074074074E-2</v>
      </c>
      <c r="M116">
        <f t="shared" si="6"/>
        <v>13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1272</v>
      </c>
      <c r="H117" s="9" t="s">
        <v>127</v>
      </c>
      <c r="I117" s="3" t="s">
        <v>995</v>
      </c>
      <c r="J117" s="13" t="s">
        <v>1273</v>
      </c>
      <c r="K117" s="14" t="s">
        <v>1274</v>
      </c>
      <c r="L117" s="18">
        <f t="shared" si="5"/>
        <v>2.0081018518518512E-2</v>
      </c>
      <c r="M117">
        <f t="shared" si="6"/>
        <v>14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1275</v>
      </c>
      <c r="H118" s="9" t="s">
        <v>127</v>
      </c>
      <c r="I118" s="3" t="s">
        <v>995</v>
      </c>
      <c r="J118" s="13" t="s">
        <v>1276</v>
      </c>
      <c r="K118" s="14" t="s">
        <v>1277</v>
      </c>
      <c r="L118" s="18">
        <f t="shared" si="5"/>
        <v>1.2337962962962967E-2</v>
      </c>
      <c r="M118">
        <f t="shared" si="6"/>
        <v>15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1278</v>
      </c>
      <c r="H119" s="9" t="s">
        <v>127</v>
      </c>
      <c r="I119" s="3" t="s">
        <v>995</v>
      </c>
      <c r="J119" s="13" t="s">
        <v>1279</v>
      </c>
      <c r="K119" s="14" t="s">
        <v>1280</v>
      </c>
      <c r="L119" s="18">
        <f t="shared" si="5"/>
        <v>1.7280092592592666E-2</v>
      </c>
      <c r="M119">
        <f t="shared" si="6"/>
        <v>18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1281</v>
      </c>
      <c r="H120" s="9" t="s">
        <v>127</v>
      </c>
      <c r="I120" s="3" t="s">
        <v>995</v>
      </c>
      <c r="J120" s="13" t="s">
        <v>1282</v>
      </c>
      <c r="K120" s="14" t="s">
        <v>1283</v>
      </c>
      <c r="L120" s="18">
        <f t="shared" si="5"/>
        <v>1.4363425925925877E-2</v>
      </c>
      <c r="M120">
        <f t="shared" si="6"/>
        <v>20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1284</v>
      </c>
      <c r="H121" s="9" t="s">
        <v>127</v>
      </c>
      <c r="I121" s="3" t="s">
        <v>995</v>
      </c>
      <c r="J121" s="13" t="s">
        <v>1285</v>
      </c>
      <c r="K121" s="14" t="s">
        <v>1286</v>
      </c>
      <c r="L121" s="18">
        <f t="shared" si="5"/>
        <v>1.8692129629629739E-2</v>
      </c>
      <c r="M121">
        <f t="shared" si="6"/>
        <v>22</v>
      </c>
    </row>
    <row r="122" spans="1:13" x14ac:dyDescent="0.25">
      <c r="A122" s="11"/>
      <c r="B122" s="12"/>
      <c r="C122" s="9" t="s">
        <v>63</v>
      </c>
      <c r="D122" s="9" t="s">
        <v>64</v>
      </c>
      <c r="E122" s="9" t="s">
        <v>64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1287</v>
      </c>
      <c r="H123" s="9" t="s">
        <v>127</v>
      </c>
      <c r="I123" s="3" t="s">
        <v>995</v>
      </c>
      <c r="J123" s="13" t="s">
        <v>1288</v>
      </c>
      <c r="K123" s="14" t="s">
        <v>1289</v>
      </c>
      <c r="L123" s="18">
        <f t="shared" si="5"/>
        <v>2.5682870370370425E-2</v>
      </c>
      <c r="M123">
        <f t="shared" si="6"/>
        <v>9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1290</v>
      </c>
      <c r="H124" s="9" t="s">
        <v>127</v>
      </c>
      <c r="I124" s="3" t="s">
        <v>995</v>
      </c>
      <c r="J124" s="13" t="s">
        <v>1291</v>
      </c>
      <c r="K124" s="14" t="s">
        <v>1292</v>
      </c>
      <c r="L124" s="18">
        <f t="shared" si="5"/>
        <v>4.3576388888888928E-2</v>
      </c>
      <c r="M124">
        <f t="shared" si="6"/>
        <v>12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1293</v>
      </c>
      <c r="H125" s="9" t="s">
        <v>127</v>
      </c>
      <c r="I125" s="3" t="s">
        <v>995</v>
      </c>
      <c r="J125" s="13" t="s">
        <v>1294</v>
      </c>
      <c r="K125" s="14" t="s">
        <v>1295</v>
      </c>
      <c r="L125" s="18">
        <f t="shared" si="5"/>
        <v>1.490740740740748E-2</v>
      </c>
      <c r="M125">
        <f t="shared" si="6"/>
        <v>18</v>
      </c>
    </row>
    <row r="126" spans="1:13" x14ac:dyDescent="0.25">
      <c r="A126" s="11"/>
      <c r="B126" s="12"/>
      <c r="C126" s="9" t="s">
        <v>592</v>
      </c>
      <c r="D126" s="9" t="s">
        <v>593</v>
      </c>
      <c r="E126" s="9" t="s">
        <v>593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1296</v>
      </c>
      <c r="H127" s="9" t="s">
        <v>127</v>
      </c>
      <c r="I127" s="3" t="s">
        <v>995</v>
      </c>
      <c r="J127" s="13" t="s">
        <v>1297</v>
      </c>
      <c r="K127" s="14" t="s">
        <v>1298</v>
      </c>
      <c r="L127" s="18">
        <f t="shared" si="5"/>
        <v>2.0335648148148089E-2</v>
      </c>
      <c r="M127">
        <f t="shared" si="6"/>
        <v>9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1299</v>
      </c>
      <c r="H128" s="9" t="s">
        <v>127</v>
      </c>
      <c r="I128" s="3" t="s">
        <v>995</v>
      </c>
      <c r="J128" s="13" t="s">
        <v>1300</v>
      </c>
      <c r="K128" s="14" t="s">
        <v>1301</v>
      </c>
      <c r="L128" s="18">
        <f t="shared" si="5"/>
        <v>1.9050925925925943E-2</v>
      </c>
      <c r="M128">
        <f t="shared" si="6"/>
        <v>10</v>
      </c>
    </row>
    <row r="129" spans="1:13" x14ac:dyDescent="0.25">
      <c r="A129" s="11"/>
      <c r="B129" s="12"/>
      <c r="C129" s="9" t="s">
        <v>73</v>
      </c>
      <c r="D129" s="9" t="s">
        <v>74</v>
      </c>
      <c r="E129" s="9" t="s">
        <v>384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1302</v>
      </c>
      <c r="H130" s="9" t="s">
        <v>127</v>
      </c>
      <c r="I130" s="3" t="s">
        <v>995</v>
      </c>
      <c r="J130" s="13" t="s">
        <v>1303</v>
      </c>
      <c r="K130" s="14" t="s">
        <v>1304</v>
      </c>
      <c r="L130" s="18">
        <f t="shared" si="5"/>
        <v>1.2175925925925896E-2</v>
      </c>
      <c r="M130">
        <f t="shared" si="6"/>
        <v>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1305</v>
      </c>
      <c r="H131" s="9" t="s">
        <v>386</v>
      </c>
      <c r="I131" s="3" t="s">
        <v>995</v>
      </c>
      <c r="J131" s="13" t="s">
        <v>1306</v>
      </c>
      <c r="K131" s="14" t="s">
        <v>1307</v>
      </c>
      <c r="L131" s="18">
        <f t="shared" ref="L131:L194" si="7">K131-J131</f>
        <v>1.2650462962962961E-2</v>
      </c>
      <c r="M131">
        <f t="shared" ref="M131:M194" si="8">HOUR(J131)</f>
        <v>6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1308</v>
      </c>
      <c r="H132" s="9" t="s">
        <v>386</v>
      </c>
      <c r="I132" s="3" t="s">
        <v>995</v>
      </c>
      <c r="J132" s="13" t="s">
        <v>1309</v>
      </c>
      <c r="K132" s="14" t="s">
        <v>1310</v>
      </c>
      <c r="L132" s="18">
        <f t="shared" si="7"/>
        <v>2.4189814814814803E-2</v>
      </c>
      <c r="M132">
        <f t="shared" si="8"/>
        <v>11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1311</v>
      </c>
      <c r="H133" s="9" t="s">
        <v>386</v>
      </c>
      <c r="I133" s="3" t="s">
        <v>995</v>
      </c>
      <c r="J133" s="13" t="s">
        <v>1312</v>
      </c>
      <c r="K133" s="14" t="s">
        <v>1313</v>
      </c>
      <c r="L133" s="18">
        <f t="shared" si="7"/>
        <v>4.9884259259259212E-2</v>
      </c>
      <c r="M133">
        <f t="shared" si="8"/>
        <v>12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1314</v>
      </c>
      <c r="H134" s="9" t="s">
        <v>386</v>
      </c>
      <c r="I134" s="3" t="s">
        <v>995</v>
      </c>
      <c r="J134" s="13" t="s">
        <v>1315</v>
      </c>
      <c r="K134" s="14" t="s">
        <v>1316</v>
      </c>
      <c r="L134" s="18">
        <f t="shared" si="7"/>
        <v>1.1979166666666652E-2</v>
      </c>
      <c r="M134">
        <f t="shared" si="8"/>
        <v>22</v>
      </c>
    </row>
    <row r="135" spans="1:13" x14ac:dyDescent="0.25">
      <c r="A135" s="11"/>
      <c r="B135" s="12"/>
      <c r="C135" s="9" t="s">
        <v>1317</v>
      </c>
      <c r="D135" s="9" t="s">
        <v>1318</v>
      </c>
      <c r="E135" s="9" t="s">
        <v>1318</v>
      </c>
      <c r="F135" s="9" t="s">
        <v>15</v>
      </c>
      <c r="G135" s="9" t="s">
        <v>1319</v>
      </c>
      <c r="H135" s="9" t="s">
        <v>386</v>
      </c>
      <c r="I135" s="3" t="s">
        <v>995</v>
      </c>
      <c r="J135" s="13" t="s">
        <v>1320</v>
      </c>
      <c r="K135" s="14" t="s">
        <v>1321</v>
      </c>
      <c r="L135" s="18">
        <f t="shared" si="7"/>
        <v>2.9861111111111116E-2</v>
      </c>
      <c r="M135">
        <f t="shared" si="8"/>
        <v>8</v>
      </c>
    </row>
    <row r="136" spans="1:13" x14ac:dyDescent="0.25">
      <c r="A136" s="11"/>
      <c r="B136" s="12"/>
      <c r="C136" s="9" t="s">
        <v>209</v>
      </c>
      <c r="D136" s="9" t="s">
        <v>210</v>
      </c>
      <c r="E136" s="9" t="s">
        <v>210</v>
      </c>
      <c r="F136" s="9" t="s">
        <v>15</v>
      </c>
      <c r="G136" s="10" t="s">
        <v>12</v>
      </c>
      <c r="H136" s="5"/>
      <c r="I136" s="6"/>
      <c r="J136" s="7"/>
      <c r="K136" s="8"/>
    </row>
    <row r="137" spans="1:13" x14ac:dyDescent="0.25">
      <c r="A137" s="11"/>
      <c r="B137" s="12"/>
      <c r="C137" s="12"/>
      <c r="D137" s="12"/>
      <c r="E137" s="12"/>
      <c r="F137" s="12"/>
      <c r="G137" s="9" t="s">
        <v>1322</v>
      </c>
      <c r="H137" s="9" t="s">
        <v>127</v>
      </c>
      <c r="I137" s="3" t="s">
        <v>995</v>
      </c>
      <c r="J137" s="13" t="s">
        <v>1323</v>
      </c>
      <c r="K137" s="14" t="s">
        <v>1324</v>
      </c>
      <c r="L137" s="18">
        <f t="shared" si="7"/>
        <v>1.6631944444444435E-2</v>
      </c>
      <c r="M137">
        <f t="shared" si="8"/>
        <v>3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1325</v>
      </c>
      <c r="H138" s="9" t="s">
        <v>127</v>
      </c>
      <c r="I138" s="3" t="s">
        <v>995</v>
      </c>
      <c r="J138" s="13" t="s">
        <v>1326</v>
      </c>
      <c r="K138" s="14" t="s">
        <v>1327</v>
      </c>
      <c r="L138" s="18">
        <f t="shared" si="7"/>
        <v>1.6284722222222214E-2</v>
      </c>
      <c r="M138">
        <f t="shared" si="8"/>
        <v>7</v>
      </c>
    </row>
    <row r="139" spans="1:13" x14ac:dyDescent="0.25">
      <c r="A139" s="3" t="s">
        <v>10</v>
      </c>
      <c r="B139" s="9" t="s">
        <v>11</v>
      </c>
      <c r="C139" s="10" t="s">
        <v>12</v>
      </c>
      <c r="D139" s="5"/>
      <c r="E139" s="5"/>
      <c r="F139" s="5"/>
      <c r="G139" s="5"/>
      <c r="H139" s="5"/>
      <c r="I139" s="6"/>
      <c r="J139" s="7"/>
      <c r="K139" s="8"/>
    </row>
    <row r="140" spans="1:13" x14ac:dyDescent="0.25">
      <c r="A140" s="11"/>
      <c r="B140" s="12"/>
      <c r="C140" s="9" t="s">
        <v>24</v>
      </c>
      <c r="D140" s="9" t="s">
        <v>25</v>
      </c>
      <c r="E140" s="9" t="s">
        <v>25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1328</v>
      </c>
      <c r="H141" s="9" t="s">
        <v>17</v>
      </c>
      <c r="I141" s="3" t="s">
        <v>995</v>
      </c>
      <c r="J141" s="13" t="s">
        <v>1329</v>
      </c>
      <c r="K141" s="14" t="s">
        <v>1330</v>
      </c>
      <c r="L141" s="18">
        <f t="shared" si="7"/>
        <v>2.6284722222222223E-2</v>
      </c>
      <c r="M141">
        <f t="shared" si="8"/>
        <v>6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1331</v>
      </c>
      <c r="H142" s="9" t="s">
        <v>17</v>
      </c>
      <c r="I142" s="3" t="s">
        <v>995</v>
      </c>
      <c r="J142" s="13" t="s">
        <v>1332</v>
      </c>
      <c r="K142" s="14" t="s">
        <v>1333</v>
      </c>
      <c r="L142" s="18">
        <f t="shared" si="7"/>
        <v>3.6597222222222281E-2</v>
      </c>
      <c r="M142">
        <f t="shared" si="8"/>
        <v>9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1334</v>
      </c>
      <c r="H143" s="9" t="s">
        <v>17</v>
      </c>
      <c r="I143" s="3" t="s">
        <v>995</v>
      </c>
      <c r="J143" s="13" t="s">
        <v>1335</v>
      </c>
      <c r="K143" s="14" t="s">
        <v>1336</v>
      </c>
      <c r="L143" s="18">
        <f t="shared" si="7"/>
        <v>7.1956018518518461E-2</v>
      </c>
      <c r="M143">
        <f t="shared" si="8"/>
        <v>11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1337</v>
      </c>
      <c r="H144" s="9" t="s">
        <v>17</v>
      </c>
      <c r="I144" s="3" t="s">
        <v>995</v>
      </c>
      <c r="J144" s="13" t="s">
        <v>1338</v>
      </c>
      <c r="K144" s="14" t="s">
        <v>1339</v>
      </c>
      <c r="L144" s="18">
        <f t="shared" si="7"/>
        <v>4.7256944444444393E-2</v>
      </c>
      <c r="M144">
        <f t="shared" si="8"/>
        <v>13</v>
      </c>
    </row>
    <row r="145" spans="1:13" x14ac:dyDescent="0.25">
      <c r="A145" s="11"/>
      <c r="B145" s="12"/>
      <c r="C145" s="9" t="s">
        <v>29</v>
      </c>
      <c r="D145" s="9" t="s">
        <v>30</v>
      </c>
      <c r="E145" s="9" t="s">
        <v>30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1340</v>
      </c>
      <c r="H146" s="9" t="s">
        <v>17</v>
      </c>
      <c r="I146" s="3" t="s">
        <v>995</v>
      </c>
      <c r="J146" s="13" t="s">
        <v>1341</v>
      </c>
      <c r="K146" s="14" t="s">
        <v>1342</v>
      </c>
      <c r="L146" s="18">
        <f t="shared" si="7"/>
        <v>2.9490740740740734E-2</v>
      </c>
      <c r="M146">
        <f t="shared" si="8"/>
        <v>5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1343</v>
      </c>
      <c r="H147" s="9" t="s">
        <v>17</v>
      </c>
      <c r="I147" s="3" t="s">
        <v>995</v>
      </c>
      <c r="J147" s="13" t="s">
        <v>1344</v>
      </c>
      <c r="K147" s="14" t="s">
        <v>1345</v>
      </c>
      <c r="L147" s="18">
        <f t="shared" si="7"/>
        <v>4.6168981481481519E-2</v>
      </c>
      <c r="M147">
        <f t="shared" si="8"/>
        <v>7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1346</v>
      </c>
      <c r="H148" s="9" t="s">
        <v>17</v>
      </c>
      <c r="I148" s="3" t="s">
        <v>995</v>
      </c>
      <c r="J148" s="13" t="s">
        <v>1347</v>
      </c>
      <c r="K148" s="14" t="s">
        <v>1348</v>
      </c>
      <c r="L148" s="18">
        <f t="shared" si="7"/>
        <v>4.3784722222222239E-2</v>
      </c>
      <c r="M148">
        <f t="shared" si="8"/>
        <v>10</v>
      </c>
    </row>
    <row r="149" spans="1:13" x14ac:dyDescent="0.25">
      <c r="A149" s="11"/>
      <c r="B149" s="12"/>
      <c r="C149" s="9" t="s">
        <v>173</v>
      </c>
      <c r="D149" s="9" t="s">
        <v>174</v>
      </c>
      <c r="E149" s="9" t="s">
        <v>174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1349</v>
      </c>
      <c r="H150" s="9" t="s">
        <v>76</v>
      </c>
      <c r="I150" s="3" t="s">
        <v>995</v>
      </c>
      <c r="J150" s="13" t="s">
        <v>1350</v>
      </c>
      <c r="K150" s="14" t="s">
        <v>1351</v>
      </c>
      <c r="L150" s="18">
        <f t="shared" si="7"/>
        <v>2.2245370370370332E-2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1352</v>
      </c>
      <c r="H151" s="9" t="s">
        <v>76</v>
      </c>
      <c r="I151" s="3" t="s">
        <v>995</v>
      </c>
      <c r="J151" s="13" t="s">
        <v>1353</v>
      </c>
      <c r="K151" s="14" t="s">
        <v>914</v>
      </c>
      <c r="L151" s="18">
        <f t="shared" si="7"/>
        <v>7.3622685185185222E-2</v>
      </c>
      <c r="M151">
        <f t="shared" si="8"/>
        <v>13</v>
      </c>
    </row>
    <row r="152" spans="1:13" x14ac:dyDescent="0.25">
      <c r="A152" s="11"/>
      <c r="B152" s="12"/>
      <c r="C152" s="9" t="s">
        <v>40</v>
      </c>
      <c r="D152" s="9" t="s">
        <v>41</v>
      </c>
      <c r="E152" s="9" t="s">
        <v>41</v>
      </c>
      <c r="F152" s="9" t="s">
        <v>15</v>
      </c>
      <c r="G152" s="10" t="s">
        <v>12</v>
      </c>
      <c r="H152" s="5"/>
      <c r="I152" s="6"/>
      <c r="J152" s="7"/>
      <c r="K152" s="8"/>
    </row>
    <row r="153" spans="1:13" x14ac:dyDescent="0.25">
      <c r="A153" s="11"/>
      <c r="B153" s="12"/>
      <c r="C153" s="12"/>
      <c r="D153" s="12"/>
      <c r="E153" s="12"/>
      <c r="F153" s="12"/>
      <c r="G153" s="9" t="s">
        <v>1354</v>
      </c>
      <c r="H153" s="9" t="s">
        <v>17</v>
      </c>
      <c r="I153" s="3" t="s">
        <v>995</v>
      </c>
      <c r="J153" s="13" t="s">
        <v>1355</v>
      </c>
      <c r="K153" s="14" t="s">
        <v>1356</v>
      </c>
      <c r="L153" s="18">
        <f t="shared" si="7"/>
        <v>1.3344907407407403E-2</v>
      </c>
      <c r="M153">
        <v>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1357</v>
      </c>
      <c r="H154" s="9" t="s">
        <v>17</v>
      </c>
      <c r="I154" s="3" t="s">
        <v>995</v>
      </c>
      <c r="J154" s="13" t="s">
        <v>1358</v>
      </c>
      <c r="K154" s="14" t="s">
        <v>1359</v>
      </c>
      <c r="L154" s="18">
        <f t="shared" si="7"/>
        <v>1.3020833333333329E-2</v>
      </c>
      <c r="M154">
        <f t="shared" si="8"/>
        <v>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1360</v>
      </c>
      <c r="H155" s="9" t="s">
        <v>17</v>
      </c>
      <c r="I155" s="3" t="s">
        <v>995</v>
      </c>
      <c r="J155" s="13" t="s">
        <v>1361</v>
      </c>
      <c r="K155" s="14" t="s">
        <v>1362</v>
      </c>
      <c r="L155" s="18">
        <f t="shared" si="7"/>
        <v>2.9965277777777757E-2</v>
      </c>
      <c r="M155">
        <f t="shared" si="8"/>
        <v>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1363</v>
      </c>
      <c r="H156" s="9" t="s">
        <v>17</v>
      </c>
      <c r="I156" s="3" t="s">
        <v>995</v>
      </c>
      <c r="J156" s="13" t="s">
        <v>1364</v>
      </c>
      <c r="K156" s="14" t="s">
        <v>1365</v>
      </c>
      <c r="L156" s="18">
        <f t="shared" si="7"/>
        <v>1.6898148148148134E-2</v>
      </c>
      <c r="M156">
        <f t="shared" si="8"/>
        <v>3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1366</v>
      </c>
      <c r="H157" s="9" t="s">
        <v>17</v>
      </c>
      <c r="I157" s="3" t="s">
        <v>995</v>
      </c>
      <c r="J157" s="13" t="s">
        <v>1367</v>
      </c>
      <c r="K157" s="14" t="s">
        <v>1368</v>
      </c>
      <c r="L157" s="18">
        <f t="shared" si="7"/>
        <v>2.0937499999999998E-2</v>
      </c>
      <c r="M157">
        <f t="shared" si="8"/>
        <v>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1369</v>
      </c>
      <c r="H158" s="9" t="s">
        <v>17</v>
      </c>
      <c r="I158" s="3" t="s">
        <v>995</v>
      </c>
      <c r="J158" s="13" t="s">
        <v>1370</v>
      </c>
      <c r="K158" s="17" t="s">
        <v>2343</v>
      </c>
      <c r="L158" s="18">
        <f t="shared" si="7"/>
        <v>1.2986111111111032E-2</v>
      </c>
      <c r="M158">
        <f t="shared" si="8"/>
        <v>23</v>
      </c>
    </row>
    <row r="159" spans="1:13" x14ac:dyDescent="0.25">
      <c r="A159" s="11"/>
      <c r="B159" s="12"/>
      <c r="C159" s="9" t="s">
        <v>68</v>
      </c>
      <c r="D159" s="9" t="s">
        <v>69</v>
      </c>
      <c r="E159" s="9" t="s">
        <v>69</v>
      </c>
      <c r="F159" s="9" t="s">
        <v>15</v>
      </c>
      <c r="G159" s="9" t="s">
        <v>1371</v>
      </c>
      <c r="H159" s="9" t="s">
        <v>17</v>
      </c>
      <c r="I159" s="3" t="s">
        <v>995</v>
      </c>
      <c r="J159" s="13" t="s">
        <v>1372</v>
      </c>
      <c r="K159" s="14" t="s">
        <v>1373</v>
      </c>
      <c r="L159" s="18">
        <f t="shared" si="7"/>
        <v>2.4097222222222214E-2</v>
      </c>
      <c r="M159">
        <f t="shared" si="8"/>
        <v>9</v>
      </c>
    </row>
    <row r="160" spans="1:13" x14ac:dyDescent="0.25">
      <c r="A160" s="11"/>
      <c r="B160" s="12"/>
      <c r="C160" s="9" t="s">
        <v>73</v>
      </c>
      <c r="D160" s="9" t="s">
        <v>74</v>
      </c>
      <c r="E160" s="9" t="s">
        <v>74</v>
      </c>
      <c r="F160" s="9" t="s">
        <v>15</v>
      </c>
      <c r="G160" s="10" t="s">
        <v>12</v>
      </c>
      <c r="H160" s="5"/>
      <c r="I160" s="6"/>
      <c r="J160" s="7"/>
      <c r="K160" s="8"/>
    </row>
    <row r="161" spans="1:13" x14ac:dyDescent="0.25">
      <c r="A161" s="11"/>
      <c r="B161" s="12"/>
      <c r="C161" s="12"/>
      <c r="D161" s="12"/>
      <c r="E161" s="12"/>
      <c r="F161" s="12"/>
      <c r="G161" s="9" t="s">
        <v>1374</v>
      </c>
      <c r="H161" s="9" t="s">
        <v>76</v>
      </c>
      <c r="I161" s="3" t="s">
        <v>995</v>
      </c>
      <c r="J161" s="13" t="s">
        <v>1375</v>
      </c>
      <c r="K161" s="14" t="s">
        <v>1376</v>
      </c>
      <c r="L161" s="18">
        <f t="shared" si="7"/>
        <v>4.4525462962963058E-2</v>
      </c>
      <c r="M161">
        <f t="shared" si="8"/>
        <v>11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1377</v>
      </c>
      <c r="H162" s="9" t="s">
        <v>76</v>
      </c>
      <c r="I162" s="3" t="s">
        <v>995</v>
      </c>
      <c r="J162" s="13" t="s">
        <v>1378</v>
      </c>
      <c r="K162" s="14" t="s">
        <v>1379</v>
      </c>
      <c r="L162" s="18">
        <f t="shared" si="7"/>
        <v>5.0393518518518532E-2</v>
      </c>
      <c r="M162">
        <f t="shared" si="8"/>
        <v>11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1380</v>
      </c>
      <c r="H163" s="9" t="s">
        <v>76</v>
      </c>
      <c r="I163" s="3" t="s">
        <v>995</v>
      </c>
      <c r="J163" s="13" t="s">
        <v>1381</v>
      </c>
      <c r="K163" s="14" t="s">
        <v>1382</v>
      </c>
      <c r="L163" s="18">
        <f t="shared" si="7"/>
        <v>1.8935185185185111E-2</v>
      </c>
      <c r="M163">
        <f t="shared" si="8"/>
        <v>16</v>
      </c>
    </row>
    <row r="164" spans="1:13" x14ac:dyDescent="0.25">
      <c r="A164" s="3" t="s">
        <v>414</v>
      </c>
      <c r="B164" s="9" t="s">
        <v>415</v>
      </c>
      <c r="C164" s="9" t="s">
        <v>1383</v>
      </c>
      <c r="D164" s="9" t="s">
        <v>1384</v>
      </c>
      <c r="E164" s="9" t="s">
        <v>1384</v>
      </c>
      <c r="F164" s="9" t="s">
        <v>418</v>
      </c>
      <c r="G164" s="9" t="s">
        <v>1385</v>
      </c>
      <c r="H164" s="9" t="s">
        <v>127</v>
      </c>
      <c r="I164" s="3" t="s">
        <v>995</v>
      </c>
      <c r="J164" s="13" t="s">
        <v>1386</v>
      </c>
      <c r="K164" s="14" t="s">
        <v>1387</v>
      </c>
      <c r="L164" s="18">
        <f t="shared" si="7"/>
        <v>5.4745370370370361E-2</v>
      </c>
      <c r="M164">
        <f t="shared" si="8"/>
        <v>6</v>
      </c>
    </row>
    <row r="165" spans="1:13" x14ac:dyDescent="0.25">
      <c r="A165" s="3" t="s">
        <v>432</v>
      </c>
      <c r="B165" s="9" t="s">
        <v>433</v>
      </c>
      <c r="C165" s="10" t="s">
        <v>12</v>
      </c>
      <c r="D165" s="5"/>
      <c r="E165" s="5"/>
      <c r="F165" s="5"/>
      <c r="G165" s="5"/>
      <c r="H165" s="5"/>
      <c r="I165" s="6"/>
      <c r="J165" s="7"/>
      <c r="K165" s="8"/>
    </row>
    <row r="166" spans="1:13" x14ac:dyDescent="0.25">
      <c r="A166" s="11"/>
      <c r="B166" s="12"/>
      <c r="C166" s="9" t="s">
        <v>1388</v>
      </c>
      <c r="D166" s="9" t="s">
        <v>1389</v>
      </c>
      <c r="E166" s="9" t="s">
        <v>1390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1391</v>
      </c>
      <c r="H167" s="9" t="s">
        <v>127</v>
      </c>
      <c r="I167" s="3" t="s">
        <v>995</v>
      </c>
      <c r="J167" s="13" t="s">
        <v>1392</v>
      </c>
      <c r="K167" s="14" t="s">
        <v>1393</v>
      </c>
      <c r="L167" s="18">
        <f t="shared" si="7"/>
        <v>2.0567129629629699E-2</v>
      </c>
      <c r="M167">
        <f t="shared" si="8"/>
        <v>9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1394</v>
      </c>
      <c r="H168" s="9" t="s">
        <v>127</v>
      </c>
      <c r="I168" s="3" t="s">
        <v>995</v>
      </c>
      <c r="J168" s="13" t="s">
        <v>1395</v>
      </c>
      <c r="K168" s="14" t="s">
        <v>1396</v>
      </c>
      <c r="L168" s="18">
        <f t="shared" si="7"/>
        <v>4.6238425925925863E-2</v>
      </c>
      <c r="M168">
        <f t="shared" si="8"/>
        <v>12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1397</v>
      </c>
      <c r="H169" s="9" t="s">
        <v>127</v>
      </c>
      <c r="I169" s="3" t="s">
        <v>995</v>
      </c>
      <c r="J169" s="13" t="s">
        <v>1398</v>
      </c>
      <c r="K169" s="14" t="s">
        <v>1399</v>
      </c>
      <c r="L169" s="18">
        <f t="shared" si="7"/>
        <v>1.6608796296296302E-2</v>
      </c>
      <c r="M169">
        <f t="shared" si="8"/>
        <v>16</v>
      </c>
    </row>
    <row r="170" spans="1:13" x14ac:dyDescent="0.25">
      <c r="A170" s="11"/>
      <c r="B170" s="12"/>
      <c r="C170" s="9" t="s">
        <v>434</v>
      </c>
      <c r="D170" s="9" t="s">
        <v>435</v>
      </c>
      <c r="E170" s="9" t="s">
        <v>436</v>
      </c>
      <c r="F170" s="9" t="s">
        <v>15</v>
      </c>
      <c r="G170" s="9" t="s">
        <v>1400</v>
      </c>
      <c r="H170" s="9" t="s">
        <v>127</v>
      </c>
      <c r="I170" s="3" t="s">
        <v>995</v>
      </c>
      <c r="J170" s="13" t="s">
        <v>1401</v>
      </c>
      <c r="K170" s="14" t="s">
        <v>1402</v>
      </c>
      <c r="L170" s="18">
        <f t="shared" si="7"/>
        <v>1.4062500000000006E-2</v>
      </c>
      <c r="M170">
        <f t="shared" si="8"/>
        <v>5</v>
      </c>
    </row>
    <row r="171" spans="1:13" x14ac:dyDescent="0.25">
      <c r="A171" s="11"/>
      <c r="B171" s="12"/>
      <c r="C171" s="9" t="s">
        <v>443</v>
      </c>
      <c r="D171" s="9" t="s">
        <v>444</v>
      </c>
      <c r="E171" s="9" t="s">
        <v>444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1403</v>
      </c>
      <c r="H172" s="9" t="s">
        <v>127</v>
      </c>
      <c r="I172" s="3" t="s">
        <v>995</v>
      </c>
      <c r="J172" s="13" t="s">
        <v>1404</v>
      </c>
      <c r="K172" s="14" t="s">
        <v>1405</v>
      </c>
      <c r="L172" s="18">
        <f t="shared" si="7"/>
        <v>1.9837962962962946E-2</v>
      </c>
      <c r="M172">
        <f t="shared" si="8"/>
        <v>5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1406</v>
      </c>
      <c r="H173" s="9" t="s">
        <v>127</v>
      </c>
      <c r="I173" s="3" t="s">
        <v>995</v>
      </c>
      <c r="J173" s="13" t="s">
        <v>1407</v>
      </c>
      <c r="K173" s="14" t="s">
        <v>1408</v>
      </c>
      <c r="L173" s="18">
        <f t="shared" si="7"/>
        <v>1.9768518518518463E-2</v>
      </c>
      <c r="M173">
        <f t="shared" si="8"/>
        <v>9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1409</v>
      </c>
      <c r="H174" s="9" t="s">
        <v>127</v>
      </c>
      <c r="I174" s="3" t="s">
        <v>995</v>
      </c>
      <c r="J174" s="13" t="s">
        <v>1410</v>
      </c>
      <c r="K174" s="14" t="s">
        <v>1411</v>
      </c>
      <c r="L174" s="18">
        <f t="shared" si="7"/>
        <v>1.908564814814806E-2</v>
      </c>
      <c r="M174">
        <f t="shared" si="8"/>
        <v>14</v>
      </c>
    </row>
    <row r="175" spans="1:13" x14ac:dyDescent="0.25">
      <c r="A175" s="11"/>
      <c r="B175" s="12"/>
      <c r="C175" s="9" t="s">
        <v>942</v>
      </c>
      <c r="D175" s="9" t="s">
        <v>943</v>
      </c>
      <c r="E175" s="10" t="s">
        <v>12</v>
      </c>
      <c r="F175" s="5"/>
      <c r="G175" s="5"/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9" t="s">
        <v>1412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1413</v>
      </c>
      <c r="H177" s="9" t="s">
        <v>127</v>
      </c>
      <c r="I177" s="3" t="s">
        <v>995</v>
      </c>
      <c r="J177" s="13" t="s">
        <v>1414</v>
      </c>
      <c r="K177" s="14" t="s">
        <v>1415</v>
      </c>
      <c r="L177" s="18">
        <f t="shared" si="7"/>
        <v>1.7233796296296289E-2</v>
      </c>
      <c r="M177">
        <f t="shared" si="8"/>
        <v>8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1416</v>
      </c>
      <c r="H178" s="9" t="s">
        <v>127</v>
      </c>
      <c r="I178" s="3" t="s">
        <v>995</v>
      </c>
      <c r="J178" s="13" t="s">
        <v>1417</v>
      </c>
      <c r="K178" s="14" t="s">
        <v>1418</v>
      </c>
      <c r="L178" s="18">
        <f t="shared" si="7"/>
        <v>1.7534722222222299E-2</v>
      </c>
      <c r="M178">
        <f t="shared" si="8"/>
        <v>10</v>
      </c>
    </row>
    <row r="179" spans="1:13" x14ac:dyDescent="0.25">
      <c r="A179" s="11"/>
      <c r="B179" s="12"/>
      <c r="C179" s="12"/>
      <c r="D179" s="12"/>
      <c r="E179" s="9" t="s">
        <v>944</v>
      </c>
      <c r="F179" s="9" t="s">
        <v>15</v>
      </c>
      <c r="G179" s="9" t="s">
        <v>1419</v>
      </c>
      <c r="H179" s="9" t="s">
        <v>127</v>
      </c>
      <c r="I179" s="3" t="s">
        <v>995</v>
      </c>
      <c r="J179" s="13" t="s">
        <v>1420</v>
      </c>
      <c r="K179" s="14" t="s">
        <v>1421</v>
      </c>
      <c r="L179" s="18">
        <f t="shared" si="7"/>
        <v>1.9178240740740815E-2</v>
      </c>
      <c r="M179">
        <f t="shared" si="8"/>
        <v>9</v>
      </c>
    </row>
    <row r="180" spans="1:13" x14ac:dyDescent="0.25">
      <c r="A180" s="11"/>
      <c r="B180" s="12"/>
      <c r="C180" s="9" t="s">
        <v>451</v>
      </c>
      <c r="D180" s="9" t="s">
        <v>452</v>
      </c>
      <c r="E180" s="9" t="s">
        <v>453</v>
      </c>
      <c r="F180" s="9" t="s">
        <v>15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1422</v>
      </c>
      <c r="H181" s="9" t="s">
        <v>127</v>
      </c>
      <c r="I181" s="3" t="s">
        <v>995</v>
      </c>
      <c r="J181" s="13" t="s">
        <v>1423</v>
      </c>
      <c r="K181" s="14" t="s">
        <v>1424</v>
      </c>
      <c r="L181" s="18">
        <f t="shared" si="7"/>
        <v>1.2106481481481524E-2</v>
      </c>
      <c r="M181">
        <f t="shared" si="8"/>
        <v>10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1425</v>
      </c>
      <c r="H182" s="9" t="s">
        <v>127</v>
      </c>
      <c r="I182" s="3" t="s">
        <v>995</v>
      </c>
      <c r="J182" s="13" t="s">
        <v>1426</v>
      </c>
      <c r="K182" s="14" t="s">
        <v>1427</v>
      </c>
      <c r="L182" s="18">
        <f t="shared" si="7"/>
        <v>3.081018518518519E-2</v>
      </c>
      <c r="M182">
        <f t="shared" si="8"/>
        <v>13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1428</v>
      </c>
      <c r="H183" s="9" t="s">
        <v>127</v>
      </c>
      <c r="I183" s="3" t="s">
        <v>995</v>
      </c>
      <c r="J183" s="13" t="s">
        <v>1429</v>
      </c>
      <c r="K183" s="14" t="s">
        <v>1430</v>
      </c>
      <c r="L183" s="18">
        <f t="shared" si="7"/>
        <v>1.2094907407407374E-2</v>
      </c>
      <c r="M183">
        <f t="shared" si="8"/>
        <v>16</v>
      </c>
    </row>
    <row r="184" spans="1:13" x14ac:dyDescent="0.25">
      <c r="A184" s="3" t="s">
        <v>457</v>
      </c>
      <c r="B184" s="9" t="s">
        <v>458</v>
      </c>
      <c r="C184" s="10" t="s">
        <v>12</v>
      </c>
      <c r="D184" s="5"/>
      <c r="E184" s="5"/>
      <c r="F184" s="5"/>
      <c r="G184" s="5"/>
      <c r="H184" s="5"/>
      <c r="I184" s="6"/>
      <c r="J184" s="7"/>
      <c r="K184" s="8"/>
    </row>
    <row r="185" spans="1:13" x14ac:dyDescent="0.25">
      <c r="A185" s="11"/>
      <c r="B185" s="12"/>
      <c r="C185" s="9" t="s">
        <v>1431</v>
      </c>
      <c r="D185" s="9" t="s">
        <v>1432</v>
      </c>
      <c r="E185" s="9" t="s">
        <v>1433</v>
      </c>
      <c r="F185" s="9" t="s">
        <v>15</v>
      </c>
      <c r="G185" s="10" t="s">
        <v>12</v>
      </c>
      <c r="H185" s="5"/>
      <c r="I185" s="6"/>
      <c r="J185" s="7"/>
      <c r="K185" s="8"/>
    </row>
    <row r="186" spans="1:13" x14ac:dyDescent="0.25">
      <c r="A186" s="11"/>
      <c r="B186" s="12"/>
      <c r="C186" s="12"/>
      <c r="D186" s="12"/>
      <c r="E186" s="12"/>
      <c r="F186" s="12"/>
      <c r="G186" s="9" t="s">
        <v>1434</v>
      </c>
      <c r="H186" s="9" t="s">
        <v>17</v>
      </c>
      <c r="I186" s="3" t="s">
        <v>995</v>
      </c>
      <c r="J186" s="13" t="s">
        <v>1435</v>
      </c>
      <c r="K186" s="14" t="s">
        <v>1436</v>
      </c>
      <c r="L186" s="18">
        <f t="shared" si="7"/>
        <v>1.5057870370370319E-2</v>
      </c>
      <c r="M186">
        <f t="shared" si="8"/>
        <v>6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1437</v>
      </c>
      <c r="H187" s="9" t="s">
        <v>17</v>
      </c>
      <c r="I187" s="3" t="s">
        <v>995</v>
      </c>
      <c r="J187" s="13" t="s">
        <v>1438</v>
      </c>
      <c r="K187" s="14" t="s">
        <v>1439</v>
      </c>
      <c r="L187" s="18">
        <f t="shared" si="7"/>
        <v>2.0497685185185188E-2</v>
      </c>
      <c r="M187">
        <f t="shared" si="8"/>
        <v>6</v>
      </c>
    </row>
    <row r="188" spans="1:13" x14ac:dyDescent="0.25">
      <c r="A188" s="11"/>
      <c r="B188" s="12"/>
      <c r="C188" s="9" t="s">
        <v>963</v>
      </c>
      <c r="D188" s="9" t="s">
        <v>964</v>
      </c>
      <c r="E188" s="9" t="s">
        <v>965</v>
      </c>
      <c r="F188" s="9" t="s">
        <v>15</v>
      </c>
      <c r="G188" s="9" t="s">
        <v>1440</v>
      </c>
      <c r="H188" s="9" t="s">
        <v>17</v>
      </c>
      <c r="I188" s="3" t="s">
        <v>995</v>
      </c>
      <c r="J188" s="13" t="s">
        <v>1441</v>
      </c>
      <c r="K188" s="14" t="s">
        <v>1442</v>
      </c>
      <c r="L188" s="18">
        <f t="shared" si="7"/>
        <v>5.5868055555555629E-2</v>
      </c>
      <c r="M188">
        <f t="shared" si="8"/>
        <v>13</v>
      </c>
    </row>
    <row r="189" spans="1:13" x14ac:dyDescent="0.25">
      <c r="A189" s="11"/>
      <c r="B189" s="12"/>
      <c r="C189" s="9" t="s">
        <v>459</v>
      </c>
      <c r="D189" s="9" t="s">
        <v>460</v>
      </c>
      <c r="E189" s="9" t="s">
        <v>461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1443</v>
      </c>
      <c r="H190" s="9" t="s">
        <v>17</v>
      </c>
      <c r="I190" s="3" t="s">
        <v>995</v>
      </c>
      <c r="J190" s="13" t="s">
        <v>1444</v>
      </c>
      <c r="K190" s="14" t="s">
        <v>1445</v>
      </c>
      <c r="L190" s="18">
        <f t="shared" si="7"/>
        <v>4.7442129629629626E-2</v>
      </c>
      <c r="M190">
        <f t="shared" si="8"/>
        <v>10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1446</v>
      </c>
      <c r="H191" s="9" t="s">
        <v>17</v>
      </c>
      <c r="I191" s="3" t="s">
        <v>995</v>
      </c>
      <c r="J191" s="13" t="s">
        <v>1447</v>
      </c>
      <c r="K191" s="14" t="s">
        <v>1448</v>
      </c>
      <c r="L191" s="18">
        <f t="shared" si="7"/>
        <v>6.3101851851851798E-2</v>
      </c>
      <c r="M191">
        <f t="shared" si="8"/>
        <v>13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1449</v>
      </c>
      <c r="H192" s="9" t="s">
        <v>17</v>
      </c>
      <c r="I192" s="3" t="s">
        <v>995</v>
      </c>
      <c r="J192" s="13" t="s">
        <v>1450</v>
      </c>
      <c r="K192" s="14" t="s">
        <v>1451</v>
      </c>
      <c r="L192" s="18">
        <f t="shared" si="7"/>
        <v>3.3333333333333215E-2</v>
      </c>
      <c r="M192">
        <f t="shared" si="8"/>
        <v>17</v>
      </c>
    </row>
    <row r="193" spans="1:13" x14ac:dyDescent="0.25">
      <c r="A193" s="11"/>
      <c r="B193" s="12"/>
      <c r="C193" s="9" t="s">
        <v>930</v>
      </c>
      <c r="D193" s="9" t="s">
        <v>931</v>
      </c>
      <c r="E193" s="9" t="s">
        <v>932</v>
      </c>
      <c r="F193" s="9" t="s">
        <v>15</v>
      </c>
      <c r="G193" s="9" t="s">
        <v>1452</v>
      </c>
      <c r="H193" s="9" t="s">
        <v>17</v>
      </c>
      <c r="I193" s="3" t="s">
        <v>995</v>
      </c>
      <c r="J193" s="13" t="s">
        <v>1453</v>
      </c>
      <c r="K193" s="14" t="s">
        <v>1454</v>
      </c>
      <c r="L193" s="18">
        <f t="shared" si="7"/>
        <v>6.8611111111111067E-2</v>
      </c>
      <c r="M193">
        <f t="shared" si="8"/>
        <v>11</v>
      </c>
    </row>
    <row r="194" spans="1:13" x14ac:dyDescent="0.25">
      <c r="A194" s="11"/>
      <c r="B194" s="11"/>
      <c r="C194" s="3" t="s">
        <v>942</v>
      </c>
      <c r="D194" s="3" t="s">
        <v>943</v>
      </c>
      <c r="E194" s="3" t="s">
        <v>944</v>
      </c>
      <c r="F194" s="3" t="s">
        <v>15</v>
      </c>
      <c r="G194" s="3" t="s">
        <v>1455</v>
      </c>
      <c r="H194" s="3" t="s">
        <v>17</v>
      </c>
      <c r="I194" s="3" t="s">
        <v>995</v>
      </c>
      <c r="J194" s="15" t="s">
        <v>1456</v>
      </c>
      <c r="K194" s="16" t="s">
        <v>1457</v>
      </c>
      <c r="L194" s="18">
        <f t="shared" si="7"/>
        <v>2.1585648148148173E-2</v>
      </c>
      <c r="M194">
        <f t="shared" si="8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topLeftCell="H1" workbookViewId="0">
      <selection activeCell="P1" sqref="P1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6.166666666666667</v>
      </c>
      <c r="R2" s="19">
        <v>1.5277777777777777E-2</v>
      </c>
      <c r="S2" s="18">
        <f>AVERAGEIF($R$2:$R$25, "&lt;&gt; 0")</f>
        <v>2.1660865930156304E-2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6.166666666666667</v>
      </c>
      <c r="R3" s="19">
        <f t="shared" ref="R3:R25" si="1">AVERAGEIF(M:M,O3,L:L)</f>
        <v>2.001543209876543E-2</v>
      </c>
      <c r="S3" s="18">
        <f t="shared" ref="S3:S25" si="2">AVERAGEIF($R$2:$R$25, "&lt;&gt; 0")</f>
        <v>2.1660865930156304E-2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1458</v>
      </c>
      <c r="H4" s="9" t="s">
        <v>17</v>
      </c>
      <c r="I4" s="3" t="s">
        <v>1459</v>
      </c>
      <c r="J4" s="13" t="s">
        <v>1460</v>
      </c>
      <c r="K4" s="14" t="s">
        <v>1461</v>
      </c>
      <c r="L4" s="18">
        <f t="shared" ref="L4:L66" si="3">K4-J4</f>
        <v>1.1273148148148171E-2</v>
      </c>
      <c r="M4">
        <f t="shared" ref="M4:M66" si="4">HOUR(J4)</f>
        <v>7</v>
      </c>
      <c r="O4">
        <v>2</v>
      </c>
      <c r="P4">
        <f>COUNTIF(M:M,"2")</f>
        <v>2</v>
      </c>
      <c r="Q4">
        <f t="shared" si="0"/>
        <v>6.166666666666667</v>
      </c>
      <c r="R4" s="19">
        <f t="shared" si="1"/>
        <v>2.3327546296296298E-2</v>
      </c>
      <c r="S4" s="18">
        <f t="shared" si="2"/>
        <v>2.1660865930156304E-2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4</v>
      </c>
      <c r="Q5">
        <f t="shared" si="0"/>
        <v>6.166666666666667</v>
      </c>
      <c r="R5" s="19">
        <f t="shared" si="1"/>
        <v>1.7297453703703711E-2</v>
      </c>
      <c r="S5" s="18">
        <f t="shared" si="2"/>
        <v>2.1660865930156304E-2</v>
      </c>
    </row>
    <row r="6" spans="1:19" x14ac:dyDescent="0.25">
      <c r="A6" s="11"/>
      <c r="B6" s="12"/>
      <c r="C6" s="12"/>
      <c r="D6" s="12"/>
      <c r="E6" s="12"/>
      <c r="F6" s="12"/>
      <c r="G6" s="9" t="s">
        <v>1462</v>
      </c>
      <c r="H6" s="9" t="s">
        <v>17</v>
      </c>
      <c r="I6" s="3" t="s">
        <v>1459</v>
      </c>
      <c r="J6" s="13" t="s">
        <v>1463</v>
      </c>
      <c r="K6" s="14" t="s">
        <v>1464</v>
      </c>
      <c r="L6" s="18">
        <f t="shared" si="3"/>
        <v>1.4699074074074114E-2</v>
      </c>
      <c r="M6">
        <f t="shared" si="4"/>
        <v>7</v>
      </c>
      <c r="O6">
        <v>4</v>
      </c>
      <c r="P6">
        <f>COUNTIF(M:M,"4")</f>
        <v>8</v>
      </c>
      <c r="Q6">
        <f t="shared" si="0"/>
        <v>6.166666666666667</v>
      </c>
      <c r="R6" s="19">
        <f t="shared" si="1"/>
        <v>1.6335358796296297E-2</v>
      </c>
      <c r="S6" s="18">
        <f t="shared" si="2"/>
        <v>2.1660865930156304E-2</v>
      </c>
    </row>
    <row r="7" spans="1:19" x14ac:dyDescent="0.25">
      <c r="A7" s="11"/>
      <c r="B7" s="12"/>
      <c r="C7" s="12"/>
      <c r="D7" s="12"/>
      <c r="E7" s="12"/>
      <c r="F7" s="12"/>
      <c r="G7" s="9" t="s">
        <v>1465</v>
      </c>
      <c r="H7" s="9" t="s">
        <v>17</v>
      </c>
      <c r="I7" s="3" t="s">
        <v>1459</v>
      </c>
      <c r="J7" s="13" t="s">
        <v>1466</v>
      </c>
      <c r="K7" s="14" t="s">
        <v>1467</v>
      </c>
      <c r="L7" s="18">
        <f t="shared" si="3"/>
        <v>3.3807870370370363E-2</v>
      </c>
      <c r="M7">
        <f t="shared" si="4"/>
        <v>9</v>
      </c>
      <c r="O7">
        <v>5</v>
      </c>
      <c r="P7">
        <f>COUNTIF(M:M,"5")</f>
        <v>9</v>
      </c>
      <c r="Q7">
        <f t="shared" si="0"/>
        <v>6.166666666666667</v>
      </c>
      <c r="R7" s="19">
        <f t="shared" si="1"/>
        <v>1.7677469135802475E-2</v>
      </c>
      <c r="S7" s="18">
        <f t="shared" si="2"/>
        <v>2.1660865930156304E-2</v>
      </c>
    </row>
    <row r="8" spans="1:19" x14ac:dyDescent="0.25">
      <c r="A8" s="11"/>
      <c r="B8" s="12"/>
      <c r="C8" s="9" t="s">
        <v>29</v>
      </c>
      <c r="D8" s="9" t="s">
        <v>30</v>
      </c>
      <c r="E8" s="9" t="s">
        <v>30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10</v>
      </c>
      <c r="Q8">
        <f t="shared" si="0"/>
        <v>6.166666666666667</v>
      </c>
      <c r="R8" s="19">
        <f t="shared" si="1"/>
        <v>2.0642361111111111E-2</v>
      </c>
      <c r="S8" s="18">
        <f t="shared" si="2"/>
        <v>2.1660865930156304E-2</v>
      </c>
    </row>
    <row r="9" spans="1:19" x14ac:dyDescent="0.25">
      <c r="A9" s="11"/>
      <c r="B9" s="12"/>
      <c r="C9" s="12"/>
      <c r="D9" s="12"/>
      <c r="E9" s="12"/>
      <c r="F9" s="12"/>
      <c r="G9" s="9" t="s">
        <v>1468</v>
      </c>
      <c r="H9" s="9" t="s">
        <v>17</v>
      </c>
      <c r="I9" s="3" t="s">
        <v>1459</v>
      </c>
      <c r="J9" s="13" t="s">
        <v>1469</v>
      </c>
      <c r="K9" s="14" t="s">
        <v>1470</v>
      </c>
      <c r="L9" s="18">
        <f t="shared" si="3"/>
        <v>2.2858796296296335E-2</v>
      </c>
      <c r="M9">
        <f t="shared" si="4"/>
        <v>5</v>
      </c>
      <c r="O9">
        <v>7</v>
      </c>
      <c r="P9">
        <f>COUNTIF(M:M,"7")</f>
        <v>11</v>
      </c>
      <c r="Q9">
        <f t="shared" si="0"/>
        <v>6.166666666666667</v>
      </c>
      <c r="R9" s="19">
        <f t="shared" si="1"/>
        <v>2.0944865319865322E-2</v>
      </c>
      <c r="S9" s="18">
        <f t="shared" si="2"/>
        <v>2.1660865930156304E-2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1471</v>
      </c>
      <c r="H10" s="9" t="s">
        <v>17</v>
      </c>
      <c r="I10" s="3" t="s">
        <v>1459</v>
      </c>
      <c r="J10" s="13" t="s">
        <v>1472</v>
      </c>
      <c r="K10" s="14" t="s">
        <v>1473</v>
      </c>
      <c r="L10" s="18">
        <f t="shared" si="3"/>
        <v>2.3564814814814761E-2</v>
      </c>
      <c r="M10">
        <f t="shared" si="4"/>
        <v>6</v>
      </c>
      <c r="O10">
        <v>8</v>
      </c>
      <c r="P10">
        <f>COUNTIF(M:M,"8")</f>
        <v>13</v>
      </c>
      <c r="Q10">
        <f t="shared" si="0"/>
        <v>6.166666666666667</v>
      </c>
      <c r="R10" s="19">
        <f t="shared" si="1"/>
        <v>2.6168981481481477E-2</v>
      </c>
      <c r="S10" s="18">
        <f t="shared" si="2"/>
        <v>2.1660865930156304E-2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1474</v>
      </c>
      <c r="H11" s="9" t="s">
        <v>17</v>
      </c>
      <c r="I11" s="3" t="s">
        <v>1459</v>
      </c>
      <c r="J11" s="13" t="s">
        <v>1475</v>
      </c>
      <c r="K11" s="14" t="s">
        <v>1476</v>
      </c>
      <c r="L11" s="18">
        <f t="shared" si="3"/>
        <v>1.7118055555555567E-2</v>
      </c>
      <c r="M11">
        <f t="shared" si="4"/>
        <v>8</v>
      </c>
      <c r="O11">
        <v>9</v>
      </c>
      <c r="P11">
        <f>COUNTIF(M:M,"9")</f>
        <v>17</v>
      </c>
      <c r="Q11">
        <f t="shared" si="0"/>
        <v>6.166666666666667</v>
      </c>
      <c r="R11" s="19">
        <f t="shared" si="1"/>
        <v>3.4408360566448797E-2</v>
      </c>
      <c r="S11" s="18">
        <f t="shared" si="2"/>
        <v>2.1660865930156304E-2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1477</v>
      </c>
      <c r="H12" s="9" t="s">
        <v>17</v>
      </c>
      <c r="I12" s="3" t="s">
        <v>1459</v>
      </c>
      <c r="J12" s="13" t="s">
        <v>1478</v>
      </c>
      <c r="K12" s="14" t="s">
        <v>1479</v>
      </c>
      <c r="L12" s="18">
        <f t="shared" si="3"/>
        <v>5.3356481481481532E-2</v>
      </c>
      <c r="M12">
        <f t="shared" si="4"/>
        <v>9</v>
      </c>
      <c r="O12">
        <v>10</v>
      </c>
      <c r="P12">
        <f>COUNTIF(M:M,"10")</f>
        <v>8</v>
      </c>
      <c r="Q12">
        <f t="shared" si="0"/>
        <v>6.166666666666667</v>
      </c>
      <c r="R12" s="19">
        <f t="shared" si="1"/>
        <v>3.786168981481481E-2</v>
      </c>
      <c r="S12" s="18">
        <f t="shared" si="2"/>
        <v>2.1660865930156304E-2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1480</v>
      </c>
      <c r="H13" s="9" t="s">
        <v>17</v>
      </c>
      <c r="I13" s="3" t="s">
        <v>1459</v>
      </c>
      <c r="J13" s="13" t="s">
        <v>1481</v>
      </c>
      <c r="K13" s="14" t="s">
        <v>1482</v>
      </c>
      <c r="L13" s="18">
        <f t="shared" si="3"/>
        <v>3.6585648148148131E-2</v>
      </c>
      <c r="M13">
        <f t="shared" si="4"/>
        <v>13</v>
      </c>
      <c r="O13">
        <v>11</v>
      </c>
      <c r="P13">
        <f>COUNTIF(M:M,"11")</f>
        <v>6</v>
      </c>
      <c r="Q13">
        <f t="shared" si="0"/>
        <v>6.166666666666667</v>
      </c>
      <c r="R13" s="19">
        <f t="shared" si="1"/>
        <v>2.4853395061728418E-2</v>
      </c>
      <c r="S13" s="18">
        <f t="shared" si="2"/>
        <v>2.1660865930156304E-2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1483</v>
      </c>
      <c r="H14" s="9" t="s">
        <v>17</v>
      </c>
      <c r="I14" s="3" t="s">
        <v>1459</v>
      </c>
      <c r="J14" s="13" t="s">
        <v>1484</v>
      </c>
      <c r="K14" s="14" t="s">
        <v>1485</v>
      </c>
      <c r="L14" s="18">
        <f t="shared" si="3"/>
        <v>2.5370370370370376E-2</v>
      </c>
      <c r="M14">
        <f t="shared" si="4"/>
        <v>15</v>
      </c>
      <c r="O14">
        <v>12</v>
      </c>
      <c r="P14">
        <f>COUNTIF(M:M,"12")</f>
        <v>13</v>
      </c>
      <c r="Q14">
        <f t="shared" si="0"/>
        <v>6.166666666666667</v>
      </c>
      <c r="R14" s="19">
        <f t="shared" si="1"/>
        <v>2.6659544159544149E-2</v>
      </c>
      <c r="S14" s="18">
        <f t="shared" si="2"/>
        <v>2.1660865930156304E-2</v>
      </c>
    </row>
    <row r="15" spans="1:19" x14ac:dyDescent="0.25">
      <c r="A15" s="11"/>
      <c r="B15" s="12"/>
      <c r="C15" s="9" t="s">
        <v>173</v>
      </c>
      <c r="D15" s="9" t="s">
        <v>174</v>
      </c>
      <c r="E15" s="9" t="s">
        <v>174</v>
      </c>
      <c r="F15" s="9" t="s">
        <v>15</v>
      </c>
      <c r="G15" s="9" t="s">
        <v>1486</v>
      </c>
      <c r="H15" s="9" t="s">
        <v>76</v>
      </c>
      <c r="I15" s="3" t="s">
        <v>1459</v>
      </c>
      <c r="J15" s="13" t="s">
        <v>165</v>
      </c>
      <c r="K15" s="14" t="s">
        <v>1487</v>
      </c>
      <c r="L15" s="18">
        <f t="shared" si="3"/>
        <v>4.6331018518518452E-2</v>
      </c>
      <c r="M15">
        <f t="shared" si="4"/>
        <v>9</v>
      </c>
      <c r="O15">
        <v>13</v>
      </c>
      <c r="P15">
        <f>COUNTIF(M:M,"13")</f>
        <v>6</v>
      </c>
      <c r="Q15">
        <f t="shared" si="0"/>
        <v>6.166666666666667</v>
      </c>
      <c r="R15" s="19">
        <f t="shared" si="1"/>
        <v>2.4564043209876523E-2</v>
      </c>
      <c r="S15" s="18">
        <f t="shared" si="2"/>
        <v>2.1660865930156304E-2</v>
      </c>
    </row>
    <row r="16" spans="1:19" x14ac:dyDescent="0.25">
      <c r="A16" s="11"/>
      <c r="B16" s="12"/>
      <c r="C16" s="9" t="s">
        <v>40</v>
      </c>
      <c r="D16" s="9" t="s">
        <v>41</v>
      </c>
      <c r="E16" s="9" t="s">
        <v>41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9</v>
      </c>
      <c r="Q16">
        <f t="shared" si="0"/>
        <v>6.166666666666667</v>
      </c>
      <c r="R16" s="19">
        <f t="shared" si="1"/>
        <v>2.2343106995884782E-2</v>
      </c>
      <c r="S16" s="18">
        <f t="shared" si="2"/>
        <v>2.1660865930156304E-2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1488</v>
      </c>
      <c r="H17" s="9" t="s">
        <v>17</v>
      </c>
      <c r="I17" s="3" t="s">
        <v>1459</v>
      </c>
      <c r="J17" s="13" t="s">
        <v>1489</v>
      </c>
      <c r="K17" s="14" t="s">
        <v>1490</v>
      </c>
      <c r="L17" s="18">
        <f t="shared" si="3"/>
        <v>1.5775462962962956E-2</v>
      </c>
      <c r="O17">
        <v>15</v>
      </c>
      <c r="P17">
        <f>COUNTIF(M:M,"15")</f>
        <v>3</v>
      </c>
      <c r="Q17">
        <f t="shared" si="0"/>
        <v>6.166666666666667</v>
      </c>
      <c r="R17" s="19">
        <f t="shared" si="1"/>
        <v>1.9020061728395026E-2</v>
      </c>
      <c r="S17" s="18">
        <f t="shared" si="2"/>
        <v>2.1660865930156304E-2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1491</v>
      </c>
      <c r="H18" s="9" t="s">
        <v>17</v>
      </c>
      <c r="I18" s="3" t="s">
        <v>1459</v>
      </c>
      <c r="J18" s="13" t="s">
        <v>1492</v>
      </c>
      <c r="K18" s="14" t="s">
        <v>1493</v>
      </c>
      <c r="L18" s="18">
        <f t="shared" si="3"/>
        <v>1.4398148148148139E-2</v>
      </c>
      <c r="M18">
        <f t="shared" si="4"/>
        <v>1</v>
      </c>
      <c r="O18">
        <v>16</v>
      </c>
      <c r="P18">
        <f>COUNTIF(M:M,"16")</f>
        <v>6</v>
      </c>
      <c r="Q18">
        <f t="shared" si="0"/>
        <v>6.166666666666667</v>
      </c>
      <c r="R18" s="19">
        <f t="shared" si="1"/>
        <v>2.7856867283950631E-2</v>
      </c>
      <c r="S18" s="18">
        <f t="shared" si="2"/>
        <v>2.1660865930156304E-2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1494</v>
      </c>
      <c r="H19" s="9" t="s">
        <v>17</v>
      </c>
      <c r="I19" s="3" t="s">
        <v>1459</v>
      </c>
      <c r="J19" s="13" t="s">
        <v>1495</v>
      </c>
      <c r="K19" s="14" t="s">
        <v>1496</v>
      </c>
      <c r="L19" s="18">
        <f t="shared" si="3"/>
        <v>1.7326388888888891E-2</v>
      </c>
      <c r="M19">
        <f t="shared" si="4"/>
        <v>1</v>
      </c>
      <c r="O19">
        <v>17</v>
      </c>
      <c r="P19">
        <f>COUNTIF(M:M,"17")</f>
        <v>4</v>
      </c>
      <c r="Q19">
        <f t="shared" si="0"/>
        <v>6.166666666666667</v>
      </c>
      <c r="R19" s="19">
        <f t="shared" si="1"/>
        <v>1.9062500000000066E-2</v>
      </c>
      <c r="S19" s="18">
        <f t="shared" si="2"/>
        <v>2.1660865930156304E-2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1497</v>
      </c>
      <c r="H20" s="9" t="s">
        <v>17</v>
      </c>
      <c r="I20" s="3" t="s">
        <v>1459</v>
      </c>
      <c r="J20" s="13" t="s">
        <v>1498</v>
      </c>
      <c r="K20" s="14" t="s">
        <v>1499</v>
      </c>
      <c r="L20" s="18">
        <f t="shared" si="3"/>
        <v>1.3842592592592629E-2</v>
      </c>
      <c r="M20">
        <f t="shared" si="4"/>
        <v>4</v>
      </c>
      <c r="O20">
        <v>18</v>
      </c>
      <c r="P20">
        <f>COUNTIF(M:M,"18")</f>
        <v>2</v>
      </c>
      <c r="Q20">
        <f t="shared" si="0"/>
        <v>6.166666666666667</v>
      </c>
      <c r="R20" s="19">
        <f t="shared" si="1"/>
        <v>1.4930555555555558E-2</v>
      </c>
      <c r="S20" s="18">
        <f t="shared" si="2"/>
        <v>2.1660865930156304E-2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1500</v>
      </c>
      <c r="H21" s="9" t="s">
        <v>17</v>
      </c>
      <c r="I21" s="3" t="s">
        <v>1459</v>
      </c>
      <c r="J21" s="13" t="s">
        <v>1501</v>
      </c>
      <c r="K21" s="14" t="s">
        <v>1502</v>
      </c>
      <c r="L21" s="18">
        <f t="shared" si="3"/>
        <v>2.1550925925925946E-2</v>
      </c>
      <c r="M21">
        <f t="shared" si="4"/>
        <v>4</v>
      </c>
      <c r="O21">
        <v>19</v>
      </c>
      <c r="P21">
        <f>COUNTIF(M:M,"19")</f>
        <v>4</v>
      </c>
      <c r="Q21">
        <f t="shared" si="0"/>
        <v>6.166666666666667</v>
      </c>
      <c r="R21" s="19">
        <f t="shared" si="1"/>
        <v>1.7824074074074076E-2</v>
      </c>
      <c r="S21" s="18">
        <f t="shared" si="2"/>
        <v>2.1660865930156304E-2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1503</v>
      </c>
      <c r="H22" s="9" t="s">
        <v>17</v>
      </c>
      <c r="I22" s="3" t="s">
        <v>1459</v>
      </c>
      <c r="J22" s="13" t="s">
        <v>1504</v>
      </c>
      <c r="K22" s="14" t="s">
        <v>1505</v>
      </c>
      <c r="L22" s="18">
        <f t="shared" si="3"/>
        <v>1.2557870370370261E-2</v>
      </c>
      <c r="M22">
        <f t="shared" si="4"/>
        <v>20</v>
      </c>
      <c r="O22">
        <v>20</v>
      </c>
      <c r="P22">
        <f>COUNTIF(M:M,"20")</f>
        <v>4</v>
      </c>
      <c r="Q22">
        <f t="shared" si="0"/>
        <v>6.166666666666667</v>
      </c>
      <c r="R22" s="19">
        <f t="shared" si="1"/>
        <v>1.4085648148148083E-2</v>
      </c>
      <c r="S22" s="18">
        <f t="shared" si="2"/>
        <v>2.1660865930156304E-2</v>
      </c>
    </row>
    <row r="23" spans="1:19" x14ac:dyDescent="0.25">
      <c r="A23" s="11"/>
      <c r="B23" s="12"/>
      <c r="C23" s="9" t="s">
        <v>68</v>
      </c>
      <c r="D23" s="9" t="s">
        <v>69</v>
      </c>
      <c r="E23" s="9" t="s">
        <v>69</v>
      </c>
      <c r="F23" s="9" t="s">
        <v>15</v>
      </c>
      <c r="G23" s="9" t="s">
        <v>1506</v>
      </c>
      <c r="H23" s="9" t="s">
        <v>17</v>
      </c>
      <c r="I23" s="3" t="s">
        <v>1459</v>
      </c>
      <c r="J23" s="13" t="s">
        <v>1507</v>
      </c>
      <c r="K23" s="14" t="s">
        <v>1508</v>
      </c>
      <c r="L23" s="18">
        <f t="shared" si="3"/>
        <v>1.5671296296296322E-2</v>
      </c>
      <c r="M23">
        <f t="shared" si="4"/>
        <v>5</v>
      </c>
      <c r="O23">
        <v>21</v>
      </c>
      <c r="P23">
        <f>COUNTIF(M:M,"21")</f>
        <v>0</v>
      </c>
      <c r="Q23">
        <f t="shared" si="0"/>
        <v>6.166666666666667</v>
      </c>
      <c r="R23" s="19">
        <v>0</v>
      </c>
      <c r="S23" s="18">
        <f t="shared" si="2"/>
        <v>2.1660865930156304E-2</v>
      </c>
    </row>
    <row r="24" spans="1:19" x14ac:dyDescent="0.25">
      <c r="A24" s="11"/>
      <c r="B24" s="12"/>
      <c r="C24" s="9" t="s">
        <v>73</v>
      </c>
      <c r="D24" s="9" t="s">
        <v>74</v>
      </c>
      <c r="E24" s="10" t="s">
        <v>12</v>
      </c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6.166666666666667</v>
      </c>
      <c r="R24" s="19">
        <f t="shared" si="1"/>
        <v>1.7962962962963014E-2</v>
      </c>
      <c r="S24" s="18">
        <f t="shared" si="2"/>
        <v>2.1660865930156304E-2</v>
      </c>
    </row>
    <row r="25" spans="1:19" x14ac:dyDescent="0.25">
      <c r="A25" s="11"/>
      <c r="B25" s="12"/>
      <c r="C25" s="12"/>
      <c r="D25" s="12"/>
      <c r="E25" s="9" t="s">
        <v>384</v>
      </c>
      <c r="F25" s="9" t="s">
        <v>15</v>
      </c>
      <c r="G25" s="9" t="s">
        <v>1509</v>
      </c>
      <c r="H25" s="9" t="s">
        <v>17</v>
      </c>
      <c r="I25" s="3" t="s">
        <v>1459</v>
      </c>
      <c r="J25" s="13" t="s">
        <v>1510</v>
      </c>
      <c r="K25" s="14" t="s">
        <v>1511</v>
      </c>
      <c r="L25" s="18">
        <f t="shared" si="3"/>
        <v>2.2175925925925877E-2</v>
      </c>
      <c r="M25">
        <f t="shared" si="4"/>
        <v>22</v>
      </c>
      <c r="O25">
        <v>23</v>
      </c>
      <c r="P25">
        <f>COUNTIF(M:M,"23")</f>
        <v>2</v>
      </c>
      <c r="Q25">
        <f t="shared" si="0"/>
        <v>6.166666666666667</v>
      </c>
      <c r="R25" s="19">
        <f t="shared" si="1"/>
        <v>1.9079861111111096E-2</v>
      </c>
      <c r="S25" s="18">
        <f t="shared" si="2"/>
        <v>2.1660865930156304E-2</v>
      </c>
    </row>
    <row r="26" spans="1:19" x14ac:dyDescent="0.25">
      <c r="A26" s="11"/>
      <c r="B26" s="12"/>
      <c r="C26" s="12"/>
      <c r="D26" s="12"/>
      <c r="E26" s="9" t="s">
        <v>74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1512</v>
      </c>
      <c r="H27" s="9" t="s">
        <v>76</v>
      </c>
      <c r="I27" s="3" t="s">
        <v>1459</v>
      </c>
      <c r="J27" s="13" t="s">
        <v>1513</v>
      </c>
      <c r="K27" s="14" t="s">
        <v>1514</v>
      </c>
      <c r="L27" s="18">
        <f t="shared" si="3"/>
        <v>3.2743055555555511E-2</v>
      </c>
      <c r="M27">
        <f t="shared" si="4"/>
        <v>9</v>
      </c>
    </row>
    <row r="28" spans="1:19" x14ac:dyDescent="0.25">
      <c r="A28" s="11"/>
      <c r="B28" s="12"/>
      <c r="C28" s="12"/>
      <c r="D28" s="12"/>
      <c r="E28" s="12"/>
      <c r="F28" s="12"/>
      <c r="G28" s="9" t="s">
        <v>1515</v>
      </c>
      <c r="H28" s="9" t="s">
        <v>76</v>
      </c>
      <c r="I28" s="3" t="s">
        <v>1459</v>
      </c>
      <c r="J28" s="13" t="s">
        <v>1516</v>
      </c>
      <c r="K28" s="14" t="s">
        <v>1517</v>
      </c>
      <c r="L28" s="18">
        <f t="shared" si="3"/>
        <v>3.152777777777771E-2</v>
      </c>
      <c r="M28">
        <f t="shared" si="4"/>
        <v>12</v>
      </c>
      <c r="O28" s="20">
        <v>1.3194444444444444E-2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1518</v>
      </c>
      <c r="H29" s="9" t="s">
        <v>76</v>
      </c>
      <c r="I29" s="3" t="s">
        <v>1459</v>
      </c>
      <c r="J29" s="13" t="s">
        <v>1519</v>
      </c>
      <c r="K29" s="14" t="s">
        <v>1520</v>
      </c>
      <c r="L29" s="18">
        <f t="shared" si="3"/>
        <v>2.2071759259259194E-2</v>
      </c>
      <c r="M29">
        <f t="shared" si="4"/>
        <v>13</v>
      </c>
      <c r="O29" s="20">
        <v>1.8055555555555557E-2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1521</v>
      </c>
      <c r="H30" s="9" t="s">
        <v>17</v>
      </c>
      <c r="I30" s="3" t="s">
        <v>1459</v>
      </c>
      <c r="J30" s="13" t="s">
        <v>1522</v>
      </c>
      <c r="K30" s="14" t="s">
        <v>1523</v>
      </c>
      <c r="L30" s="18">
        <f t="shared" si="3"/>
        <v>1.3622685185185168E-2</v>
      </c>
      <c r="M30">
        <f t="shared" si="4"/>
        <v>15</v>
      </c>
    </row>
    <row r="31" spans="1:19" x14ac:dyDescent="0.25">
      <c r="A31" s="11"/>
      <c r="B31" s="12"/>
      <c r="C31" s="12"/>
      <c r="D31" s="12"/>
      <c r="E31" s="12"/>
      <c r="F31" s="12"/>
      <c r="G31" s="9" t="s">
        <v>1524</v>
      </c>
      <c r="H31" s="9" t="s">
        <v>17</v>
      </c>
      <c r="I31" s="3" t="s">
        <v>1459</v>
      </c>
      <c r="J31" s="13" t="s">
        <v>1525</v>
      </c>
      <c r="K31" s="14" t="s">
        <v>1526</v>
      </c>
      <c r="L31" s="18">
        <f t="shared" si="3"/>
        <v>2.0185185185185306E-2</v>
      </c>
      <c r="M31">
        <f t="shared" si="4"/>
        <v>17</v>
      </c>
      <c r="O31" s="20">
        <f>AVERAGE(O28:O29)</f>
        <v>1.5625E-2</v>
      </c>
    </row>
    <row r="32" spans="1:19" x14ac:dyDescent="0.25">
      <c r="A32" s="3" t="s">
        <v>85</v>
      </c>
      <c r="B32" s="9" t="s">
        <v>86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87</v>
      </c>
      <c r="D33" s="9" t="s">
        <v>88</v>
      </c>
      <c r="E33" s="9" t="s">
        <v>88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1527</v>
      </c>
      <c r="H34" s="9" t="s">
        <v>17</v>
      </c>
      <c r="I34" s="3" t="s">
        <v>1459</v>
      </c>
      <c r="J34" s="13" t="s">
        <v>1528</v>
      </c>
      <c r="K34" s="14" t="s">
        <v>1529</v>
      </c>
      <c r="L34" s="18">
        <f t="shared" si="3"/>
        <v>2.6516203703703667E-2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1530</v>
      </c>
      <c r="H35" s="9" t="s">
        <v>17</v>
      </c>
      <c r="I35" s="3" t="s">
        <v>1459</v>
      </c>
      <c r="J35" s="13" t="s">
        <v>1051</v>
      </c>
      <c r="K35" s="14" t="s">
        <v>1531</v>
      </c>
      <c r="L35" s="18">
        <f t="shared" si="3"/>
        <v>2.711805555555552E-2</v>
      </c>
      <c r="M35">
        <f t="shared" si="4"/>
        <v>11</v>
      </c>
    </row>
    <row r="36" spans="1:13" x14ac:dyDescent="0.25">
      <c r="A36" s="11"/>
      <c r="B36" s="12"/>
      <c r="C36" s="9" t="s">
        <v>13</v>
      </c>
      <c r="D36" s="9" t="s">
        <v>14</v>
      </c>
      <c r="E36" s="9" t="s">
        <v>14</v>
      </c>
      <c r="F36" s="9" t="s">
        <v>15</v>
      </c>
      <c r="G36" s="9" t="s">
        <v>1532</v>
      </c>
      <c r="H36" s="9" t="s">
        <v>17</v>
      </c>
      <c r="I36" s="3" t="s">
        <v>1459</v>
      </c>
      <c r="J36" s="13" t="s">
        <v>1533</v>
      </c>
      <c r="K36" s="14" t="s">
        <v>1534</v>
      </c>
      <c r="L36" s="18">
        <f t="shared" si="3"/>
        <v>1.7777777777777837E-2</v>
      </c>
      <c r="M36">
        <f t="shared" si="4"/>
        <v>7</v>
      </c>
    </row>
    <row r="37" spans="1:13" x14ac:dyDescent="0.25">
      <c r="A37" s="11"/>
      <c r="B37" s="12"/>
      <c r="C37" s="9" t="s">
        <v>24</v>
      </c>
      <c r="D37" s="9" t="s">
        <v>25</v>
      </c>
      <c r="E37" s="9" t="s">
        <v>25</v>
      </c>
      <c r="F37" s="9" t="s">
        <v>15</v>
      </c>
      <c r="G37" s="9" t="s">
        <v>1535</v>
      </c>
      <c r="H37" s="9" t="s">
        <v>17</v>
      </c>
      <c r="I37" s="3" t="s">
        <v>1459</v>
      </c>
      <c r="J37" s="13" t="s">
        <v>1536</v>
      </c>
      <c r="K37" s="14" t="s">
        <v>1537</v>
      </c>
      <c r="L37" s="18">
        <f t="shared" si="3"/>
        <v>2.2581018518518459E-2</v>
      </c>
      <c r="M37">
        <f t="shared" si="4"/>
        <v>14</v>
      </c>
    </row>
    <row r="38" spans="1:13" x14ac:dyDescent="0.25">
      <c r="A38" s="11"/>
      <c r="B38" s="12"/>
      <c r="C38" s="9" t="s">
        <v>173</v>
      </c>
      <c r="D38" s="9" t="s">
        <v>174</v>
      </c>
      <c r="E38" s="9" t="s">
        <v>174</v>
      </c>
      <c r="F38" s="9" t="s">
        <v>15</v>
      </c>
      <c r="G38" s="9" t="s">
        <v>1538</v>
      </c>
      <c r="H38" s="9" t="s">
        <v>76</v>
      </c>
      <c r="I38" s="3" t="s">
        <v>1459</v>
      </c>
      <c r="J38" s="13" t="s">
        <v>1539</v>
      </c>
      <c r="K38" s="14" t="s">
        <v>1540</v>
      </c>
      <c r="L38" s="18">
        <f t="shared" si="3"/>
        <v>1.5486111111111089E-2</v>
      </c>
      <c r="M38">
        <f t="shared" si="4"/>
        <v>18</v>
      </c>
    </row>
    <row r="39" spans="1:13" x14ac:dyDescent="0.25">
      <c r="A39" s="11"/>
      <c r="B39" s="12"/>
      <c r="C39" s="9" t="s">
        <v>104</v>
      </c>
      <c r="D39" s="9" t="s">
        <v>105</v>
      </c>
      <c r="E39" s="9" t="s">
        <v>105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1541</v>
      </c>
      <c r="H40" s="9" t="s">
        <v>17</v>
      </c>
      <c r="I40" s="3" t="s">
        <v>1459</v>
      </c>
      <c r="J40" s="13" t="s">
        <v>1542</v>
      </c>
      <c r="K40" s="17" t="s">
        <v>1543</v>
      </c>
      <c r="L40" s="18">
        <f t="shared" si="3"/>
        <v>1.3541666666666667E-2</v>
      </c>
      <c r="M40">
        <v>0</v>
      </c>
    </row>
    <row r="41" spans="1:13" x14ac:dyDescent="0.25">
      <c r="A41" s="11"/>
      <c r="B41" s="12"/>
      <c r="C41" s="12"/>
      <c r="D41" s="12"/>
      <c r="E41" s="12"/>
      <c r="F41" s="12"/>
      <c r="G41" s="9" t="s">
        <v>1544</v>
      </c>
      <c r="H41" s="9" t="s">
        <v>17</v>
      </c>
      <c r="I41" s="3" t="s">
        <v>1459</v>
      </c>
      <c r="J41" s="13" t="s">
        <v>1545</v>
      </c>
      <c r="K41" s="14" t="s">
        <v>1546</v>
      </c>
      <c r="L41" s="18">
        <f t="shared" si="3"/>
        <v>1.3750000000000151E-2</v>
      </c>
      <c r="M41">
        <f t="shared" si="4"/>
        <v>22</v>
      </c>
    </row>
    <row r="42" spans="1:13" x14ac:dyDescent="0.25">
      <c r="A42" s="11"/>
      <c r="B42" s="12"/>
      <c r="C42" s="9" t="s">
        <v>73</v>
      </c>
      <c r="D42" s="9" t="s">
        <v>74</v>
      </c>
      <c r="E42" s="9" t="s">
        <v>74</v>
      </c>
      <c r="F42" s="9" t="s">
        <v>15</v>
      </c>
      <c r="G42" s="9" t="s">
        <v>1547</v>
      </c>
      <c r="H42" s="9" t="s">
        <v>76</v>
      </c>
      <c r="I42" s="3" t="s">
        <v>1459</v>
      </c>
      <c r="J42" s="13" t="s">
        <v>1548</v>
      </c>
      <c r="K42" s="14" t="s">
        <v>1549</v>
      </c>
      <c r="L42" s="18">
        <f t="shared" si="3"/>
        <v>2.5289351851851882E-2</v>
      </c>
      <c r="M42">
        <f t="shared" si="4"/>
        <v>13</v>
      </c>
    </row>
    <row r="43" spans="1:13" x14ac:dyDescent="0.25">
      <c r="A43" s="3" t="s">
        <v>122</v>
      </c>
      <c r="B43" s="9" t="s">
        <v>123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124</v>
      </c>
      <c r="D44" s="9" t="s">
        <v>125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125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1550</v>
      </c>
      <c r="H46" s="9" t="s">
        <v>127</v>
      </c>
      <c r="I46" s="3" t="s">
        <v>1459</v>
      </c>
      <c r="J46" s="13" t="s">
        <v>1551</v>
      </c>
      <c r="K46" s="14" t="s">
        <v>1552</v>
      </c>
      <c r="L46" s="18">
        <f t="shared" si="3"/>
        <v>1.8078703703703701E-2</v>
      </c>
      <c r="M46">
        <v>0</v>
      </c>
    </row>
    <row r="47" spans="1:13" x14ac:dyDescent="0.25">
      <c r="A47" s="11"/>
      <c r="B47" s="12"/>
      <c r="C47" s="12"/>
      <c r="D47" s="12"/>
      <c r="E47" s="12"/>
      <c r="F47" s="12"/>
      <c r="G47" s="9" t="s">
        <v>1553</v>
      </c>
      <c r="H47" s="9" t="s">
        <v>127</v>
      </c>
      <c r="I47" s="3" t="s">
        <v>1459</v>
      </c>
      <c r="J47" s="13" t="s">
        <v>1554</v>
      </c>
      <c r="K47" s="14" t="s">
        <v>1555</v>
      </c>
      <c r="L47" s="18">
        <f t="shared" si="3"/>
        <v>2.1840277777777806E-2</v>
      </c>
      <c r="M47">
        <f t="shared" si="4"/>
        <v>3</v>
      </c>
    </row>
    <row r="48" spans="1:13" x14ac:dyDescent="0.25">
      <c r="A48" s="11"/>
      <c r="B48" s="12"/>
      <c r="C48" s="12"/>
      <c r="D48" s="12"/>
      <c r="E48" s="12"/>
      <c r="F48" s="12"/>
      <c r="G48" s="9" t="s">
        <v>1556</v>
      </c>
      <c r="H48" s="9" t="s">
        <v>127</v>
      </c>
      <c r="I48" s="3" t="s">
        <v>1459</v>
      </c>
      <c r="J48" s="13" t="s">
        <v>1557</v>
      </c>
      <c r="K48" s="14" t="s">
        <v>1558</v>
      </c>
      <c r="L48" s="18">
        <f t="shared" si="3"/>
        <v>1.4594907407407431E-2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1559</v>
      </c>
      <c r="H49" s="9" t="s">
        <v>127</v>
      </c>
      <c r="I49" s="3" t="s">
        <v>1459</v>
      </c>
      <c r="J49" s="13" t="s">
        <v>1560</v>
      </c>
      <c r="K49" s="14" t="s">
        <v>1561</v>
      </c>
      <c r="L49" s="18">
        <f t="shared" si="3"/>
        <v>2.1134259259259214E-2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1562</v>
      </c>
      <c r="H50" s="9" t="s">
        <v>127</v>
      </c>
      <c r="I50" s="3" t="s">
        <v>1459</v>
      </c>
      <c r="J50" s="13" t="s">
        <v>1563</v>
      </c>
      <c r="K50" s="14" t="s">
        <v>1564</v>
      </c>
      <c r="L50" s="18">
        <f t="shared" si="3"/>
        <v>2.2384259259259298E-2</v>
      </c>
      <c r="M50">
        <f t="shared" si="4"/>
        <v>9</v>
      </c>
    </row>
    <row r="51" spans="1:13" x14ac:dyDescent="0.25">
      <c r="A51" s="11"/>
      <c r="B51" s="12"/>
      <c r="C51" s="12"/>
      <c r="D51" s="12"/>
      <c r="E51" s="12"/>
      <c r="F51" s="12"/>
      <c r="G51" s="9" t="s">
        <v>1565</v>
      </c>
      <c r="H51" s="9" t="s">
        <v>127</v>
      </c>
      <c r="I51" s="3" t="s">
        <v>1459</v>
      </c>
      <c r="J51" s="13" t="s">
        <v>1566</v>
      </c>
      <c r="K51" s="14" t="s">
        <v>1567</v>
      </c>
      <c r="L51" s="18">
        <f t="shared" si="3"/>
        <v>3.9861111111111069E-2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1568</v>
      </c>
      <c r="H52" s="9" t="s">
        <v>127</v>
      </c>
      <c r="I52" s="3" t="s">
        <v>1459</v>
      </c>
      <c r="J52" s="13" t="s">
        <v>1569</v>
      </c>
      <c r="K52" s="14" t="s">
        <v>1570</v>
      </c>
      <c r="L52" s="18">
        <f t="shared" si="3"/>
        <v>5.403935185185188E-2</v>
      </c>
      <c r="M52">
        <f t="shared" si="4"/>
        <v>10</v>
      </c>
    </row>
    <row r="53" spans="1:13" x14ac:dyDescent="0.25">
      <c r="A53" s="11"/>
      <c r="B53" s="12"/>
      <c r="C53" s="12"/>
      <c r="D53" s="12"/>
      <c r="E53" s="12"/>
      <c r="F53" s="12"/>
      <c r="G53" s="9" t="s">
        <v>1571</v>
      </c>
      <c r="H53" s="9" t="s">
        <v>127</v>
      </c>
      <c r="I53" s="3" t="s">
        <v>1459</v>
      </c>
      <c r="J53" s="13" t="s">
        <v>1572</v>
      </c>
      <c r="K53" s="14" t="s">
        <v>1573</v>
      </c>
      <c r="L53" s="18">
        <f t="shared" si="3"/>
        <v>2.2743055555555558E-2</v>
      </c>
      <c r="M53">
        <f t="shared" si="4"/>
        <v>14</v>
      </c>
    </row>
    <row r="54" spans="1:13" x14ac:dyDescent="0.25">
      <c r="A54" s="11"/>
      <c r="B54" s="12"/>
      <c r="C54" s="12"/>
      <c r="D54" s="12"/>
      <c r="E54" s="12"/>
      <c r="F54" s="12"/>
      <c r="G54" s="9" t="s">
        <v>1574</v>
      </c>
      <c r="H54" s="9" t="s">
        <v>127</v>
      </c>
      <c r="I54" s="3" t="s">
        <v>1459</v>
      </c>
      <c r="J54" s="13" t="s">
        <v>1575</v>
      </c>
      <c r="K54" s="14" t="s">
        <v>1576</v>
      </c>
      <c r="L54" s="18">
        <f t="shared" si="3"/>
        <v>1.2743055555555549E-2</v>
      </c>
      <c r="M54">
        <f t="shared" si="4"/>
        <v>19</v>
      </c>
    </row>
    <row r="55" spans="1:13" x14ac:dyDescent="0.25">
      <c r="A55" s="11"/>
      <c r="B55" s="12"/>
      <c r="C55" s="12"/>
      <c r="D55" s="12"/>
      <c r="E55" s="12"/>
      <c r="F55" s="12"/>
      <c r="G55" s="9" t="s">
        <v>1577</v>
      </c>
      <c r="H55" s="9" t="s">
        <v>127</v>
      </c>
      <c r="I55" s="3" t="s">
        <v>1459</v>
      </c>
      <c r="J55" s="13" t="s">
        <v>1578</v>
      </c>
      <c r="K55" s="14" t="s">
        <v>1579</v>
      </c>
      <c r="L55" s="18">
        <f t="shared" si="3"/>
        <v>1.460648148148147E-2</v>
      </c>
      <c r="M55">
        <f t="shared" si="4"/>
        <v>20</v>
      </c>
    </row>
    <row r="56" spans="1:13" x14ac:dyDescent="0.25">
      <c r="A56" s="11"/>
      <c r="B56" s="12"/>
      <c r="C56" s="12"/>
      <c r="D56" s="12"/>
      <c r="E56" s="12"/>
      <c r="F56" s="12"/>
      <c r="G56" s="9" t="s">
        <v>1580</v>
      </c>
      <c r="H56" s="9" t="s">
        <v>127</v>
      </c>
      <c r="I56" s="3" t="s">
        <v>1459</v>
      </c>
      <c r="J56" s="13" t="s">
        <v>1581</v>
      </c>
      <c r="K56" s="17" t="s">
        <v>2344</v>
      </c>
      <c r="L56" s="18">
        <f t="shared" si="3"/>
        <v>2.1817129629629561E-2</v>
      </c>
      <c r="M56">
        <f t="shared" si="4"/>
        <v>23</v>
      </c>
    </row>
    <row r="57" spans="1:13" x14ac:dyDescent="0.25">
      <c r="A57" s="11"/>
      <c r="B57" s="12"/>
      <c r="C57" s="12"/>
      <c r="D57" s="12"/>
      <c r="E57" s="9" t="s">
        <v>151</v>
      </c>
      <c r="F57" s="9" t="s">
        <v>15</v>
      </c>
      <c r="G57" s="9" t="s">
        <v>1582</v>
      </c>
      <c r="H57" s="9" t="s">
        <v>153</v>
      </c>
      <c r="I57" s="3" t="s">
        <v>1459</v>
      </c>
      <c r="J57" s="13" t="s">
        <v>1583</v>
      </c>
      <c r="K57" s="14" t="s">
        <v>1584</v>
      </c>
      <c r="L57" s="18">
        <f t="shared" si="3"/>
        <v>2.8321759259259255E-2</v>
      </c>
      <c r="M57">
        <f t="shared" si="4"/>
        <v>1</v>
      </c>
    </row>
    <row r="58" spans="1:13" x14ac:dyDescent="0.25">
      <c r="A58" s="11"/>
      <c r="B58" s="12"/>
      <c r="C58" s="9" t="s">
        <v>162</v>
      </c>
      <c r="D58" s="9" t="s">
        <v>163</v>
      </c>
      <c r="E58" s="9" t="s">
        <v>163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1585</v>
      </c>
      <c r="H59" s="9" t="s">
        <v>127</v>
      </c>
      <c r="I59" s="3" t="s">
        <v>1459</v>
      </c>
      <c r="J59" s="13" t="s">
        <v>1586</v>
      </c>
      <c r="K59" s="14" t="s">
        <v>1587</v>
      </c>
      <c r="L59" s="18">
        <f t="shared" si="3"/>
        <v>1.9664351851851863E-2</v>
      </c>
      <c r="M59">
        <f t="shared" si="4"/>
        <v>4</v>
      </c>
    </row>
    <row r="60" spans="1:13" x14ac:dyDescent="0.25">
      <c r="A60" s="11"/>
      <c r="B60" s="12"/>
      <c r="C60" s="12"/>
      <c r="D60" s="12"/>
      <c r="E60" s="12"/>
      <c r="F60" s="12"/>
      <c r="G60" s="9" t="s">
        <v>1588</v>
      </c>
      <c r="H60" s="9" t="s">
        <v>127</v>
      </c>
      <c r="I60" s="3" t="s">
        <v>1459</v>
      </c>
      <c r="J60" s="13" t="s">
        <v>1589</v>
      </c>
      <c r="K60" s="14" t="s">
        <v>1590</v>
      </c>
      <c r="L60" s="18">
        <f t="shared" si="3"/>
        <v>1.6134259259259265E-2</v>
      </c>
      <c r="M60">
        <f t="shared" si="4"/>
        <v>9</v>
      </c>
    </row>
    <row r="61" spans="1:13" x14ac:dyDescent="0.25">
      <c r="A61" s="11"/>
      <c r="B61" s="12"/>
      <c r="C61" s="12"/>
      <c r="D61" s="12"/>
      <c r="E61" s="12"/>
      <c r="F61" s="12"/>
      <c r="G61" s="9" t="s">
        <v>1591</v>
      </c>
      <c r="H61" s="9" t="s">
        <v>127</v>
      </c>
      <c r="I61" s="3" t="s">
        <v>1459</v>
      </c>
      <c r="J61" s="13" t="s">
        <v>1592</v>
      </c>
      <c r="K61" s="14" t="s">
        <v>1593</v>
      </c>
      <c r="L61" s="18">
        <f t="shared" si="3"/>
        <v>2.0856481481481448E-2</v>
      </c>
      <c r="M61">
        <f t="shared" si="4"/>
        <v>12</v>
      </c>
    </row>
    <row r="62" spans="1:13" x14ac:dyDescent="0.25">
      <c r="A62" s="11"/>
      <c r="B62" s="12"/>
      <c r="C62" s="12"/>
      <c r="D62" s="12"/>
      <c r="E62" s="12"/>
      <c r="F62" s="12"/>
      <c r="G62" s="9" t="s">
        <v>1594</v>
      </c>
      <c r="H62" s="9" t="s">
        <v>127</v>
      </c>
      <c r="I62" s="3" t="s">
        <v>1459</v>
      </c>
      <c r="J62" s="13" t="s">
        <v>1595</v>
      </c>
      <c r="K62" s="14" t="s">
        <v>1596</v>
      </c>
      <c r="L62" s="18">
        <f t="shared" si="3"/>
        <v>1.9085648148148171E-2</v>
      </c>
      <c r="M62">
        <f t="shared" si="4"/>
        <v>14</v>
      </c>
    </row>
    <row r="63" spans="1:13" x14ac:dyDescent="0.25">
      <c r="A63" s="11"/>
      <c r="B63" s="12"/>
      <c r="C63" s="9" t="s">
        <v>173</v>
      </c>
      <c r="D63" s="9" t="s">
        <v>174</v>
      </c>
      <c r="E63" s="9" t="s">
        <v>174</v>
      </c>
      <c r="F63" s="9" t="s">
        <v>15</v>
      </c>
      <c r="G63" s="9" t="s">
        <v>1597</v>
      </c>
      <c r="H63" s="9" t="s">
        <v>127</v>
      </c>
      <c r="I63" s="3" t="s">
        <v>1459</v>
      </c>
      <c r="J63" s="13" t="s">
        <v>1598</v>
      </c>
      <c r="K63" s="14" t="s">
        <v>1599</v>
      </c>
      <c r="L63" s="18">
        <f t="shared" si="3"/>
        <v>2.8298611111111094E-2</v>
      </c>
      <c r="M63">
        <f t="shared" si="4"/>
        <v>14</v>
      </c>
    </row>
    <row r="64" spans="1:13" x14ac:dyDescent="0.25">
      <c r="A64" s="11"/>
      <c r="B64" s="12"/>
      <c r="C64" s="9" t="s">
        <v>104</v>
      </c>
      <c r="D64" s="9" t="s">
        <v>105</v>
      </c>
      <c r="E64" s="10" t="s">
        <v>12</v>
      </c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9" t="s">
        <v>105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1600</v>
      </c>
      <c r="H66" s="9" t="s">
        <v>127</v>
      </c>
      <c r="I66" s="3" t="s">
        <v>1459</v>
      </c>
      <c r="J66" s="13" t="s">
        <v>1601</v>
      </c>
      <c r="K66" s="14" t="s">
        <v>1602</v>
      </c>
      <c r="L66" s="18">
        <f t="shared" si="3"/>
        <v>1.4618055555555565E-2</v>
      </c>
      <c r="M66">
        <f t="shared" si="4"/>
        <v>3</v>
      </c>
    </row>
    <row r="67" spans="1:13" x14ac:dyDescent="0.25">
      <c r="A67" s="11"/>
      <c r="B67" s="12"/>
      <c r="C67" s="12"/>
      <c r="D67" s="12"/>
      <c r="E67" s="12"/>
      <c r="F67" s="12"/>
      <c r="G67" s="9" t="s">
        <v>1603</v>
      </c>
      <c r="H67" s="9" t="s">
        <v>127</v>
      </c>
      <c r="I67" s="3" t="s">
        <v>1459</v>
      </c>
      <c r="J67" s="13" t="s">
        <v>1604</v>
      </c>
      <c r="K67" s="14" t="s">
        <v>1605</v>
      </c>
      <c r="L67" s="18">
        <f t="shared" ref="L67:L130" si="5">K67-J67</f>
        <v>2.1006944444444453E-2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9" t="s">
        <v>192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1606</v>
      </c>
      <c r="H69" s="9" t="s">
        <v>127</v>
      </c>
      <c r="I69" s="3" t="s">
        <v>1459</v>
      </c>
      <c r="J69" s="13" t="s">
        <v>1607</v>
      </c>
      <c r="K69" s="14" t="s">
        <v>1608</v>
      </c>
      <c r="L69" s="18">
        <f t="shared" si="5"/>
        <v>1.3773148148148118E-2</v>
      </c>
      <c r="M69">
        <f t="shared" si="6"/>
        <v>6</v>
      </c>
    </row>
    <row r="70" spans="1:13" x14ac:dyDescent="0.25">
      <c r="A70" s="11"/>
      <c r="B70" s="12"/>
      <c r="C70" s="12"/>
      <c r="D70" s="12"/>
      <c r="E70" s="12"/>
      <c r="F70" s="12"/>
      <c r="G70" s="9" t="s">
        <v>1609</v>
      </c>
      <c r="H70" s="9" t="s">
        <v>127</v>
      </c>
      <c r="I70" s="3" t="s">
        <v>1459</v>
      </c>
      <c r="J70" s="13" t="s">
        <v>1610</v>
      </c>
      <c r="K70" s="14" t="s">
        <v>1611</v>
      </c>
      <c r="L70" s="18">
        <f t="shared" si="5"/>
        <v>2.712962962962967E-2</v>
      </c>
      <c r="M70">
        <f t="shared" si="6"/>
        <v>11</v>
      </c>
    </row>
    <row r="71" spans="1:13" x14ac:dyDescent="0.25">
      <c r="A71" s="11"/>
      <c r="B71" s="12"/>
      <c r="C71" s="12"/>
      <c r="D71" s="12"/>
      <c r="E71" s="12"/>
      <c r="F71" s="12"/>
      <c r="G71" s="9" t="s">
        <v>1612</v>
      </c>
      <c r="H71" s="9" t="s">
        <v>127</v>
      </c>
      <c r="I71" s="3" t="s">
        <v>1459</v>
      </c>
      <c r="J71" s="13" t="s">
        <v>979</v>
      </c>
      <c r="K71" s="14" t="s">
        <v>1613</v>
      </c>
      <c r="L71" s="18">
        <f t="shared" si="5"/>
        <v>2.7951388888888817E-2</v>
      </c>
      <c r="M71">
        <f t="shared" si="6"/>
        <v>12</v>
      </c>
    </row>
    <row r="72" spans="1:13" x14ac:dyDescent="0.25">
      <c r="A72" s="11"/>
      <c r="B72" s="12"/>
      <c r="C72" s="12"/>
      <c r="D72" s="12"/>
      <c r="E72" s="12"/>
      <c r="F72" s="12"/>
      <c r="G72" s="9" t="s">
        <v>1614</v>
      </c>
      <c r="H72" s="9" t="s">
        <v>127</v>
      </c>
      <c r="I72" s="3" t="s">
        <v>1459</v>
      </c>
      <c r="J72" s="13" t="s">
        <v>1615</v>
      </c>
      <c r="K72" s="14" t="s">
        <v>1616</v>
      </c>
      <c r="L72" s="18">
        <f t="shared" si="5"/>
        <v>1.6331018518518592E-2</v>
      </c>
      <c r="M72">
        <f t="shared" si="6"/>
        <v>17</v>
      </c>
    </row>
    <row r="73" spans="1:13" x14ac:dyDescent="0.25">
      <c r="A73" s="11"/>
      <c r="B73" s="12"/>
      <c r="C73" s="12"/>
      <c r="D73" s="12"/>
      <c r="E73" s="12"/>
      <c r="F73" s="12"/>
      <c r="G73" s="9" t="s">
        <v>1617</v>
      </c>
      <c r="H73" s="9" t="s">
        <v>127</v>
      </c>
      <c r="I73" s="3" t="s">
        <v>1459</v>
      </c>
      <c r="J73" s="13" t="s">
        <v>1618</v>
      </c>
      <c r="K73" s="14" t="s">
        <v>1619</v>
      </c>
      <c r="L73" s="18">
        <f t="shared" si="5"/>
        <v>1.5219907407407418E-2</v>
      </c>
      <c r="M73">
        <f t="shared" si="6"/>
        <v>20</v>
      </c>
    </row>
    <row r="74" spans="1:13" x14ac:dyDescent="0.25">
      <c r="A74" s="11"/>
      <c r="B74" s="12"/>
      <c r="C74" s="9" t="s">
        <v>579</v>
      </c>
      <c r="D74" s="9" t="s">
        <v>580</v>
      </c>
      <c r="E74" s="9" t="s">
        <v>580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1620</v>
      </c>
      <c r="H75" s="9" t="s">
        <v>127</v>
      </c>
      <c r="I75" s="3" t="s">
        <v>1459</v>
      </c>
      <c r="J75" s="13" t="s">
        <v>1621</v>
      </c>
      <c r="K75" s="14" t="s">
        <v>1622</v>
      </c>
      <c r="L75" s="18">
        <f t="shared" si="5"/>
        <v>2.0972222222222225E-2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1623</v>
      </c>
      <c r="H76" s="9" t="s">
        <v>127</v>
      </c>
      <c r="I76" s="3" t="s">
        <v>1459</v>
      </c>
      <c r="J76" s="13" t="s">
        <v>1624</v>
      </c>
      <c r="K76" s="14" t="s">
        <v>1625</v>
      </c>
      <c r="L76" s="18">
        <f t="shared" si="5"/>
        <v>6.4918981481481564E-2</v>
      </c>
      <c r="M76">
        <f t="shared" si="6"/>
        <v>10</v>
      </c>
    </row>
    <row r="77" spans="1:13" x14ac:dyDescent="0.25">
      <c r="A77" s="11"/>
      <c r="B77" s="12"/>
      <c r="C77" s="9" t="s">
        <v>63</v>
      </c>
      <c r="D77" s="9" t="s">
        <v>64</v>
      </c>
      <c r="E77" s="9" t="s">
        <v>64</v>
      </c>
      <c r="F77" s="9" t="s">
        <v>15</v>
      </c>
      <c r="G77" s="9" t="s">
        <v>1626</v>
      </c>
      <c r="H77" s="9" t="s">
        <v>127</v>
      </c>
      <c r="I77" s="3" t="s">
        <v>1459</v>
      </c>
      <c r="J77" s="13" t="s">
        <v>1627</v>
      </c>
      <c r="K77" s="14" t="s">
        <v>1628</v>
      </c>
      <c r="L77" s="18">
        <f t="shared" si="5"/>
        <v>4.2777777777777803E-2</v>
      </c>
      <c r="M77">
        <f t="shared" si="6"/>
        <v>16</v>
      </c>
    </row>
    <row r="78" spans="1:13" x14ac:dyDescent="0.25">
      <c r="A78" s="11"/>
      <c r="B78" s="12"/>
      <c r="C78" s="9" t="s">
        <v>587</v>
      </c>
      <c r="D78" s="9" t="s">
        <v>588</v>
      </c>
      <c r="E78" s="9" t="s">
        <v>588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1629</v>
      </c>
      <c r="H79" s="9" t="s">
        <v>127</v>
      </c>
      <c r="I79" s="3" t="s">
        <v>1459</v>
      </c>
      <c r="J79" s="13" t="s">
        <v>1630</v>
      </c>
      <c r="K79" s="14" t="s">
        <v>1631</v>
      </c>
      <c r="L79" s="18">
        <f t="shared" si="5"/>
        <v>1.4641203703703698E-2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1632</v>
      </c>
      <c r="H80" s="9" t="s">
        <v>127</v>
      </c>
      <c r="I80" s="3" t="s">
        <v>1459</v>
      </c>
      <c r="J80" s="13" t="s">
        <v>1633</v>
      </c>
      <c r="K80" s="14" t="s">
        <v>1634</v>
      </c>
      <c r="L80" s="18">
        <f t="shared" si="5"/>
        <v>1.7511574074074082E-2</v>
      </c>
      <c r="M80">
        <f t="shared" si="6"/>
        <v>5</v>
      </c>
    </row>
    <row r="81" spans="1:13" x14ac:dyDescent="0.25">
      <c r="A81" s="11"/>
      <c r="B81" s="12"/>
      <c r="C81" s="9" t="s">
        <v>592</v>
      </c>
      <c r="D81" s="9" t="s">
        <v>593</v>
      </c>
      <c r="E81" s="9" t="s">
        <v>593</v>
      </c>
      <c r="F81" s="9" t="s">
        <v>15</v>
      </c>
      <c r="G81" s="9" t="s">
        <v>1635</v>
      </c>
      <c r="H81" s="9" t="s">
        <v>127</v>
      </c>
      <c r="I81" s="3" t="s">
        <v>1459</v>
      </c>
      <c r="J81" s="13" t="s">
        <v>1636</v>
      </c>
      <c r="K81" s="14" t="s">
        <v>1637</v>
      </c>
      <c r="L81" s="18">
        <f t="shared" si="5"/>
        <v>6.5381944444444395E-2</v>
      </c>
      <c r="M81">
        <f t="shared" si="6"/>
        <v>10</v>
      </c>
    </row>
    <row r="82" spans="1:13" x14ac:dyDescent="0.25">
      <c r="A82" s="11"/>
      <c r="B82" s="12"/>
      <c r="C82" s="9" t="s">
        <v>73</v>
      </c>
      <c r="D82" s="9" t="s">
        <v>74</v>
      </c>
      <c r="E82" s="9" t="s">
        <v>384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1638</v>
      </c>
      <c r="H83" s="9" t="s">
        <v>127</v>
      </c>
      <c r="I83" s="3" t="s">
        <v>1459</v>
      </c>
      <c r="J83" s="13" t="s">
        <v>1639</v>
      </c>
      <c r="K83" s="14" t="s">
        <v>1640</v>
      </c>
      <c r="L83" s="18">
        <f t="shared" si="5"/>
        <v>1.3275462962962975E-2</v>
      </c>
      <c r="M83">
        <f t="shared" si="6"/>
        <v>5</v>
      </c>
    </row>
    <row r="84" spans="1:13" x14ac:dyDescent="0.25">
      <c r="A84" s="11"/>
      <c r="B84" s="12"/>
      <c r="C84" s="12"/>
      <c r="D84" s="12"/>
      <c r="E84" s="12"/>
      <c r="F84" s="12"/>
      <c r="G84" s="9" t="s">
        <v>1641</v>
      </c>
      <c r="H84" s="9" t="s">
        <v>386</v>
      </c>
      <c r="I84" s="3" t="s">
        <v>1459</v>
      </c>
      <c r="J84" s="13" t="s">
        <v>1642</v>
      </c>
      <c r="K84" s="14" t="s">
        <v>1643</v>
      </c>
      <c r="L84" s="18">
        <f t="shared" si="5"/>
        <v>2.3888888888888848E-2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1644</v>
      </c>
      <c r="H85" s="9" t="s">
        <v>386</v>
      </c>
      <c r="I85" s="3" t="s">
        <v>1459</v>
      </c>
      <c r="J85" s="13" t="s">
        <v>1645</v>
      </c>
      <c r="K85" s="14" t="s">
        <v>1646</v>
      </c>
      <c r="L85" s="18">
        <f t="shared" si="5"/>
        <v>2.6863425925925999E-2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1647</v>
      </c>
      <c r="H86" s="9" t="s">
        <v>386</v>
      </c>
      <c r="I86" s="3" t="s">
        <v>1459</v>
      </c>
      <c r="J86" s="13" t="s">
        <v>1648</v>
      </c>
      <c r="K86" s="14" t="s">
        <v>1649</v>
      </c>
      <c r="L86" s="18">
        <f t="shared" si="5"/>
        <v>2.9583333333333295E-2</v>
      </c>
      <c r="M86">
        <f t="shared" si="6"/>
        <v>12</v>
      </c>
    </row>
    <row r="87" spans="1:13" x14ac:dyDescent="0.25">
      <c r="A87" s="11"/>
      <c r="B87" s="12"/>
      <c r="C87" s="12"/>
      <c r="D87" s="12"/>
      <c r="E87" s="12"/>
      <c r="F87" s="12"/>
      <c r="G87" s="9" t="s">
        <v>1650</v>
      </c>
      <c r="H87" s="9" t="s">
        <v>386</v>
      </c>
      <c r="I87" s="3" t="s">
        <v>1459</v>
      </c>
      <c r="J87" s="13" t="s">
        <v>1651</v>
      </c>
      <c r="K87" s="14" t="s">
        <v>1652</v>
      </c>
      <c r="L87" s="18">
        <f t="shared" si="5"/>
        <v>2.228009259259256E-2</v>
      </c>
      <c r="M87">
        <f t="shared" si="6"/>
        <v>17</v>
      </c>
    </row>
    <row r="88" spans="1:13" x14ac:dyDescent="0.25">
      <c r="A88" s="11"/>
      <c r="B88" s="12"/>
      <c r="C88" s="9" t="s">
        <v>204</v>
      </c>
      <c r="D88" s="9" t="s">
        <v>205</v>
      </c>
      <c r="E88" s="9" t="s">
        <v>205</v>
      </c>
      <c r="F88" s="9" t="s">
        <v>15</v>
      </c>
      <c r="G88" s="9" t="s">
        <v>1653</v>
      </c>
      <c r="H88" s="9" t="s">
        <v>127</v>
      </c>
      <c r="I88" s="3" t="s">
        <v>1459</v>
      </c>
      <c r="J88" s="13" t="s">
        <v>1654</v>
      </c>
      <c r="K88" s="14" t="s">
        <v>1655</v>
      </c>
      <c r="L88" s="18">
        <f t="shared" si="5"/>
        <v>2.0902777777777826E-2</v>
      </c>
      <c r="M88">
        <f t="shared" si="6"/>
        <v>14</v>
      </c>
    </row>
    <row r="89" spans="1:13" x14ac:dyDescent="0.25">
      <c r="A89" s="11"/>
      <c r="B89" s="12"/>
      <c r="C89" s="9" t="s">
        <v>209</v>
      </c>
      <c r="D89" s="9" t="s">
        <v>210</v>
      </c>
      <c r="E89" s="9" t="s">
        <v>210</v>
      </c>
      <c r="F89" s="9" t="s">
        <v>15</v>
      </c>
      <c r="G89" s="10" t="s">
        <v>12</v>
      </c>
      <c r="H89" s="5"/>
      <c r="I89" s="6"/>
      <c r="J89" s="7"/>
      <c r="K89" s="8"/>
    </row>
    <row r="90" spans="1:13" x14ac:dyDescent="0.25">
      <c r="A90" s="11"/>
      <c r="B90" s="12"/>
      <c r="C90" s="12"/>
      <c r="D90" s="12"/>
      <c r="E90" s="12"/>
      <c r="F90" s="12"/>
      <c r="G90" s="9" t="s">
        <v>1656</v>
      </c>
      <c r="H90" s="9" t="s">
        <v>127</v>
      </c>
      <c r="I90" s="3" t="s">
        <v>1459</v>
      </c>
      <c r="J90" s="13" t="s">
        <v>1657</v>
      </c>
      <c r="K90" s="14" t="s">
        <v>1658</v>
      </c>
      <c r="L90" s="18">
        <f t="shared" si="5"/>
        <v>2.3368055555555545E-2</v>
      </c>
      <c r="M90">
        <f t="shared" si="6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1659</v>
      </c>
      <c r="H91" s="9" t="s">
        <v>127</v>
      </c>
      <c r="I91" s="3" t="s">
        <v>1459</v>
      </c>
      <c r="J91" s="13" t="s">
        <v>1660</v>
      </c>
      <c r="K91" s="14" t="s">
        <v>1661</v>
      </c>
      <c r="L91" s="18">
        <f t="shared" si="5"/>
        <v>2.9490740740740762E-2</v>
      </c>
      <c r="M91">
        <f t="shared" si="6"/>
        <v>9</v>
      </c>
    </row>
    <row r="92" spans="1:13" x14ac:dyDescent="0.25">
      <c r="A92" s="11"/>
      <c r="B92" s="12"/>
      <c r="C92" s="12"/>
      <c r="D92" s="12"/>
      <c r="E92" s="12"/>
      <c r="F92" s="12"/>
      <c r="G92" s="9" t="s">
        <v>1662</v>
      </c>
      <c r="H92" s="9" t="s">
        <v>127</v>
      </c>
      <c r="I92" s="3" t="s">
        <v>1459</v>
      </c>
      <c r="J92" s="13" t="s">
        <v>1663</v>
      </c>
      <c r="K92" s="14" t="s">
        <v>1664</v>
      </c>
      <c r="L92" s="18">
        <f t="shared" si="5"/>
        <v>6.459490740740742E-2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1665</v>
      </c>
      <c r="H93" s="9" t="s">
        <v>127</v>
      </c>
      <c r="I93" s="3" t="s">
        <v>1459</v>
      </c>
      <c r="J93" s="13" t="s">
        <v>1666</v>
      </c>
      <c r="K93" s="14" t="s">
        <v>1667</v>
      </c>
      <c r="L93" s="18">
        <f t="shared" si="5"/>
        <v>2.7453703703703702E-2</v>
      </c>
      <c r="M93">
        <f t="shared" si="6"/>
        <v>16</v>
      </c>
    </row>
    <row r="94" spans="1:13" x14ac:dyDescent="0.25">
      <c r="A94" s="11"/>
      <c r="B94" s="12"/>
      <c r="C94" s="9" t="s">
        <v>1668</v>
      </c>
      <c r="D94" s="9" t="s">
        <v>1669</v>
      </c>
      <c r="E94" s="9" t="s">
        <v>1669</v>
      </c>
      <c r="F94" s="9" t="s">
        <v>15</v>
      </c>
      <c r="G94" s="10" t="s">
        <v>12</v>
      </c>
      <c r="H94" s="5"/>
      <c r="I94" s="6"/>
      <c r="J94" s="7"/>
      <c r="K94" s="8"/>
    </row>
    <row r="95" spans="1:13" x14ac:dyDescent="0.25">
      <c r="A95" s="11"/>
      <c r="B95" s="12"/>
      <c r="C95" s="12"/>
      <c r="D95" s="12"/>
      <c r="E95" s="12"/>
      <c r="F95" s="12"/>
      <c r="G95" s="9" t="s">
        <v>1670</v>
      </c>
      <c r="H95" s="9" t="s">
        <v>153</v>
      </c>
      <c r="I95" s="3" t="s">
        <v>1459</v>
      </c>
      <c r="J95" s="13" t="s">
        <v>1671</v>
      </c>
      <c r="K95" s="14" t="s">
        <v>1672</v>
      </c>
      <c r="L95" s="18">
        <f t="shared" si="5"/>
        <v>3.1168981481481506E-2</v>
      </c>
      <c r="M95">
        <f t="shared" si="6"/>
        <v>14</v>
      </c>
    </row>
    <row r="96" spans="1:13" x14ac:dyDescent="0.25">
      <c r="A96" s="11"/>
      <c r="B96" s="12"/>
      <c r="C96" s="12"/>
      <c r="D96" s="12"/>
      <c r="E96" s="12"/>
      <c r="F96" s="12"/>
      <c r="G96" s="9" t="s">
        <v>1673</v>
      </c>
      <c r="H96" s="9" t="s">
        <v>153</v>
      </c>
      <c r="I96" s="3" t="s">
        <v>1459</v>
      </c>
      <c r="J96" s="13" t="s">
        <v>1674</v>
      </c>
      <c r="K96" s="14" t="s">
        <v>1675</v>
      </c>
      <c r="L96" s="18">
        <f t="shared" si="5"/>
        <v>2.0775462962963065E-2</v>
      </c>
      <c r="M96">
        <f t="shared" si="6"/>
        <v>19</v>
      </c>
    </row>
    <row r="97" spans="1:13" x14ac:dyDescent="0.25">
      <c r="A97" s="3" t="s">
        <v>214</v>
      </c>
      <c r="B97" s="9" t="s">
        <v>215</v>
      </c>
      <c r="C97" s="10" t="s">
        <v>12</v>
      </c>
      <c r="D97" s="5"/>
      <c r="E97" s="5"/>
      <c r="F97" s="5"/>
      <c r="G97" s="5"/>
      <c r="H97" s="5"/>
      <c r="I97" s="6"/>
      <c r="J97" s="7"/>
      <c r="K97" s="8"/>
    </row>
    <row r="98" spans="1:13" x14ac:dyDescent="0.25">
      <c r="A98" s="11"/>
      <c r="B98" s="12"/>
      <c r="C98" s="9" t="s">
        <v>216</v>
      </c>
      <c r="D98" s="9" t="s">
        <v>217</v>
      </c>
      <c r="E98" s="9" t="s">
        <v>217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1676</v>
      </c>
      <c r="H99" s="9" t="s">
        <v>127</v>
      </c>
      <c r="I99" s="3" t="s">
        <v>1459</v>
      </c>
      <c r="J99" s="13" t="s">
        <v>1677</v>
      </c>
      <c r="K99" s="14" t="s">
        <v>1678</v>
      </c>
      <c r="L99" s="18">
        <f t="shared" si="5"/>
        <v>1.3761574074074051E-2</v>
      </c>
      <c r="M99">
        <f t="shared" si="6"/>
        <v>5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1679</v>
      </c>
      <c r="H100" s="9" t="s">
        <v>127</v>
      </c>
      <c r="I100" s="3" t="s">
        <v>1459</v>
      </c>
      <c r="J100" s="13" t="s">
        <v>1680</v>
      </c>
      <c r="K100" s="14" t="s">
        <v>1681</v>
      </c>
      <c r="L100" s="18">
        <f t="shared" si="5"/>
        <v>1.7071759259259273E-2</v>
      </c>
      <c r="M100">
        <f t="shared" si="6"/>
        <v>5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1682</v>
      </c>
      <c r="H101" s="9" t="s">
        <v>127</v>
      </c>
      <c r="I101" s="3" t="s">
        <v>1459</v>
      </c>
      <c r="J101" s="13" t="s">
        <v>1683</v>
      </c>
      <c r="K101" s="14" t="s">
        <v>1684</v>
      </c>
      <c r="L101" s="18">
        <f t="shared" si="5"/>
        <v>2.4710648148148107E-2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1685</v>
      </c>
      <c r="H102" s="9" t="s">
        <v>127</v>
      </c>
      <c r="I102" s="3" t="s">
        <v>1459</v>
      </c>
      <c r="J102" s="13" t="s">
        <v>1686</v>
      </c>
      <c r="K102" s="14" t="s">
        <v>1687</v>
      </c>
      <c r="L102" s="18">
        <f t="shared" si="5"/>
        <v>3.6736111111111081E-2</v>
      </c>
      <c r="M102">
        <f t="shared" si="6"/>
        <v>8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1688</v>
      </c>
      <c r="H103" s="9" t="s">
        <v>127</v>
      </c>
      <c r="I103" s="3" t="s">
        <v>1459</v>
      </c>
      <c r="J103" s="13" t="s">
        <v>1689</v>
      </c>
      <c r="K103" s="14" t="s">
        <v>1690</v>
      </c>
      <c r="L103" s="18">
        <f t="shared" si="5"/>
        <v>2.1076388888888964E-2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1691</v>
      </c>
      <c r="H104" s="9" t="s">
        <v>127</v>
      </c>
      <c r="I104" s="3" t="s">
        <v>1459</v>
      </c>
      <c r="J104" s="13" t="s">
        <v>1692</v>
      </c>
      <c r="K104" s="14" t="s">
        <v>1693</v>
      </c>
      <c r="L104" s="18">
        <f t="shared" si="5"/>
        <v>3.2615740740740806E-2</v>
      </c>
      <c r="M104">
        <f t="shared" si="6"/>
        <v>12</v>
      </c>
    </row>
    <row r="105" spans="1:13" x14ac:dyDescent="0.25">
      <c r="A105" s="11"/>
      <c r="B105" s="12"/>
      <c r="C105" s="9" t="s">
        <v>124</v>
      </c>
      <c r="D105" s="9" t="s">
        <v>125</v>
      </c>
      <c r="E105" s="9" t="s">
        <v>125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1694</v>
      </c>
      <c r="H106" s="9" t="s">
        <v>127</v>
      </c>
      <c r="I106" s="3" t="s">
        <v>1459</v>
      </c>
      <c r="J106" s="13" t="s">
        <v>1695</v>
      </c>
      <c r="K106" s="14" t="s">
        <v>1696</v>
      </c>
      <c r="L106" s="18">
        <f t="shared" si="5"/>
        <v>2.6238425925925901E-2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1697</v>
      </c>
      <c r="H107" s="9" t="s">
        <v>127</v>
      </c>
      <c r="I107" s="3" t="s">
        <v>1459</v>
      </c>
      <c r="J107" s="13" t="s">
        <v>1698</v>
      </c>
      <c r="K107" s="14" t="s">
        <v>1699</v>
      </c>
      <c r="L107" s="18">
        <f t="shared" si="5"/>
        <v>1.5821759259259272E-2</v>
      </c>
      <c r="M107">
        <f t="shared" si="6"/>
        <v>6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1700</v>
      </c>
      <c r="H108" s="9" t="s">
        <v>127</v>
      </c>
      <c r="I108" s="3" t="s">
        <v>1459</v>
      </c>
      <c r="J108" s="13" t="s">
        <v>1701</v>
      </c>
      <c r="K108" s="14" t="s">
        <v>1702</v>
      </c>
      <c r="L108" s="18">
        <f t="shared" si="5"/>
        <v>2.1932870370370394E-2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1703</v>
      </c>
      <c r="H109" s="9" t="s">
        <v>127</v>
      </c>
      <c r="I109" s="3" t="s">
        <v>1459</v>
      </c>
      <c r="J109" s="13" t="s">
        <v>1704</v>
      </c>
      <c r="K109" s="14" t="s">
        <v>1705</v>
      </c>
      <c r="L109" s="18">
        <f t="shared" si="5"/>
        <v>1.9074074074074077E-2</v>
      </c>
      <c r="M109">
        <f t="shared" si="6"/>
        <v>7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1706</v>
      </c>
      <c r="H110" s="9" t="s">
        <v>127</v>
      </c>
      <c r="I110" s="3" t="s">
        <v>1459</v>
      </c>
      <c r="J110" s="13" t="s">
        <v>1707</v>
      </c>
      <c r="K110" s="14" t="s">
        <v>1708</v>
      </c>
      <c r="L110" s="18">
        <f t="shared" si="5"/>
        <v>4.0266203703703762E-2</v>
      </c>
      <c r="M110">
        <f t="shared" si="6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1709</v>
      </c>
      <c r="H111" s="9" t="s">
        <v>127</v>
      </c>
      <c r="I111" s="3" t="s">
        <v>1459</v>
      </c>
      <c r="J111" s="13" t="s">
        <v>1710</v>
      </c>
      <c r="K111" s="14" t="s">
        <v>1711</v>
      </c>
      <c r="L111" s="18">
        <f t="shared" si="5"/>
        <v>1.4467592592592615E-2</v>
      </c>
      <c r="M111">
        <f t="shared" si="6"/>
        <v>9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1712</v>
      </c>
      <c r="H112" s="9" t="s">
        <v>127</v>
      </c>
      <c r="I112" s="3" t="s">
        <v>1459</v>
      </c>
      <c r="J112" s="13" t="s">
        <v>1713</v>
      </c>
      <c r="K112" s="14" t="s">
        <v>1714</v>
      </c>
      <c r="L112" s="18">
        <f t="shared" si="5"/>
        <v>2.7083333333333348E-2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1715</v>
      </c>
      <c r="H113" s="9" t="s">
        <v>127</v>
      </c>
      <c r="I113" s="3" t="s">
        <v>1459</v>
      </c>
      <c r="J113" s="13" t="s">
        <v>1716</v>
      </c>
      <c r="K113" s="14" t="s">
        <v>1717</v>
      </c>
      <c r="L113" s="18">
        <f t="shared" si="5"/>
        <v>2.8101851851851822E-2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1718</v>
      </c>
      <c r="H114" s="9" t="s">
        <v>127</v>
      </c>
      <c r="I114" s="3" t="s">
        <v>1459</v>
      </c>
      <c r="J114" s="13" t="s">
        <v>1719</v>
      </c>
      <c r="K114" s="14" t="s">
        <v>1720</v>
      </c>
      <c r="L114" s="18">
        <f t="shared" si="5"/>
        <v>1.6307870370370292E-2</v>
      </c>
      <c r="M114">
        <f t="shared" si="6"/>
        <v>12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1721</v>
      </c>
      <c r="H115" s="9" t="s">
        <v>127</v>
      </c>
      <c r="I115" s="3" t="s">
        <v>1459</v>
      </c>
      <c r="J115" s="13" t="s">
        <v>1722</v>
      </c>
      <c r="K115" s="14" t="s">
        <v>1723</v>
      </c>
      <c r="L115" s="18">
        <f t="shared" si="5"/>
        <v>1.8692129629629628E-2</v>
      </c>
      <c r="M115">
        <f t="shared" si="6"/>
        <v>12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1724</v>
      </c>
      <c r="H116" s="9" t="s">
        <v>127</v>
      </c>
      <c r="I116" s="3" t="s">
        <v>1459</v>
      </c>
      <c r="J116" s="13" t="s">
        <v>1725</v>
      </c>
      <c r="K116" s="14" t="s">
        <v>1726</v>
      </c>
      <c r="L116" s="18">
        <f t="shared" si="5"/>
        <v>3.6817129629629686E-2</v>
      </c>
      <c r="M116">
        <f t="shared" si="6"/>
        <v>12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1727</v>
      </c>
      <c r="H117" s="9" t="s">
        <v>127</v>
      </c>
      <c r="I117" s="3" t="s">
        <v>1459</v>
      </c>
      <c r="J117" s="13" t="s">
        <v>1728</v>
      </c>
      <c r="K117" s="14" t="s">
        <v>1729</v>
      </c>
      <c r="L117" s="18">
        <f t="shared" si="5"/>
        <v>4.4374999999999942E-2</v>
      </c>
      <c r="M117">
        <f t="shared" si="6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1730</v>
      </c>
      <c r="H118" s="9" t="s">
        <v>127</v>
      </c>
      <c r="I118" s="3" t="s">
        <v>1459</v>
      </c>
      <c r="J118" s="13" t="s">
        <v>1731</v>
      </c>
      <c r="K118" s="14" t="s">
        <v>1732</v>
      </c>
      <c r="L118" s="18">
        <f t="shared" si="5"/>
        <v>2.4490740740740757E-2</v>
      </c>
      <c r="M118">
        <f t="shared" si="6"/>
        <v>16</v>
      </c>
    </row>
    <row r="119" spans="1:13" x14ac:dyDescent="0.25">
      <c r="A119" s="11"/>
      <c r="B119" s="12"/>
      <c r="C119" s="9" t="s">
        <v>162</v>
      </c>
      <c r="D119" s="9" t="s">
        <v>163</v>
      </c>
      <c r="E119" s="9" t="s">
        <v>163</v>
      </c>
      <c r="F119" s="9" t="s">
        <v>15</v>
      </c>
      <c r="G119" s="10" t="s">
        <v>12</v>
      </c>
      <c r="H119" s="5"/>
      <c r="I119" s="6"/>
      <c r="J119" s="7"/>
      <c r="K119" s="8"/>
    </row>
    <row r="120" spans="1:13" x14ac:dyDescent="0.25">
      <c r="A120" s="11"/>
      <c r="B120" s="12"/>
      <c r="C120" s="12"/>
      <c r="D120" s="12"/>
      <c r="E120" s="12"/>
      <c r="F120" s="12"/>
      <c r="G120" s="9" t="s">
        <v>1733</v>
      </c>
      <c r="H120" s="9" t="s">
        <v>127</v>
      </c>
      <c r="I120" s="3" t="s">
        <v>1459</v>
      </c>
      <c r="J120" s="13" t="s">
        <v>1734</v>
      </c>
      <c r="K120" s="14" t="s">
        <v>1735</v>
      </c>
      <c r="L120" s="18">
        <f t="shared" si="5"/>
        <v>1.1192129629629621E-2</v>
      </c>
      <c r="M120">
        <f t="shared" si="6"/>
        <v>4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1736</v>
      </c>
      <c r="H121" s="9" t="s">
        <v>127</v>
      </c>
      <c r="I121" s="3" t="s">
        <v>1459</v>
      </c>
      <c r="J121" s="13" t="s">
        <v>1737</v>
      </c>
      <c r="K121" s="14" t="s">
        <v>1738</v>
      </c>
      <c r="L121" s="18">
        <f t="shared" si="5"/>
        <v>1.86574074074074E-2</v>
      </c>
      <c r="M121">
        <f t="shared" si="6"/>
        <v>4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1739</v>
      </c>
      <c r="H122" s="9" t="s">
        <v>127</v>
      </c>
      <c r="I122" s="3" t="s">
        <v>1459</v>
      </c>
      <c r="J122" s="13" t="s">
        <v>1740</v>
      </c>
      <c r="K122" s="14" t="s">
        <v>1741</v>
      </c>
      <c r="L122" s="18">
        <f t="shared" si="5"/>
        <v>2.3506944444444455E-2</v>
      </c>
      <c r="M122">
        <f t="shared" si="6"/>
        <v>6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1742</v>
      </c>
      <c r="H123" s="9" t="s">
        <v>127</v>
      </c>
      <c r="I123" s="3" t="s">
        <v>1459</v>
      </c>
      <c r="J123" s="13" t="s">
        <v>1743</v>
      </c>
      <c r="K123" s="14" t="s">
        <v>1744</v>
      </c>
      <c r="L123" s="18">
        <f t="shared" si="5"/>
        <v>3.0798611111111096E-2</v>
      </c>
      <c r="M123">
        <f t="shared" si="6"/>
        <v>7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1745</v>
      </c>
      <c r="H124" s="9" t="s">
        <v>127</v>
      </c>
      <c r="I124" s="3" t="s">
        <v>1459</v>
      </c>
      <c r="J124" s="13" t="s">
        <v>1746</v>
      </c>
      <c r="K124" s="14" t="s">
        <v>1747</v>
      </c>
      <c r="L124" s="18">
        <f t="shared" si="5"/>
        <v>1.8587962962963001E-2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1748</v>
      </c>
      <c r="H125" s="9" t="s">
        <v>127</v>
      </c>
      <c r="I125" s="3" t="s">
        <v>1459</v>
      </c>
      <c r="J125" s="13" t="s">
        <v>1749</v>
      </c>
      <c r="K125" s="14" t="s">
        <v>1750</v>
      </c>
      <c r="L125" s="18">
        <f t="shared" si="5"/>
        <v>2.8587962962962954E-2</v>
      </c>
      <c r="M125">
        <f t="shared" si="6"/>
        <v>8</v>
      </c>
    </row>
    <row r="126" spans="1:13" x14ac:dyDescent="0.25">
      <c r="A126" s="11"/>
      <c r="B126" s="12"/>
      <c r="C126" s="9" t="s">
        <v>298</v>
      </c>
      <c r="D126" s="9" t="s">
        <v>299</v>
      </c>
      <c r="E126" s="9" t="s">
        <v>300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1751</v>
      </c>
      <c r="H127" s="9" t="s">
        <v>127</v>
      </c>
      <c r="I127" s="3" t="s">
        <v>1459</v>
      </c>
      <c r="J127" s="13" t="s">
        <v>1752</v>
      </c>
      <c r="K127" s="14" t="s">
        <v>1753</v>
      </c>
      <c r="L127" s="18">
        <f t="shared" si="5"/>
        <v>1.6168981481481493E-2</v>
      </c>
      <c r="M127">
        <f t="shared" si="6"/>
        <v>6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1754</v>
      </c>
      <c r="H128" s="9" t="s">
        <v>127</v>
      </c>
      <c r="I128" s="3" t="s">
        <v>1459</v>
      </c>
      <c r="J128" s="13" t="s">
        <v>1755</v>
      </c>
      <c r="K128" s="14" t="s">
        <v>1014</v>
      </c>
      <c r="L128" s="18">
        <f t="shared" si="5"/>
        <v>2.9236111111111129E-2</v>
      </c>
      <c r="M128">
        <f t="shared" si="6"/>
        <v>6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1756</v>
      </c>
      <c r="H129" s="9" t="s">
        <v>127</v>
      </c>
      <c r="I129" s="3" t="s">
        <v>1459</v>
      </c>
      <c r="J129" s="13" t="s">
        <v>1757</v>
      </c>
      <c r="K129" s="14" t="s">
        <v>1758</v>
      </c>
      <c r="L129" s="18">
        <f t="shared" si="5"/>
        <v>2.4722222222222201E-2</v>
      </c>
      <c r="M129">
        <f t="shared" si="6"/>
        <v>10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1759</v>
      </c>
      <c r="H130" s="9" t="s">
        <v>127</v>
      </c>
      <c r="I130" s="3" t="s">
        <v>1459</v>
      </c>
      <c r="J130" s="13" t="s">
        <v>1760</v>
      </c>
      <c r="K130" s="14" t="s">
        <v>1761</v>
      </c>
      <c r="L130" s="18">
        <f t="shared" si="5"/>
        <v>2.9872685185185155E-2</v>
      </c>
      <c r="M130">
        <f t="shared" si="6"/>
        <v>10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1762</v>
      </c>
      <c r="H131" s="9" t="s">
        <v>127</v>
      </c>
      <c r="I131" s="3" t="s">
        <v>1459</v>
      </c>
      <c r="J131" s="13" t="s">
        <v>1763</v>
      </c>
      <c r="K131" s="14" t="s">
        <v>1764</v>
      </c>
      <c r="L131" s="18">
        <f t="shared" ref="L131:L192" si="7">K131-J131</f>
        <v>2.091435185185192E-2</v>
      </c>
      <c r="M131">
        <f t="shared" ref="M131:M192" si="8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1765</v>
      </c>
      <c r="H132" s="9" t="s">
        <v>127</v>
      </c>
      <c r="I132" s="3" t="s">
        <v>1459</v>
      </c>
      <c r="J132" s="13" t="s">
        <v>1766</v>
      </c>
      <c r="K132" s="14" t="s">
        <v>1767</v>
      </c>
      <c r="L132" s="18">
        <f t="shared" si="7"/>
        <v>2.7233796296296298E-2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1768</v>
      </c>
      <c r="H133" s="9" t="s">
        <v>127</v>
      </c>
      <c r="I133" s="3" t="s">
        <v>1459</v>
      </c>
      <c r="J133" s="13" t="s">
        <v>1769</v>
      </c>
      <c r="K133" s="14" t="s">
        <v>1770</v>
      </c>
      <c r="L133" s="18">
        <f t="shared" si="7"/>
        <v>2.0254629629629539E-2</v>
      </c>
      <c r="M133">
        <f t="shared" si="8"/>
        <v>13</v>
      </c>
    </row>
    <row r="134" spans="1:13" x14ac:dyDescent="0.25">
      <c r="A134" s="11"/>
      <c r="B134" s="12"/>
      <c r="C134" s="9" t="s">
        <v>181</v>
      </c>
      <c r="D134" s="9" t="s">
        <v>182</v>
      </c>
      <c r="E134" s="9" t="s">
        <v>182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1771</v>
      </c>
      <c r="H135" s="9" t="s">
        <v>127</v>
      </c>
      <c r="I135" s="3" t="s">
        <v>1459</v>
      </c>
      <c r="J135" s="13" t="s">
        <v>1772</v>
      </c>
      <c r="K135" s="14" t="s">
        <v>1773</v>
      </c>
      <c r="L135" s="18">
        <f t="shared" si="7"/>
        <v>2.5115740740740744E-2</v>
      </c>
      <c r="M135">
        <f t="shared" si="8"/>
        <v>6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1774</v>
      </c>
      <c r="H136" s="9" t="s">
        <v>127</v>
      </c>
      <c r="I136" s="3" t="s">
        <v>1459</v>
      </c>
      <c r="J136" s="13" t="s">
        <v>1775</v>
      </c>
      <c r="K136" s="14" t="s">
        <v>1776</v>
      </c>
      <c r="L136" s="18">
        <f t="shared" si="7"/>
        <v>2.5833333333333375E-2</v>
      </c>
      <c r="M136">
        <f t="shared" si="8"/>
        <v>10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1777</v>
      </c>
      <c r="H137" s="9" t="s">
        <v>127</v>
      </c>
      <c r="I137" s="3" t="s">
        <v>1459</v>
      </c>
      <c r="J137" s="13" t="s">
        <v>1778</v>
      </c>
      <c r="K137" s="14" t="s">
        <v>1779</v>
      </c>
      <c r="L137" s="18">
        <f t="shared" si="7"/>
        <v>1.4120370370370394E-2</v>
      </c>
      <c r="M137">
        <f t="shared" si="8"/>
        <v>14</v>
      </c>
    </row>
    <row r="138" spans="1:13" x14ac:dyDescent="0.25">
      <c r="A138" s="11"/>
      <c r="B138" s="12"/>
      <c r="C138" s="9" t="s">
        <v>104</v>
      </c>
      <c r="D138" s="9" t="s">
        <v>105</v>
      </c>
      <c r="E138" s="10" t="s">
        <v>12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105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1780</v>
      </c>
      <c r="H140" s="9" t="s">
        <v>127</v>
      </c>
      <c r="I140" s="3" t="s">
        <v>1459</v>
      </c>
      <c r="J140" s="13" t="s">
        <v>1781</v>
      </c>
      <c r="K140" s="14" t="s">
        <v>1782</v>
      </c>
      <c r="L140" s="18">
        <f t="shared" si="7"/>
        <v>1.8310185185185179E-2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1783</v>
      </c>
      <c r="H141" s="9" t="s">
        <v>127</v>
      </c>
      <c r="I141" s="3" t="s">
        <v>1459</v>
      </c>
      <c r="J141" s="13" t="s">
        <v>1784</v>
      </c>
      <c r="K141" s="14" t="s">
        <v>1785</v>
      </c>
      <c r="L141" s="18">
        <f t="shared" si="7"/>
        <v>1.9548611111111114E-2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9" t="s">
        <v>192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1786</v>
      </c>
      <c r="H143" s="9" t="s">
        <v>127</v>
      </c>
      <c r="I143" s="3" t="s">
        <v>1459</v>
      </c>
      <c r="J143" s="13" t="s">
        <v>1787</v>
      </c>
      <c r="K143" s="14" t="s">
        <v>1788</v>
      </c>
      <c r="L143" s="18">
        <f t="shared" si="7"/>
        <v>2.8391203703703682E-2</v>
      </c>
      <c r="M143">
        <f t="shared" si="8"/>
        <v>7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1789</v>
      </c>
      <c r="H144" s="9" t="s">
        <v>127</v>
      </c>
      <c r="I144" s="3" t="s">
        <v>1459</v>
      </c>
      <c r="J144" s="13" t="s">
        <v>1790</v>
      </c>
      <c r="K144" s="14" t="s">
        <v>1791</v>
      </c>
      <c r="L144" s="18">
        <f t="shared" si="7"/>
        <v>4.7488425925925948E-2</v>
      </c>
      <c r="M144">
        <f t="shared" si="8"/>
        <v>9</v>
      </c>
    </row>
    <row r="145" spans="1:13" x14ac:dyDescent="0.25">
      <c r="A145" s="11"/>
      <c r="B145" s="12"/>
      <c r="C145" s="9" t="s">
        <v>1241</v>
      </c>
      <c r="D145" s="9" t="s">
        <v>1242</v>
      </c>
      <c r="E145" s="9" t="s">
        <v>1242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1792</v>
      </c>
      <c r="H146" s="9" t="s">
        <v>127</v>
      </c>
      <c r="I146" s="3" t="s">
        <v>1459</v>
      </c>
      <c r="J146" s="13" t="s">
        <v>1793</v>
      </c>
      <c r="K146" s="14" t="s">
        <v>1794</v>
      </c>
      <c r="L146" s="18">
        <f t="shared" si="7"/>
        <v>1.8935185185185194E-2</v>
      </c>
      <c r="M146">
        <f t="shared" si="8"/>
        <v>2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1795</v>
      </c>
      <c r="H147" s="9" t="s">
        <v>127</v>
      </c>
      <c r="I147" s="3" t="s">
        <v>1459</v>
      </c>
      <c r="J147" s="13" t="s">
        <v>1796</v>
      </c>
      <c r="K147" s="14" t="s">
        <v>1797</v>
      </c>
      <c r="L147" s="18">
        <f t="shared" si="7"/>
        <v>1.4421296296296293E-2</v>
      </c>
      <c r="M147">
        <f t="shared" si="8"/>
        <v>3</v>
      </c>
    </row>
    <row r="148" spans="1:13" x14ac:dyDescent="0.25">
      <c r="A148" s="11"/>
      <c r="B148" s="12"/>
      <c r="C148" s="9" t="s">
        <v>355</v>
      </c>
      <c r="D148" s="9" t="s">
        <v>356</v>
      </c>
      <c r="E148" s="9" t="s">
        <v>356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1798</v>
      </c>
      <c r="H149" s="9" t="s">
        <v>127</v>
      </c>
      <c r="I149" s="3" t="s">
        <v>1459</v>
      </c>
      <c r="J149" s="13" t="s">
        <v>1799</v>
      </c>
      <c r="K149" s="14" t="s">
        <v>1800</v>
      </c>
      <c r="L149" s="18">
        <f t="shared" si="7"/>
        <v>2.7719907407407401E-2</v>
      </c>
      <c r="M149">
        <f t="shared" si="8"/>
        <v>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1801</v>
      </c>
      <c r="H150" s="9" t="s">
        <v>127</v>
      </c>
      <c r="I150" s="3" t="s">
        <v>1459</v>
      </c>
      <c r="J150" s="13" t="s">
        <v>1802</v>
      </c>
      <c r="K150" s="14" t="s">
        <v>1803</v>
      </c>
      <c r="L150" s="18">
        <f t="shared" si="7"/>
        <v>2.4224537037036975E-2</v>
      </c>
      <c r="M150">
        <f t="shared" si="8"/>
        <v>8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1804</v>
      </c>
      <c r="H151" s="9" t="s">
        <v>127</v>
      </c>
      <c r="I151" s="3" t="s">
        <v>1459</v>
      </c>
      <c r="J151" s="13" t="s">
        <v>1805</v>
      </c>
      <c r="K151" s="14" t="s">
        <v>1806</v>
      </c>
      <c r="L151" s="18">
        <f t="shared" si="7"/>
        <v>3.0868055555555496E-2</v>
      </c>
      <c r="M151">
        <f t="shared" si="8"/>
        <v>8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1807</v>
      </c>
      <c r="H152" s="9" t="s">
        <v>127</v>
      </c>
      <c r="I152" s="3" t="s">
        <v>1459</v>
      </c>
      <c r="J152" s="13" t="s">
        <v>1808</v>
      </c>
      <c r="K152" s="14" t="s">
        <v>1809</v>
      </c>
      <c r="L152" s="18">
        <f t="shared" si="7"/>
        <v>2.1782407407407445E-2</v>
      </c>
      <c r="M152">
        <f t="shared" si="8"/>
        <v>13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1810</v>
      </c>
      <c r="H153" s="9" t="s">
        <v>127</v>
      </c>
      <c r="I153" s="3" t="s">
        <v>1459</v>
      </c>
      <c r="J153" s="13" t="s">
        <v>1811</v>
      </c>
      <c r="K153" s="14" t="s">
        <v>1812</v>
      </c>
      <c r="L153" s="18">
        <f t="shared" si="7"/>
        <v>1.7743055555555554E-2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1813</v>
      </c>
      <c r="H154" s="9" t="s">
        <v>127</v>
      </c>
      <c r="I154" s="3" t="s">
        <v>1459</v>
      </c>
      <c r="J154" s="13" t="s">
        <v>1814</v>
      </c>
      <c r="K154" s="14" t="s">
        <v>1815</v>
      </c>
      <c r="L154" s="18">
        <f t="shared" si="7"/>
        <v>1.4375000000000027E-2</v>
      </c>
      <c r="M154">
        <f t="shared" si="8"/>
        <v>18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1816</v>
      </c>
      <c r="H155" s="9" t="s">
        <v>127</v>
      </c>
      <c r="I155" s="3" t="s">
        <v>1459</v>
      </c>
      <c r="J155" s="13" t="s">
        <v>1817</v>
      </c>
      <c r="K155" s="14" t="s">
        <v>1818</v>
      </c>
      <c r="L155" s="18">
        <f t="shared" si="7"/>
        <v>1.4664351851851776E-2</v>
      </c>
      <c r="M155">
        <f t="shared" si="8"/>
        <v>19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1819</v>
      </c>
      <c r="H156" s="9" t="s">
        <v>127</v>
      </c>
      <c r="I156" s="3" t="s">
        <v>1459</v>
      </c>
      <c r="J156" s="13" t="s">
        <v>1820</v>
      </c>
      <c r="K156" s="14" t="s">
        <v>1821</v>
      </c>
      <c r="L156" s="18">
        <f t="shared" si="7"/>
        <v>2.3113425925925912E-2</v>
      </c>
      <c r="M156">
        <f t="shared" si="8"/>
        <v>19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1822</v>
      </c>
      <c r="H157" s="9" t="s">
        <v>127</v>
      </c>
      <c r="I157" s="3" t="s">
        <v>1459</v>
      </c>
      <c r="J157" s="13" t="s">
        <v>1823</v>
      </c>
      <c r="K157" s="14" t="s">
        <v>1824</v>
      </c>
      <c r="L157" s="18">
        <f t="shared" si="7"/>
        <v>1.6342592592592631E-2</v>
      </c>
      <c r="M157">
        <f t="shared" si="8"/>
        <v>23</v>
      </c>
    </row>
    <row r="158" spans="1:13" x14ac:dyDescent="0.25">
      <c r="A158" s="11"/>
      <c r="B158" s="12"/>
      <c r="C158" s="9" t="s">
        <v>592</v>
      </c>
      <c r="D158" s="9" t="s">
        <v>593</v>
      </c>
      <c r="E158" s="9" t="s">
        <v>593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1825</v>
      </c>
      <c r="H159" s="9" t="s">
        <v>127</v>
      </c>
      <c r="I159" s="3" t="s">
        <v>1459</v>
      </c>
      <c r="J159" s="13" t="s">
        <v>1826</v>
      </c>
      <c r="K159" s="14" t="s">
        <v>1827</v>
      </c>
      <c r="L159" s="18">
        <f t="shared" si="7"/>
        <v>1.9525462962962981E-2</v>
      </c>
      <c r="M159">
        <f t="shared" si="8"/>
        <v>5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1828</v>
      </c>
      <c r="H160" s="9" t="s">
        <v>127</v>
      </c>
      <c r="I160" s="3" t="s">
        <v>1459</v>
      </c>
      <c r="J160" s="13" t="s">
        <v>1829</v>
      </c>
      <c r="K160" s="14" t="s">
        <v>1830</v>
      </c>
      <c r="L160" s="18">
        <f t="shared" si="7"/>
        <v>2.5277777777777843E-2</v>
      </c>
      <c r="M160">
        <f t="shared" si="8"/>
        <v>8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1831</v>
      </c>
      <c r="H161" s="9" t="s">
        <v>127</v>
      </c>
      <c r="I161" s="3" t="s">
        <v>1459</v>
      </c>
      <c r="J161" s="13" t="s">
        <v>1832</v>
      </c>
      <c r="K161" s="14" t="s">
        <v>1833</v>
      </c>
      <c r="L161" s="18">
        <f t="shared" si="7"/>
        <v>2.6134259259259274E-2</v>
      </c>
      <c r="M161">
        <f t="shared" si="8"/>
        <v>8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1834</v>
      </c>
      <c r="H162" s="9" t="s">
        <v>127</v>
      </c>
      <c r="I162" s="3" t="s">
        <v>1459</v>
      </c>
      <c r="J162" s="13" t="s">
        <v>1835</v>
      </c>
      <c r="K162" s="14" t="s">
        <v>1836</v>
      </c>
      <c r="L162" s="18">
        <f t="shared" si="7"/>
        <v>2.3425925925925906E-2</v>
      </c>
      <c r="M162">
        <f t="shared" si="8"/>
        <v>11</v>
      </c>
    </row>
    <row r="163" spans="1:13" x14ac:dyDescent="0.25">
      <c r="A163" s="11"/>
      <c r="B163" s="12"/>
      <c r="C163" s="9" t="s">
        <v>73</v>
      </c>
      <c r="D163" s="9" t="s">
        <v>74</v>
      </c>
      <c r="E163" s="9" t="s">
        <v>384</v>
      </c>
      <c r="F163" s="9" t="s">
        <v>15</v>
      </c>
      <c r="G163" s="10" t="s">
        <v>12</v>
      </c>
      <c r="H163" s="5"/>
      <c r="I163" s="6"/>
      <c r="J163" s="7"/>
      <c r="K163" s="8"/>
    </row>
    <row r="164" spans="1:13" x14ac:dyDescent="0.25">
      <c r="A164" s="11"/>
      <c r="B164" s="12"/>
      <c r="C164" s="12"/>
      <c r="D164" s="12"/>
      <c r="E164" s="12"/>
      <c r="F164" s="12"/>
      <c r="G164" s="9" t="s">
        <v>1837</v>
      </c>
      <c r="H164" s="9" t="s">
        <v>386</v>
      </c>
      <c r="I164" s="3" t="s">
        <v>1459</v>
      </c>
      <c r="J164" s="13" t="s">
        <v>1838</v>
      </c>
      <c r="K164" s="14" t="s">
        <v>1839</v>
      </c>
      <c r="L164" s="18">
        <f t="shared" si="7"/>
        <v>2.270833333333333E-2</v>
      </c>
      <c r="M164">
        <f t="shared" si="8"/>
        <v>6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1840</v>
      </c>
      <c r="H165" s="9" t="s">
        <v>386</v>
      </c>
      <c r="I165" s="3" t="s">
        <v>1459</v>
      </c>
      <c r="J165" s="13" t="s">
        <v>1841</v>
      </c>
      <c r="K165" s="14" t="s">
        <v>28</v>
      </c>
      <c r="L165" s="18">
        <f t="shared" si="7"/>
        <v>2.2013888888888888E-2</v>
      </c>
      <c r="M165">
        <f t="shared" si="8"/>
        <v>7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1842</v>
      </c>
      <c r="H166" s="9" t="s">
        <v>386</v>
      </c>
      <c r="I166" s="3" t="s">
        <v>1459</v>
      </c>
      <c r="J166" s="13" t="s">
        <v>1843</v>
      </c>
      <c r="K166" s="14" t="s">
        <v>1844</v>
      </c>
      <c r="L166" s="18">
        <f t="shared" si="7"/>
        <v>1.3321759259259214E-2</v>
      </c>
      <c r="M166">
        <f t="shared" si="8"/>
        <v>10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1845</v>
      </c>
      <c r="H167" s="9" t="s">
        <v>386</v>
      </c>
      <c r="I167" s="3" t="s">
        <v>1459</v>
      </c>
      <c r="J167" s="13" t="s">
        <v>1846</v>
      </c>
      <c r="K167" s="14" t="s">
        <v>1847</v>
      </c>
      <c r="L167" s="18">
        <f t="shared" si="7"/>
        <v>1.7835648148148198E-2</v>
      </c>
      <c r="M167">
        <f t="shared" si="8"/>
        <v>16</v>
      </c>
    </row>
    <row r="168" spans="1:13" x14ac:dyDescent="0.25">
      <c r="A168" s="11"/>
      <c r="B168" s="12"/>
      <c r="C168" s="9" t="s">
        <v>209</v>
      </c>
      <c r="D168" s="9" t="s">
        <v>210</v>
      </c>
      <c r="E168" s="9" t="s">
        <v>210</v>
      </c>
      <c r="F168" s="9" t="s">
        <v>15</v>
      </c>
      <c r="G168" s="10" t="s">
        <v>12</v>
      </c>
      <c r="H168" s="5"/>
      <c r="I168" s="6"/>
      <c r="J168" s="7"/>
      <c r="K168" s="8"/>
    </row>
    <row r="169" spans="1:13" x14ac:dyDescent="0.25">
      <c r="A169" s="11"/>
      <c r="B169" s="12"/>
      <c r="C169" s="12"/>
      <c r="D169" s="12"/>
      <c r="E169" s="12"/>
      <c r="F169" s="12"/>
      <c r="G169" s="9" t="s">
        <v>1848</v>
      </c>
      <c r="H169" s="9" t="s">
        <v>127</v>
      </c>
      <c r="I169" s="3" t="s">
        <v>1459</v>
      </c>
      <c r="J169" s="13" t="s">
        <v>1849</v>
      </c>
      <c r="K169" s="14" t="s">
        <v>1850</v>
      </c>
      <c r="L169" s="18">
        <f t="shared" si="7"/>
        <v>2.5196759259259238E-2</v>
      </c>
      <c r="M169">
        <f t="shared" si="8"/>
        <v>8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1851</v>
      </c>
      <c r="H170" s="9" t="s">
        <v>127</v>
      </c>
      <c r="I170" s="3" t="s">
        <v>1459</v>
      </c>
      <c r="J170" s="13" t="s">
        <v>1852</v>
      </c>
      <c r="K170" s="14" t="s">
        <v>1853</v>
      </c>
      <c r="L170" s="18">
        <f t="shared" si="7"/>
        <v>3.6574074074074092E-2</v>
      </c>
      <c r="M170">
        <f t="shared" si="8"/>
        <v>8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1854</v>
      </c>
      <c r="H171" s="9" t="s">
        <v>127</v>
      </c>
      <c r="I171" s="3" t="s">
        <v>1459</v>
      </c>
      <c r="J171" s="13" t="s">
        <v>1855</v>
      </c>
      <c r="K171" s="14" t="s">
        <v>1856</v>
      </c>
      <c r="L171" s="18">
        <f t="shared" si="7"/>
        <v>1.3958333333333184E-2</v>
      </c>
      <c r="M171">
        <f t="shared" si="8"/>
        <v>20</v>
      </c>
    </row>
    <row r="172" spans="1:13" x14ac:dyDescent="0.25">
      <c r="A172" s="3" t="s">
        <v>414</v>
      </c>
      <c r="B172" s="9" t="s">
        <v>415</v>
      </c>
      <c r="C172" s="10" t="s">
        <v>12</v>
      </c>
      <c r="D172" s="5"/>
      <c r="E172" s="5"/>
      <c r="F172" s="5"/>
      <c r="G172" s="5"/>
      <c r="H172" s="5"/>
      <c r="I172" s="6"/>
      <c r="J172" s="7"/>
      <c r="K172" s="8"/>
    </row>
    <row r="173" spans="1:13" x14ac:dyDescent="0.25">
      <c r="A173" s="11"/>
      <c r="B173" s="12"/>
      <c r="C173" s="9" t="s">
        <v>422</v>
      </c>
      <c r="D173" s="9" t="s">
        <v>423</v>
      </c>
      <c r="E173" s="9" t="s">
        <v>423</v>
      </c>
      <c r="F173" s="9" t="s">
        <v>418</v>
      </c>
      <c r="G173" s="9" t="s">
        <v>1857</v>
      </c>
      <c r="H173" s="9" t="s">
        <v>127</v>
      </c>
      <c r="I173" s="3" t="s">
        <v>1459</v>
      </c>
      <c r="J173" s="13" t="s">
        <v>1858</v>
      </c>
      <c r="K173" s="14" t="s">
        <v>1859</v>
      </c>
      <c r="L173" s="18">
        <f t="shared" si="7"/>
        <v>2.6122685185185235E-2</v>
      </c>
      <c r="M173">
        <f t="shared" si="8"/>
        <v>14</v>
      </c>
    </row>
    <row r="174" spans="1:13" x14ac:dyDescent="0.25">
      <c r="A174" s="11"/>
      <c r="B174" s="12"/>
      <c r="C174" s="9" t="s">
        <v>427</v>
      </c>
      <c r="D174" s="9" t="s">
        <v>428</v>
      </c>
      <c r="E174" s="9" t="s">
        <v>428</v>
      </c>
      <c r="F174" s="9" t="s">
        <v>418</v>
      </c>
      <c r="G174" s="9" t="s">
        <v>1860</v>
      </c>
      <c r="H174" s="9" t="s">
        <v>127</v>
      </c>
      <c r="I174" s="3" t="s">
        <v>1459</v>
      </c>
      <c r="J174" s="13" t="s">
        <v>1861</v>
      </c>
      <c r="K174" s="14" t="s">
        <v>1862</v>
      </c>
      <c r="L174" s="18">
        <f t="shared" si="7"/>
        <v>1.6747685185185157E-2</v>
      </c>
      <c r="M174">
        <f t="shared" si="8"/>
        <v>4</v>
      </c>
    </row>
    <row r="175" spans="1:13" x14ac:dyDescent="0.25">
      <c r="A175" s="3" t="s">
        <v>432</v>
      </c>
      <c r="B175" s="9" t="s">
        <v>433</v>
      </c>
      <c r="C175" s="10" t="s">
        <v>12</v>
      </c>
      <c r="D175" s="5"/>
      <c r="E175" s="5"/>
      <c r="F175" s="5"/>
      <c r="G175" s="5"/>
      <c r="H175" s="5"/>
      <c r="I175" s="6"/>
      <c r="J175" s="7"/>
      <c r="K175" s="8"/>
    </row>
    <row r="176" spans="1:13" x14ac:dyDescent="0.25">
      <c r="A176" s="11"/>
      <c r="B176" s="12"/>
      <c r="C176" s="9" t="s">
        <v>1388</v>
      </c>
      <c r="D176" s="9" t="s">
        <v>1389</v>
      </c>
      <c r="E176" s="9" t="s">
        <v>1390</v>
      </c>
      <c r="F176" s="9" t="s">
        <v>15</v>
      </c>
      <c r="G176" s="9" t="s">
        <v>1863</v>
      </c>
      <c r="H176" s="9" t="s">
        <v>127</v>
      </c>
      <c r="I176" s="3" t="s">
        <v>1459</v>
      </c>
      <c r="J176" s="13" t="s">
        <v>1864</v>
      </c>
      <c r="K176" s="14" t="s">
        <v>1865</v>
      </c>
      <c r="L176" s="18">
        <f t="shared" si="7"/>
        <v>1.606481481481481E-2</v>
      </c>
      <c r="M176">
        <f t="shared" si="8"/>
        <v>14</v>
      </c>
    </row>
    <row r="177" spans="1:13" x14ac:dyDescent="0.25">
      <c r="A177" s="11"/>
      <c r="B177" s="12"/>
      <c r="C177" s="9" t="s">
        <v>434</v>
      </c>
      <c r="D177" s="9" t="s">
        <v>435</v>
      </c>
      <c r="E177" s="9" t="s">
        <v>436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1866</v>
      </c>
      <c r="H178" s="9" t="s">
        <v>127</v>
      </c>
      <c r="I178" s="3" t="s">
        <v>1459</v>
      </c>
      <c r="J178" s="13" t="s">
        <v>1867</v>
      </c>
      <c r="K178" s="14" t="s">
        <v>1868</v>
      </c>
      <c r="L178" s="18">
        <f t="shared" si="7"/>
        <v>2.4803240740740695E-2</v>
      </c>
      <c r="M178">
        <f t="shared" si="8"/>
        <v>10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1869</v>
      </c>
      <c r="H179" s="9" t="s">
        <v>127</v>
      </c>
      <c r="I179" s="3" t="s">
        <v>1459</v>
      </c>
      <c r="J179" s="13" t="s">
        <v>1870</v>
      </c>
      <c r="K179" s="14" t="s">
        <v>1871</v>
      </c>
      <c r="L179" s="18">
        <f t="shared" si="7"/>
        <v>3.6840277777777763E-2</v>
      </c>
      <c r="M179">
        <f t="shared" si="8"/>
        <v>16</v>
      </c>
    </row>
    <row r="180" spans="1:13" x14ac:dyDescent="0.25">
      <c r="A180" s="11"/>
      <c r="B180" s="12"/>
      <c r="C180" s="9" t="s">
        <v>443</v>
      </c>
      <c r="D180" s="9" t="s">
        <v>444</v>
      </c>
      <c r="E180" s="9" t="s">
        <v>444</v>
      </c>
      <c r="F180" s="9" t="s">
        <v>15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1872</v>
      </c>
      <c r="H181" s="9" t="s">
        <v>127</v>
      </c>
      <c r="I181" s="3" t="s">
        <v>1459</v>
      </c>
      <c r="J181" s="13" t="s">
        <v>1873</v>
      </c>
      <c r="K181" s="14" t="s">
        <v>1874</v>
      </c>
      <c r="L181" s="18">
        <f t="shared" si="7"/>
        <v>1.3182870370370359E-2</v>
      </c>
      <c r="M181">
        <f t="shared" si="8"/>
        <v>5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1875</v>
      </c>
      <c r="H182" s="9" t="s">
        <v>127</v>
      </c>
      <c r="I182" s="3" t="s">
        <v>1459</v>
      </c>
      <c r="J182" s="13" t="s">
        <v>1876</v>
      </c>
      <c r="K182" s="14" t="s">
        <v>1877</v>
      </c>
      <c r="L182" s="18">
        <f t="shared" si="7"/>
        <v>2.3668981481481499E-2</v>
      </c>
      <c r="M182">
        <f t="shared" si="8"/>
        <v>11</v>
      </c>
    </row>
    <row r="183" spans="1:13" x14ac:dyDescent="0.25">
      <c r="A183" s="11"/>
      <c r="B183" s="12"/>
      <c r="C183" s="9" t="s">
        <v>930</v>
      </c>
      <c r="D183" s="9" t="s">
        <v>931</v>
      </c>
      <c r="E183" s="9" t="s">
        <v>932</v>
      </c>
      <c r="F183" s="9" t="s">
        <v>15</v>
      </c>
      <c r="G183" s="9" t="s">
        <v>1878</v>
      </c>
      <c r="H183" s="9" t="s">
        <v>127</v>
      </c>
      <c r="I183" s="3" t="s">
        <v>1459</v>
      </c>
      <c r="J183" s="13" t="s">
        <v>1879</v>
      </c>
      <c r="K183" s="14" t="s">
        <v>1880</v>
      </c>
      <c r="L183" s="18">
        <f t="shared" si="7"/>
        <v>1.7453703703703805E-2</v>
      </c>
      <c r="M183">
        <f t="shared" si="8"/>
        <v>17</v>
      </c>
    </row>
    <row r="184" spans="1:13" x14ac:dyDescent="0.25">
      <c r="A184" s="11"/>
      <c r="B184" s="12"/>
      <c r="C184" s="9" t="s">
        <v>954</v>
      </c>
      <c r="D184" s="9" t="s">
        <v>955</v>
      </c>
      <c r="E184" s="9" t="s">
        <v>956</v>
      </c>
      <c r="F184" s="9" t="s">
        <v>15</v>
      </c>
      <c r="G184" s="9" t="s">
        <v>1881</v>
      </c>
      <c r="H184" s="9" t="s">
        <v>127</v>
      </c>
      <c r="I184" s="3" t="s">
        <v>1459</v>
      </c>
      <c r="J184" s="13" t="s">
        <v>1882</v>
      </c>
      <c r="K184" s="14" t="s">
        <v>1883</v>
      </c>
      <c r="L184" s="18">
        <f t="shared" si="7"/>
        <v>1.4386574074074066E-2</v>
      </c>
      <c r="M184">
        <f t="shared" si="8"/>
        <v>4</v>
      </c>
    </row>
    <row r="185" spans="1:13" x14ac:dyDescent="0.25">
      <c r="A185" s="11"/>
      <c r="B185" s="12"/>
      <c r="C185" s="9" t="s">
        <v>451</v>
      </c>
      <c r="D185" s="9" t="s">
        <v>452</v>
      </c>
      <c r="E185" s="9" t="s">
        <v>453</v>
      </c>
      <c r="F185" s="9" t="s">
        <v>15</v>
      </c>
      <c r="G185" s="9" t="s">
        <v>1884</v>
      </c>
      <c r="H185" s="9" t="s">
        <v>127</v>
      </c>
      <c r="I185" s="3" t="s">
        <v>1459</v>
      </c>
      <c r="J185" s="13" t="s">
        <v>1885</v>
      </c>
      <c r="K185" s="14" t="s">
        <v>1886</v>
      </c>
      <c r="L185" s="18">
        <f t="shared" si="7"/>
        <v>1.8831018518518539E-2</v>
      </c>
      <c r="M185">
        <f t="shared" si="8"/>
        <v>12</v>
      </c>
    </row>
    <row r="186" spans="1:13" x14ac:dyDescent="0.25">
      <c r="A186" s="3" t="s">
        <v>457</v>
      </c>
      <c r="B186" s="9" t="s">
        <v>458</v>
      </c>
      <c r="C186" s="10" t="s">
        <v>12</v>
      </c>
      <c r="D186" s="5"/>
      <c r="E186" s="5"/>
      <c r="F186" s="5"/>
      <c r="G186" s="5"/>
      <c r="H186" s="5"/>
      <c r="I186" s="6"/>
      <c r="J186" s="7"/>
      <c r="K186" s="8"/>
    </row>
    <row r="187" spans="1:13" x14ac:dyDescent="0.25">
      <c r="A187" s="11"/>
      <c r="B187" s="12"/>
      <c r="C187" s="9" t="s">
        <v>1388</v>
      </c>
      <c r="D187" s="9" t="s">
        <v>1389</v>
      </c>
      <c r="E187" s="9" t="s">
        <v>1390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1887</v>
      </c>
      <c r="H188" s="9" t="s">
        <v>17</v>
      </c>
      <c r="I188" s="3" t="s">
        <v>1459</v>
      </c>
      <c r="J188" s="13" t="s">
        <v>1888</v>
      </c>
      <c r="K188" s="14" t="s">
        <v>1889</v>
      </c>
      <c r="L188" s="18">
        <f t="shared" si="7"/>
        <v>3.0185185185185148E-2</v>
      </c>
      <c r="M188">
        <f t="shared" si="8"/>
        <v>9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1890</v>
      </c>
      <c r="H189" s="9" t="s">
        <v>17</v>
      </c>
      <c r="I189" s="3" t="s">
        <v>1459</v>
      </c>
      <c r="J189" s="13" t="s">
        <v>1891</v>
      </c>
      <c r="K189" s="14" t="s">
        <v>1892</v>
      </c>
      <c r="L189" s="18">
        <f t="shared" si="7"/>
        <v>3.4756944444444438E-2</v>
      </c>
      <c r="M189">
        <f t="shared" si="8"/>
        <v>9</v>
      </c>
    </row>
    <row r="190" spans="1:13" x14ac:dyDescent="0.25">
      <c r="A190" s="11"/>
      <c r="B190" s="12"/>
      <c r="C190" s="9" t="s">
        <v>443</v>
      </c>
      <c r="D190" s="9" t="s">
        <v>444</v>
      </c>
      <c r="E190" s="9" t="s">
        <v>444</v>
      </c>
      <c r="F190" s="9" t="s">
        <v>15</v>
      </c>
      <c r="G190" s="9" t="s">
        <v>1893</v>
      </c>
      <c r="H190" s="9" t="s">
        <v>17</v>
      </c>
      <c r="I190" s="3" t="s">
        <v>1459</v>
      </c>
      <c r="J190" s="13" t="s">
        <v>1894</v>
      </c>
      <c r="K190" s="14" t="s">
        <v>1895</v>
      </c>
      <c r="L190" s="18">
        <f t="shared" si="7"/>
        <v>2.0706018518518499E-2</v>
      </c>
      <c r="M190">
        <f t="shared" si="8"/>
        <v>12</v>
      </c>
    </row>
    <row r="191" spans="1:13" x14ac:dyDescent="0.25">
      <c r="A191" s="11"/>
      <c r="B191" s="12"/>
      <c r="C191" s="9" t="s">
        <v>963</v>
      </c>
      <c r="D191" s="9" t="s">
        <v>964</v>
      </c>
      <c r="E191" s="9" t="s">
        <v>965</v>
      </c>
      <c r="F191" s="9" t="s">
        <v>15</v>
      </c>
      <c r="G191" s="9" t="s">
        <v>1896</v>
      </c>
      <c r="H191" s="9" t="s">
        <v>17</v>
      </c>
      <c r="I191" s="3" t="s">
        <v>1459</v>
      </c>
      <c r="J191" s="13" t="s">
        <v>1897</v>
      </c>
      <c r="K191" s="14" t="s">
        <v>1898</v>
      </c>
      <c r="L191" s="18">
        <f t="shared" si="7"/>
        <v>1.806712962962953E-2</v>
      </c>
      <c r="M191">
        <f t="shared" si="8"/>
        <v>15</v>
      </c>
    </row>
    <row r="192" spans="1:13" x14ac:dyDescent="0.25">
      <c r="A192" s="11"/>
      <c r="B192" s="11"/>
      <c r="C192" s="3" t="s">
        <v>459</v>
      </c>
      <c r="D192" s="3" t="s">
        <v>460</v>
      </c>
      <c r="E192" s="3" t="s">
        <v>461</v>
      </c>
      <c r="F192" s="3" t="s">
        <v>15</v>
      </c>
      <c r="G192" s="3" t="s">
        <v>1899</v>
      </c>
      <c r="H192" s="3" t="s">
        <v>17</v>
      </c>
      <c r="I192" s="3" t="s">
        <v>1459</v>
      </c>
      <c r="J192" s="15" t="s">
        <v>741</v>
      </c>
      <c r="K192" s="16" t="s">
        <v>1900</v>
      </c>
      <c r="L192" s="18">
        <f t="shared" si="7"/>
        <v>2.1400462962962941E-2</v>
      </c>
      <c r="M192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opLeftCell="I1" workbookViewId="0">
      <selection activeCell="P1" sqref="P1:P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5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4.625</v>
      </c>
      <c r="R2" s="19">
        <v>1.5972222222222224E-2</v>
      </c>
      <c r="S2" s="18">
        <f>AVERAGEIF($R$2:$R$25, "&lt;&gt; 0")</f>
        <v>1.9246827568008131E-2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4.625</v>
      </c>
      <c r="R3" s="19">
        <f t="shared" ref="R3:R24" si="1">AVERAGEIF(M:M,O3,L:L)</f>
        <v>1.5474537037037044E-2</v>
      </c>
      <c r="S3" s="18">
        <f t="shared" ref="S3:S25" si="2">AVERAGEIF($R$2:$R$25, "&lt;&gt; 0")</f>
        <v>1.9246827568008131E-2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1901</v>
      </c>
      <c r="H4" s="9" t="s">
        <v>17</v>
      </c>
      <c r="I4" s="3" t="s">
        <v>1902</v>
      </c>
      <c r="J4" s="13" t="s">
        <v>1903</v>
      </c>
      <c r="K4" s="14" t="s">
        <v>1904</v>
      </c>
      <c r="L4" s="18">
        <f t="shared" ref="L4:L65" si="3">K4-J4</f>
        <v>2.6597222222222217E-2</v>
      </c>
      <c r="M4">
        <f t="shared" ref="M4:M65" si="4">HOUR(J4)</f>
        <v>7</v>
      </c>
      <c r="O4">
        <v>2</v>
      </c>
      <c r="P4">
        <f>COUNTIF(M:M,"2")</f>
        <v>1</v>
      </c>
      <c r="Q4">
        <f t="shared" si="0"/>
        <v>4.625</v>
      </c>
      <c r="R4" s="19">
        <f t="shared" si="1"/>
        <v>1.0509259259259246E-2</v>
      </c>
      <c r="S4" s="18">
        <f t="shared" si="2"/>
        <v>1.9246827568008131E-2</v>
      </c>
    </row>
    <row r="5" spans="1:19" x14ac:dyDescent="0.25">
      <c r="A5" s="11"/>
      <c r="B5" s="12"/>
      <c r="C5" s="9" t="s">
        <v>24</v>
      </c>
      <c r="D5" s="9" t="s">
        <v>25</v>
      </c>
      <c r="E5" s="9" t="s">
        <v>25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7</v>
      </c>
      <c r="Q5">
        <f t="shared" si="0"/>
        <v>4.625</v>
      </c>
      <c r="R5" s="19">
        <f t="shared" si="1"/>
        <v>2.2609126984126985E-2</v>
      </c>
      <c r="S5" s="18">
        <f t="shared" si="2"/>
        <v>1.9246827568008131E-2</v>
      </c>
    </row>
    <row r="6" spans="1:19" x14ac:dyDescent="0.25">
      <c r="A6" s="11"/>
      <c r="B6" s="12"/>
      <c r="C6" s="12"/>
      <c r="D6" s="12"/>
      <c r="E6" s="12"/>
      <c r="F6" s="12"/>
      <c r="G6" s="9" t="s">
        <v>1905</v>
      </c>
      <c r="H6" s="9" t="s">
        <v>17</v>
      </c>
      <c r="I6" s="3" t="s">
        <v>1902</v>
      </c>
      <c r="J6" s="13" t="s">
        <v>1906</v>
      </c>
      <c r="K6" s="14" t="s">
        <v>1907</v>
      </c>
      <c r="L6" s="18">
        <f t="shared" si="3"/>
        <v>4.1643518518518496E-2</v>
      </c>
      <c r="M6">
        <f t="shared" si="4"/>
        <v>6</v>
      </c>
      <c r="O6">
        <v>4</v>
      </c>
      <c r="P6">
        <f>COUNTIF(M:M,"4")</f>
        <v>6</v>
      </c>
      <c r="Q6">
        <f t="shared" si="0"/>
        <v>4.625</v>
      </c>
      <c r="R6" s="19">
        <f t="shared" si="1"/>
        <v>1.7702546296296293E-2</v>
      </c>
      <c r="S6" s="18">
        <f t="shared" si="2"/>
        <v>1.9246827568008131E-2</v>
      </c>
    </row>
    <row r="7" spans="1:19" x14ac:dyDescent="0.25">
      <c r="A7" s="11"/>
      <c r="B7" s="12"/>
      <c r="C7" s="12"/>
      <c r="D7" s="12"/>
      <c r="E7" s="12"/>
      <c r="F7" s="12"/>
      <c r="G7" s="9" t="s">
        <v>1908</v>
      </c>
      <c r="H7" s="9" t="s">
        <v>17</v>
      </c>
      <c r="I7" s="3" t="s">
        <v>1902</v>
      </c>
      <c r="J7" s="13" t="s">
        <v>1909</v>
      </c>
      <c r="K7" s="14" t="s">
        <v>1910</v>
      </c>
      <c r="L7" s="18">
        <f t="shared" si="3"/>
        <v>1.9398148148148164E-2</v>
      </c>
      <c r="M7">
        <f t="shared" si="4"/>
        <v>7</v>
      </c>
      <c r="O7">
        <v>5</v>
      </c>
      <c r="P7">
        <f>COUNTIF(M:M,"5")</f>
        <v>7</v>
      </c>
      <c r="Q7">
        <f t="shared" si="0"/>
        <v>4.625</v>
      </c>
      <c r="R7" s="19">
        <f t="shared" si="1"/>
        <v>1.8771494708994703E-2</v>
      </c>
      <c r="S7" s="18">
        <f t="shared" si="2"/>
        <v>1.9246827568008131E-2</v>
      </c>
    </row>
    <row r="8" spans="1:19" x14ac:dyDescent="0.25">
      <c r="A8" s="11"/>
      <c r="B8" s="12"/>
      <c r="C8" s="12"/>
      <c r="D8" s="12"/>
      <c r="E8" s="12"/>
      <c r="F8" s="12"/>
      <c r="G8" s="9" t="s">
        <v>1911</v>
      </c>
      <c r="H8" s="9" t="s">
        <v>17</v>
      </c>
      <c r="I8" s="3" t="s">
        <v>1902</v>
      </c>
      <c r="J8" s="13" t="s">
        <v>176</v>
      </c>
      <c r="K8" s="14" t="s">
        <v>1912</v>
      </c>
      <c r="L8" s="18">
        <f t="shared" si="3"/>
        <v>2.5138888888888877E-2</v>
      </c>
      <c r="M8">
        <f t="shared" si="4"/>
        <v>9</v>
      </c>
      <c r="O8">
        <v>6</v>
      </c>
      <c r="P8">
        <f>COUNTIF(M:M,"6")</f>
        <v>11</v>
      </c>
      <c r="Q8">
        <f t="shared" si="0"/>
        <v>4.625</v>
      </c>
      <c r="R8" s="19">
        <f t="shared" si="1"/>
        <v>2.4948442760942765E-2</v>
      </c>
      <c r="S8" s="18">
        <f t="shared" si="2"/>
        <v>1.9246827568008131E-2</v>
      </c>
    </row>
    <row r="9" spans="1:19" x14ac:dyDescent="0.25">
      <c r="A9" s="11"/>
      <c r="B9" s="12"/>
      <c r="C9" s="9" t="s">
        <v>29</v>
      </c>
      <c r="D9" s="9" t="s">
        <v>30</v>
      </c>
      <c r="E9" s="9" t="s">
        <v>30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4.625</v>
      </c>
      <c r="R9" s="19">
        <f t="shared" si="1"/>
        <v>2.3801557239057226E-2</v>
      </c>
      <c r="S9" s="18">
        <f t="shared" si="2"/>
        <v>1.9246827568008131E-2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1913</v>
      </c>
      <c r="H10" s="9" t="s">
        <v>17</v>
      </c>
      <c r="I10" s="3" t="s">
        <v>1902</v>
      </c>
      <c r="J10" s="13" t="s">
        <v>1914</v>
      </c>
      <c r="K10" s="14" t="s">
        <v>1915</v>
      </c>
      <c r="L10" s="18">
        <f t="shared" si="3"/>
        <v>4.6134259259259236E-2</v>
      </c>
      <c r="M10">
        <f t="shared" si="4"/>
        <v>8</v>
      </c>
      <c r="O10">
        <v>8</v>
      </c>
      <c r="P10">
        <f>COUNTIF(M:M,"8")</f>
        <v>10</v>
      </c>
      <c r="Q10">
        <f t="shared" si="0"/>
        <v>4.625</v>
      </c>
      <c r="R10" s="19">
        <f t="shared" si="1"/>
        <v>3.4288194444444461E-2</v>
      </c>
      <c r="S10" s="18">
        <f t="shared" si="2"/>
        <v>1.9246827568008131E-2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1916</v>
      </c>
      <c r="H11" s="9" t="s">
        <v>17</v>
      </c>
      <c r="I11" s="3" t="s">
        <v>1902</v>
      </c>
      <c r="J11" s="13" t="s">
        <v>1917</v>
      </c>
      <c r="K11" s="14" t="s">
        <v>1918</v>
      </c>
      <c r="L11" s="18">
        <f t="shared" si="3"/>
        <v>2.3240740740740784E-2</v>
      </c>
      <c r="M11">
        <f t="shared" si="4"/>
        <v>10</v>
      </c>
      <c r="O11">
        <v>9</v>
      </c>
      <c r="P11">
        <f>COUNTIF(M:M,"9")</f>
        <v>9</v>
      </c>
      <c r="Q11">
        <f t="shared" si="0"/>
        <v>4.625</v>
      </c>
      <c r="R11" s="19">
        <f t="shared" si="1"/>
        <v>2.4614197530864183E-2</v>
      </c>
      <c r="S11" s="18">
        <f t="shared" si="2"/>
        <v>1.9246827568008131E-2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1919</v>
      </c>
      <c r="H12" s="9" t="s">
        <v>17</v>
      </c>
      <c r="I12" s="3" t="s">
        <v>1902</v>
      </c>
      <c r="J12" s="13" t="s">
        <v>1920</v>
      </c>
      <c r="K12" s="14" t="s">
        <v>1921</v>
      </c>
      <c r="L12" s="18">
        <f t="shared" si="3"/>
        <v>2.4131944444444442E-2</v>
      </c>
      <c r="M12">
        <f t="shared" si="4"/>
        <v>14</v>
      </c>
      <c r="O12">
        <v>10</v>
      </c>
      <c r="P12">
        <f>COUNTIF(M:M,"10")</f>
        <v>6</v>
      </c>
      <c r="Q12">
        <f t="shared" si="0"/>
        <v>4.625</v>
      </c>
      <c r="R12" s="19">
        <f t="shared" si="1"/>
        <v>2.5646219135802468E-2</v>
      </c>
      <c r="S12" s="18">
        <f t="shared" si="2"/>
        <v>1.9246827568008131E-2</v>
      </c>
    </row>
    <row r="13" spans="1:19" x14ac:dyDescent="0.25">
      <c r="A13" s="11"/>
      <c r="B13" s="12"/>
      <c r="C13" s="9" t="s">
        <v>173</v>
      </c>
      <c r="D13" s="9" t="s">
        <v>174</v>
      </c>
      <c r="E13" s="9" t="s">
        <v>174</v>
      </c>
      <c r="F13" s="9" t="s">
        <v>15</v>
      </c>
      <c r="G13" s="9" t="s">
        <v>1922</v>
      </c>
      <c r="H13" s="9" t="s">
        <v>76</v>
      </c>
      <c r="I13" s="3" t="s">
        <v>1902</v>
      </c>
      <c r="J13" s="13" t="s">
        <v>1923</v>
      </c>
      <c r="K13" s="14" t="s">
        <v>1924</v>
      </c>
      <c r="L13" s="18">
        <f t="shared" si="3"/>
        <v>1.4490740740740748E-2</v>
      </c>
      <c r="M13">
        <f t="shared" si="4"/>
        <v>4</v>
      </c>
      <c r="O13">
        <v>11</v>
      </c>
      <c r="P13">
        <f>COUNTIF(M:M,"11")</f>
        <v>9</v>
      </c>
      <c r="Q13">
        <f t="shared" si="0"/>
        <v>4.625</v>
      </c>
      <c r="R13" s="19">
        <f t="shared" si="1"/>
        <v>1.8976337448559661E-2</v>
      </c>
      <c r="S13" s="18">
        <f t="shared" si="2"/>
        <v>1.9246827568008131E-2</v>
      </c>
    </row>
    <row r="14" spans="1:19" x14ac:dyDescent="0.25">
      <c r="A14" s="11"/>
      <c r="B14" s="12"/>
      <c r="C14" s="9" t="s">
        <v>40</v>
      </c>
      <c r="D14" s="9" t="s">
        <v>41</v>
      </c>
      <c r="E14" s="9" t="s">
        <v>41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5</v>
      </c>
      <c r="Q14">
        <f t="shared" si="0"/>
        <v>4.625</v>
      </c>
      <c r="R14" s="19">
        <f t="shared" si="1"/>
        <v>1.8548611111111078E-2</v>
      </c>
      <c r="S14" s="18">
        <f t="shared" si="2"/>
        <v>1.9246827568008131E-2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1925</v>
      </c>
      <c r="H15" s="9" t="s">
        <v>17</v>
      </c>
      <c r="I15" s="3" t="s">
        <v>1902</v>
      </c>
      <c r="J15" s="13" t="s">
        <v>1926</v>
      </c>
      <c r="K15" s="14" t="s">
        <v>1927</v>
      </c>
      <c r="L15" s="18">
        <f t="shared" si="3"/>
        <v>1.815972222222223E-2</v>
      </c>
      <c r="M15">
        <f t="shared" si="4"/>
        <v>3</v>
      </c>
      <c r="O15">
        <v>13</v>
      </c>
      <c r="P15">
        <f>COUNTIF(M:M,"13")</f>
        <v>7</v>
      </c>
      <c r="Q15">
        <f t="shared" si="0"/>
        <v>4.625</v>
      </c>
      <c r="R15" s="19">
        <f t="shared" si="1"/>
        <v>1.5745701058201056E-2</v>
      </c>
      <c r="S15" s="18">
        <f t="shared" si="2"/>
        <v>1.9246827568008131E-2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1928</v>
      </c>
      <c r="H16" s="9" t="s">
        <v>17</v>
      </c>
      <c r="I16" s="3" t="s">
        <v>1902</v>
      </c>
      <c r="J16" s="13" t="s">
        <v>1929</v>
      </c>
      <c r="K16" s="14" t="s">
        <v>1930</v>
      </c>
      <c r="L16" s="18">
        <f t="shared" si="3"/>
        <v>1.7187499999999994E-2</v>
      </c>
      <c r="M16">
        <f t="shared" si="4"/>
        <v>5</v>
      </c>
      <c r="O16">
        <v>14</v>
      </c>
      <c r="P16">
        <f>COUNTIF(M:M,"14")</f>
        <v>6</v>
      </c>
      <c r="Q16">
        <f t="shared" si="0"/>
        <v>4.625</v>
      </c>
      <c r="R16" s="19">
        <f t="shared" si="1"/>
        <v>1.9891975308641969E-2</v>
      </c>
      <c r="S16" s="18">
        <f t="shared" si="2"/>
        <v>1.9246827568008131E-2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1931</v>
      </c>
      <c r="H17" s="9" t="s">
        <v>17</v>
      </c>
      <c r="I17" s="3" t="s">
        <v>1902</v>
      </c>
      <c r="J17" s="13" t="s">
        <v>1932</v>
      </c>
      <c r="K17" s="14" t="s">
        <v>1933</v>
      </c>
      <c r="L17" s="18">
        <f t="shared" si="3"/>
        <v>2.1168981481481497E-2</v>
      </c>
      <c r="M17">
        <f t="shared" si="4"/>
        <v>6</v>
      </c>
      <c r="O17">
        <v>15</v>
      </c>
      <c r="P17">
        <f>COUNTIF(M:M,"15")</f>
        <v>2</v>
      </c>
      <c r="Q17">
        <f t="shared" si="0"/>
        <v>4.625</v>
      </c>
      <c r="R17" s="19">
        <f t="shared" si="1"/>
        <v>1.5543981481481506E-2</v>
      </c>
      <c r="S17" s="18">
        <f t="shared" si="2"/>
        <v>1.9246827568008131E-2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1934</v>
      </c>
      <c r="H18" s="9" t="s">
        <v>17</v>
      </c>
      <c r="I18" s="3" t="s">
        <v>1902</v>
      </c>
      <c r="J18" s="13" t="s">
        <v>1935</v>
      </c>
      <c r="K18" s="14" t="s">
        <v>1936</v>
      </c>
      <c r="L18" s="18">
        <f t="shared" si="3"/>
        <v>4.0254629629629612E-2</v>
      </c>
      <c r="M18">
        <f t="shared" si="4"/>
        <v>6</v>
      </c>
      <c r="O18">
        <v>16</v>
      </c>
      <c r="P18">
        <f>COUNTIF(M:M,"16")</f>
        <v>3</v>
      </c>
      <c r="Q18">
        <f t="shared" si="0"/>
        <v>4.625</v>
      </c>
      <c r="R18" s="19">
        <f t="shared" si="1"/>
        <v>1.5270061728395068E-2</v>
      </c>
      <c r="S18" s="18">
        <f t="shared" si="2"/>
        <v>1.9246827568008131E-2</v>
      </c>
    </row>
    <row r="19" spans="1:19" x14ac:dyDescent="0.25">
      <c r="A19" s="11"/>
      <c r="B19" s="12"/>
      <c r="C19" s="9" t="s">
        <v>68</v>
      </c>
      <c r="D19" s="9" t="s">
        <v>69</v>
      </c>
      <c r="E19" s="9" t="s">
        <v>69</v>
      </c>
      <c r="F19" s="9" t="s">
        <v>15</v>
      </c>
      <c r="G19" s="9" t="s">
        <v>1937</v>
      </c>
      <c r="H19" s="9" t="s">
        <v>17</v>
      </c>
      <c r="I19" s="3" t="s">
        <v>1902</v>
      </c>
      <c r="J19" s="13" t="s">
        <v>1938</v>
      </c>
      <c r="K19" s="14" t="s">
        <v>1939</v>
      </c>
      <c r="L19" s="18">
        <f t="shared" si="3"/>
        <v>2.6122685185185124E-2</v>
      </c>
      <c r="M19">
        <f t="shared" si="4"/>
        <v>12</v>
      </c>
      <c r="O19">
        <v>17</v>
      </c>
      <c r="P19">
        <f>COUNTIF(M:M,"17")</f>
        <v>1</v>
      </c>
      <c r="Q19">
        <f t="shared" si="0"/>
        <v>4.625</v>
      </c>
      <c r="R19" s="19">
        <f t="shared" si="1"/>
        <v>1.5289351851851984E-2</v>
      </c>
      <c r="S19" s="18">
        <f t="shared" si="2"/>
        <v>1.9246827568008131E-2</v>
      </c>
    </row>
    <row r="20" spans="1:19" x14ac:dyDescent="0.25">
      <c r="A20" s="11"/>
      <c r="B20" s="12"/>
      <c r="C20" s="9" t="s">
        <v>73</v>
      </c>
      <c r="D20" s="9" t="s">
        <v>74</v>
      </c>
      <c r="E20" s="9" t="s">
        <v>74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0"/>
        <v>4.625</v>
      </c>
      <c r="R20" s="19">
        <v>0</v>
      </c>
      <c r="S20" s="18">
        <f t="shared" si="2"/>
        <v>1.9246827568008131E-2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1940</v>
      </c>
      <c r="H21" s="9" t="s">
        <v>17</v>
      </c>
      <c r="I21" s="3" t="s">
        <v>1902</v>
      </c>
      <c r="J21" s="13" t="s">
        <v>1941</v>
      </c>
      <c r="K21" s="14" t="s">
        <v>1942</v>
      </c>
      <c r="L21" s="18">
        <f t="shared" si="3"/>
        <v>2.6759259259259205E-2</v>
      </c>
      <c r="M21">
        <f t="shared" si="4"/>
        <v>9</v>
      </c>
      <c r="O21">
        <v>19</v>
      </c>
      <c r="P21">
        <f>COUNTIF(M:M,"19")</f>
        <v>1</v>
      </c>
      <c r="Q21">
        <f t="shared" si="0"/>
        <v>4.625</v>
      </c>
      <c r="R21" s="19">
        <f t="shared" si="1"/>
        <v>1.4513888888888937E-2</v>
      </c>
      <c r="S21" s="18">
        <f t="shared" si="2"/>
        <v>1.9246827568008131E-2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1943</v>
      </c>
      <c r="H22" s="9" t="s">
        <v>17</v>
      </c>
      <c r="I22" s="3" t="s">
        <v>1902</v>
      </c>
      <c r="J22" s="13" t="s">
        <v>1944</v>
      </c>
      <c r="K22" s="14" t="s">
        <v>1945</v>
      </c>
      <c r="L22" s="18">
        <f t="shared" si="3"/>
        <v>1.5520833333333373E-2</v>
      </c>
      <c r="M22">
        <f t="shared" si="4"/>
        <v>11</v>
      </c>
      <c r="O22">
        <v>20</v>
      </c>
      <c r="P22">
        <f>COUNTIF(M:M,"20")</f>
        <v>2</v>
      </c>
      <c r="Q22">
        <f t="shared" si="0"/>
        <v>4.625</v>
      </c>
      <c r="R22" s="19">
        <f t="shared" si="1"/>
        <v>1.4959490740740822E-2</v>
      </c>
      <c r="S22" s="18">
        <f t="shared" si="2"/>
        <v>1.9246827568008131E-2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1946</v>
      </c>
      <c r="H23" s="9" t="s">
        <v>17</v>
      </c>
      <c r="I23" s="3" t="s">
        <v>1902</v>
      </c>
      <c r="J23" s="13" t="s">
        <v>1947</v>
      </c>
      <c r="K23" s="14" t="s">
        <v>952</v>
      </c>
      <c r="L23" s="18">
        <f t="shared" si="3"/>
        <v>1.9872685185185146E-2</v>
      </c>
      <c r="M23">
        <f t="shared" si="4"/>
        <v>14</v>
      </c>
      <c r="O23">
        <v>21</v>
      </c>
      <c r="P23">
        <f>COUNTIF(M:M,"21")</f>
        <v>2</v>
      </c>
      <c r="Q23">
        <f t="shared" si="0"/>
        <v>4.625</v>
      </c>
      <c r="R23" s="19">
        <f t="shared" si="1"/>
        <v>2.6371527777777681E-2</v>
      </c>
      <c r="S23" s="18">
        <f t="shared" si="2"/>
        <v>1.9246827568008131E-2</v>
      </c>
    </row>
    <row r="24" spans="1:19" x14ac:dyDescent="0.25">
      <c r="A24" s="3" t="s">
        <v>85</v>
      </c>
      <c r="B24" s="9" t="s">
        <v>86</v>
      </c>
      <c r="C24" s="10" t="s">
        <v>12</v>
      </c>
      <c r="D24" s="5"/>
      <c r="E24" s="5"/>
      <c r="F24" s="5"/>
      <c r="G24" s="5"/>
      <c r="H24" s="5"/>
      <c r="I24" s="6"/>
      <c r="J24" s="7"/>
      <c r="K24" s="8"/>
      <c r="O24">
        <v>22</v>
      </c>
      <c r="P24">
        <f>COUNTIF(M:M,"22")</f>
        <v>2</v>
      </c>
      <c r="Q24">
        <f t="shared" si="0"/>
        <v>4.625</v>
      </c>
      <c r="R24" s="19">
        <f t="shared" si="1"/>
        <v>1.3981481481481484E-2</v>
      </c>
      <c r="S24" s="18">
        <f t="shared" si="2"/>
        <v>1.9246827568008131E-2</v>
      </c>
    </row>
    <row r="25" spans="1:19" x14ac:dyDescent="0.25">
      <c r="A25" s="11"/>
      <c r="B25" s="12"/>
      <c r="C25" s="9" t="s">
        <v>24</v>
      </c>
      <c r="D25" s="9" t="s">
        <v>25</v>
      </c>
      <c r="E25" s="9" t="s">
        <v>25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0</v>
      </c>
      <c r="Q25">
        <f t="shared" si="0"/>
        <v>4.625</v>
      </c>
      <c r="R25" s="19">
        <v>0</v>
      </c>
      <c r="S25" s="18">
        <f t="shared" si="2"/>
        <v>1.9246827568008131E-2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1948</v>
      </c>
      <c r="H26" s="9" t="s">
        <v>17</v>
      </c>
      <c r="I26" s="3" t="s">
        <v>1902</v>
      </c>
      <c r="J26" s="13" t="s">
        <v>1949</v>
      </c>
      <c r="K26" s="14" t="s">
        <v>1950</v>
      </c>
      <c r="L26" s="18">
        <f t="shared" si="3"/>
        <v>3.4861111111111065E-2</v>
      </c>
      <c r="M26">
        <f t="shared" si="4"/>
        <v>7</v>
      </c>
    </row>
    <row r="27" spans="1:19" x14ac:dyDescent="0.25">
      <c r="A27" s="11"/>
      <c r="B27" s="12"/>
      <c r="C27" s="12"/>
      <c r="D27" s="12"/>
      <c r="E27" s="12"/>
      <c r="F27" s="12"/>
      <c r="G27" s="9" t="s">
        <v>1951</v>
      </c>
      <c r="H27" s="9" t="s">
        <v>17</v>
      </c>
      <c r="I27" s="3" t="s">
        <v>1902</v>
      </c>
      <c r="J27" s="13" t="s">
        <v>1952</v>
      </c>
      <c r="K27" s="14" t="s">
        <v>1953</v>
      </c>
      <c r="L27" s="18">
        <f t="shared" si="3"/>
        <v>2.5983796296296269E-2</v>
      </c>
      <c r="M27">
        <f t="shared" si="4"/>
        <v>11</v>
      </c>
    </row>
    <row r="28" spans="1:19" x14ac:dyDescent="0.25">
      <c r="A28" s="11"/>
      <c r="B28" s="12"/>
      <c r="C28" s="9" t="s">
        <v>29</v>
      </c>
      <c r="D28" s="9" t="s">
        <v>30</v>
      </c>
      <c r="E28" s="9" t="s">
        <v>30</v>
      </c>
      <c r="F28" s="9" t="s">
        <v>15</v>
      </c>
      <c r="G28" s="9" t="s">
        <v>1954</v>
      </c>
      <c r="H28" s="9" t="s">
        <v>17</v>
      </c>
      <c r="I28" s="3" t="s">
        <v>1902</v>
      </c>
      <c r="J28" s="13" t="s">
        <v>1955</v>
      </c>
      <c r="K28" s="14" t="s">
        <v>1956</v>
      </c>
      <c r="L28" s="18">
        <f t="shared" si="3"/>
        <v>1.5879629629629632E-2</v>
      </c>
      <c r="M28">
        <f t="shared" si="4"/>
        <v>12</v>
      </c>
      <c r="O28" s="20">
        <v>1.3888888888888888E-2</v>
      </c>
    </row>
    <row r="29" spans="1:19" x14ac:dyDescent="0.25">
      <c r="A29" s="11"/>
      <c r="B29" s="12"/>
      <c r="C29" s="9" t="s">
        <v>173</v>
      </c>
      <c r="D29" s="9" t="s">
        <v>174</v>
      </c>
      <c r="E29" s="9" t="s">
        <v>174</v>
      </c>
      <c r="F29" s="9" t="s">
        <v>15</v>
      </c>
      <c r="G29" s="10" t="s">
        <v>12</v>
      </c>
      <c r="H29" s="5"/>
      <c r="I29" s="6"/>
      <c r="J29" s="7"/>
      <c r="K29" s="8"/>
      <c r="O29" s="20">
        <v>1.8055555555555557E-2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1957</v>
      </c>
      <c r="H30" s="9" t="s">
        <v>17</v>
      </c>
      <c r="I30" s="3" t="s">
        <v>1902</v>
      </c>
      <c r="J30" s="13" t="s">
        <v>1958</v>
      </c>
      <c r="K30" s="14" t="s">
        <v>1959</v>
      </c>
      <c r="L30" s="18">
        <f t="shared" si="3"/>
        <v>3.9652777777777759E-2</v>
      </c>
      <c r="M30">
        <f t="shared" si="4"/>
        <v>9</v>
      </c>
    </row>
    <row r="31" spans="1:19" x14ac:dyDescent="0.25">
      <c r="A31" s="11"/>
      <c r="B31" s="12"/>
      <c r="C31" s="12"/>
      <c r="D31" s="12"/>
      <c r="E31" s="12"/>
      <c r="F31" s="12"/>
      <c r="G31" s="9" t="s">
        <v>1960</v>
      </c>
      <c r="H31" s="9" t="s">
        <v>76</v>
      </c>
      <c r="I31" s="3" t="s">
        <v>1902</v>
      </c>
      <c r="J31" s="13" t="s">
        <v>1961</v>
      </c>
      <c r="K31" s="14" t="s">
        <v>1962</v>
      </c>
      <c r="L31" s="18">
        <f t="shared" si="3"/>
        <v>1.5057870370370319E-2</v>
      </c>
      <c r="M31">
        <f t="shared" si="4"/>
        <v>13</v>
      </c>
      <c r="O31" s="20">
        <f>AVERAGE(O28:O29)</f>
        <v>1.5972222222222221E-2</v>
      </c>
    </row>
    <row r="32" spans="1:19" x14ac:dyDescent="0.25">
      <c r="A32" s="11"/>
      <c r="B32" s="12"/>
      <c r="C32" s="9" t="s">
        <v>509</v>
      </c>
      <c r="D32" s="9" t="s">
        <v>510</v>
      </c>
      <c r="E32" s="9" t="s">
        <v>510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1963</v>
      </c>
      <c r="H33" s="9" t="s">
        <v>17</v>
      </c>
      <c r="I33" s="3" t="s">
        <v>1902</v>
      </c>
      <c r="J33" s="13" t="s">
        <v>1964</v>
      </c>
      <c r="K33" s="14" t="s">
        <v>1965</v>
      </c>
      <c r="L33" s="18">
        <f t="shared" si="3"/>
        <v>4.0844907407407371E-2</v>
      </c>
      <c r="M33">
        <f t="shared" si="4"/>
        <v>7</v>
      </c>
    </row>
    <row r="34" spans="1:13" x14ac:dyDescent="0.25">
      <c r="A34" s="11"/>
      <c r="B34" s="12"/>
      <c r="C34" s="12"/>
      <c r="D34" s="12"/>
      <c r="E34" s="12"/>
      <c r="F34" s="12"/>
      <c r="G34" s="9" t="s">
        <v>1966</v>
      </c>
      <c r="H34" s="9" t="s">
        <v>17</v>
      </c>
      <c r="I34" s="3" t="s">
        <v>1902</v>
      </c>
      <c r="J34" s="13" t="s">
        <v>1967</v>
      </c>
      <c r="K34" s="14" t="s">
        <v>1968</v>
      </c>
      <c r="L34" s="18">
        <f t="shared" si="3"/>
        <v>3.5833333333333328E-2</v>
      </c>
      <c r="M34">
        <f t="shared" si="4"/>
        <v>11</v>
      </c>
    </row>
    <row r="35" spans="1:13" x14ac:dyDescent="0.25">
      <c r="A35" s="3" t="s">
        <v>122</v>
      </c>
      <c r="B35" s="9" t="s">
        <v>123</v>
      </c>
      <c r="C35" s="10" t="s">
        <v>12</v>
      </c>
      <c r="D35" s="5"/>
      <c r="E35" s="5"/>
      <c r="F35" s="5"/>
      <c r="G35" s="5"/>
      <c r="H35" s="5"/>
      <c r="I35" s="6"/>
      <c r="J35" s="7"/>
      <c r="K35" s="8"/>
    </row>
    <row r="36" spans="1:13" x14ac:dyDescent="0.25">
      <c r="A36" s="11"/>
      <c r="B36" s="12"/>
      <c r="C36" s="9" t="s">
        <v>124</v>
      </c>
      <c r="D36" s="9" t="s">
        <v>125</v>
      </c>
      <c r="E36" s="10" t="s">
        <v>12</v>
      </c>
      <c r="F36" s="5"/>
      <c r="G36" s="5"/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9" t="s">
        <v>125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1969</v>
      </c>
      <c r="H38" s="9" t="s">
        <v>127</v>
      </c>
      <c r="I38" s="3" t="s">
        <v>1902</v>
      </c>
      <c r="J38" s="13" t="s">
        <v>1970</v>
      </c>
      <c r="K38" s="14" t="s">
        <v>1971</v>
      </c>
      <c r="L38" s="18">
        <f t="shared" si="3"/>
        <v>1.2696759259259255E-2</v>
      </c>
      <c r="M38">
        <f t="shared" si="4"/>
        <v>3</v>
      </c>
    </row>
    <row r="39" spans="1:13" x14ac:dyDescent="0.25">
      <c r="A39" s="11"/>
      <c r="B39" s="12"/>
      <c r="C39" s="12"/>
      <c r="D39" s="12"/>
      <c r="E39" s="12"/>
      <c r="F39" s="12"/>
      <c r="G39" s="9" t="s">
        <v>1972</v>
      </c>
      <c r="H39" s="9" t="s">
        <v>127</v>
      </c>
      <c r="I39" s="3" t="s">
        <v>1902</v>
      </c>
      <c r="J39" s="13" t="s">
        <v>1973</v>
      </c>
      <c r="K39" s="14" t="s">
        <v>1974</v>
      </c>
      <c r="L39" s="18">
        <f t="shared" si="3"/>
        <v>2.2893518518518535E-2</v>
      </c>
      <c r="M39">
        <f t="shared" si="4"/>
        <v>3</v>
      </c>
    </row>
    <row r="40" spans="1:13" x14ac:dyDescent="0.25">
      <c r="A40" s="11"/>
      <c r="B40" s="12"/>
      <c r="C40" s="12"/>
      <c r="D40" s="12"/>
      <c r="E40" s="12"/>
      <c r="F40" s="12"/>
      <c r="G40" s="9" t="s">
        <v>1975</v>
      </c>
      <c r="H40" s="9" t="s">
        <v>127</v>
      </c>
      <c r="I40" s="3" t="s">
        <v>1902</v>
      </c>
      <c r="J40" s="13" t="s">
        <v>1976</v>
      </c>
      <c r="K40" s="14" t="s">
        <v>1977</v>
      </c>
      <c r="L40" s="18">
        <f t="shared" si="3"/>
        <v>2.3587962962962949E-2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1978</v>
      </c>
      <c r="H41" s="9" t="s">
        <v>127</v>
      </c>
      <c r="I41" s="3" t="s">
        <v>1902</v>
      </c>
      <c r="J41" s="13" t="s">
        <v>1979</v>
      </c>
      <c r="K41" s="14" t="s">
        <v>1980</v>
      </c>
      <c r="L41" s="18">
        <f t="shared" si="3"/>
        <v>2.0358796296296278E-2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1981</v>
      </c>
      <c r="H42" s="9" t="s">
        <v>127</v>
      </c>
      <c r="I42" s="3" t="s">
        <v>1902</v>
      </c>
      <c r="J42" s="13" t="s">
        <v>1982</v>
      </c>
      <c r="K42" s="14" t="s">
        <v>1983</v>
      </c>
      <c r="L42" s="18">
        <f t="shared" si="3"/>
        <v>2.0787037037037048E-2</v>
      </c>
      <c r="M42">
        <f t="shared" si="4"/>
        <v>7</v>
      </c>
    </row>
    <row r="43" spans="1:13" x14ac:dyDescent="0.25">
      <c r="A43" s="11"/>
      <c r="B43" s="12"/>
      <c r="C43" s="12"/>
      <c r="D43" s="12"/>
      <c r="E43" s="12"/>
      <c r="F43" s="12"/>
      <c r="G43" s="9" t="s">
        <v>1984</v>
      </c>
      <c r="H43" s="9" t="s">
        <v>127</v>
      </c>
      <c r="I43" s="3" t="s">
        <v>1902</v>
      </c>
      <c r="J43" s="13" t="s">
        <v>1985</v>
      </c>
      <c r="K43" s="14" t="s">
        <v>1986</v>
      </c>
      <c r="L43" s="18">
        <f t="shared" si="3"/>
        <v>2.0706018518518443E-2</v>
      </c>
      <c r="M43">
        <f t="shared" si="4"/>
        <v>11</v>
      </c>
    </row>
    <row r="44" spans="1:13" x14ac:dyDescent="0.25">
      <c r="A44" s="11"/>
      <c r="B44" s="12"/>
      <c r="C44" s="12"/>
      <c r="D44" s="12"/>
      <c r="E44" s="12"/>
      <c r="F44" s="12"/>
      <c r="G44" s="9" t="s">
        <v>1987</v>
      </c>
      <c r="H44" s="9" t="s">
        <v>127</v>
      </c>
      <c r="I44" s="3" t="s">
        <v>1902</v>
      </c>
      <c r="J44" s="13" t="s">
        <v>1988</v>
      </c>
      <c r="K44" s="14" t="s">
        <v>1989</v>
      </c>
      <c r="L44" s="18">
        <f t="shared" si="3"/>
        <v>1.8171296296296435E-2</v>
      </c>
      <c r="M44">
        <f t="shared" si="4"/>
        <v>20</v>
      </c>
    </row>
    <row r="45" spans="1:13" x14ac:dyDescent="0.25">
      <c r="A45" s="11"/>
      <c r="B45" s="12"/>
      <c r="C45" s="12"/>
      <c r="D45" s="12"/>
      <c r="E45" s="9" t="s">
        <v>151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1990</v>
      </c>
      <c r="H46" s="9" t="s">
        <v>153</v>
      </c>
      <c r="I46" s="3" t="s">
        <v>1902</v>
      </c>
      <c r="J46" s="13" t="s">
        <v>1991</v>
      </c>
      <c r="K46" s="14" t="s">
        <v>1992</v>
      </c>
      <c r="L46" s="18">
        <f t="shared" si="3"/>
        <v>1.5856481481481555E-2</v>
      </c>
      <c r="M46">
        <f t="shared" si="4"/>
        <v>16</v>
      </c>
    </row>
    <row r="47" spans="1:13" x14ac:dyDescent="0.25">
      <c r="A47" s="11"/>
      <c r="B47" s="12"/>
      <c r="C47" s="12"/>
      <c r="D47" s="12"/>
      <c r="E47" s="12"/>
      <c r="F47" s="12"/>
      <c r="G47" s="9" t="s">
        <v>1993</v>
      </c>
      <c r="H47" s="9" t="s">
        <v>153</v>
      </c>
      <c r="I47" s="3" t="s">
        <v>1902</v>
      </c>
      <c r="J47" s="13" t="s">
        <v>1994</v>
      </c>
      <c r="K47" s="14" t="s">
        <v>1995</v>
      </c>
      <c r="L47" s="18">
        <f t="shared" si="3"/>
        <v>1.4513888888888937E-2</v>
      </c>
      <c r="M47">
        <f t="shared" si="4"/>
        <v>19</v>
      </c>
    </row>
    <row r="48" spans="1:13" x14ac:dyDescent="0.25">
      <c r="A48" s="11"/>
      <c r="B48" s="12"/>
      <c r="C48" s="12"/>
      <c r="D48" s="12"/>
      <c r="E48" s="12"/>
      <c r="F48" s="12"/>
      <c r="G48" s="9" t="s">
        <v>1996</v>
      </c>
      <c r="H48" s="9" t="s">
        <v>153</v>
      </c>
      <c r="I48" s="3" t="s">
        <v>1902</v>
      </c>
      <c r="J48" s="13" t="s">
        <v>1997</v>
      </c>
      <c r="K48" s="14" t="s">
        <v>1998</v>
      </c>
      <c r="L48" s="18">
        <f t="shared" si="3"/>
        <v>1.3611111111111129E-2</v>
      </c>
      <c r="M48">
        <f t="shared" si="4"/>
        <v>22</v>
      </c>
    </row>
    <row r="49" spans="1:13" x14ac:dyDescent="0.25">
      <c r="A49" s="11"/>
      <c r="B49" s="12"/>
      <c r="C49" s="9" t="s">
        <v>1072</v>
      </c>
      <c r="D49" s="9" t="s">
        <v>1073</v>
      </c>
      <c r="E49" s="9" t="s">
        <v>1073</v>
      </c>
      <c r="F49" s="9" t="s">
        <v>15</v>
      </c>
      <c r="G49" s="9" t="s">
        <v>1999</v>
      </c>
      <c r="H49" s="9" t="s">
        <v>127</v>
      </c>
      <c r="I49" s="3" t="s">
        <v>1902</v>
      </c>
      <c r="J49" s="13" t="s">
        <v>2000</v>
      </c>
      <c r="K49" s="14" t="s">
        <v>2001</v>
      </c>
      <c r="L49" s="18">
        <f t="shared" si="3"/>
        <v>1.3692129629629624E-2</v>
      </c>
      <c r="M49">
        <f t="shared" si="4"/>
        <v>4</v>
      </c>
    </row>
    <row r="50" spans="1:13" x14ac:dyDescent="0.25">
      <c r="A50" s="11"/>
      <c r="B50" s="12"/>
      <c r="C50" s="9" t="s">
        <v>104</v>
      </c>
      <c r="D50" s="9" t="s">
        <v>105</v>
      </c>
      <c r="E50" s="10" t="s">
        <v>12</v>
      </c>
      <c r="F50" s="5"/>
      <c r="G50" s="5"/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9" t="s">
        <v>105</v>
      </c>
      <c r="F51" s="9" t="s">
        <v>15</v>
      </c>
      <c r="G51" s="9" t="s">
        <v>2002</v>
      </c>
      <c r="H51" s="9" t="s">
        <v>127</v>
      </c>
      <c r="I51" s="3" t="s">
        <v>1902</v>
      </c>
      <c r="J51" s="13" t="s">
        <v>2003</v>
      </c>
      <c r="K51" s="14" t="s">
        <v>2004</v>
      </c>
      <c r="L51" s="18">
        <f t="shared" si="3"/>
        <v>1.3101851851851837E-2</v>
      </c>
      <c r="M51">
        <f t="shared" si="4"/>
        <v>4</v>
      </c>
    </row>
    <row r="52" spans="1:13" x14ac:dyDescent="0.25">
      <c r="A52" s="11"/>
      <c r="B52" s="12"/>
      <c r="C52" s="12"/>
      <c r="D52" s="12"/>
      <c r="E52" s="9" t="s">
        <v>192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2005</v>
      </c>
      <c r="H53" s="9" t="s">
        <v>127</v>
      </c>
      <c r="I53" s="3" t="s">
        <v>1902</v>
      </c>
      <c r="J53" s="13" t="s">
        <v>2006</v>
      </c>
      <c r="K53" s="14" t="s">
        <v>2007</v>
      </c>
      <c r="L53" s="18">
        <f t="shared" si="3"/>
        <v>1.9918981481481496E-2</v>
      </c>
      <c r="M53">
        <f t="shared" si="4"/>
        <v>5</v>
      </c>
    </row>
    <row r="54" spans="1:13" x14ac:dyDescent="0.25">
      <c r="A54" s="11"/>
      <c r="B54" s="12"/>
      <c r="C54" s="12"/>
      <c r="D54" s="12"/>
      <c r="E54" s="12"/>
      <c r="F54" s="12"/>
      <c r="G54" s="9" t="s">
        <v>2008</v>
      </c>
      <c r="H54" s="9" t="s">
        <v>127</v>
      </c>
      <c r="I54" s="3" t="s">
        <v>1902</v>
      </c>
      <c r="J54" s="13" t="s">
        <v>2009</v>
      </c>
      <c r="K54" s="14" t="s">
        <v>2010</v>
      </c>
      <c r="L54" s="18">
        <f t="shared" si="3"/>
        <v>1.4652777777777737E-2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12"/>
      <c r="F55" s="12"/>
      <c r="G55" s="9" t="s">
        <v>2011</v>
      </c>
      <c r="H55" s="9" t="s">
        <v>127</v>
      </c>
      <c r="I55" s="3" t="s">
        <v>1902</v>
      </c>
      <c r="J55" s="13" t="s">
        <v>2012</v>
      </c>
      <c r="K55" s="14" t="s">
        <v>2013</v>
      </c>
      <c r="L55" s="18">
        <f t="shared" si="3"/>
        <v>1.5289351851851984E-2</v>
      </c>
      <c r="M55">
        <f t="shared" si="4"/>
        <v>17</v>
      </c>
    </row>
    <row r="56" spans="1:13" x14ac:dyDescent="0.25">
      <c r="A56" s="11"/>
      <c r="B56" s="12"/>
      <c r="C56" s="9" t="s">
        <v>579</v>
      </c>
      <c r="D56" s="9" t="s">
        <v>580</v>
      </c>
      <c r="E56" s="9" t="s">
        <v>580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2014</v>
      </c>
      <c r="H57" s="9" t="s">
        <v>127</v>
      </c>
      <c r="I57" s="3" t="s">
        <v>1902</v>
      </c>
      <c r="J57" s="13" t="s">
        <v>2015</v>
      </c>
      <c r="K57" s="14" t="s">
        <v>2016</v>
      </c>
      <c r="L57" s="18">
        <f t="shared" si="3"/>
        <v>2.9236111111111074E-2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2017</v>
      </c>
      <c r="H58" s="9" t="s">
        <v>127</v>
      </c>
      <c r="I58" s="3" t="s">
        <v>1902</v>
      </c>
      <c r="J58" s="13" t="s">
        <v>2018</v>
      </c>
      <c r="K58" s="14" t="s">
        <v>2019</v>
      </c>
      <c r="L58" s="18">
        <f t="shared" si="3"/>
        <v>1.7881944444444409E-2</v>
      </c>
      <c r="M58">
        <f t="shared" si="4"/>
        <v>10</v>
      </c>
    </row>
    <row r="59" spans="1:13" x14ac:dyDescent="0.25">
      <c r="A59" s="11"/>
      <c r="B59" s="12"/>
      <c r="C59" s="9" t="s">
        <v>63</v>
      </c>
      <c r="D59" s="9" t="s">
        <v>64</v>
      </c>
      <c r="E59" s="9" t="s">
        <v>64</v>
      </c>
      <c r="F59" s="9" t="s">
        <v>15</v>
      </c>
      <c r="G59" s="9" t="s">
        <v>2020</v>
      </c>
      <c r="H59" s="9" t="s">
        <v>127</v>
      </c>
      <c r="I59" s="3" t="s">
        <v>1902</v>
      </c>
      <c r="J59" s="13" t="s">
        <v>2021</v>
      </c>
      <c r="K59" s="14" t="s">
        <v>2022</v>
      </c>
      <c r="L59" s="18">
        <f t="shared" si="3"/>
        <v>2.2766203703703636E-2</v>
      </c>
      <c r="M59">
        <f t="shared" si="4"/>
        <v>14</v>
      </c>
    </row>
    <row r="60" spans="1:13" x14ac:dyDescent="0.25">
      <c r="A60" s="11"/>
      <c r="B60" s="12"/>
      <c r="C60" s="9" t="s">
        <v>587</v>
      </c>
      <c r="D60" s="9" t="s">
        <v>588</v>
      </c>
      <c r="E60" s="9" t="s">
        <v>588</v>
      </c>
      <c r="F60" s="9" t="s">
        <v>15</v>
      </c>
      <c r="G60" s="9" t="s">
        <v>2023</v>
      </c>
      <c r="H60" s="9" t="s">
        <v>127</v>
      </c>
      <c r="I60" s="3" t="s">
        <v>1902</v>
      </c>
      <c r="J60" s="13" t="s">
        <v>2024</v>
      </c>
      <c r="K60" s="14" t="s">
        <v>2025</v>
      </c>
      <c r="L60" s="18">
        <f t="shared" si="3"/>
        <v>2.0879629629629609E-2</v>
      </c>
      <c r="M60">
        <f t="shared" si="4"/>
        <v>4</v>
      </c>
    </row>
    <row r="61" spans="1:13" x14ac:dyDescent="0.25">
      <c r="A61" s="11"/>
      <c r="B61" s="12"/>
      <c r="C61" s="9" t="s">
        <v>73</v>
      </c>
      <c r="D61" s="9" t="s">
        <v>74</v>
      </c>
      <c r="E61" s="9" t="s">
        <v>384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2026</v>
      </c>
      <c r="H62" s="9" t="s">
        <v>386</v>
      </c>
      <c r="I62" s="3" t="s">
        <v>1902</v>
      </c>
      <c r="J62" s="13" t="s">
        <v>2027</v>
      </c>
      <c r="K62" s="14" t="s">
        <v>2028</v>
      </c>
      <c r="L62" s="18">
        <f t="shared" si="3"/>
        <v>3.4884259259259254E-2</v>
      </c>
      <c r="M62">
        <f t="shared" si="4"/>
        <v>6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2029</v>
      </c>
      <c r="H63" s="9" t="s">
        <v>127</v>
      </c>
      <c r="I63" s="3" t="s">
        <v>1902</v>
      </c>
      <c r="J63" s="13" t="s">
        <v>2030</v>
      </c>
      <c r="K63" s="14" t="s">
        <v>2031</v>
      </c>
      <c r="L63" s="18">
        <f t="shared" si="3"/>
        <v>2.3506944444444455E-2</v>
      </c>
      <c r="M63">
        <f t="shared" si="4"/>
        <v>14</v>
      </c>
    </row>
    <row r="64" spans="1:13" x14ac:dyDescent="0.25">
      <c r="A64" s="11"/>
      <c r="B64" s="12"/>
      <c r="C64" s="9" t="s">
        <v>514</v>
      </c>
      <c r="D64" s="9" t="s">
        <v>515</v>
      </c>
      <c r="E64" s="9" t="s">
        <v>515</v>
      </c>
      <c r="F64" s="9" t="s">
        <v>15</v>
      </c>
      <c r="G64" s="9" t="s">
        <v>2032</v>
      </c>
      <c r="H64" s="9" t="s">
        <v>127</v>
      </c>
      <c r="I64" s="3" t="s">
        <v>1902</v>
      </c>
      <c r="J64" s="13" t="s">
        <v>2033</v>
      </c>
      <c r="K64" s="14" t="s">
        <v>2034</v>
      </c>
      <c r="L64" s="18">
        <f t="shared" si="3"/>
        <v>1.8553240740740717E-2</v>
      </c>
      <c r="M64">
        <f t="shared" si="4"/>
        <v>13</v>
      </c>
    </row>
    <row r="65" spans="1:13" x14ac:dyDescent="0.25">
      <c r="A65" s="11"/>
      <c r="B65" s="12"/>
      <c r="C65" s="9" t="s">
        <v>204</v>
      </c>
      <c r="D65" s="9" t="s">
        <v>205</v>
      </c>
      <c r="E65" s="9" t="s">
        <v>205</v>
      </c>
      <c r="F65" s="9" t="s">
        <v>15</v>
      </c>
      <c r="G65" s="9" t="s">
        <v>2035</v>
      </c>
      <c r="H65" s="9" t="s">
        <v>127</v>
      </c>
      <c r="I65" s="3" t="s">
        <v>1902</v>
      </c>
      <c r="J65" s="13" t="s">
        <v>2036</v>
      </c>
      <c r="K65" s="14" t="s">
        <v>2037</v>
      </c>
      <c r="L65" s="18">
        <f t="shared" si="3"/>
        <v>1.7268518518518405E-2</v>
      </c>
      <c r="M65">
        <f t="shared" si="4"/>
        <v>16</v>
      </c>
    </row>
    <row r="66" spans="1:13" x14ac:dyDescent="0.25">
      <c r="A66" s="11"/>
      <c r="B66" s="12"/>
      <c r="C66" s="9" t="s">
        <v>209</v>
      </c>
      <c r="D66" s="9" t="s">
        <v>210</v>
      </c>
      <c r="E66" s="9" t="s">
        <v>210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2038</v>
      </c>
      <c r="H67" s="9" t="s">
        <v>127</v>
      </c>
      <c r="I67" s="3" t="s">
        <v>1902</v>
      </c>
      <c r="J67" s="13" t="s">
        <v>2039</v>
      </c>
      <c r="K67" s="14" t="s">
        <v>2040</v>
      </c>
      <c r="L67" s="18">
        <f t="shared" ref="L67:L130" si="5">K67-J67</f>
        <v>4.9305555555555602E-2</v>
      </c>
      <c r="M67">
        <f t="shared" ref="M67:M130" si="6">HOUR(J67)</f>
        <v>8</v>
      </c>
    </row>
    <row r="68" spans="1:13" x14ac:dyDescent="0.25">
      <c r="A68" s="11"/>
      <c r="B68" s="12"/>
      <c r="C68" s="12"/>
      <c r="D68" s="12"/>
      <c r="E68" s="12"/>
      <c r="F68" s="12"/>
      <c r="G68" s="9" t="s">
        <v>2041</v>
      </c>
      <c r="H68" s="9" t="s">
        <v>127</v>
      </c>
      <c r="I68" s="3" t="s">
        <v>1902</v>
      </c>
      <c r="J68" s="13" t="s">
        <v>2042</v>
      </c>
      <c r="K68" s="14" t="s">
        <v>2043</v>
      </c>
      <c r="L68" s="18">
        <f t="shared" si="5"/>
        <v>1.8171296296296324E-2</v>
      </c>
      <c r="M68">
        <f t="shared" si="6"/>
        <v>8</v>
      </c>
    </row>
    <row r="69" spans="1:13" x14ac:dyDescent="0.25">
      <c r="A69" s="11"/>
      <c r="B69" s="12"/>
      <c r="C69" s="12"/>
      <c r="D69" s="12"/>
      <c r="E69" s="12"/>
      <c r="F69" s="12"/>
      <c r="G69" s="9" t="s">
        <v>2044</v>
      </c>
      <c r="H69" s="9" t="s">
        <v>127</v>
      </c>
      <c r="I69" s="3" t="s">
        <v>1902</v>
      </c>
      <c r="J69" s="13" t="s">
        <v>2045</v>
      </c>
      <c r="K69" s="14" t="s">
        <v>2046</v>
      </c>
      <c r="L69" s="18">
        <f t="shared" si="5"/>
        <v>2.076388888888886E-2</v>
      </c>
      <c r="M69">
        <f t="shared" si="6"/>
        <v>10</v>
      </c>
    </row>
    <row r="70" spans="1:13" x14ac:dyDescent="0.25">
      <c r="A70" s="3" t="s">
        <v>214</v>
      </c>
      <c r="B70" s="9" t="s">
        <v>215</v>
      </c>
      <c r="C70" s="10" t="s">
        <v>12</v>
      </c>
      <c r="D70" s="5"/>
      <c r="E70" s="5"/>
      <c r="F70" s="5"/>
      <c r="G70" s="5"/>
      <c r="H70" s="5"/>
      <c r="I70" s="6"/>
      <c r="J70" s="7"/>
      <c r="K70" s="8"/>
    </row>
    <row r="71" spans="1:13" x14ac:dyDescent="0.25">
      <c r="A71" s="11"/>
      <c r="B71" s="12"/>
      <c r="C71" s="9" t="s">
        <v>216</v>
      </c>
      <c r="D71" s="9" t="s">
        <v>217</v>
      </c>
      <c r="E71" s="9" t="s">
        <v>217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2047</v>
      </c>
      <c r="H72" s="9" t="s">
        <v>127</v>
      </c>
      <c r="I72" s="3" t="s">
        <v>1902</v>
      </c>
      <c r="J72" s="13" t="s">
        <v>2048</v>
      </c>
      <c r="K72" s="14" t="s">
        <v>2049</v>
      </c>
      <c r="L72" s="18">
        <f t="shared" si="5"/>
        <v>2.2499999999999992E-2</v>
      </c>
      <c r="M72">
        <f t="shared" si="6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2050</v>
      </c>
      <c r="H73" s="9" t="s">
        <v>127</v>
      </c>
      <c r="I73" s="3" t="s">
        <v>1902</v>
      </c>
      <c r="J73" s="13" t="s">
        <v>2051</v>
      </c>
      <c r="K73" s="14" t="s">
        <v>2052</v>
      </c>
      <c r="L73" s="18">
        <f t="shared" si="5"/>
        <v>3.7465277777777861E-2</v>
      </c>
      <c r="M73">
        <f t="shared" si="6"/>
        <v>8</v>
      </c>
    </row>
    <row r="74" spans="1:13" x14ac:dyDescent="0.25">
      <c r="A74" s="11"/>
      <c r="B74" s="12"/>
      <c r="C74" s="12"/>
      <c r="D74" s="12"/>
      <c r="E74" s="12"/>
      <c r="F74" s="12"/>
      <c r="G74" s="9" t="s">
        <v>2053</v>
      </c>
      <c r="H74" s="9" t="s">
        <v>127</v>
      </c>
      <c r="I74" s="3" t="s">
        <v>1902</v>
      </c>
      <c r="J74" s="13" t="s">
        <v>2054</v>
      </c>
      <c r="K74" s="14" t="s">
        <v>2055</v>
      </c>
      <c r="L74" s="18">
        <f t="shared" si="5"/>
        <v>1.063657407407409E-2</v>
      </c>
      <c r="M74">
        <f t="shared" si="6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2056</v>
      </c>
      <c r="H75" s="9" t="s">
        <v>127</v>
      </c>
      <c r="I75" s="3" t="s">
        <v>1902</v>
      </c>
      <c r="J75" s="13" t="s">
        <v>2057</v>
      </c>
      <c r="K75" s="14" t="s">
        <v>2058</v>
      </c>
      <c r="L75" s="18">
        <f t="shared" si="5"/>
        <v>1.1597222222222259E-2</v>
      </c>
      <c r="M75">
        <f t="shared" si="6"/>
        <v>14</v>
      </c>
    </row>
    <row r="76" spans="1:13" x14ac:dyDescent="0.25">
      <c r="A76" s="11"/>
      <c r="B76" s="12"/>
      <c r="C76" s="9" t="s">
        <v>124</v>
      </c>
      <c r="D76" s="9" t="s">
        <v>125</v>
      </c>
      <c r="E76" s="9" t="s">
        <v>125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2059</v>
      </c>
      <c r="H77" s="9" t="s">
        <v>127</v>
      </c>
      <c r="I77" s="3" t="s">
        <v>1902</v>
      </c>
      <c r="J77" s="13" t="s">
        <v>2060</v>
      </c>
      <c r="K77" s="14" t="s">
        <v>2061</v>
      </c>
      <c r="L77" s="18">
        <f t="shared" si="5"/>
        <v>2.0810185185185154E-2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2062</v>
      </c>
      <c r="H78" s="9" t="s">
        <v>127</v>
      </c>
      <c r="I78" s="3" t="s">
        <v>1902</v>
      </c>
      <c r="J78" s="13" t="s">
        <v>2063</v>
      </c>
      <c r="K78" s="14" t="s">
        <v>2064</v>
      </c>
      <c r="L78" s="18">
        <f t="shared" si="5"/>
        <v>1.8935185185185222E-2</v>
      </c>
      <c r="M78">
        <f t="shared" si="6"/>
        <v>6</v>
      </c>
    </row>
    <row r="79" spans="1:13" x14ac:dyDescent="0.25">
      <c r="A79" s="11"/>
      <c r="B79" s="12"/>
      <c r="C79" s="12"/>
      <c r="D79" s="12"/>
      <c r="E79" s="12"/>
      <c r="F79" s="12"/>
      <c r="G79" s="9" t="s">
        <v>2065</v>
      </c>
      <c r="H79" s="9" t="s">
        <v>127</v>
      </c>
      <c r="I79" s="3" t="s">
        <v>1902</v>
      </c>
      <c r="J79" s="13" t="s">
        <v>2066</v>
      </c>
      <c r="K79" s="14" t="s">
        <v>2067</v>
      </c>
      <c r="L79" s="18">
        <f t="shared" si="5"/>
        <v>1.6469907407407447E-2</v>
      </c>
      <c r="M79">
        <f t="shared" si="6"/>
        <v>6</v>
      </c>
    </row>
    <row r="80" spans="1:13" x14ac:dyDescent="0.25">
      <c r="A80" s="11"/>
      <c r="B80" s="12"/>
      <c r="C80" s="12"/>
      <c r="D80" s="12"/>
      <c r="E80" s="12"/>
      <c r="F80" s="12"/>
      <c r="G80" s="9" t="s">
        <v>2068</v>
      </c>
      <c r="H80" s="9" t="s">
        <v>127</v>
      </c>
      <c r="I80" s="3" t="s">
        <v>1902</v>
      </c>
      <c r="J80" s="13" t="s">
        <v>2069</v>
      </c>
      <c r="K80" s="14" t="s">
        <v>2070</v>
      </c>
      <c r="L80" s="18">
        <f t="shared" si="5"/>
        <v>1.5671296296296267E-2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2071</v>
      </c>
      <c r="H81" s="9" t="s">
        <v>127</v>
      </c>
      <c r="I81" s="3" t="s">
        <v>1902</v>
      </c>
      <c r="J81" s="13" t="s">
        <v>2072</v>
      </c>
      <c r="K81" s="14" t="s">
        <v>2073</v>
      </c>
      <c r="L81" s="18">
        <f t="shared" si="5"/>
        <v>2.9618055555555522E-2</v>
      </c>
      <c r="M81">
        <f t="shared" si="6"/>
        <v>8</v>
      </c>
    </row>
    <row r="82" spans="1:13" x14ac:dyDescent="0.25">
      <c r="A82" s="11"/>
      <c r="B82" s="12"/>
      <c r="C82" s="12"/>
      <c r="D82" s="12"/>
      <c r="E82" s="12"/>
      <c r="F82" s="12"/>
      <c r="G82" s="9" t="s">
        <v>2074</v>
      </c>
      <c r="H82" s="9" t="s">
        <v>127</v>
      </c>
      <c r="I82" s="3" t="s">
        <v>1902</v>
      </c>
      <c r="J82" s="13" t="s">
        <v>2075</v>
      </c>
      <c r="K82" s="14" t="s">
        <v>2076</v>
      </c>
      <c r="L82" s="18">
        <f t="shared" si="5"/>
        <v>2.2743055555555558E-2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2077</v>
      </c>
      <c r="H83" s="9" t="s">
        <v>127</v>
      </c>
      <c r="I83" s="3" t="s">
        <v>1902</v>
      </c>
      <c r="J83" s="13" t="s">
        <v>2078</v>
      </c>
      <c r="K83" s="14" t="s">
        <v>2079</v>
      </c>
      <c r="L83" s="18">
        <f t="shared" si="5"/>
        <v>1.5196759259259229E-2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2080</v>
      </c>
      <c r="H84" s="9" t="s">
        <v>127</v>
      </c>
      <c r="I84" s="3" t="s">
        <v>1902</v>
      </c>
      <c r="J84" s="13" t="s">
        <v>2081</v>
      </c>
      <c r="K84" s="14" t="s">
        <v>2082</v>
      </c>
      <c r="L84" s="18">
        <f t="shared" si="5"/>
        <v>2.7835648148148207E-2</v>
      </c>
      <c r="M84">
        <f t="shared" si="6"/>
        <v>10</v>
      </c>
    </row>
    <row r="85" spans="1:13" x14ac:dyDescent="0.25">
      <c r="A85" s="11"/>
      <c r="B85" s="12"/>
      <c r="C85" s="12"/>
      <c r="D85" s="12"/>
      <c r="E85" s="12"/>
      <c r="F85" s="12"/>
      <c r="G85" s="9" t="s">
        <v>2083</v>
      </c>
      <c r="H85" s="9" t="s">
        <v>127</v>
      </c>
      <c r="I85" s="3" t="s">
        <v>1902</v>
      </c>
      <c r="J85" s="13" t="s">
        <v>2084</v>
      </c>
      <c r="K85" s="14" t="s">
        <v>2085</v>
      </c>
      <c r="L85" s="18">
        <f t="shared" si="5"/>
        <v>1.6863425925925934E-2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2086</v>
      </c>
      <c r="H86" s="9" t="s">
        <v>127</v>
      </c>
      <c r="I86" s="3" t="s">
        <v>1902</v>
      </c>
      <c r="J86" s="13" t="s">
        <v>2087</v>
      </c>
      <c r="K86" s="14" t="s">
        <v>2088</v>
      </c>
      <c r="L86" s="18">
        <f t="shared" si="5"/>
        <v>1.5324074074074101E-2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2089</v>
      </c>
      <c r="H87" s="9" t="s">
        <v>127</v>
      </c>
      <c r="I87" s="3" t="s">
        <v>1902</v>
      </c>
      <c r="J87" s="13" t="s">
        <v>2090</v>
      </c>
      <c r="K87" s="14" t="s">
        <v>1267</v>
      </c>
      <c r="L87" s="18">
        <f t="shared" si="5"/>
        <v>1.482638888888882E-2</v>
      </c>
      <c r="M87">
        <f t="shared" si="6"/>
        <v>11</v>
      </c>
    </row>
    <row r="88" spans="1:13" x14ac:dyDescent="0.25">
      <c r="A88" s="11"/>
      <c r="B88" s="12"/>
      <c r="C88" s="9" t="s">
        <v>298</v>
      </c>
      <c r="D88" s="9" t="s">
        <v>299</v>
      </c>
      <c r="E88" s="9" t="s">
        <v>300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2091</v>
      </c>
      <c r="H89" s="9" t="s">
        <v>127</v>
      </c>
      <c r="I89" s="3" t="s">
        <v>1902</v>
      </c>
      <c r="J89" s="13" t="s">
        <v>2092</v>
      </c>
      <c r="K89" s="14" t="s">
        <v>2093</v>
      </c>
      <c r="L89" s="18">
        <f t="shared" si="5"/>
        <v>2.4282407407407391E-2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2094</v>
      </c>
      <c r="H90" s="9" t="s">
        <v>127</v>
      </c>
      <c r="I90" s="3" t="s">
        <v>1902</v>
      </c>
      <c r="J90" s="13" t="s">
        <v>2095</v>
      </c>
      <c r="K90" s="14" t="s">
        <v>2096</v>
      </c>
      <c r="L90" s="18">
        <f t="shared" si="5"/>
        <v>3.3715277777777719E-2</v>
      </c>
      <c r="M90">
        <f t="shared" si="6"/>
        <v>10</v>
      </c>
    </row>
    <row r="91" spans="1:13" x14ac:dyDescent="0.25">
      <c r="A91" s="11"/>
      <c r="B91" s="12"/>
      <c r="C91" s="12"/>
      <c r="D91" s="12"/>
      <c r="E91" s="12"/>
      <c r="F91" s="12"/>
      <c r="G91" s="9" t="s">
        <v>2097</v>
      </c>
      <c r="H91" s="9" t="s">
        <v>127</v>
      </c>
      <c r="I91" s="3" t="s">
        <v>1902</v>
      </c>
      <c r="J91" s="13" t="s">
        <v>2098</v>
      </c>
      <c r="K91" s="14" t="s">
        <v>2099</v>
      </c>
      <c r="L91" s="18">
        <f t="shared" si="5"/>
        <v>3.0439814814814836E-2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2100</v>
      </c>
      <c r="H92" s="9" t="s">
        <v>127</v>
      </c>
      <c r="I92" s="3" t="s">
        <v>1902</v>
      </c>
      <c r="J92" s="13" t="s">
        <v>2101</v>
      </c>
      <c r="K92" s="14" t="s">
        <v>2102</v>
      </c>
      <c r="L92" s="18">
        <f t="shared" si="5"/>
        <v>1.5092592592592602E-2</v>
      </c>
      <c r="M92">
        <f t="shared" si="6"/>
        <v>11</v>
      </c>
    </row>
    <row r="93" spans="1:13" x14ac:dyDescent="0.25">
      <c r="A93" s="11"/>
      <c r="B93" s="12"/>
      <c r="C93" s="12"/>
      <c r="D93" s="12"/>
      <c r="E93" s="12"/>
      <c r="F93" s="12"/>
      <c r="G93" s="9" t="s">
        <v>2103</v>
      </c>
      <c r="H93" s="9" t="s">
        <v>127</v>
      </c>
      <c r="I93" s="3" t="s">
        <v>1902</v>
      </c>
      <c r="J93" s="13" t="s">
        <v>2104</v>
      </c>
      <c r="K93" s="14" t="s">
        <v>2105</v>
      </c>
      <c r="L93" s="18">
        <f t="shared" si="5"/>
        <v>1.7256944444444478E-2</v>
      </c>
      <c r="M93">
        <f t="shared" si="6"/>
        <v>13</v>
      </c>
    </row>
    <row r="94" spans="1:13" x14ac:dyDescent="0.25">
      <c r="A94" s="11"/>
      <c r="B94" s="12"/>
      <c r="C94" s="12"/>
      <c r="D94" s="12"/>
      <c r="E94" s="12"/>
      <c r="F94" s="12"/>
      <c r="G94" s="9" t="s">
        <v>2106</v>
      </c>
      <c r="H94" s="9" t="s">
        <v>127</v>
      </c>
      <c r="I94" s="3" t="s">
        <v>1902</v>
      </c>
      <c r="J94" s="13" t="s">
        <v>2107</v>
      </c>
      <c r="K94" s="14" t="s">
        <v>2108</v>
      </c>
      <c r="L94" s="18">
        <f t="shared" si="5"/>
        <v>1.809027777777783E-2</v>
      </c>
      <c r="M94">
        <f t="shared" si="6"/>
        <v>13</v>
      </c>
    </row>
    <row r="95" spans="1:13" x14ac:dyDescent="0.25">
      <c r="A95" s="11"/>
      <c r="B95" s="12"/>
      <c r="C95" s="9" t="s">
        <v>181</v>
      </c>
      <c r="D95" s="9" t="s">
        <v>182</v>
      </c>
      <c r="E95" s="9" t="s">
        <v>182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2109</v>
      </c>
      <c r="H96" s="9" t="s">
        <v>127</v>
      </c>
      <c r="I96" s="3" t="s">
        <v>1902</v>
      </c>
      <c r="J96" s="13" t="s">
        <v>2110</v>
      </c>
      <c r="K96" s="14" t="s">
        <v>2111</v>
      </c>
      <c r="L96" s="18">
        <f t="shared" si="5"/>
        <v>1.2731481481481455E-2</v>
      </c>
      <c r="M96">
        <f t="shared" si="6"/>
        <v>6</v>
      </c>
    </row>
    <row r="97" spans="1:13" x14ac:dyDescent="0.25">
      <c r="A97" s="11"/>
      <c r="B97" s="12"/>
      <c r="C97" s="12"/>
      <c r="D97" s="12"/>
      <c r="E97" s="12"/>
      <c r="F97" s="12"/>
      <c r="G97" s="9" t="s">
        <v>2112</v>
      </c>
      <c r="H97" s="9" t="s">
        <v>127</v>
      </c>
      <c r="I97" s="3" t="s">
        <v>1902</v>
      </c>
      <c r="J97" s="13" t="s">
        <v>2113</v>
      </c>
      <c r="K97" s="14" t="s">
        <v>2114</v>
      </c>
      <c r="L97" s="18">
        <f t="shared" si="5"/>
        <v>1.2974537037037048E-2</v>
      </c>
      <c r="M97">
        <f t="shared" si="6"/>
        <v>8</v>
      </c>
    </row>
    <row r="98" spans="1:13" x14ac:dyDescent="0.25">
      <c r="A98" s="11"/>
      <c r="B98" s="12"/>
      <c r="C98" s="9" t="s">
        <v>104</v>
      </c>
      <c r="D98" s="9" t="s">
        <v>105</v>
      </c>
      <c r="E98" s="10" t="s">
        <v>12</v>
      </c>
      <c r="F98" s="5"/>
      <c r="G98" s="5"/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9" t="s">
        <v>105</v>
      </c>
      <c r="F99" s="9" t="s">
        <v>15</v>
      </c>
      <c r="G99" s="10" t="s">
        <v>12</v>
      </c>
      <c r="H99" s="5"/>
      <c r="I99" s="6"/>
      <c r="J99" s="7"/>
      <c r="K99" s="8"/>
    </row>
    <row r="100" spans="1:13" x14ac:dyDescent="0.25">
      <c r="A100" s="11"/>
      <c r="B100" s="12"/>
      <c r="C100" s="12"/>
      <c r="D100" s="12"/>
      <c r="E100" s="12"/>
      <c r="F100" s="12"/>
      <c r="G100" s="9" t="s">
        <v>2115</v>
      </c>
      <c r="H100" s="9" t="s">
        <v>127</v>
      </c>
      <c r="I100" s="3" t="s">
        <v>1902</v>
      </c>
      <c r="J100" s="13" t="s">
        <v>2116</v>
      </c>
      <c r="K100" s="14" t="s">
        <v>2117</v>
      </c>
      <c r="L100" s="18">
        <f t="shared" si="5"/>
        <v>1.0509259259259246E-2</v>
      </c>
      <c r="M100">
        <f t="shared" si="6"/>
        <v>2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2118</v>
      </c>
      <c r="H101" s="9" t="s">
        <v>127</v>
      </c>
      <c r="I101" s="3" t="s">
        <v>1902</v>
      </c>
      <c r="J101" s="13" t="s">
        <v>2119</v>
      </c>
      <c r="K101" s="14" t="s">
        <v>2120</v>
      </c>
      <c r="L101" s="18">
        <f t="shared" si="5"/>
        <v>2.1331018518518513E-2</v>
      </c>
      <c r="M101">
        <f t="shared" si="6"/>
        <v>5</v>
      </c>
    </row>
    <row r="102" spans="1:13" x14ac:dyDescent="0.25">
      <c r="A102" s="11"/>
      <c r="B102" s="12"/>
      <c r="C102" s="12"/>
      <c r="D102" s="12"/>
      <c r="E102" s="9" t="s">
        <v>192</v>
      </c>
      <c r="F102" s="9" t="s">
        <v>15</v>
      </c>
      <c r="G102" s="10" t="s">
        <v>12</v>
      </c>
      <c r="H102" s="5"/>
      <c r="I102" s="6"/>
      <c r="J102" s="7"/>
      <c r="K102" s="8"/>
    </row>
    <row r="103" spans="1:13" x14ac:dyDescent="0.25">
      <c r="A103" s="11"/>
      <c r="B103" s="12"/>
      <c r="C103" s="12"/>
      <c r="D103" s="12"/>
      <c r="E103" s="12"/>
      <c r="F103" s="12"/>
      <c r="G103" s="9" t="s">
        <v>2121</v>
      </c>
      <c r="H103" s="9" t="s">
        <v>127</v>
      </c>
      <c r="I103" s="3" t="s">
        <v>1902</v>
      </c>
      <c r="J103" s="13" t="s">
        <v>2122</v>
      </c>
      <c r="K103" s="14" t="s">
        <v>2123</v>
      </c>
      <c r="L103" s="18">
        <f t="shared" si="5"/>
        <v>1.4525462962962976E-2</v>
      </c>
      <c r="M103">
        <f t="shared" si="6"/>
        <v>6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2124</v>
      </c>
      <c r="H104" s="9" t="s">
        <v>127</v>
      </c>
      <c r="I104" s="3" t="s">
        <v>1902</v>
      </c>
      <c r="J104" s="13" t="s">
        <v>2125</v>
      </c>
      <c r="K104" s="14" t="s">
        <v>2126</v>
      </c>
      <c r="L104" s="18">
        <f t="shared" si="5"/>
        <v>1.1747685185185208E-2</v>
      </c>
      <c r="M104">
        <f t="shared" si="6"/>
        <v>20</v>
      </c>
    </row>
    <row r="105" spans="1:13" x14ac:dyDescent="0.25">
      <c r="A105" s="11"/>
      <c r="B105" s="12"/>
      <c r="C105" s="9" t="s">
        <v>1241</v>
      </c>
      <c r="D105" s="9" t="s">
        <v>1242</v>
      </c>
      <c r="E105" s="9" t="s">
        <v>1242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2127</v>
      </c>
      <c r="H106" s="9" t="s">
        <v>127</v>
      </c>
      <c r="I106" s="3" t="s">
        <v>1902</v>
      </c>
      <c r="J106" s="13" t="s">
        <v>2128</v>
      </c>
      <c r="K106" s="14" t="s">
        <v>2129</v>
      </c>
      <c r="L106" s="18">
        <f t="shared" si="5"/>
        <v>1.5046296296296308E-2</v>
      </c>
      <c r="M106">
        <f t="shared" si="6"/>
        <v>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2130</v>
      </c>
      <c r="H107" s="9" t="s">
        <v>127</v>
      </c>
      <c r="I107" s="3" t="s">
        <v>1902</v>
      </c>
      <c r="J107" s="13" t="s">
        <v>2131</v>
      </c>
      <c r="K107" s="14" t="s">
        <v>2132</v>
      </c>
      <c r="L107" s="18">
        <f t="shared" si="5"/>
        <v>1.8900462962962966E-2</v>
      </c>
      <c r="M107">
        <f t="shared" si="6"/>
        <v>3</v>
      </c>
    </row>
    <row r="108" spans="1:13" x14ac:dyDescent="0.25">
      <c r="A108" s="11"/>
      <c r="B108" s="12"/>
      <c r="C108" s="9" t="s">
        <v>355</v>
      </c>
      <c r="D108" s="9" t="s">
        <v>356</v>
      </c>
      <c r="E108" s="9" t="s">
        <v>356</v>
      </c>
      <c r="F108" s="9" t="s">
        <v>15</v>
      </c>
      <c r="G108" s="10" t="s">
        <v>12</v>
      </c>
      <c r="H108" s="5"/>
      <c r="I108" s="6"/>
      <c r="J108" s="7"/>
      <c r="K108" s="8"/>
    </row>
    <row r="109" spans="1:13" x14ac:dyDescent="0.25">
      <c r="A109" s="11"/>
      <c r="B109" s="12"/>
      <c r="C109" s="12"/>
      <c r="D109" s="12"/>
      <c r="E109" s="12"/>
      <c r="F109" s="12"/>
      <c r="G109" s="9" t="s">
        <v>2133</v>
      </c>
      <c r="H109" s="9" t="s">
        <v>127</v>
      </c>
      <c r="I109" s="3" t="s">
        <v>1902</v>
      </c>
      <c r="J109" s="13" t="s">
        <v>2134</v>
      </c>
      <c r="K109" s="17" t="s">
        <v>2135</v>
      </c>
      <c r="L109" s="18">
        <f t="shared" si="5"/>
        <v>1.3993055555555554E-2</v>
      </c>
      <c r="M109">
        <v>0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2136</v>
      </c>
      <c r="H110" s="9" t="s">
        <v>127</v>
      </c>
      <c r="I110" s="3" t="s">
        <v>1902</v>
      </c>
      <c r="J110" s="13" t="s">
        <v>2137</v>
      </c>
      <c r="K110" s="14" t="s">
        <v>2138</v>
      </c>
      <c r="L110" s="18">
        <f t="shared" si="5"/>
        <v>1.5474537037037044E-2</v>
      </c>
      <c r="M110">
        <f t="shared" si="6"/>
        <v>1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2139</v>
      </c>
      <c r="H111" s="9" t="s">
        <v>127</v>
      </c>
      <c r="I111" s="3" t="s">
        <v>1902</v>
      </c>
      <c r="J111" s="13" t="s">
        <v>2140</v>
      </c>
      <c r="K111" s="14" t="s">
        <v>2141</v>
      </c>
      <c r="L111" s="18">
        <f t="shared" si="5"/>
        <v>2.6319444444444423E-2</v>
      </c>
      <c r="M111">
        <f t="shared" si="6"/>
        <v>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2142</v>
      </c>
      <c r="H112" s="9" t="s">
        <v>127</v>
      </c>
      <c r="I112" s="3" t="s">
        <v>1902</v>
      </c>
      <c r="J112" s="13" t="s">
        <v>2143</v>
      </c>
      <c r="K112" s="14" t="s">
        <v>2144</v>
      </c>
      <c r="L112" s="18">
        <f t="shared" si="5"/>
        <v>4.4247685185185182E-2</v>
      </c>
      <c r="M112">
        <f t="shared" si="6"/>
        <v>3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2145</v>
      </c>
      <c r="H113" s="9" t="s">
        <v>127</v>
      </c>
      <c r="I113" s="3" t="s">
        <v>1902</v>
      </c>
      <c r="J113" s="13" t="s">
        <v>2146</v>
      </c>
      <c r="K113" s="14" t="s">
        <v>2147</v>
      </c>
      <c r="L113" s="18">
        <f t="shared" si="5"/>
        <v>2.5578703703703715E-2</v>
      </c>
      <c r="M113">
        <f t="shared" si="6"/>
        <v>4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2148</v>
      </c>
      <c r="H114" s="9" t="s">
        <v>127</v>
      </c>
      <c r="I114" s="3" t="s">
        <v>1902</v>
      </c>
      <c r="J114" s="13" t="s">
        <v>2149</v>
      </c>
      <c r="K114" s="14" t="s">
        <v>2150</v>
      </c>
      <c r="L114" s="18">
        <f t="shared" si="5"/>
        <v>1.5578703703703678E-2</v>
      </c>
      <c r="M114">
        <f t="shared" si="6"/>
        <v>5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2151</v>
      </c>
      <c r="H115" s="9" t="s">
        <v>127</v>
      </c>
      <c r="I115" s="3" t="s">
        <v>1902</v>
      </c>
      <c r="J115" s="13" t="s">
        <v>2152</v>
      </c>
      <c r="K115" s="14" t="s">
        <v>2153</v>
      </c>
      <c r="L115" s="18">
        <f t="shared" si="5"/>
        <v>3.0254629629629604E-2</v>
      </c>
      <c r="M115">
        <f t="shared" si="6"/>
        <v>8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2154</v>
      </c>
      <c r="H116" s="9" t="s">
        <v>127</v>
      </c>
      <c r="I116" s="3" t="s">
        <v>1902</v>
      </c>
      <c r="J116" s="13" t="s">
        <v>2155</v>
      </c>
      <c r="K116" s="14" t="s">
        <v>2156</v>
      </c>
      <c r="L116" s="18">
        <f t="shared" si="5"/>
        <v>4.6377314814814885E-2</v>
      </c>
      <c r="M116">
        <f t="shared" si="6"/>
        <v>8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2157</v>
      </c>
      <c r="H117" s="9" t="s">
        <v>127</v>
      </c>
      <c r="I117" s="3" t="s">
        <v>1902</v>
      </c>
      <c r="J117" s="13" t="s">
        <v>2158</v>
      </c>
      <c r="K117" s="14" t="s">
        <v>2159</v>
      </c>
      <c r="L117" s="18">
        <f t="shared" si="5"/>
        <v>1.24305555555555E-2</v>
      </c>
      <c r="M117">
        <f t="shared" si="6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2160</v>
      </c>
      <c r="H118" s="9" t="s">
        <v>127</v>
      </c>
      <c r="I118" s="3" t="s">
        <v>1902</v>
      </c>
      <c r="J118" s="13" t="s">
        <v>2161</v>
      </c>
      <c r="K118" s="14" t="s">
        <v>2162</v>
      </c>
      <c r="L118" s="18">
        <f t="shared" si="5"/>
        <v>1.7476851851851882E-2</v>
      </c>
      <c r="M118">
        <f t="shared" si="6"/>
        <v>14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2163</v>
      </c>
      <c r="H119" s="9" t="s">
        <v>127</v>
      </c>
      <c r="I119" s="3" t="s">
        <v>1902</v>
      </c>
      <c r="J119" s="13" t="s">
        <v>2164</v>
      </c>
      <c r="K119" s="14" t="s">
        <v>2165</v>
      </c>
      <c r="L119" s="18">
        <f t="shared" si="5"/>
        <v>3.2592592592592506E-2</v>
      </c>
      <c r="M119">
        <f t="shared" si="6"/>
        <v>21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2166</v>
      </c>
      <c r="H120" s="9" t="s">
        <v>127</v>
      </c>
      <c r="I120" s="3" t="s">
        <v>1902</v>
      </c>
      <c r="J120" s="13" t="s">
        <v>2167</v>
      </c>
      <c r="K120" s="14" t="s">
        <v>2168</v>
      </c>
      <c r="L120" s="18">
        <f t="shared" si="5"/>
        <v>1.4351851851851838E-2</v>
      </c>
      <c r="M120">
        <f t="shared" si="6"/>
        <v>22</v>
      </c>
    </row>
    <row r="121" spans="1:13" x14ac:dyDescent="0.25">
      <c r="A121" s="11"/>
      <c r="B121" s="12"/>
      <c r="C121" s="9" t="s">
        <v>73</v>
      </c>
      <c r="D121" s="9" t="s">
        <v>74</v>
      </c>
      <c r="E121" s="9" t="s">
        <v>384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2169</v>
      </c>
      <c r="H122" s="9" t="s">
        <v>386</v>
      </c>
      <c r="I122" s="3" t="s">
        <v>1902</v>
      </c>
      <c r="J122" s="13" t="s">
        <v>2170</v>
      </c>
      <c r="K122" s="14" t="s">
        <v>2171</v>
      </c>
      <c r="L122" s="18">
        <f t="shared" si="5"/>
        <v>1.2696759259259283E-2</v>
      </c>
      <c r="M122">
        <f t="shared" si="6"/>
        <v>7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2172</v>
      </c>
      <c r="H123" s="9" t="s">
        <v>386</v>
      </c>
      <c r="I123" s="3" t="s">
        <v>1902</v>
      </c>
      <c r="J123" s="13" t="s">
        <v>2173</v>
      </c>
      <c r="K123" s="14" t="s">
        <v>2174</v>
      </c>
      <c r="L123" s="18">
        <f t="shared" si="5"/>
        <v>1.5173611111111096E-2</v>
      </c>
      <c r="M123">
        <f t="shared" si="6"/>
        <v>7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2175</v>
      </c>
      <c r="H124" s="9" t="s">
        <v>386</v>
      </c>
      <c r="I124" s="3" t="s">
        <v>1902</v>
      </c>
      <c r="J124" s="13" t="s">
        <v>2176</v>
      </c>
      <c r="K124" s="14" t="s">
        <v>2177</v>
      </c>
      <c r="L124" s="18">
        <f t="shared" si="5"/>
        <v>2.04050925925926E-2</v>
      </c>
      <c r="M124">
        <f t="shared" si="6"/>
        <v>12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2178</v>
      </c>
      <c r="H125" s="9" t="s">
        <v>386</v>
      </c>
      <c r="I125" s="3" t="s">
        <v>1902</v>
      </c>
      <c r="J125" s="13" t="s">
        <v>2179</v>
      </c>
      <c r="K125" s="14" t="s">
        <v>2180</v>
      </c>
      <c r="L125" s="18">
        <f t="shared" si="5"/>
        <v>2.0150462962962856E-2</v>
      </c>
      <c r="M125">
        <f t="shared" si="6"/>
        <v>21</v>
      </c>
    </row>
    <row r="126" spans="1:13" x14ac:dyDescent="0.25">
      <c r="A126" s="11"/>
      <c r="B126" s="12"/>
      <c r="C126" s="9" t="s">
        <v>1317</v>
      </c>
      <c r="D126" s="9" t="s">
        <v>1318</v>
      </c>
      <c r="E126" s="9" t="s">
        <v>1318</v>
      </c>
      <c r="F126" s="9" t="s">
        <v>15</v>
      </c>
      <c r="G126" s="9" t="s">
        <v>2181</v>
      </c>
      <c r="H126" s="9" t="s">
        <v>127</v>
      </c>
      <c r="I126" s="3" t="s">
        <v>1902</v>
      </c>
      <c r="J126" s="13" t="s">
        <v>2182</v>
      </c>
      <c r="K126" s="14" t="s">
        <v>2183</v>
      </c>
      <c r="L126" s="18">
        <f t="shared" si="5"/>
        <v>2.9849537037037077E-2</v>
      </c>
      <c r="M126">
        <f t="shared" si="6"/>
        <v>8</v>
      </c>
    </row>
    <row r="127" spans="1:13" x14ac:dyDescent="0.25">
      <c r="A127" s="11"/>
      <c r="B127" s="12"/>
      <c r="C127" s="9" t="s">
        <v>209</v>
      </c>
      <c r="D127" s="9" t="s">
        <v>210</v>
      </c>
      <c r="E127" s="9" t="s">
        <v>210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2184</v>
      </c>
      <c r="H128" s="9" t="s">
        <v>127</v>
      </c>
      <c r="I128" s="3" t="s">
        <v>1902</v>
      </c>
      <c r="J128" s="13" t="s">
        <v>2185</v>
      </c>
      <c r="K128" s="17" t="s">
        <v>2186</v>
      </c>
      <c r="L128" s="18">
        <f t="shared" si="5"/>
        <v>1.8078703703703701E-2</v>
      </c>
      <c r="M128">
        <v>0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2187</v>
      </c>
      <c r="H129" s="9" t="s">
        <v>127</v>
      </c>
      <c r="I129" s="3" t="s">
        <v>1902</v>
      </c>
      <c r="J129" s="13" t="s">
        <v>2188</v>
      </c>
      <c r="K129" s="14" t="s">
        <v>2189</v>
      </c>
      <c r="L129" s="18">
        <f t="shared" si="5"/>
        <v>1.8472222222222223E-2</v>
      </c>
      <c r="M129">
        <f t="shared" si="6"/>
        <v>4</v>
      </c>
    </row>
    <row r="130" spans="1:13" x14ac:dyDescent="0.25">
      <c r="A130" s="3" t="s">
        <v>414</v>
      </c>
      <c r="B130" s="9" t="s">
        <v>415</v>
      </c>
      <c r="C130" s="9" t="s">
        <v>2190</v>
      </c>
      <c r="D130" s="9" t="s">
        <v>2191</v>
      </c>
      <c r="E130" s="9" t="s">
        <v>2191</v>
      </c>
      <c r="F130" s="9" t="s">
        <v>418</v>
      </c>
      <c r="G130" s="9" t="s">
        <v>2192</v>
      </c>
      <c r="H130" s="9" t="s">
        <v>127</v>
      </c>
      <c r="I130" s="3" t="s">
        <v>1902</v>
      </c>
      <c r="J130" s="13" t="s">
        <v>2193</v>
      </c>
      <c r="K130" s="14" t="s">
        <v>2194</v>
      </c>
      <c r="L130" s="18">
        <f t="shared" si="5"/>
        <v>3.4479166666666672E-2</v>
      </c>
      <c r="M130">
        <f t="shared" si="6"/>
        <v>9</v>
      </c>
    </row>
    <row r="131" spans="1:13" x14ac:dyDescent="0.25">
      <c r="A131" s="3" t="s">
        <v>432</v>
      </c>
      <c r="B131" s="9" t="s">
        <v>433</v>
      </c>
      <c r="C131" s="10" t="s">
        <v>12</v>
      </c>
      <c r="D131" s="5"/>
      <c r="E131" s="5"/>
      <c r="F131" s="5"/>
      <c r="G131" s="5"/>
      <c r="H131" s="5"/>
      <c r="I131" s="6"/>
      <c r="J131" s="7"/>
      <c r="K131" s="8"/>
    </row>
    <row r="132" spans="1:13" x14ac:dyDescent="0.25">
      <c r="A132" s="11"/>
      <c r="B132" s="12"/>
      <c r="C132" s="9" t="s">
        <v>1388</v>
      </c>
      <c r="D132" s="9" t="s">
        <v>1389</v>
      </c>
      <c r="E132" s="9" t="s">
        <v>1390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2195</v>
      </c>
      <c r="H133" s="9" t="s">
        <v>127</v>
      </c>
      <c r="I133" s="3" t="s">
        <v>1902</v>
      </c>
      <c r="J133" s="13" t="s">
        <v>2196</v>
      </c>
      <c r="K133" s="14" t="s">
        <v>2197</v>
      </c>
      <c r="L133" s="18">
        <f t="shared" ref="L133:L149" si="7">K133-J133</f>
        <v>4.2731481481481426E-2</v>
      </c>
      <c r="M133">
        <f t="shared" ref="M133:M149" si="8">HOUR(J133)</f>
        <v>8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2198</v>
      </c>
      <c r="H134" s="9" t="s">
        <v>127</v>
      </c>
      <c r="I134" s="3" t="s">
        <v>1902</v>
      </c>
      <c r="J134" s="13" t="s">
        <v>2199</v>
      </c>
      <c r="K134" s="14" t="s">
        <v>2200</v>
      </c>
      <c r="L134" s="18">
        <f t="shared" si="7"/>
        <v>1.5682870370370305E-2</v>
      </c>
      <c r="M134">
        <f t="shared" si="8"/>
        <v>12</v>
      </c>
    </row>
    <row r="135" spans="1:13" x14ac:dyDescent="0.25">
      <c r="A135" s="11"/>
      <c r="B135" s="12"/>
      <c r="C135" s="9" t="s">
        <v>443</v>
      </c>
      <c r="D135" s="9" t="s">
        <v>444</v>
      </c>
      <c r="E135" s="9" t="s">
        <v>444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2201</v>
      </c>
      <c r="H136" s="9" t="s">
        <v>127</v>
      </c>
      <c r="I136" s="3" t="s">
        <v>1902</v>
      </c>
      <c r="J136" s="13" t="s">
        <v>2202</v>
      </c>
      <c r="K136" s="14" t="s">
        <v>2203</v>
      </c>
      <c r="L136" s="18">
        <f t="shared" si="7"/>
        <v>1.40740740740741E-2</v>
      </c>
      <c r="M136">
        <f t="shared" si="8"/>
        <v>5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2204</v>
      </c>
      <c r="H137" s="9" t="s">
        <v>127</v>
      </c>
      <c r="I137" s="3" t="s">
        <v>1902</v>
      </c>
      <c r="J137" s="13" t="s">
        <v>2205</v>
      </c>
      <c r="K137" s="14" t="s">
        <v>2206</v>
      </c>
      <c r="L137" s="18">
        <f t="shared" si="7"/>
        <v>1.9699074074074063E-2</v>
      </c>
      <c r="M137">
        <f t="shared" si="8"/>
        <v>9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2207</v>
      </c>
      <c r="H138" s="9" t="s">
        <v>127</v>
      </c>
      <c r="I138" s="3" t="s">
        <v>1902</v>
      </c>
      <c r="J138" s="13" t="s">
        <v>2208</v>
      </c>
      <c r="K138" s="14" t="s">
        <v>2209</v>
      </c>
      <c r="L138" s="18">
        <f t="shared" si="7"/>
        <v>1.1909722222222197E-2</v>
      </c>
      <c r="M138">
        <f t="shared" si="8"/>
        <v>13</v>
      </c>
    </row>
    <row r="139" spans="1:13" x14ac:dyDescent="0.25">
      <c r="A139" s="11"/>
      <c r="B139" s="12"/>
      <c r="C139" s="9" t="s">
        <v>942</v>
      </c>
      <c r="D139" s="9" t="s">
        <v>943</v>
      </c>
      <c r="E139" s="9" t="s">
        <v>2210</v>
      </c>
      <c r="F139" s="9" t="s">
        <v>15</v>
      </c>
      <c r="G139" s="9" t="s">
        <v>2211</v>
      </c>
      <c r="H139" s="9" t="s">
        <v>127</v>
      </c>
      <c r="I139" s="3" t="s">
        <v>1902</v>
      </c>
      <c r="J139" s="13" t="s">
        <v>2212</v>
      </c>
      <c r="K139" s="14" t="s">
        <v>2213</v>
      </c>
      <c r="L139" s="18">
        <f t="shared" si="7"/>
        <v>1.2685185185185244E-2</v>
      </c>
      <c r="M139">
        <f t="shared" si="8"/>
        <v>16</v>
      </c>
    </row>
    <row r="140" spans="1:13" x14ac:dyDescent="0.25">
      <c r="A140" s="11"/>
      <c r="B140" s="12"/>
      <c r="C140" s="9" t="s">
        <v>451</v>
      </c>
      <c r="D140" s="9" t="s">
        <v>452</v>
      </c>
      <c r="E140" s="9" t="s">
        <v>453</v>
      </c>
      <c r="F140" s="9" t="s">
        <v>15</v>
      </c>
      <c r="G140" s="10" t="s">
        <v>12</v>
      </c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12"/>
      <c r="F141" s="12"/>
      <c r="G141" s="9" t="s">
        <v>2214</v>
      </c>
      <c r="H141" s="9" t="s">
        <v>127</v>
      </c>
      <c r="I141" s="3" t="s">
        <v>1902</v>
      </c>
      <c r="J141" s="13" t="s">
        <v>2215</v>
      </c>
      <c r="K141" s="14" t="s">
        <v>2216</v>
      </c>
      <c r="L141" s="18">
        <f t="shared" si="7"/>
        <v>2.2835648148148147E-2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2217</v>
      </c>
      <c r="H142" s="9" t="s">
        <v>127</v>
      </c>
      <c r="I142" s="3" t="s">
        <v>1902</v>
      </c>
      <c r="J142" s="13" t="s">
        <v>2218</v>
      </c>
      <c r="K142" s="14" t="s">
        <v>2219</v>
      </c>
      <c r="L142" s="18">
        <f t="shared" si="7"/>
        <v>1.3576388888888902E-2</v>
      </c>
      <c r="M142">
        <f t="shared" si="8"/>
        <v>9</v>
      </c>
    </row>
    <row r="143" spans="1:13" x14ac:dyDescent="0.25">
      <c r="A143" s="3" t="s">
        <v>457</v>
      </c>
      <c r="B143" s="9" t="s">
        <v>458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1388</v>
      </c>
      <c r="D144" s="9" t="s">
        <v>1389</v>
      </c>
      <c r="E144" s="9" t="s">
        <v>1390</v>
      </c>
      <c r="F144" s="9" t="s">
        <v>15</v>
      </c>
      <c r="G144" s="9" t="s">
        <v>2220</v>
      </c>
      <c r="H144" s="9" t="s">
        <v>17</v>
      </c>
      <c r="I144" s="3" t="s">
        <v>1902</v>
      </c>
      <c r="J144" s="13" t="s">
        <v>2221</v>
      </c>
      <c r="K144" s="14" t="s">
        <v>2222</v>
      </c>
      <c r="L144" s="18">
        <f t="shared" si="7"/>
        <v>1.7141203703703756E-2</v>
      </c>
      <c r="M144">
        <f t="shared" si="8"/>
        <v>15</v>
      </c>
    </row>
    <row r="145" spans="1:13" x14ac:dyDescent="0.25">
      <c r="A145" s="11"/>
      <c r="B145" s="12"/>
      <c r="C145" s="9" t="s">
        <v>1431</v>
      </c>
      <c r="D145" s="9" t="s">
        <v>1432</v>
      </c>
      <c r="E145" s="9" t="s">
        <v>1433</v>
      </c>
      <c r="F145" s="9" t="s">
        <v>15</v>
      </c>
      <c r="G145" s="9" t="s">
        <v>2223</v>
      </c>
      <c r="H145" s="9" t="s">
        <v>17</v>
      </c>
      <c r="I145" s="3" t="s">
        <v>1902</v>
      </c>
      <c r="J145" s="13" t="s">
        <v>2224</v>
      </c>
      <c r="K145" s="14" t="s">
        <v>2225</v>
      </c>
      <c r="L145" s="18">
        <f t="shared" si="7"/>
        <v>2.987268518518521E-2</v>
      </c>
      <c r="M145">
        <f t="shared" si="8"/>
        <v>6</v>
      </c>
    </row>
    <row r="146" spans="1:13" x14ac:dyDescent="0.25">
      <c r="A146" s="11"/>
      <c r="B146" s="12"/>
      <c r="C146" s="9" t="s">
        <v>459</v>
      </c>
      <c r="D146" s="9" t="s">
        <v>460</v>
      </c>
      <c r="E146" s="9" t="s">
        <v>461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2226</v>
      </c>
      <c r="H147" s="9" t="s">
        <v>17</v>
      </c>
      <c r="I147" s="3" t="s">
        <v>1902</v>
      </c>
      <c r="J147" s="13" t="s">
        <v>2227</v>
      </c>
      <c r="K147" s="14" t="s">
        <v>2228</v>
      </c>
      <c r="L147" s="18">
        <f t="shared" si="7"/>
        <v>2.3715277777777766E-2</v>
      </c>
      <c r="M147">
        <f t="shared" si="8"/>
        <v>7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2229</v>
      </c>
      <c r="H148" s="9" t="s">
        <v>17</v>
      </c>
      <c r="I148" s="3" t="s">
        <v>1902</v>
      </c>
      <c r="J148" s="13" t="s">
        <v>2230</v>
      </c>
      <c r="K148" s="14" t="s">
        <v>2231</v>
      </c>
      <c r="L148" s="18">
        <f t="shared" si="7"/>
        <v>1.6921296296296351E-2</v>
      </c>
      <c r="M148">
        <f t="shared" si="8"/>
        <v>13</v>
      </c>
    </row>
    <row r="149" spans="1:13" x14ac:dyDescent="0.25">
      <c r="A149" s="11"/>
      <c r="B149" s="11"/>
      <c r="C149" s="11"/>
      <c r="D149" s="11"/>
      <c r="E149" s="11"/>
      <c r="F149" s="11"/>
      <c r="G149" s="3" t="s">
        <v>2232</v>
      </c>
      <c r="H149" s="3" t="s">
        <v>17</v>
      </c>
      <c r="I149" s="3" t="s">
        <v>1902</v>
      </c>
      <c r="J149" s="15" t="s">
        <v>1537</v>
      </c>
      <c r="K149" s="16" t="s">
        <v>2233</v>
      </c>
      <c r="L149" s="18">
        <f t="shared" si="7"/>
        <v>1.3946759259259256E-2</v>
      </c>
      <c r="M149">
        <f t="shared" si="8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J1" workbookViewId="0">
      <selection activeCell="P1" sqref="P1:P25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28" customWidth="1"/>
    <col min="5" max="5" width="26.140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0.28515625" style="18" bestFit="1" customWidth="1"/>
    <col min="13" max="13" width="11.140625" bestFit="1" customWidth="1"/>
    <col min="14" max="14" width="10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0.75</v>
      </c>
      <c r="R2" s="19">
        <v>2.7083333333333334E-2</v>
      </c>
      <c r="S2" s="18">
        <f>AVERAGEIF($R$2:$R$25, "&lt;&gt; 0")</f>
        <v>1.7502455106621777E-2</v>
      </c>
    </row>
    <row r="3" spans="1:19" x14ac:dyDescent="0.25">
      <c r="A3" s="3" t="s">
        <v>122</v>
      </c>
      <c r="B3" s="9" t="s">
        <v>123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0.75</v>
      </c>
      <c r="R3" s="19">
        <f t="shared" ref="R3:R14" si="1">AVERAGEIF(M:M,O3,L:L)</f>
        <v>1.2488425925925931E-2</v>
      </c>
      <c r="S3" s="18">
        <f t="shared" ref="S3:S25" si="2">AVERAGEIF($R$2:$R$25, "&lt;&gt; 0")</f>
        <v>1.7502455106621777E-2</v>
      </c>
    </row>
    <row r="4" spans="1:19" x14ac:dyDescent="0.25">
      <c r="A4" s="11"/>
      <c r="B4" s="12"/>
      <c r="C4" s="9" t="s">
        <v>124</v>
      </c>
      <c r="D4" s="9" t="s">
        <v>125</v>
      </c>
      <c r="E4" s="10" t="s">
        <v>12</v>
      </c>
      <c r="F4" s="5"/>
      <c r="G4" s="5"/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0.75</v>
      </c>
      <c r="R4" s="19">
        <v>0</v>
      </c>
      <c r="S4" s="18">
        <f t="shared" si="2"/>
        <v>1.7502455106621777E-2</v>
      </c>
    </row>
    <row r="5" spans="1:19" x14ac:dyDescent="0.25">
      <c r="A5" s="11"/>
      <c r="B5" s="12"/>
      <c r="C5" s="12"/>
      <c r="D5" s="12"/>
      <c r="E5" s="9" t="s">
        <v>125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0.75</v>
      </c>
      <c r="R5" s="19">
        <f t="shared" si="1"/>
        <v>1.7094907407407406E-2</v>
      </c>
      <c r="S5" s="18">
        <f t="shared" si="2"/>
        <v>1.7502455106621777E-2</v>
      </c>
    </row>
    <row r="6" spans="1:19" x14ac:dyDescent="0.25">
      <c r="A6" s="11"/>
      <c r="B6" s="12"/>
      <c r="C6" s="12"/>
      <c r="D6" s="12"/>
      <c r="E6" s="12"/>
      <c r="F6" s="12"/>
      <c r="G6" s="9" t="s">
        <v>2234</v>
      </c>
      <c r="H6" s="9" t="s">
        <v>127</v>
      </c>
      <c r="I6" s="3" t="s">
        <v>2235</v>
      </c>
      <c r="J6" s="13" t="s">
        <v>2236</v>
      </c>
      <c r="K6" s="17" t="s">
        <v>2237</v>
      </c>
      <c r="L6" s="18">
        <f t="shared" ref="L6:L26" si="3">K6-J6</f>
        <v>2.7118055555555555E-2</v>
      </c>
      <c r="M6">
        <v>0</v>
      </c>
      <c r="O6">
        <v>4</v>
      </c>
      <c r="P6">
        <f>COUNTIF(M:M,"4")</f>
        <v>2</v>
      </c>
      <c r="Q6">
        <f t="shared" si="0"/>
        <v>0.75</v>
      </c>
      <c r="R6" s="19">
        <f t="shared" si="1"/>
        <v>2.0364583333333311E-2</v>
      </c>
      <c r="S6" s="18">
        <f t="shared" si="2"/>
        <v>1.7502455106621777E-2</v>
      </c>
    </row>
    <row r="7" spans="1:19" x14ac:dyDescent="0.25">
      <c r="A7" s="11"/>
      <c r="B7" s="12"/>
      <c r="C7" s="12"/>
      <c r="D7" s="12"/>
      <c r="E7" s="12"/>
      <c r="F7" s="12"/>
      <c r="G7" s="9" t="s">
        <v>2238</v>
      </c>
      <c r="H7" s="9" t="s">
        <v>127</v>
      </c>
      <c r="I7" s="3" t="s">
        <v>2235</v>
      </c>
      <c r="J7" s="13" t="s">
        <v>2239</v>
      </c>
      <c r="K7" s="14" t="s">
        <v>2240</v>
      </c>
      <c r="L7" s="18">
        <f t="shared" si="3"/>
        <v>1.6261574074074081E-2</v>
      </c>
      <c r="M7">
        <f t="shared" ref="M7:M26" si="4">HOUR(J7)</f>
        <v>3</v>
      </c>
      <c r="O7">
        <v>5</v>
      </c>
      <c r="P7">
        <f>COUNTIF(M:M,"5")</f>
        <v>1</v>
      </c>
      <c r="Q7">
        <f t="shared" si="0"/>
        <v>0.75</v>
      </c>
      <c r="R7" s="19">
        <f t="shared" si="1"/>
        <v>1.5578703703703678E-2</v>
      </c>
      <c r="S7" s="18">
        <f t="shared" si="2"/>
        <v>1.7502455106621777E-2</v>
      </c>
    </row>
    <row r="8" spans="1:19" x14ac:dyDescent="0.25">
      <c r="A8" s="11"/>
      <c r="B8" s="12"/>
      <c r="C8" s="12"/>
      <c r="D8" s="12"/>
      <c r="E8" s="12"/>
      <c r="F8" s="12"/>
      <c r="G8" s="9" t="s">
        <v>2241</v>
      </c>
      <c r="H8" s="9" t="s">
        <v>127</v>
      </c>
      <c r="I8" s="3" t="s">
        <v>2235</v>
      </c>
      <c r="J8" s="13" t="s">
        <v>2242</v>
      </c>
      <c r="K8" s="14" t="s">
        <v>2243</v>
      </c>
      <c r="L8" s="18">
        <f t="shared" si="3"/>
        <v>1.5509259259259223E-2</v>
      </c>
      <c r="M8">
        <f t="shared" si="4"/>
        <v>4</v>
      </c>
      <c r="O8">
        <v>6</v>
      </c>
      <c r="P8">
        <f>COUNTIF(M:M,"6")</f>
        <v>3</v>
      </c>
      <c r="Q8">
        <f t="shared" si="0"/>
        <v>0.75</v>
      </c>
      <c r="R8" s="19">
        <f t="shared" si="1"/>
        <v>2.6184413580246924E-2</v>
      </c>
      <c r="S8" s="18">
        <f t="shared" si="2"/>
        <v>1.7502455106621777E-2</v>
      </c>
    </row>
    <row r="9" spans="1:19" x14ac:dyDescent="0.25">
      <c r="A9" s="11"/>
      <c r="B9" s="12"/>
      <c r="C9" s="12"/>
      <c r="D9" s="12"/>
      <c r="E9" s="12"/>
      <c r="F9" s="12"/>
      <c r="G9" s="9" t="s">
        <v>2244</v>
      </c>
      <c r="H9" s="9" t="s">
        <v>127</v>
      </c>
      <c r="I9" s="3" t="s">
        <v>2235</v>
      </c>
      <c r="J9" s="13" t="s">
        <v>2245</v>
      </c>
      <c r="K9" s="14" t="s">
        <v>2246</v>
      </c>
      <c r="L9" s="18">
        <f t="shared" si="3"/>
        <v>3.3159722222222243E-2</v>
      </c>
      <c r="M9">
        <f t="shared" si="4"/>
        <v>6</v>
      </c>
      <c r="O9">
        <v>7</v>
      </c>
      <c r="P9">
        <f>COUNTIF(M:M,"7")</f>
        <v>2</v>
      </c>
      <c r="Q9">
        <f t="shared" si="0"/>
        <v>0.75</v>
      </c>
      <c r="R9" s="19">
        <f t="shared" si="1"/>
        <v>1.5804398148148158E-2</v>
      </c>
      <c r="S9" s="18">
        <f t="shared" si="2"/>
        <v>1.7502455106621777E-2</v>
      </c>
    </row>
    <row r="10" spans="1:19" x14ac:dyDescent="0.25">
      <c r="A10" s="11"/>
      <c r="B10" s="12"/>
      <c r="C10" s="12"/>
      <c r="D10" s="12"/>
      <c r="E10" s="9" t="s">
        <v>151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0</v>
      </c>
      <c r="Q10">
        <f t="shared" si="0"/>
        <v>0.75</v>
      </c>
      <c r="R10" s="19">
        <v>0</v>
      </c>
      <c r="S10" s="18">
        <f t="shared" si="2"/>
        <v>1.7502455106621777E-2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2247</v>
      </c>
      <c r="H11" s="9" t="s">
        <v>153</v>
      </c>
      <c r="I11" s="3" t="s">
        <v>2235</v>
      </c>
      <c r="J11" s="13" t="s">
        <v>2248</v>
      </c>
      <c r="K11" s="14" t="s">
        <v>2249</v>
      </c>
      <c r="L11" s="18">
        <f t="shared" si="3"/>
        <v>1.9641203703703702E-2</v>
      </c>
      <c r="M11">
        <f t="shared" si="4"/>
        <v>6</v>
      </c>
      <c r="O11">
        <v>9</v>
      </c>
      <c r="P11">
        <f>COUNTIF(M:M,"9")</f>
        <v>3</v>
      </c>
      <c r="Q11">
        <f t="shared" si="0"/>
        <v>0.75</v>
      </c>
      <c r="R11" s="19">
        <f t="shared" si="1"/>
        <v>1.4826388888888912E-2</v>
      </c>
      <c r="S11" s="18">
        <f t="shared" si="2"/>
        <v>1.7502455106621777E-2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2250</v>
      </c>
      <c r="H12" s="9" t="s">
        <v>153</v>
      </c>
      <c r="I12" s="3" t="s">
        <v>2235</v>
      </c>
      <c r="J12" s="13" t="s">
        <v>2251</v>
      </c>
      <c r="K12" s="14" t="s">
        <v>2252</v>
      </c>
      <c r="L12" s="18">
        <f t="shared" si="3"/>
        <v>2.5752314814814825E-2</v>
      </c>
      <c r="M12">
        <f t="shared" si="4"/>
        <v>6</v>
      </c>
      <c r="O12">
        <v>10</v>
      </c>
      <c r="P12">
        <f>COUNTIF(M:M,"10")</f>
        <v>1</v>
      </c>
      <c r="Q12">
        <f t="shared" si="0"/>
        <v>0.75</v>
      </c>
      <c r="R12" s="19">
        <f t="shared" si="1"/>
        <v>1.5636574074074039E-2</v>
      </c>
      <c r="S12" s="18">
        <f t="shared" si="2"/>
        <v>1.7502455106621777E-2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2253</v>
      </c>
      <c r="H13" s="9" t="s">
        <v>153</v>
      </c>
      <c r="I13" s="3" t="s">
        <v>2235</v>
      </c>
      <c r="J13" s="13" t="s">
        <v>2254</v>
      </c>
      <c r="K13" s="14" t="s">
        <v>2255</v>
      </c>
      <c r="L13" s="18">
        <f t="shared" si="3"/>
        <v>1.6388888888888897E-2</v>
      </c>
      <c r="M13">
        <f t="shared" si="4"/>
        <v>7</v>
      </c>
      <c r="O13">
        <v>11</v>
      </c>
      <c r="P13">
        <f>COUNTIF(M:M,"11")</f>
        <v>1</v>
      </c>
      <c r="Q13">
        <f t="shared" si="0"/>
        <v>0.75</v>
      </c>
      <c r="R13" s="19">
        <f t="shared" si="1"/>
        <v>1.1550925925925992E-2</v>
      </c>
      <c r="S13" s="18">
        <f t="shared" si="2"/>
        <v>1.7502455106621777E-2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2256</v>
      </c>
      <c r="H14" s="9" t="s">
        <v>153</v>
      </c>
      <c r="I14" s="3" t="s">
        <v>2235</v>
      </c>
      <c r="J14" s="13" t="s">
        <v>2257</v>
      </c>
      <c r="K14" s="14" t="s">
        <v>2258</v>
      </c>
      <c r="L14" s="18">
        <f t="shared" si="3"/>
        <v>1.6296296296296364E-2</v>
      </c>
      <c r="M14">
        <f t="shared" si="4"/>
        <v>9</v>
      </c>
      <c r="O14">
        <v>12</v>
      </c>
      <c r="P14">
        <f>COUNTIF(M:M,"12")</f>
        <v>1</v>
      </c>
      <c r="Q14">
        <f t="shared" si="0"/>
        <v>0.75</v>
      </c>
      <c r="R14" s="19">
        <f t="shared" si="1"/>
        <v>1.591435185185186E-2</v>
      </c>
      <c r="S14" s="18">
        <f t="shared" si="2"/>
        <v>1.7502455106621777E-2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2259</v>
      </c>
      <c r="H15" s="9" t="s">
        <v>153</v>
      </c>
      <c r="I15" s="3" t="s">
        <v>2235</v>
      </c>
      <c r="J15" s="13" t="s">
        <v>2260</v>
      </c>
      <c r="K15" s="14" t="s">
        <v>2261</v>
      </c>
      <c r="L15" s="18">
        <f t="shared" si="3"/>
        <v>1.4305555555555571E-2</v>
      </c>
      <c r="M15">
        <f t="shared" si="4"/>
        <v>9</v>
      </c>
      <c r="O15">
        <v>13</v>
      </c>
      <c r="P15">
        <f>COUNTIF(M:M,"13")</f>
        <v>0</v>
      </c>
      <c r="Q15">
        <f t="shared" si="0"/>
        <v>0.75</v>
      </c>
      <c r="R15" s="19">
        <v>0</v>
      </c>
      <c r="S15" s="18">
        <f t="shared" si="2"/>
        <v>1.7502455106621777E-2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2262</v>
      </c>
      <c r="H16" s="9" t="s">
        <v>153</v>
      </c>
      <c r="I16" s="3" t="s">
        <v>2235</v>
      </c>
      <c r="J16" s="13" t="s">
        <v>2263</v>
      </c>
      <c r="K16" s="14" t="s">
        <v>2264</v>
      </c>
      <c r="L16" s="18">
        <f t="shared" si="3"/>
        <v>1.5636574074074039E-2</v>
      </c>
      <c r="M16">
        <f t="shared" si="4"/>
        <v>10</v>
      </c>
      <c r="O16">
        <v>14</v>
      </c>
      <c r="P16">
        <f>COUNTIF(M:M,"14")</f>
        <v>0</v>
      </c>
      <c r="Q16">
        <f t="shared" si="0"/>
        <v>0.75</v>
      </c>
      <c r="R16" s="19">
        <v>0</v>
      </c>
      <c r="S16" s="18">
        <f t="shared" si="2"/>
        <v>1.7502455106621777E-2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2265</v>
      </c>
      <c r="H17" s="9" t="s">
        <v>153</v>
      </c>
      <c r="I17" s="3" t="s">
        <v>2235</v>
      </c>
      <c r="J17" s="13" t="s">
        <v>2266</v>
      </c>
      <c r="K17" s="14" t="s">
        <v>2267</v>
      </c>
      <c r="L17" s="18">
        <f t="shared" si="3"/>
        <v>1.591435185185186E-2</v>
      </c>
      <c r="M17">
        <f t="shared" si="4"/>
        <v>12</v>
      </c>
      <c r="O17">
        <v>15</v>
      </c>
      <c r="P17">
        <f>COUNTIF(M:M,"15")</f>
        <v>0</v>
      </c>
      <c r="Q17">
        <f t="shared" si="0"/>
        <v>0.75</v>
      </c>
      <c r="R17" s="19">
        <v>0</v>
      </c>
      <c r="S17" s="18">
        <f t="shared" si="2"/>
        <v>1.7502455106621777E-2</v>
      </c>
    </row>
    <row r="18" spans="1:19" x14ac:dyDescent="0.25">
      <c r="A18" s="11"/>
      <c r="B18" s="12"/>
      <c r="C18" s="9" t="s">
        <v>181</v>
      </c>
      <c r="D18" s="9" t="s">
        <v>182</v>
      </c>
      <c r="E18" s="9" t="s">
        <v>182</v>
      </c>
      <c r="F18" s="9" t="s">
        <v>15</v>
      </c>
      <c r="G18" s="9" t="s">
        <v>2268</v>
      </c>
      <c r="H18" s="9" t="s">
        <v>127</v>
      </c>
      <c r="I18" s="3" t="s">
        <v>2235</v>
      </c>
      <c r="J18" s="13" t="s">
        <v>2269</v>
      </c>
      <c r="K18" s="14" t="s">
        <v>2270</v>
      </c>
      <c r="L18" s="18">
        <f t="shared" si="3"/>
        <v>1.1550925925925992E-2</v>
      </c>
      <c r="M18">
        <f t="shared" si="4"/>
        <v>11</v>
      </c>
      <c r="O18">
        <v>16</v>
      </c>
      <c r="P18">
        <f>COUNTIF(M:M,"16")</f>
        <v>0</v>
      </c>
      <c r="Q18">
        <f t="shared" si="0"/>
        <v>0.75</v>
      </c>
      <c r="R18" s="19">
        <v>0</v>
      </c>
      <c r="S18" s="18">
        <f t="shared" si="2"/>
        <v>1.7502455106621777E-2</v>
      </c>
    </row>
    <row r="19" spans="1:19" x14ac:dyDescent="0.25">
      <c r="A19" s="11"/>
      <c r="B19" s="12"/>
      <c r="C19" s="9" t="s">
        <v>104</v>
      </c>
      <c r="D19" s="9" t="s">
        <v>105</v>
      </c>
      <c r="E19" s="9" t="s">
        <v>192</v>
      </c>
      <c r="F19" s="9" t="s">
        <v>15</v>
      </c>
      <c r="G19" s="9" t="s">
        <v>2271</v>
      </c>
      <c r="H19" s="9" t="s">
        <v>127</v>
      </c>
      <c r="I19" s="3" t="s">
        <v>2235</v>
      </c>
      <c r="J19" s="13" t="s">
        <v>2272</v>
      </c>
      <c r="K19" s="14" t="s">
        <v>2273</v>
      </c>
      <c r="L19" s="18">
        <f t="shared" si="3"/>
        <v>1.2488425925925931E-2</v>
      </c>
      <c r="M19">
        <f t="shared" si="4"/>
        <v>1</v>
      </c>
      <c r="O19">
        <v>17</v>
      </c>
      <c r="P19">
        <f>COUNTIF(M:M,"17")</f>
        <v>0</v>
      </c>
      <c r="Q19">
        <f t="shared" si="0"/>
        <v>0.75</v>
      </c>
      <c r="R19" s="19">
        <v>0</v>
      </c>
      <c r="S19" s="18">
        <f t="shared" si="2"/>
        <v>1.7502455106621777E-2</v>
      </c>
    </row>
    <row r="20" spans="1:19" x14ac:dyDescent="0.25">
      <c r="A20" s="11"/>
      <c r="B20" s="12"/>
      <c r="C20" s="9" t="s">
        <v>199</v>
      </c>
      <c r="D20" s="9" t="s">
        <v>200</v>
      </c>
      <c r="E20" s="9" t="s">
        <v>200</v>
      </c>
      <c r="F20" s="9" t="s">
        <v>15</v>
      </c>
      <c r="G20" s="9" t="s">
        <v>2274</v>
      </c>
      <c r="H20" s="9" t="s">
        <v>127</v>
      </c>
      <c r="I20" s="3" t="s">
        <v>2235</v>
      </c>
      <c r="J20" s="13" t="s">
        <v>2275</v>
      </c>
      <c r="K20" s="14" t="s">
        <v>2276</v>
      </c>
      <c r="L20" s="18">
        <f t="shared" si="3"/>
        <v>1.5578703703703678E-2</v>
      </c>
      <c r="M20">
        <f t="shared" si="4"/>
        <v>5</v>
      </c>
      <c r="O20">
        <v>18</v>
      </c>
      <c r="P20">
        <f>COUNTIF(M:M,"18")</f>
        <v>0</v>
      </c>
      <c r="Q20">
        <f t="shared" si="0"/>
        <v>0.75</v>
      </c>
      <c r="R20" s="19">
        <v>0</v>
      </c>
      <c r="S20" s="18">
        <f t="shared" si="2"/>
        <v>1.7502455106621777E-2</v>
      </c>
    </row>
    <row r="21" spans="1:19" x14ac:dyDescent="0.25">
      <c r="A21" s="3" t="s">
        <v>214</v>
      </c>
      <c r="B21" s="9" t="s">
        <v>215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0.75</v>
      </c>
      <c r="R21" s="19">
        <v>0</v>
      </c>
      <c r="S21" s="18">
        <f t="shared" si="2"/>
        <v>1.7502455106621777E-2</v>
      </c>
    </row>
    <row r="22" spans="1:19" x14ac:dyDescent="0.25">
      <c r="A22" s="11"/>
      <c r="B22" s="12"/>
      <c r="C22" s="9" t="s">
        <v>181</v>
      </c>
      <c r="D22" s="9" t="s">
        <v>182</v>
      </c>
      <c r="E22" s="9" t="s">
        <v>182</v>
      </c>
      <c r="F22" s="9" t="s">
        <v>15</v>
      </c>
      <c r="G22" s="9" t="s">
        <v>2277</v>
      </c>
      <c r="H22" s="9" t="s">
        <v>127</v>
      </c>
      <c r="I22" s="3" t="s">
        <v>2235</v>
      </c>
      <c r="J22" s="13" t="s">
        <v>2278</v>
      </c>
      <c r="K22" s="14" t="s">
        <v>2279</v>
      </c>
      <c r="L22" s="18">
        <f t="shared" si="3"/>
        <v>1.5219907407407418E-2</v>
      </c>
      <c r="M22">
        <f t="shared" si="4"/>
        <v>7</v>
      </c>
      <c r="O22">
        <v>20</v>
      </c>
      <c r="P22">
        <f>COUNTIF(M:M,"20")</f>
        <v>0</v>
      </c>
      <c r="Q22">
        <f t="shared" si="0"/>
        <v>0.75</v>
      </c>
      <c r="R22" s="19">
        <v>0</v>
      </c>
      <c r="S22" s="18">
        <f t="shared" si="2"/>
        <v>1.7502455106621777E-2</v>
      </c>
    </row>
    <row r="23" spans="1:19" x14ac:dyDescent="0.25">
      <c r="A23" s="11"/>
      <c r="B23" s="12"/>
      <c r="C23" s="9" t="s">
        <v>355</v>
      </c>
      <c r="D23" s="9" t="s">
        <v>356</v>
      </c>
      <c r="E23" s="9" t="s">
        <v>356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0</v>
      </c>
      <c r="Q23">
        <f t="shared" si="0"/>
        <v>0.75</v>
      </c>
      <c r="R23" s="19">
        <v>0</v>
      </c>
      <c r="S23" s="18">
        <f t="shared" si="2"/>
        <v>1.7502455106621777E-2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2280</v>
      </c>
      <c r="H24" s="9" t="s">
        <v>127</v>
      </c>
      <c r="I24" s="3" t="s">
        <v>2235</v>
      </c>
      <c r="J24" s="13" t="s">
        <v>2281</v>
      </c>
      <c r="K24" s="14" t="s">
        <v>2282</v>
      </c>
      <c r="L24" s="18">
        <f t="shared" si="3"/>
        <v>1.7928240740740731E-2</v>
      </c>
      <c r="M24">
        <f t="shared" si="4"/>
        <v>3</v>
      </c>
      <c r="O24">
        <v>22</v>
      </c>
      <c r="P24">
        <f>COUNTIF(M:M,"22")</f>
        <v>0</v>
      </c>
      <c r="Q24">
        <f t="shared" si="0"/>
        <v>0.75</v>
      </c>
      <c r="R24" s="19">
        <v>0</v>
      </c>
      <c r="S24" s="18">
        <f t="shared" si="2"/>
        <v>1.7502455106621777E-2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2283</v>
      </c>
      <c r="H25" s="9" t="s">
        <v>127</v>
      </c>
      <c r="I25" s="3" t="s">
        <v>2235</v>
      </c>
      <c r="J25" s="13" t="s">
        <v>2284</v>
      </c>
      <c r="K25" s="14" t="s">
        <v>2285</v>
      </c>
      <c r="L25" s="18">
        <f t="shared" si="3"/>
        <v>2.5219907407407399E-2</v>
      </c>
      <c r="M25">
        <f t="shared" si="4"/>
        <v>4</v>
      </c>
      <c r="O25">
        <v>23</v>
      </c>
      <c r="P25">
        <f>COUNTIF(M:M,"23")</f>
        <v>0</v>
      </c>
      <c r="Q25">
        <f t="shared" si="0"/>
        <v>0.75</v>
      </c>
      <c r="R25" s="19">
        <v>0</v>
      </c>
      <c r="S25" s="18">
        <f t="shared" si="2"/>
        <v>1.7502455106621777E-2</v>
      </c>
    </row>
    <row r="26" spans="1:19" x14ac:dyDescent="0.25">
      <c r="A26" s="3" t="s">
        <v>432</v>
      </c>
      <c r="B26" s="3" t="s">
        <v>433</v>
      </c>
      <c r="C26" s="3" t="s">
        <v>2286</v>
      </c>
      <c r="D26" s="3" t="s">
        <v>2287</v>
      </c>
      <c r="E26" s="3" t="s">
        <v>2288</v>
      </c>
      <c r="F26" s="3" t="s">
        <v>15</v>
      </c>
      <c r="G26" s="3" t="s">
        <v>2289</v>
      </c>
      <c r="H26" s="3" t="s">
        <v>127</v>
      </c>
      <c r="I26" s="3" t="s">
        <v>2235</v>
      </c>
      <c r="J26" s="15" t="s">
        <v>2290</v>
      </c>
      <c r="K26" s="16" t="s">
        <v>2291</v>
      </c>
      <c r="L26" s="18">
        <f t="shared" si="3"/>
        <v>1.3877314814814801E-2</v>
      </c>
      <c r="M26">
        <f t="shared" si="4"/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J1" workbookViewId="0">
      <selection activeCell="Q34" sqref="Q34"/>
    </sheetView>
  </sheetViews>
  <sheetFormatPr defaultRowHeight="15" x14ac:dyDescent="0.25"/>
  <cols>
    <col min="1" max="1" width="14.140625" bestFit="1" customWidth="1"/>
    <col min="2" max="2" width="31.570312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2337</v>
      </c>
      <c r="M1" t="s">
        <v>2334</v>
      </c>
      <c r="O1" t="s">
        <v>2335</v>
      </c>
      <c r="P1" t="s">
        <v>2336</v>
      </c>
      <c r="Q1" t="s">
        <v>2338</v>
      </c>
      <c r="R1" t="s">
        <v>2339</v>
      </c>
      <c r="S1" t="s">
        <v>2340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0.54166666666666663</v>
      </c>
      <c r="R2" s="19">
        <v>0</v>
      </c>
      <c r="S2" s="18">
        <f>AVERAGEIF($R$2:$R$25, "&lt;&gt; 0")</f>
        <v>1.539694787379974E-2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0.54166666666666663</v>
      </c>
      <c r="R3" s="19">
        <v>0</v>
      </c>
      <c r="S3" s="18">
        <f t="shared" ref="S3:S25" si="1">AVERAGEIF($R$2:$R$25, "&lt;&gt; 0")</f>
        <v>1.539694787379974E-2</v>
      </c>
    </row>
    <row r="4" spans="1:19" x14ac:dyDescent="0.25">
      <c r="A4" s="11"/>
      <c r="B4" s="12"/>
      <c r="C4" s="9" t="s">
        <v>40</v>
      </c>
      <c r="D4" s="9" t="s">
        <v>41</v>
      </c>
      <c r="E4" s="9" t="s">
        <v>41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0.54166666666666663</v>
      </c>
      <c r="R4" s="19">
        <v>0</v>
      </c>
      <c r="S4" s="18">
        <f t="shared" si="1"/>
        <v>1.539694787379974E-2</v>
      </c>
    </row>
    <row r="5" spans="1:19" x14ac:dyDescent="0.25">
      <c r="A5" s="11"/>
      <c r="B5" s="12"/>
      <c r="C5" s="12"/>
      <c r="D5" s="12"/>
      <c r="E5" s="12"/>
      <c r="F5" s="12"/>
      <c r="G5" s="9" t="s">
        <v>2292</v>
      </c>
      <c r="H5" s="9" t="s">
        <v>17</v>
      </c>
      <c r="I5" s="3" t="s">
        <v>2293</v>
      </c>
      <c r="J5" s="13" t="s">
        <v>2294</v>
      </c>
      <c r="K5" s="14" t="s">
        <v>2295</v>
      </c>
      <c r="L5" s="18">
        <f t="shared" ref="L5:L22" si="2">K5-J5</f>
        <v>1.25925925925926E-2</v>
      </c>
      <c r="M5">
        <f t="shared" ref="M5:M22" si="3">HOUR(J5)</f>
        <v>21</v>
      </c>
      <c r="O5">
        <v>3</v>
      </c>
      <c r="P5">
        <f>COUNTIF(M:M,"3")</f>
        <v>0</v>
      </c>
      <c r="Q5">
        <f t="shared" si="0"/>
        <v>0.54166666666666663</v>
      </c>
      <c r="R5" s="19">
        <v>0</v>
      </c>
      <c r="S5" s="18">
        <f t="shared" si="1"/>
        <v>1.539694787379974E-2</v>
      </c>
    </row>
    <row r="6" spans="1:19" x14ac:dyDescent="0.25">
      <c r="A6" s="11"/>
      <c r="B6" s="12"/>
      <c r="C6" s="12"/>
      <c r="D6" s="12"/>
      <c r="E6" s="12"/>
      <c r="F6" s="12"/>
      <c r="G6" s="9" t="s">
        <v>2296</v>
      </c>
      <c r="H6" s="9" t="s">
        <v>17</v>
      </c>
      <c r="I6" s="3" t="s">
        <v>2293</v>
      </c>
      <c r="J6" s="13" t="s">
        <v>2297</v>
      </c>
      <c r="K6" s="17" t="s">
        <v>2345</v>
      </c>
      <c r="L6" s="18">
        <f t="shared" si="2"/>
        <v>1.7847222222222237E-2</v>
      </c>
      <c r="M6">
        <f t="shared" si="3"/>
        <v>23</v>
      </c>
      <c r="O6">
        <v>4</v>
      </c>
      <c r="P6">
        <f>COUNTIF(M:M,"4")</f>
        <v>0</v>
      </c>
      <c r="Q6">
        <f t="shared" si="0"/>
        <v>0.54166666666666663</v>
      </c>
      <c r="R6" s="19">
        <v>0</v>
      </c>
      <c r="S6" s="18">
        <f t="shared" si="1"/>
        <v>1.539694787379974E-2</v>
      </c>
    </row>
    <row r="7" spans="1:19" x14ac:dyDescent="0.25">
      <c r="A7" s="11"/>
      <c r="B7" s="12"/>
      <c r="C7" s="9" t="s">
        <v>112</v>
      </c>
      <c r="D7" s="9" t="s">
        <v>113</v>
      </c>
      <c r="E7" s="9" t="s">
        <v>113</v>
      </c>
      <c r="F7" s="9" t="s">
        <v>15</v>
      </c>
      <c r="G7" s="10" t="s">
        <v>12</v>
      </c>
      <c r="H7" s="5"/>
      <c r="I7" s="6"/>
      <c r="J7" s="7"/>
      <c r="K7" s="8"/>
      <c r="O7">
        <v>5</v>
      </c>
      <c r="P7">
        <f>COUNTIF(M:M,"5")</f>
        <v>0</v>
      </c>
      <c r="Q7">
        <f t="shared" si="0"/>
        <v>0.54166666666666663</v>
      </c>
      <c r="R7" s="19">
        <v>0</v>
      </c>
      <c r="S7" s="18">
        <f t="shared" si="1"/>
        <v>1.539694787379974E-2</v>
      </c>
    </row>
    <row r="8" spans="1:19" x14ac:dyDescent="0.25">
      <c r="A8" s="11"/>
      <c r="B8" s="12"/>
      <c r="C8" s="12"/>
      <c r="D8" s="12"/>
      <c r="E8" s="12"/>
      <c r="F8" s="12"/>
      <c r="G8" s="9" t="s">
        <v>2298</v>
      </c>
      <c r="H8" s="9" t="s">
        <v>17</v>
      </c>
      <c r="I8" s="3" t="s">
        <v>2293</v>
      </c>
      <c r="J8" s="13" t="s">
        <v>2299</v>
      </c>
      <c r="K8" s="14" t="s">
        <v>2300</v>
      </c>
      <c r="L8" s="18">
        <f t="shared" si="2"/>
        <v>1.2638888888888866E-2</v>
      </c>
      <c r="M8">
        <f t="shared" si="3"/>
        <v>7</v>
      </c>
      <c r="O8">
        <v>6</v>
      </c>
      <c r="P8">
        <f>COUNTIF(M:M,"6")</f>
        <v>0</v>
      </c>
      <c r="Q8">
        <f t="shared" si="0"/>
        <v>0.54166666666666663</v>
      </c>
      <c r="R8" s="19">
        <v>0</v>
      </c>
      <c r="S8" s="18">
        <f t="shared" si="1"/>
        <v>1.539694787379974E-2</v>
      </c>
    </row>
    <row r="9" spans="1:19" x14ac:dyDescent="0.25">
      <c r="A9" s="11"/>
      <c r="B9" s="12"/>
      <c r="C9" s="12"/>
      <c r="D9" s="12"/>
      <c r="E9" s="12"/>
      <c r="F9" s="12"/>
      <c r="G9" s="9" t="s">
        <v>2301</v>
      </c>
      <c r="H9" s="9" t="s">
        <v>17</v>
      </c>
      <c r="I9" s="3" t="s">
        <v>2293</v>
      </c>
      <c r="J9" s="13" t="s">
        <v>2302</v>
      </c>
      <c r="K9" s="14" t="s">
        <v>2303</v>
      </c>
      <c r="L9" s="18">
        <f t="shared" si="2"/>
        <v>1.1400462962962987E-2</v>
      </c>
      <c r="M9">
        <f t="shared" si="3"/>
        <v>8</v>
      </c>
      <c r="O9">
        <v>7</v>
      </c>
      <c r="P9">
        <f>COUNTIF(M:M,"7")</f>
        <v>1</v>
      </c>
      <c r="Q9">
        <f t="shared" si="0"/>
        <v>0.54166666666666663</v>
      </c>
      <c r="R9" s="19">
        <f t="shared" ref="R9:R25" si="4">AVERAGEIF(M:M,O9,L:L)</f>
        <v>1.2638888888888866E-2</v>
      </c>
      <c r="S9" s="18">
        <f t="shared" si="1"/>
        <v>1.539694787379974E-2</v>
      </c>
    </row>
    <row r="10" spans="1:19" x14ac:dyDescent="0.25">
      <c r="A10" s="11"/>
      <c r="B10" s="12"/>
      <c r="C10" s="9" t="s">
        <v>73</v>
      </c>
      <c r="D10" s="9" t="s">
        <v>74</v>
      </c>
      <c r="E10" s="9" t="s">
        <v>74</v>
      </c>
      <c r="F10" s="9" t="s">
        <v>15</v>
      </c>
      <c r="G10" s="9" t="s">
        <v>2304</v>
      </c>
      <c r="H10" s="9" t="s">
        <v>17</v>
      </c>
      <c r="I10" s="3" t="s">
        <v>2293</v>
      </c>
      <c r="J10" s="13" t="s">
        <v>2305</v>
      </c>
      <c r="K10" s="14" t="s">
        <v>2306</v>
      </c>
      <c r="L10" s="18">
        <f t="shared" si="2"/>
        <v>1.4687499999999964E-2</v>
      </c>
      <c r="M10">
        <f t="shared" si="3"/>
        <v>12</v>
      </c>
      <c r="O10">
        <v>8</v>
      </c>
      <c r="P10">
        <f>COUNTIF(M:M,"8")</f>
        <v>1</v>
      </c>
      <c r="Q10">
        <f t="shared" si="0"/>
        <v>0.54166666666666663</v>
      </c>
      <c r="R10" s="19">
        <f t="shared" si="4"/>
        <v>1.1400462962962987E-2</v>
      </c>
      <c r="S10" s="18">
        <f t="shared" si="1"/>
        <v>1.539694787379974E-2</v>
      </c>
    </row>
    <row r="11" spans="1:19" x14ac:dyDescent="0.25">
      <c r="A11" s="3" t="s">
        <v>214</v>
      </c>
      <c r="B11" s="9" t="s">
        <v>215</v>
      </c>
      <c r="C11" s="9" t="s">
        <v>181</v>
      </c>
      <c r="D11" s="9" t="s">
        <v>182</v>
      </c>
      <c r="E11" s="9" t="s">
        <v>182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</v>
      </c>
      <c r="Q11">
        <f t="shared" si="0"/>
        <v>0.54166666666666663</v>
      </c>
      <c r="R11" s="19">
        <f t="shared" si="4"/>
        <v>1.2083333333333279E-2</v>
      </c>
      <c r="S11" s="18">
        <f t="shared" si="1"/>
        <v>1.539694787379974E-2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2307</v>
      </c>
      <c r="H12" s="9" t="s">
        <v>127</v>
      </c>
      <c r="I12" s="3" t="s">
        <v>2293</v>
      </c>
      <c r="J12" s="13" t="s">
        <v>2308</v>
      </c>
      <c r="K12" s="14" t="s">
        <v>2309</v>
      </c>
      <c r="L12" s="18">
        <f t="shared" si="2"/>
        <v>1.2083333333333279E-2</v>
      </c>
      <c r="M12">
        <f t="shared" si="3"/>
        <v>9</v>
      </c>
      <c r="O12">
        <v>10</v>
      </c>
      <c r="P12">
        <f>COUNTIF(M:M,"10")</f>
        <v>0</v>
      </c>
      <c r="Q12">
        <f t="shared" si="0"/>
        <v>0.54166666666666663</v>
      </c>
      <c r="R12" s="19">
        <v>0</v>
      </c>
      <c r="S12" s="18">
        <f t="shared" si="1"/>
        <v>1.539694787379974E-2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2310</v>
      </c>
      <c r="H13" s="9" t="s">
        <v>127</v>
      </c>
      <c r="I13" s="3" t="s">
        <v>2293</v>
      </c>
      <c r="J13" s="13" t="s">
        <v>2311</v>
      </c>
      <c r="K13" s="14" t="s">
        <v>2312</v>
      </c>
      <c r="L13" s="18">
        <f t="shared" si="2"/>
        <v>1.3645833333333357E-2</v>
      </c>
      <c r="M13">
        <f t="shared" si="3"/>
        <v>12</v>
      </c>
      <c r="O13">
        <v>11</v>
      </c>
      <c r="P13">
        <f>COUNTIF(M:M,"11")</f>
        <v>0</v>
      </c>
      <c r="Q13">
        <f t="shared" si="0"/>
        <v>0.54166666666666663</v>
      </c>
      <c r="R13" s="19">
        <v>0</v>
      </c>
      <c r="S13" s="18">
        <f t="shared" si="1"/>
        <v>1.539694787379974E-2</v>
      </c>
    </row>
    <row r="14" spans="1:19" x14ac:dyDescent="0.25">
      <c r="A14" s="3" t="s">
        <v>414</v>
      </c>
      <c r="B14" s="9" t="s">
        <v>415</v>
      </c>
      <c r="C14" s="10" t="s">
        <v>12</v>
      </c>
      <c r="D14" s="5"/>
      <c r="E14" s="5"/>
      <c r="F14" s="5"/>
      <c r="G14" s="5"/>
      <c r="H14" s="5"/>
      <c r="I14" s="6"/>
      <c r="J14" s="7"/>
      <c r="K14" s="8"/>
      <c r="O14">
        <v>12</v>
      </c>
      <c r="P14">
        <f>COUNTIF(M:M,"12")</f>
        <v>3</v>
      </c>
      <c r="Q14">
        <f t="shared" si="0"/>
        <v>0.54166666666666663</v>
      </c>
      <c r="R14" s="19">
        <f t="shared" si="4"/>
        <v>1.5447530864197515E-2</v>
      </c>
      <c r="S14" s="18">
        <f t="shared" si="1"/>
        <v>1.539694787379974E-2</v>
      </c>
    </row>
    <row r="15" spans="1:19" x14ac:dyDescent="0.25">
      <c r="A15" s="11"/>
      <c r="B15" s="12"/>
      <c r="C15" s="9" t="s">
        <v>416</v>
      </c>
      <c r="D15" s="9" t="s">
        <v>417</v>
      </c>
      <c r="E15" s="9" t="s">
        <v>417</v>
      </c>
      <c r="F15" s="9" t="s">
        <v>418</v>
      </c>
      <c r="G15" s="9" t="s">
        <v>2313</v>
      </c>
      <c r="H15" s="9" t="s">
        <v>127</v>
      </c>
      <c r="I15" s="3" t="s">
        <v>2293</v>
      </c>
      <c r="J15" s="13" t="s">
        <v>2314</v>
      </c>
      <c r="K15" s="14" t="s">
        <v>2315</v>
      </c>
      <c r="L15" s="18">
        <f t="shared" si="2"/>
        <v>2.1354166666666563E-2</v>
      </c>
      <c r="M15">
        <f t="shared" si="3"/>
        <v>20</v>
      </c>
      <c r="O15">
        <v>13</v>
      </c>
      <c r="P15">
        <f>COUNTIF(M:M,"13")</f>
        <v>0</v>
      </c>
      <c r="Q15">
        <f t="shared" si="0"/>
        <v>0.54166666666666663</v>
      </c>
      <c r="R15" s="19">
        <v>0</v>
      </c>
      <c r="S15" s="18">
        <f t="shared" si="1"/>
        <v>1.539694787379974E-2</v>
      </c>
    </row>
    <row r="16" spans="1:19" x14ac:dyDescent="0.25">
      <c r="A16" s="11"/>
      <c r="B16" s="12"/>
      <c r="C16" s="9" t="s">
        <v>1383</v>
      </c>
      <c r="D16" s="9" t="s">
        <v>1384</v>
      </c>
      <c r="E16" s="9" t="s">
        <v>1384</v>
      </c>
      <c r="F16" s="9" t="s">
        <v>418</v>
      </c>
      <c r="G16" s="9" t="s">
        <v>2316</v>
      </c>
      <c r="H16" s="9" t="s">
        <v>127</v>
      </c>
      <c r="I16" s="3" t="s">
        <v>2293</v>
      </c>
      <c r="J16" s="13" t="s">
        <v>2317</v>
      </c>
      <c r="K16" s="14" t="s">
        <v>2318</v>
      </c>
      <c r="L16" s="18">
        <f t="shared" si="2"/>
        <v>1.5810185185185288E-2</v>
      </c>
      <c r="M16">
        <f t="shared" si="3"/>
        <v>14</v>
      </c>
      <c r="O16">
        <v>14</v>
      </c>
      <c r="P16">
        <f>COUNTIF(M:M,"14")</f>
        <v>1</v>
      </c>
      <c r="Q16">
        <f t="shared" si="0"/>
        <v>0.54166666666666663</v>
      </c>
      <c r="R16" s="19">
        <f t="shared" si="4"/>
        <v>1.5810185185185288E-2</v>
      </c>
      <c r="S16" s="18">
        <f t="shared" si="1"/>
        <v>1.539694787379974E-2</v>
      </c>
    </row>
    <row r="17" spans="1:19" x14ac:dyDescent="0.25">
      <c r="A17" s="3" t="s">
        <v>122</v>
      </c>
      <c r="B17" s="9" t="s">
        <v>123</v>
      </c>
      <c r="C17" s="10" t="s">
        <v>12</v>
      </c>
      <c r="D17" s="5"/>
      <c r="E17" s="5"/>
      <c r="F17" s="5"/>
      <c r="G17" s="5"/>
      <c r="H17" s="5"/>
      <c r="I17" s="6"/>
      <c r="J17" s="7"/>
      <c r="K17" s="8"/>
      <c r="O17">
        <v>15</v>
      </c>
      <c r="P17">
        <f>COUNTIF(M:M,"15")</f>
        <v>0</v>
      </c>
      <c r="Q17">
        <f t="shared" si="0"/>
        <v>0.54166666666666663</v>
      </c>
      <c r="R17" s="19">
        <v>0</v>
      </c>
      <c r="S17" s="18">
        <f t="shared" si="1"/>
        <v>1.539694787379974E-2</v>
      </c>
    </row>
    <row r="18" spans="1:19" x14ac:dyDescent="0.25">
      <c r="A18" s="11"/>
      <c r="B18" s="12"/>
      <c r="C18" s="9" t="s">
        <v>104</v>
      </c>
      <c r="D18" s="9" t="s">
        <v>105</v>
      </c>
      <c r="E18" s="9" t="s">
        <v>192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0</v>
      </c>
      <c r="Q18">
        <f t="shared" si="0"/>
        <v>0.54166666666666663</v>
      </c>
      <c r="R18" s="19">
        <v>0</v>
      </c>
      <c r="S18" s="18">
        <f t="shared" si="1"/>
        <v>1.539694787379974E-2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2319</v>
      </c>
      <c r="H19" s="9" t="s">
        <v>127</v>
      </c>
      <c r="I19" s="3" t="s">
        <v>2293</v>
      </c>
      <c r="J19" s="13" t="s">
        <v>2320</v>
      </c>
      <c r="K19" s="14" t="s">
        <v>2321</v>
      </c>
      <c r="L19" s="18">
        <f t="shared" si="2"/>
        <v>2.1261574074074252E-2</v>
      </c>
      <c r="M19">
        <f t="shared" si="3"/>
        <v>17</v>
      </c>
      <c r="O19">
        <v>17</v>
      </c>
      <c r="P19">
        <f>COUNTIF(M:M,"17")</f>
        <v>2</v>
      </c>
      <c r="Q19">
        <f t="shared" si="0"/>
        <v>0.54166666666666663</v>
      </c>
      <c r="R19" s="19">
        <f t="shared" si="4"/>
        <v>2.0920138888888995E-2</v>
      </c>
      <c r="S19" s="18">
        <f t="shared" si="1"/>
        <v>1.539694787379974E-2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2322</v>
      </c>
      <c r="H20" s="9" t="s">
        <v>127</v>
      </c>
      <c r="I20" s="3" t="s">
        <v>2293</v>
      </c>
      <c r="J20" s="13" t="s">
        <v>2323</v>
      </c>
      <c r="K20" s="14" t="s">
        <v>2324</v>
      </c>
      <c r="L20" s="18">
        <f t="shared" si="2"/>
        <v>1.8310185185185235E-2</v>
      </c>
      <c r="M20">
        <f t="shared" si="3"/>
        <v>20</v>
      </c>
      <c r="O20">
        <v>18</v>
      </c>
      <c r="P20">
        <f>COUNTIF(M:M,"18")</f>
        <v>0</v>
      </c>
      <c r="Q20">
        <f t="shared" si="0"/>
        <v>0.54166666666666663</v>
      </c>
      <c r="R20" s="19">
        <v>0</v>
      </c>
      <c r="S20" s="18">
        <f t="shared" si="1"/>
        <v>1.539694787379974E-2</v>
      </c>
    </row>
    <row r="21" spans="1:19" x14ac:dyDescent="0.25">
      <c r="A21" s="11"/>
      <c r="B21" s="12"/>
      <c r="C21" s="9" t="s">
        <v>73</v>
      </c>
      <c r="D21" s="9" t="s">
        <v>74</v>
      </c>
      <c r="E21" s="9" t="s">
        <v>384</v>
      </c>
      <c r="F21" s="9" t="s">
        <v>15</v>
      </c>
      <c r="G21" s="9" t="s">
        <v>2325</v>
      </c>
      <c r="H21" s="9" t="s">
        <v>127</v>
      </c>
      <c r="I21" s="3" t="s">
        <v>2293</v>
      </c>
      <c r="J21" s="13" t="s">
        <v>2326</v>
      </c>
      <c r="K21" s="14" t="s">
        <v>2327</v>
      </c>
      <c r="L21" s="18">
        <f t="shared" si="2"/>
        <v>2.0578703703703738E-2</v>
      </c>
      <c r="M21">
        <f t="shared" si="3"/>
        <v>17</v>
      </c>
      <c r="O21">
        <v>19</v>
      </c>
      <c r="P21">
        <f>COUNTIF(M:M,"19")</f>
        <v>0</v>
      </c>
      <c r="Q21">
        <f t="shared" si="0"/>
        <v>0.54166666666666663</v>
      </c>
      <c r="R21" s="19">
        <v>0</v>
      </c>
      <c r="S21" s="18">
        <f t="shared" si="1"/>
        <v>1.539694787379974E-2</v>
      </c>
    </row>
    <row r="22" spans="1:19" x14ac:dyDescent="0.25">
      <c r="A22" s="3" t="s">
        <v>457</v>
      </c>
      <c r="B22" s="3" t="s">
        <v>458</v>
      </c>
      <c r="C22" s="3" t="s">
        <v>434</v>
      </c>
      <c r="D22" s="3" t="s">
        <v>435</v>
      </c>
      <c r="E22" s="3" t="s">
        <v>2328</v>
      </c>
      <c r="F22" s="3" t="s">
        <v>15</v>
      </c>
      <c r="G22" s="3" t="s">
        <v>2329</v>
      </c>
      <c r="H22" s="3" t="s">
        <v>17</v>
      </c>
      <c r="I22" s="3" t="s">
        <v>2293</v>
      </c>
      <c r="J22" s="15" t="s">
        <v>2330</v>
      </c>
      <c r="K22" s="16" t="s">
        <v>2331</v>
      </c>
      <c r="L22" s="18">
        <f t="shared" si="2"/>
        <v>1.8009259259259225E-2</v>
      </c>
      <c r="M22">
        <f t="shared" si="3"/>
        <v>12</v>
      </c>
      <c r="O22">
        <v>20</v>
      </c>
      <c r="P22">
        <f>COUNTIF(M:M,"20")</f>
        <v>2</v>
      </c>
      <c r="Q22">
        <f t="shared" si="0"/>
        <v>0.54166666666666663</v>
      </c>
      <c r="R22" s="19">
        <f t="shared" si="4"/>
        <v>1.9832175925925899E-2</v>
      </c>
      <c r="S22" s="18">
        <f t="shared" si="1"/>
        <v>1.539694787379974E-2</v>
      </c>
    </row>
    <row r="23" spans="1:19" x14ac:dyDescent="0.25">
      <c r="O23">
        <v>21</v>
      </c>
      <c r="P23">
        <f>COUNTIF(M:M,"21")</f>
        <v>1</v>
      </c>
      <c r="Q23">
        <f t="shared" si="0"/>
        <v>0.54166666666666663</v>
      </c>
      <c r="R23" s="19">
        <f t="shared" si="4"/>
        <v>1.25925925925926E-2</v>
      </c>
      <c r="S23" s="18">
        <f t="shared" si="1"/>
        <v>1.539694787379974E-2</v>
      </c>
    </row>
    <row r="24" spans="1:19" x14ac:dyDescent="0.25">
      <c r="O24">
        <v>22</v>
      </c>
      <c r="P24">
        <f>COUNTIF(M:M,"22")</f>
        <v>0</v>
      </c>
      <c r="Q24">
        <f t="shared" si="0"/>
        <v>0.54166666666666663</v>
      </c>
      <c r="R24" s="19">
        <v>0</v>
      </c>
      <c r="S24" s="18">
        <f t="shared" si="1"/>
        <v>1.539694787379974E-2</v>
      </c>
    </row>
    <row r="25" spans="1:19" x14ac:dyDescent="0.25">
      <c r="O25">
        <v>23</v>
      </c>
      <c r="P25">
        <f>COUNTIF(M:M,"23")</f>
        <v>1</v>
      </c>
      <c r="Q25">
        <f t="shared" si="0"/>
        <v>0.54166666666666663</v>
      </c>
      <c r="R25" s="19">
        <f t="shared" si="4"/>
        <v>1.7847222222222237E-2</v>
      </c>
      <c r="S25" s="18">
        <f t="shared" si="1"/>
        <v>1.539694787379974E-2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6"/>
  <sheetViews>
    <sheetView tabSelected="1" topLeftCell="G1" zoomScale="95" zoomScaleNormal="95" workbookViewId="0">
      <selection activeCell="Q23" sqref="Q23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31.42578125" bestFit="1" customWidth="1"/>
    <col min="5" max="5" width="32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2332</v>
      </c>
      <c r="K1" s="3" t="s">
        <v>7</v>
      </c>
      <c r="L1" s="3" t="s">
        <v>8</v>
      </c>
      <c r="M1" s="18" t="s">
        <v>2337</v>
      </c>
      <c r="N1" t="s">
        <v>2334</v>
      </c>
      <c r="P1" t="s">
        <v>2335</v>
      </c>
      <c r="Q1" t="s">
        <v>2346</v>
      </c>
      <c r="R1" t="s">
        <v>2338</v>
      </c>
      <c r="S1" t="s">
        <v>2347</v>
      </c>
      <c r="T1" t="s">
        <v>2348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v>17</v>
      </c>
      <c r="R2">
        <f>AVERAGE($Q$2:$Q$25)</f>
        <v>30.416666666666668</v>
      </c>
      <c r="S2" s="18">
        <v>1.6666666666666666E-2</v>
      </c>
      <c r="T2" s="18">
        <f>AVERAGEIF($S$2:$S$25,"&lt;&gt; 0")</f>
        <v>2.1999462660296672E-2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10</v>
      </c>
      <c r="R3">
        <f t="shared" ref="R3:R25" si="0">AVERAGE($Q$2:$Q$25)</f>
        <v>30.416666666666668</v>
      </c>
      <c r="S3" s="18">
        <f t="shared" ref="S3:S25" si="1">AVERAGEIF($N$2:$N$1200,  P3, $M$2:$M$1200)</f>
        <v>1.8564814814814819E-2</v>
      </c>
      <c r="T3" s="18">
        <f t="shared" ref="T3:T25" si="2">AVERAGEIF($S$2:$S$25,"&lt;&gt; 0")</f>
        <v>2.1999462660296672E-2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5"/>
      <c r="J4" s="6"/>
      <c r="K4" s="7"/>
      <c r="L4" s="8"/>
      <c r="P4">
        <v>2</v>
      </c>
      <c r="Q4">
        <f>COUNTIF(N:N,"2")</f>
        <v>12</v>
      </c>
      <c r="R4">
        <f t="shared" si="0"/>
        <v>30.416666666666668</v>
      </c>
      <c r="S4" s="18">
        <f t="shared" si="1"/>
        <v>1.6893325617283943E-2</v>
      </c>
      <c r="T4" s="18">
        <f t="shared" si="2"/>
        <v>2.1999462660296672E-2</v>
      </c>
    </row>
    <row r="5" spans="1:20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9" t="s">
        <v>18</v>
      </c>
      <c r="J5" s="3" t="s">
        <v>2333</v>
      </c>
      <c r="K5" s="13" t="s">
        <v>19</v>
      </c>
      <c r="L5" s="14" t="s">
        <v>20</v>
      </c>
      <c r="M5" s="18">
        <f t="shared" ref="M5:M66" si="3">L5-K5</f>
        <v>1.3449074074074086E-2</v>
      </c>
      <c r="N5">
        <f t="shared" ref="N5:N66" si="4">HOUR(K5)</f>
        <v>6</v>
      </c>
      <c r="P5">
        <v>3</v>
      </c>
      <c r="Q5">
        <f>COUNTIF(N:N,"3")</f>
        <v>28</v>
      </c>
      <c r="R5">
        <f t="shared" si="0"/>
        <v>30.416666666666668</v>
      </c>
      <c r="S5" s="18">
        <f t="shared" si="1"/>
        <v>1.862268518518519E-2</v>
      </c>
      <c r="T5" s="18">
        <f t="shared" si="2"/>
        <v>2.1999462660296672E-2</v>
      </c>
    </row>
    <row r="6" spans="1:20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9" t="s">
        <v>18</v>
      </c>
      <c r="J6" s="3" t="s">
        <v>2333</v>
      </c>
      <c r="K6" s="13" t="s">
        <v>22</v>
      </c>
      <c r="L6" s="14" t="s">
        <v>23</v>
      </c>
      <c r="M6" s="18">
        <f t="shared" si="3"/>
        <v>1.5729166666666683E-2</v>
      </c>
      <c r="N6">
        <f t="shared" si="4"/>
        <v>10</v>
      </c>
      <c r="P6">
        <v>4</v>
      </c>
      <c r="Q6">
        <f>COUNTIF(N:N,"4")</f>
        <v>27</v>
      </c>
      <c r="R6">
        <f t="shared" si="0"/>
        <v>30.416666666666668</v>
      </c>
      <c r="S6" s="18">
        <f t="shared" si="1"/>
        <v>1.6003515089163232E-2</v>
      </c>
      <c r="T6" s="18">
        <f t="shared" si="2"/>
        <v>2.1999462660296672E-2</v>
      </c>
    </row>
    <row r="7" spans="1:20" x14ac:dyDescent="0.25">
      <c r="A7" s="11"/>
      <c r="B7" s="12"/>
      <c r="C7" s="12"/>
      <c r="D7" s="12"/>
      <c r="E7" s="12"/>
      <c r="F7" s="12"/>
      <c r="G7" s="9" t="s">
        <v>861</v>
      </c>
      <c r="H7" s="9" t="s">
        <v>17</v>
      </c>
      <c r="I7" s="9" t="s">
        <v>469</v>
      </c>
      <c r="J7" s="3" t="s">
        <v>2333</v>
      </c>
      <c r="K7" s="13" t="s">
        <v>862</v>
      </c>
      <c r="L7" s="14" t="s">
        <v>863</v>
      </c>
      <c r="M7" s="18">
        <f t="shared" si="3"/>
        <v>2.6342592592592584E-2</v>
      </c>
      <c r="N7">
        <f t="shared" si="4"/>
        <v>7</v>
      </c>
      <c r="P7">
        <v>5</v>
      </c>
      <c r="Q7">
        <f>COUNTIF(N:N,"5")</f>
        <v>37</v>
      </c>
      <c r="R7">
        <f t="shared" si="0"/>
        <v>30.416666666666668</v>
      </c>
      <c r="S7" s="18">
        <f t="shared" si="1"/>
        <v>2.1007882882882876E-2</v>
      </c>
      <c r="T7" s="18">
        <f t="shared" si="2"/>
        <v>2.1999462660296672E-2</v>
      </c>
    </row>
    <row r="8" spans="1:20" x14ac:dyDescent="0.25">
      <c r="A8" s="11"/>
      <c r="B8" s="12"/>
      <c r="C8" s="12"/>
      <c r="D8" s="12"/>
      <c r="E8" s="12"/>
      <c r="F8" s="12"/>
      <c r="G8" s="9" t="s">
        <v>1458</v>
      </c>
      <c r="H8" s="9" t="s">
        <v>17</v>
      </c>
      <c r="I8" s="9" t="s">
        <v>1459</v>
      </c>
      <c r="J8" s="3" t="s">
        <v>2333</v>
      </c>
      <c r="K8" s="13" t="s">
        <v>1460</v>
      </c>
      <c r="L8" s="14" t="s">
        <v>1461</v>
      </c>
      <c r="M8" s="18">
        <f t="shared" si="3"/>
        <v>1.1273148148148171E-2</v>
      </c>
      <c r="N8">
        <f t="shared" si="4"/>
        <v>7</v>
      </c>
      <c r="P8">
        <v>6</v>
      </c>
      <c r="Q8">
        <f>COUNTIF(N:N,"6")</f>
        <v>59</v>
      </c>
      <c r="R8">
        <f t="shared" si="0"/>
        <v>30.416666666666668</v>
      </c>
      <c r="S8" s="18">
        <f t="shared" si="1"/>
        <v>2.4735758003766473E-2</v>
      </c>
      <c r="T8" s="18">
        <f t="shared" si="2"/>
        <v>2.1999462660296672E-2</v>
      </c>
    </row>
    <row r="9" spans="1:20" x14ac:dyDescent="0.25">
      <c r="A9" s="11"/>
      <c r="B9" s="12"/>
      <c r="C9" s="12"/>
      <c r="D9" s="12"/>
      <c r="E9" s="12"/>
      <c r="F9" s="12"/>
      <c r="G9" s="9" t="s">
        <v>1901</v>
      </c>
      <c r="H9" s="9" t="s">
        <v>17</v>
      </c>
      <c r="I9" s="9" t="s">
        <v>1902</v>
      </c>
      <c r="J9" s="3" t="s">
        <v>2333</v>
      </c>
      <c r="K9" s="13" t="s">
        <v>1903</v>
      </c>
      <c r="L9" s="14" t="s">
        <v>1904</v>
      </c>
      <c r="M9" s="18">
        <f t="shared" si="3"/>
        <v>2.6597222222222217E-2</v>
      </c>
      <c r="N9">
        <f t="shared" si="4"/>
        <v>7</v>
      </c>
      <c r="P9">
        <v>7</v>
      </c>
      <c r="Q9">
        <f>COUNTIF(N:N,"7")</f>
        <v>46</v>
      </c>
      <c r="R9">
        <f t="shared" si="0"/>
        <v>30.416666666666668</v>
      </c>
      <c r="S9" s="18">
        <f t="shared" si="1"/>
        <v>2.1417320853462148E-2</v>
      </c>
      <c r="T9" s="18">
        <f t="shared" si="2"/>
        <v>2.1999462660296672E-2</v>
      </c>
    </row>
    <row r="10" spans="1:20" x14ac:dyDescent="0.25">
      <c r="A10" s="11"/>
      <c r="B10" s="12"/>
      <c r="C10" s="9" t="s">
        <v>24</v>
      </c>
      <c r="D10" s="9" t="s">
        <v>25</v>
      </c>
      <c r="E10" s="9" t="s">
        <v>25</v>
      </c>
      <c r="F10" s="9" t="s">
        <v>15</v>
      </c>
      <c r="G10" s="10" t="s">
        <v>12</v>
      </c>
      <c r="H10" s="5"/>
      <c r="I10" s="5"/>
      <c r="J10" s="6"/>
      <c r="K10" s="7"/>
      <c r="L10" s="8"/>
      <c r="P10">
        <v>8</v>
      </c>
      <c r="Q10">
        <f>COUNTIF(N:N,"8")</f>
        <v>58</v>
      </c>
      <c r="R10">
        <f t="shared" si="0"/>
        <v>30.416666666666668</v>
      </c>
      <c r="S10" s="18">
        <f t="shared" si="1"/>
        <v>2.694145114942529E-2</v>
      </c>
      <c r="T10" s="18">
        <f t="shared" si="2"/>
        <v>2.1999462660296672E-2</v>
      </c>
    </row>
    <row r="11" spans="1:20" x14ac:dyDescent="0.25">
      <c r="A11" s="11"/>
      <c r="B11" s="12"/>
      <c r="C11" s="12"/>
      <c r="D11" s="12"/>
      <c r="E11" s="12"/>
      <c r="F11" s="12"/>
      <c r="G11" s="9" t="s">
        <v>26</v>
      </c>
      <c r="H11" s="9" t="s">
        <v>17</v>
      </c>
      <c r="I11" s="9" t="s">
        <v>18</v>
      </c>
      <c r="J11" s="3" t="s">
        <v>2333</v>
      </c>
      <c r="K11" s="13" t="s">
        <v>27</v>
      </c>
      <c r="L11" s="14" t="s">
        <v>28</v>
      </c>
      <c r="M11" s="18">
        <f t="shared" si="3"/>
        <v>2.1284722222222219E-2</v>
      </c>
      <c r="N11">
        <f t="shared" si="4"/>
        <v>7</v>
      </c>
      <c r="P11">
        <v>9</v>
      </c>
      <c r="Q11">
        <f>COUNTIF(N:N,"9")</f>
        <v>66</v>
      </c>
      <c r="R11">
        <f t="shared" si="0"/>
        <v>30.416666666666668</v>
      </c>
      <c r="S11" s="18">
        <f t="shared" si="1"/>
        <v>2.4880050505050488E-2</v>
      </c>
      <c r="T11" s="18">
        <f t="shared" si="2"/>
        <v>2.1999462660296672E-2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864</v>
      </c>
      <c r="H12" s="9" t="s">
        <v>17</v>
      </c>
      <c r="I12" s="9" t="s">
        <v>469</v>
      </c>
      <c r="J12" s="3" t="s">
        <v>2333</v>
      </c>
      <c r="K12" s="13" t="s">
        <v>865</v>
      </c>
      <c r="L12" s="14" t="s">
        <v>866</v>
      </c>
      <c r="M12" s="18">
        <f t="shared" si="3"/>
        <v>5.0983796296296346E-2</v>
      </c>
      <c r="N12">
        <f t="shared" si="4"/>
        <v>13</v>
      </c>
      <c r="P12">
        <v>10</v>
      </c>
      <c r="Q12">
        <f>COUNTIF(N:N,"10")</f>
        <v>47</v>
      </c>
      <c r="R12">
        <f t="shared" si="0"/>
        <v>30.416666666666668</v>
      </c>
      <c r="S12" s="18">
        <f t="shared" si="1"/>
        <v>2.6299251379038612E-2</v>
      </c>
      <c r="T12" s="18">
        <f t="shared" si="2"/>
        <v>2.1999462660296672E-2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1328</v>
      </c>
      <c r="H13" s="9" t="s">
        <v>17</v>
      </c>
      <c r="I13" s="9" t="s">
        <v>995</v>
      </c>
      <c r="J13" s="3" t="s">
        <v>2333</v>
      </c>
      <c r="K13" s="13" t="s">
        <v>1329</v>
      </c>
      <c r="L13" s="14" t="s">
        <v>1330</v>
      </c>
      <c r="M13" s="18">
        <f t="shared" si="3"/>
        <v>2.6284722222222223E-2</v>
      </c>
      <c r="N13">
        <f t="shared" si="4"/>
        <v>6</v>
      </c>
      <c r="P13">
        <v>11</v>
      </c>
      <c r="Q13">
        <f>COUNTIF(N:N,"11")</f>
        <v>48</v>
      </c>
      <c r="R13">
        <f t="shared" si="0"/>
        <v>30.416666666666668</v>
      </c>
      <c r="S13" s="18">
        <f t="shared" si="1"/>
        <v>2.7689284336419751E-2</v>
      </c>
      <c r="T13" s="18">
        <f t="shared" si="2"/>
        <v>2.1999462660296672E-2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1331</v>
      </c>
      <c r="H14" s="9" t="s">
        <v>17</v>
      </c>
      <c r="I14" s="9" t="s">
        <v>995</v>
      </c>
      <c r="J14" s="3" t="s">
        <v>2333</v>
      </c>
      <c r="K14" s="13" t="s">
        <v>1332</v>
      </c>
      <c r="L14" s="14" t="s">
        <v>1333</v>
      </c>
      <c r="M14" s="18">
        <f t="shared" si="3"/>
        <v>3.6597222222222281E-2</v>
      </c>
      <c r="N14">
        <f t="shared" si="4"/>
        <v>9</v>
      </c>
      <c r="P14">
        <v>12</v>
      </c>
      <c r="Q14">
        <f>COUNTIF(N:N,"12")</f>
        <v>58</v>
      </c>
      <c r="R14">
        <f t="shared" si="0"/>
        <v>30.416666666666668</v>
      </c>
      <c r="S14" s="18">
        <f t="shared" si="1"/>
        <v>2.7849018199233713E-2</v>
      </c>
      <c r="T14" s="18">
        <f t="shared" si="2"/>
        <v>2.1999462660296672E-2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1334</v>
      </c>
      <c r="H15" s="9" t="s">
        <v>17</v>
      </c>
      <c r="I15" s="9" t="s">
        <v>995</v>
      </c>
      <c r="J15" s="3" t="s">
        <v>2333</v>
      </c>
      <c r="K15" s="13" t="s">
        <v>1335</v>
      </c>
      <c r="L15" s="14" t="s">
        <v>1336</v>
      </c>
      <c r="M15" s="18">
        <f t="shared" si="3"/>
        <v>7.1956018518518461E-2</v>
      </c>
      <c r="N15">
        <f t="shared" si="4"/>
        <v>11</v>
      </c>
      <c r="P15">
        <v>13</v>
      </c>
      <c r="Q15">
        <f>COUNTIF(N:N,"13")</f>
        <v>47</v>
      </c>
      <c r="R15">
        <f t="shared" si="0"/>
        <v>30.416666666666668</v>
      </c>
      <c r="S15" s="18">
        <f t="shared" si="1"/>
        <v>3.3937647754137101E-2</v>
      </c>
      <c r="T15" s="18">
        <f t="shared" si="2"/>
        <v>2.1999462660296672E-2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1337</v>
      </c>
      <c r="H16" s="9" t="s">
        <v>17</v>
      </c>
      <c r="I16" s="9" t="s">
        <v>995</v>
      </c>
      <c r="J16" s="3" t="s">
        <v>2333</v>
      </c>
      <c r="K16" s="13" t="s">
        <v>1338</v>
      </c>
      <c r="L16" s="14" t="s">
        <v>1339</v>
      </c>
      <c r="M16" s="18">
        <f t="shared" si="3"/>
        <v>4.7256944444444393E-2</v>
      </c>
      <c r="N16">
        <f t="shared" si="4"/>
        <v>13</v>
      </c>
      <c r="P16">
        <v>14</v>
      </c>
      <c r="Q16">
        <f>COUNTIF(N:N,"14")</f>
        <v>43</v>
      </c>
      <c r="R16">
        <f t="shared" si="0"/>
        <v>30.416666666666668</v>
      </c>
      <c r="S16" s="18">
        <f t="shared" si="1"/>
        <v>2.6552271748492673E-2</v>
      </c>
      <c r="T16" s="18">
        <f t="shared" si="2"/>
        <v>2.1999462660296672E-2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1462</v>
      </c>
      <c r="H17" s="9" t="s">
        <v>17</v>
      </c>
      <c r="I17" s="9" t="s">
        <v>1459</v>
      </c>
      <c r="J17" s="3" t="s">
        <v>2333</v>
      </c>
      <c r="K17" s="13" t="s">
        <v>1463</v>
      </c>
      <c r="L17" s="14" t="s">
        <v>1464</v>
      </c>
      <c r="M17" s="18">
        <f t="shared" si="3"/>
        <v>1.4699074074074114E-2</v>
      </c>
      <c r="N17">
        <f t="shared" si="4"/>
        <v>7</v>
      </c>
      <c r="P17">
        <v>15</v>
      </c>
      <c r="Q17">
        <f>COUNTIF(N:N,"15")</f>
        <v>24</v>
      </c>
      <c r="R17">
        <f t="shared" si="0"/>
        <v>30.416666666666668</v>
      </c>
      <c r="S17" s="18">
        <f t="shared" si="1"/>
        <v>2.5131655092592593E-2</v>
      </c>
      <c r="T17" s="18">
        <f t="shared" si="2"/>
        <v>2.1999462660296672E-2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1465</v>
      </c>
      <c r="H18" s="9" t="s">
        <v>17</v>
      </c>
      <c r="I18" s="9" t="s">
        <v>1459</v>
      </c>
      <c r="J18" s="3" t="s">
        <v>2333</v>
      </c>
      <c r="K18" s="13" t="s">
        <v>1466</v>
      </c>
      <c r="L18" s="14" t="s">
        <v>1467</v>
      </c>
      <c r="M18" s="18">
        <f t="shared" si="3"/>
        <v>3.3807870370370363E-2</v>
      </c>
      <c r="N18">
        <f t="shared" si="4"/>
        <v>9</v>
      </c>
      <c r="P18">
        <v>16</v>
      </c>
      <c r="Q18">
        <f>COUNTIF(N:N,"16")</f>
        <v>25</v>
      </c>
      <c r="R18">
        <f t="shared" si="0"/>
        <v>30.416666666666668</v>
      </c>
      <c r="S18" s="18">
        <f t="shared" si="1"/>
        <v>2.6931018518518521E-2</v>
      </c>
      <c r="T18" s="18">
        <f t="shared" si="2"/>
        <v>2.1999462660296672E-2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1905</v>
      </c>
      <c r="H19" s="9" t="s">
        <v>17</v>
      </c>
      <c r="I19" s="9" t="s">
        <v>1902</v>
      </c>
      <c r="J19" s="3" t="s">
        <v>2333</v>
      </c>
      <c r="K19" s="13" t="s">
        <v>1906</v>
      </c>
      <c r="L19" s="14" t="s">
        <v>1907</v>
      </c>
      <c r="M19" s="18">
        <f t="shared" si="3"/>
        <v>4.1643518518518496E-2</v>
      </c>
      <c r="N19">
        <f t="shared" si="4"/>
        <v>6</v>
      </c>
      <c r="P19">
        <v>17</v>
      </c>
      <c r="Q19">
        <f>COUNTIF(N:N,"17")</f>
        <v>15</v>
      </c>
      <c r="R19">
        <f t="shared" si="0"/>
        <v>30.416666666666668</v>
      </c>
      <c r="S19" s="18">
        <f t="shared" si="1"/>
        <v>2.4473765432098796E-2</v>
      </c>
      <c r="T19" s="18">
        <f t="shared" si="2"/>
        <v>2.1999462660296672E-2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1908</v>
      </c>
      <c r="H20" s="9" t="s">
        <v>17</v>
      </c>
      <c r="I20" s="9" t="s">
        <v>1902</v>
      </c>
      <c r="J20" s="3" t="s">
        <v>2333</v>
      </c>
      <c r="K20" s="13" t="s">
        <v>1909</v>
      </c>
      <c r="L20" s="14" t="s">
        <v>1910</v>
      </c>
      <c r="M20" s="18">
        <f t="shared" si="3"/>
        <v>1.9398148148148164E-2</v>
      </c>
      <c r="N20">
        <f t="shared" si="4"/>
        <v>7</v>
      </c>
      <c r="P20">
        <v>18</v>
      </c>
      <c r="Q20">
        <f>COUNTIF(N:N,"18")</f>
        <v>9</v>
      </c>
      <c r="R20">
        <f t="shared" si="0"/>
        <v>30.416666666666668</v>
      </c>
      <c r="S20" s="18">
        <f t="shared" si="1"/>
        <v>1.7839506172839532E-2</v>
      </c>
      <c r="T20" s="18">
        <f t="shared" si="2"/>
        <v>2.1999462660296672E-2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1911</v>
      </c>
      <c r="H21" s="9" t="s">
        <v>17</v>
      </c>
      <c r="I21" s="9" t="s">
        <v>1902</v>
      </c>
      <c r="J21" s="3" t="s">
        <v>2333</v>
      </c>
      <c r="K21" s="13" t="s">
        <v>176</v>
      </c>
      <c r="L21" s="14" t="s">
        <v>1912</v>
      </c>
      <c r="M21" s="18">
        <f t="shared" si="3"/>
        <v>2.5138888888888877E-2</v>
      </c>
      <c r="N21">
        <f t="shared" si="4"/>
        <v>9</v>
      </c>
      <c r="P21">
        <v>19</v>
      </c>
      <c r="Q21">
        <f>COUNTIF(N:N,"19")</f>
        <v>7</v>
      </c>
      <c r="R21">
        <f t="shared" si="0"/>
        <v>30.416666666666668</v>
      </c>
      <c r="S21" s="18">
        <f t="shared" si="1"/>
        <v>1.6096230158730167E-2</v>
      </c>
      <c r="T21" s="18">
        <f t="shared" si="2"/>
        <v>2.1999462660296672E-2</v>
      </c>
    </row>
    <row r="22" spans="1:20" x14ac:dyDescent="0.25">
      <c r="A22" s="11"/>
      <c r="B22" s="12"/>
      <c r="C22" s="9" t="s">
        <v>29</v>
      </c>
      <c r="D22" s="9" t="s">
        <v>30</v>
      </c>
      <c r="E22" s="9" t="s">
        <v>30</v>
      </c>
      <c r="F22" s="9" t="s">
        <v>15</v>
      </c>
      <c r="G22" s="10" t="s">
        <v>12</v>
      </c>
      <c r="H22" s="5"/>
      <c r="I22" s="5"/>
      <c r="J22" s="6"/>
      <c r="K22" s="7"/>
      <c r="L22" s="8"/>
      <c r="P22">
        <v>20</v>
      </c>
      <c r="Q22">
        <f>COUNTIF(N:N,"20")</f>
        <v>15</v>
      </c>
      <c r="R22">
        <f t="shared" si="0"/>
        <v>30.416666666666668</v>
      </c>
      <c r="S22" s="18">
        <f t="shared" si="1"/>
        <v>1.6439043209876509E-2</v>
      </c>
      <c r="T22" s="18">
        <f t="shared" si="2"/>
        <v>2.1999462660296672E-2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31</v>
      </c>
      <c r="H23" s="9" t="s">
        <v>17</v>
      </c>
      <c r="I23" s="9" t="s">
        <v>18</v>
      </c>
      <c r="J23" s="3" t="s">
        <v>2333</v>
      </c>
      <c r="K23" s="13" t="s">
        <v>32</v>
      </c>
      <c r="L23" s="14" t="s">
        <v>33</v>
      </c>
      <c r="M23" s="18">
        <f t="shared" si="3"/>
        <v>1.7881944444444436E-2</v>
      </c>
      <c r="N23">
        <f t="shared" si="4"/>
        <v>5</v>
      </c>
      <c r="P23">
        <v>21</v>
      </c>
      <c r="Q23">
        <f>COUNTIF(N:N,"21")</f>
        <v>11</v>
      </c>
      <c r="R23">
        <f t="shared" si="0"/>
        <v>30.416666666666668</v>
      </c>
      <c r="S23" s="18">
        <f t="shared" si="1"/>
        <v>1.8127104377104339E-2</v>
      </c>
      <c r="T23" s="18">
        <f t="shared" si="2"/>
        <v>2.1999462660296672E-2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34</v>
      </c>
      <c r="H24" s="9" t="s">
        <v>17</v>
      </c>
      <c r="I24" s="9" t="s">
        <v>18</v>
      </c>
      <c r="J24" s="3" t="s">
        <v>2333</v>
      </c>
      <c r="K24" s="13" t="s">
        <v>35</v>
      </c>
      <c r="L24" s="14" t="s">
        <v>36</v>
      </c>
      <c r="M24" s="18">
        <f t="shared" si="3"/>
        <v>3.087962962962959E-2</v>
      </c>
      <c r="N24">
        <f t="shared" si="4"/>
        <v>8</v>
      </c>
      <c r="P24">
        <v>22</v>
      </c>
      <c r="Q24">
        <f>COUNTIF(N:N,"22")</f>
        <v>11</v>
      </c>
      <c r="R24">
        <f t="shared" si="0"/>
        <v>30.416666666666668</v>
      </c>
      <c r="S24" s="18">
        <f t="shared" si="1"/>
        <v>1.6468855218855227E-2</v>
      </c>
      <c r="T24" s="18">
        <f t="shared" si="2"/>
        <v>2.1999462660296672E-2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37</v>
      </c>
      <c r="H25" s="9" t="s">
        <v>17</v>
      </c>
      <c r="I25" s="9" t="s">
        <v>18</v>
      </c>
      <c r="J25" s="3" t="s">
        <v>2333</v>
      </c>
      <c r="K25" s="13" t="s">
        <v>38</v>
      </c>
      <c r="L25" s="14" t="s">
        <v>39</v>
      </c>
      <c r="M25" s="18">
        <f t="shared" si="3"/>
        <v>2.7395833333333397E-2</v>
      </c>
      <c r="N25">
        <f t="shared" si="4"/>
        <v>13</v>
      </c>
      <c r="P25">
        <v>23</v>
      </c>
      <c r="Q25">
        <f>COUNTIF(N:N,"23")</f>
        <v>10</v>
      </c>
      <c r="R25">
        <f t="shared" si="0"/>
        <v>30.416666666666668</v>
      </c>
      <c r="S25" s="18">
        <f t="shared" si="1"/>
        <v>1.8418981481481446E-2</v>
      </c>
      <c r="T25" s="18">
        <f t="shared" si="2"/>
        <v>2.1999462660296672E-2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867</v>
      </c>
      <c r="H26" s="9" t="s">
        <v>17</v>
      </c>
      <c r="I26" s="9" t="s">
        <v>469</v>
      </c>
      <c r="J26" s="3" t="s">
        <v>2333</v>
      </c>
      <c r="K26" s="13" t="s">
        <v>868</v>
      </c>
      <c r="L26" s="14" t="s">
        <v>869</v>
      </c>
      <c r="M26" s="18">
        <f t="shared" si="3"/>
        <v>2.1516203703703718E-2</v>
      </c>
      <c r="N26">
        <f t="shared" si="4"/>
        <v>4</v>
      </c>
    </row>
    <row r="27" spans="1:20" x14ac:dyDescent="0.25">
      <c r="A27" s="11"/>
      <c r="B27" s="12"/>
      <c r="C27" s="12"/>
      <c r="D27" s="12"/>
      <c r="E27" s="12"/>
      <c r="F27" s="12"/>
      <c r="G27" s="9" t="s">
        <v>870</v>
      </c>
      <c r="H27" s="9" t="s">
        <v>17</v>
      </c>
      <c r="I27" s="9" t="s">
        <v>469</v>
      </c>
      <c r="J27" s="3" t="s">
        <v>2333</v>
      </c>
      <c r="K27" s="13" t="s">
        <v>871</v>
      </c>
      <c r="L27" s="14" t="s">
        <v>872</v>
      </c>
      <c r="M27" s="18">
        <f t="shared" si="3"/>
        <v>2.7083333333333348E-2</v>
      </c>
      <c r="N27">
        <f t="shared" si="4"/>
        <v>12</v>
      </c>
    </row>
    <row r="28" spans="1:20" x14ac:dyDescent="0.25">
      <c r="A28" s="11"/>
      <c r="B28" s="12"/>
      <c r="C28" s="12"/>
      <c r="D28" s="12"/>
      <c r="E28" s="12"/>
      <c r="F28" s="12"/>
      <c r="G28" s="9" t="s">
        <v>873</v>
      </c>
      <c r="H28" s="9" t="s">
        <v>17</v>
      </c>
      <c r="I28" s="9" t="s">
        <v>469</v>
      </c>
      <c r="J28" s="3" t="s">
        <v>2333</v>
      </c>
      <c r="K28" s="13" t="s">
        <v>874</v>
      </c>
      <c r="L28" s="14" t="s">
        <v>875</v>
      </c>
      <c r="M28" s="18">
        <f t="shared" si="3"/>
        <v>4.2071759259259323E-2</v>
      </c>
      <c r="N28">
        <f t="shared" si="4"/>
        <v>14</v>
      </c>
      <c r="P28" s="20">
        <v>1.5972222222222224E-2</v>
      </c>
    </row>
    <row r="29" spans="1:20" x14ac:dyDescent="0.25">
      <c r="A29" s="11"/>
      <c r="B29" s="12"/>
      <c r="C29" s="12"/>
      <c r="D29" s="12"/>
      <c r="E29" s="12"/>
      <c r="F29" s="12"/>
      <c r="G29" s="9" t="s">
        <v>1340</v>
      </c>
      <c r="H29" s="9" t="s">
        <v>17</v>
      </c>
      <c r="I29" s="9" t="s">
        <v>995</v>
      </c>
      <c r="J29" s="3" t="s">
        <v>2333</v>
      </c>
      <c r="K29" s="13" t="s">
        <v>1341</v>
      </c>
      <c r="L29" s="14" t="s">
        <v>1342</v>
      </c>
      <c r="M29" s="18">
        <f t="shared" si="3"/>
        <v>2.9490740740740734E-2</v>
      </c>
      <c r="N29">
        <f t="shared" si="4"/>
        <v>5</v>
      </c>
      <c r="P29" s="20">
        <v>1.3194444444444444E-2</v>
      </c>
    </row>
    <row r="30" spans="1:20" x14ac:dyDescent="0.25">
      <c r="A30" s="11"/>
      <c r="B30" s="12"/>
      <c r="C30" s="12"/>
      <c r="D30" s="12"/>
      <c r="E30" s="12"/>
      <c r="F30" s="12"/>
      <c r="G30" s="9" t="s">
        <v>1343</v>
      </c>
      <c r="H30" s="9" t="s">
        <v>17</v>
      </c>
      <c r="I30" s="9" t="s">
        <v>995</v>
      </c>
      <c r="J30" s="3" t="s">
        <v>2333</v>
      </c>
      <c r="K30" s="13" t="s">
        <v>1344</v>
      </c>
      <c r="L30" s="14" t="s">
        <v>1345</v>
      </c>
      <c r="M30" s="18">
        <f t="shared" si="3"/>
        <v>4.6168981481481519E-2</v>
      </c>
      <c r="N30">
        <f t="shared" si="4"/>
        <v>7</v>
      </c>
      <c r="P30" s="20">
        <v>2.1527777777777781E-2</v>
      </c>
    </row>
    <row r="31" spans="1:20" x14ac:dyDescent="0.25">
      <c r="A31" s="11"/>
      <c r="B31" s="12"/>
      <c r="C31" s="12"/>
      <c r="D31" s="12"/>
      <c r="E31" s="12"/>
      <c r="F31" s="12"/>
      <c r="G31" s="9" t="s">
        <v>1346</v>
      </c>
      <c r="H31" s="9" t="s">
        <v>17</v>
      </c>
      <c r="I31" s="9" t="s">
        <v>995</v>
      </c>
      <c r="J31" s="3" t="s">
        <v>2333</v>
      </c>
      <c r="K31" s="13" t="s">
        <v>1347</v>
      </c>
      <c r="L31" s="14" t="s">
        <v>1348</v>
      </c>
      <c r="M31" s="18">
        <f t="shared" si="3"/>
        <v>4.3784722222222239E-2</v>
      </c>
      <c r="N31">
        <f t="shared" si="4"/>
        <v>10</v>
      </c>
      <c r="P31" s="20">
        <v>2.0833333333333332E-2</v>
      </c>
    </row>
    <row r="32" spans="1:20" x14ac:dyDescent="0.25">
      <c r="A32" s="11"/>
      <c r="B32" s="12"/>
      <c r="C32" s="12"/>
      <c r="D32" s="12"/>
      <c r="E32" s="12"/>
      <c r="F32" s="12"/>
      <c r="G32" s="9" t="s">
        <v>1468</v>
      </c>
      <c r="H32" s="9" t="s">
        <v>17</v>
      </c>
      <c r="I32" s="9" t="s">
        <v>1459</v>
      </c>
      <c r="J32" s="3" t="s">
        <v>2333</v>
      </c>
      <c r="K32" s="13" t="s">
        <v>1469</v>
      </c>
      <c r="L32" s="14" t="s">
        <v>1470</v>
      </c>
      <c r="M32" s="18">
        <f t="shared" si="3"/>
        <v>2.2858796296296335E-2</v>
      </c>
      <c r="N32">
        <f t="shared" si="4"/>
        <v>5</v>
      </c>
      <c r="P32" s="20">
        <v>1.3194444444444444E-2</v>
      </c>
    </row>
    <row r="33" spans="1:16" x14ac:dyDescent="0.25">
      <c r="A33" s="11"/>
      <c r="B33" s="12"/>
      <c r="C33" s="12"/>
      <c r="D33" s="12"/>
      <c r="E33" s="12"/>
      <c r="F33" s="12"/>
      <c r="G33" s="9" t="s">
        <v>1471</v>
      </c>
      <c r="H33" s="9" t="s">
        <v>17</v>
      </c>
      <c r="I33" s="9" t="s">
        <v>1459</v>
      </c>
      <c r="J33" s="3" t="s">
        <v>2333</v>
      </c>
      <c r="K33" s="13" t="s">
        <v>1472</v>
      </c>
      <c r="L33" s="14" t="s">
        <v>1473</v>
      </c>
      <c r="M33" s="18">
        <f t="shared" si="3"/>
        <v>2.3564814814814761E-2</v>
      </c>
      <c r="N33">
        <f t="shared" si="4"/>
        <v>6</v>
      </c>
      <c r="P33" s="20">
        <v>1.5277777777777777E-2</v>
      </c>
    </row>
    <row r="34" spans="1:16" x14ac:dyDescent="0.25">
      <c r="A34" s="11"/>
      <c r="B34" s="12"/>
      <c r="C34" s="12"/>
      <c r="D34" s="12"/>
      <c r="E34" s="12"/>
      <c r="F34" s="12"/>
      <c r="G34" s="9" t="s">
        <v>1474</v>
      </c>
      <c r="H34" s="9" t="s">
        <v>17</v>
      </c>
      <c r="I34" s="9" t="s">
        <v>1459</v>
      </c>
      <c r="J34" s="3" t="s">
        <v>2333</v>
      </c>
      <c r="K34" s="13" t="s">
        <v>1475</v>
      </c>
      <c r="L34" s="14" t="s">
        <v>1476</v>
      </c>
      <c r="M34" s="18">
        <f t="shared" si="3"/>
        <v>1.7118055555555567E-2</v>
      </c>
      <c r="N34">
        <f t="shared" si="4"/>
        <v>8</v>
      </c>
      <c r="P34" s="20">
        <v>1.3194444444444444E-2</v>
      </c>
    </row>
    <row r="35" spans="1:16" x14ac:dyDescent="0.25">
      <c r="A35" s="11"/>
      <c r="B35" s="12"/>
      <c r="C35" s="12"/>
      <c r="D35" s="12"/>
      <c r="E35" s="12"/>
      <c r="F35" s="12"/>
      <c r="G35" s="9" t="s">
        <v>1477</v>
      </c>
      <c r="H35" s="9" t="s">
        <v>17</v>
      </c>
      <c r="I35" s="9" t="s">
        <v>1459</v>
      </c>
      <c r="J35" s="3" t="s">
        <v>2333</v>
      </c>
      <c r="K35" s="13" t="s">
        <v>1478</v>
      </c>
      <c r="L35" s="14" t="s">
        <v>1479</v>
      </c>
      <c r="M35" s="18">
        <f t="shared" si="3"/>
        <v>5.3356481481481532E-2</v>
      </c>
      <c r="N35">
        <f t="shared" si="4"/>
        <v>9</v>
      </c>
      <c r="P35" s="20">
        <v>1.3888888888888888E-2</v>
      </c>
    </row>
    <row r="36" spans="1:16" x14ac:dyDescent="0.25">
      <c r="A36" s="11"/>
      <c r="B36" s="12"/>
      <c r="C36" s="12"/>
      <c r="D36" s="12"/>
      <c r="E36" s="12"/>
      <c r="F36" s="12"/>
      <c r="G36" s="9" t="s">
        <v>1480</v>
      </c>
      <c r="H36" s="9" t="s">
        <v>17</v>
      </c>
      <c r="I36" s="9" t="s">
        <v>1459</v>
      </c>
      <c r="J36" s="3" t="s">
        <v>2333</v>
      </c>
      <c r="K36" s="13" t="s">
        <v>1481</v>
      </c>
      <c r="L36" s="14" t="s">
        <v>1482</v>
      </c>
      <c r="M36" s="18">
        <f t="shared" si="3"/>
        <v>3.6585648148148131E-2</v>
      </c>
      <c r="N36">
        <f t="shared" si="4"/>
        <v>13</v>
      </c>
      <c r="P36" s="20">
        <v>2.013888888888889E-2</v>
      </c>
    </row>
    <row r="37" spans="1:16" x14ac:dyDescent="0.25">
      <c r="A37" s="11"/>
      <c r="B37" s="12"/>
      <c r="C37" s="12"/>
      <c r="D37" s="12"/>
      <c r="E37" s="12"/>
      <c r="F37" s="12"/>
      <c r="G37" s="9" t="s">
        <v>1483</v>
      </c>
      <c r="H37" s="9" t="s">
        <v>17</v>
      </c>
      <c r="I37" s="9" t="s">
        <v>1459</v>
      </c>
      <c r="J37" s="3" t="s">
        <v>2333</v>
      </c>
      <c r="K37" s="13" t="s">
        <v>1484</v>
      </c>
      <c r="L37" s="14" t="s">
        <v>1485</v>
      </c>
      <c r="M37" s="18">
        <f t="shared" si="3"/>
        <v>2.5370370370370376E-2</v>
      </c>
      <c r="N37">
        <f t="shared" si="4"/>
        <v>15</v>
      </c>
      <c r="P37" s="20">
        <v>1.8055555555555557E-2</v>
      </c>
    </row>
    <row r="38" spans="1:16" x14ac:dyDescent="0.25">
      <c r="A38" s="11"/>
      <c r="B38" s="12"/>
      <c r="C38" s="12"/>
      <c r="D38" s="12"/>
      <c r="E38" s="12"/>
      <c r="F38" s="12"/>
      <c r="G38" s="9" t="s">
        <v>1913</v>
      </c>
      <c r="H38" s="9" t="s">
        <v>17</v>
      </c>
      <c r="I38" s="9" t="s">
        <v>1902</v>
      </c>
      <c r="J38" s="3" t="s">
        <v>2333</v>
      </c>
      <c r="K38" s="13" t="s">
        <v>1914</v>
      </c>
      <c r="L38" s="14" t="s">
        <v>1915</v>
      </c>
      <c r="M38" s="18">
        <f t="shared" si="3"/>
        <v>4.6134259259259236E-2</v>
      </c>
      <c r="N38">
        <f t="shared" si="4"/>
        <v>8</v>
      </c>
      <c r="P38" s="20">
        <v>2.7083333333333334E-2</v>
      </c>
    </row>
    <row r="39" spans="1:16" x14ac:dyDescent="0.25">
      <c r="A39" s="11"/>
      <c r="B39" s="12"/>
      <c r="C39" s="12"/>
      <c r="D39" s="12"/>
      <c r="E39" s="12"/>
      <c r="F39" s="12"/>
      <c r="G39" s="9" t="s">
        <v>1916</v>
      </c>
      <c r="H39" s="9" t="s">
        <v>17</v>
      </c>
      <c r="I39" s="9" t="s">
        <v>1902</v>
      </c>
      <c r="J39" s="3" t="s">
        <v>2333</v>
      </c>
      <c r="K39" s="13" t="s">
        <v>1917</v>
      </c>
      <c r="L39" s="14" t="s">
        <v>1918</v>
      </c>
      <c r="M39" s="18">
        <f t="shared" si="3"/>
        <v>2.3240740740740784E-2</v>
      </c>
      <c r="N39">
        <f t="shared" si="4"/>
        <v>10</v>
      </c>
      <c r="P39" s="20">
        <v>1.4583333333333332E-2</v>
      </c>
    </row>
    <row r="40" spans="1:16" x14ac:dyDescent="0.25">
      <c r="A40" s="11"/>
      <c r="B40" s="12"/>
      <c r="C40" s="12"/>
      <c r="D40" s="12"/>
      <c r="E40" s="12"/>
      <c r="F40" s="12"/>
      <c r="G40" s="9" t="s">
        <v>1919</v>
      </c>
      <c r="H40" s="9" t="s">
        <v>17</v>
      </c>
      <c r="I40" s="9" t="s">
        <v>1902</v>
      </c>
      <c r="J40" s="3" t="s">
        <v>2333</v>
      </c>
      <c r="K40" s="13" t="s">
        <v>1920</v>
      </c>
      <c r="L40" s="14" t="s">
        <v>1921</v>
      </c>
      <c r="M40" s="18">
        <f t="shared" si="3"/>
        <v>2.4131944444444442E-2</v>
      </c>
      <c r="N40">
        <f t="shared" si="4"/>
        <v>14</v>
      </c>
      <c r="P40" s="20">
        <v>1.5972222222222224E-2</v>
      </c>
    </row>
    <row r="41" spans="1:16" x14ac:dyDescent="0.25">
      <c r="A41" s="11"/>
      <c r="B41" s="12"/>
      <c r="C41" s="9" t="s">
        <v>173</v>
      </c>
      <c r="D41" s="9" t="s">
        <v>174</v>
      </c>
      <c r="E41" s="9" t="s">
        <v>174</v>
      </c>
      <c r="F41" s="9" t="s">
        <v>15</v>
      </c>
      <c r="G41" s="10" t="s">
        <v>12</v>
      </c>
      <c r="H41" s="5"/>
      <c r="I41" s="5"/>
      <c r="J41" s="6"/>
      <c r="K41" s="7"/>
      <c r="L41" s="8"/>
      <c r="P41" s="20">
        <v>1.2499999999999999E-2</v>
      </c>
    </row>
    <row r="42" spans="1:16" x14ac:dyDescent="0.25">
      <c r="A42" s="11"/>
      <c r="B42" s="12"/>
      <c r="C42" s="12"/>
      <c r="D42" s="12"/>
      <c r="E42" s="12"/>
      <c r="F42" s="12"/>
      <c r="G42" s="9" t="s">
        <v>876</v>
      </c>
      <c r="H42" s="9" t="s">
        <v>76</v>
      </c>
      <c r="I42" s="9" t="s">
        <v>469</v>
      </c>
      <c r="J42" s="3" t="s">
        <v>2333</v>
      </c>
      <c r="K42" s="13" t="s">
        <v>877</v>
      </c>
      <c r="L42" s="14" t="s">
        <v>878</v>
      </c>
      <c r="M42" s="18">
        <f t="shared" si="3"/>
        <v>3.6342592592592537E-2</v>
      </c>
      <c r="N42">
        <f t="shared" si="4"/>
        <v>12</v>
      </c>
      <c r="P42" s="20">
        <v>1.7361111111111112E-2</v>
      </c>
    </row>
    <row r="43" spans="1:16" x14ac:dyDescent="0.25">
      <c r="A43" s="11"/>
      <c r="B43" s="12"/>
      <c r="C43" s="12"/>
      <c r="D43" s="12"/>
      <c r="E43" s="12"/>
      <c r="F43" s="12"/>
      <c r="G43" s="9" t="s">
        <v>1349</v>
      </c>
      <c r="H43" s="9" t="s">
        <v>76</v>
      </c>
      <c r="I43" s="9" t="s">
        <v>995</v>
      </c>
      <c r="J43" s="3" t="s">
        <v>2333</v>
      </c>
      <c r="K43" s="13" t="s">
        <v>1350</v>
      </c>
      <c r="L43" s="14" t="s">
        <v>1351</v>
      </c>
      <c r="M43" s="18">
        <f t="shared" si="3"/>
        <v>2.2245370370370332E-2</v>
      </c>
      <c r="N43">
        <f t="shared" si="4"/>
        <v>9</v>
      </c>
      <c r="P43" s="20">
        <v>1.5972222222222224E-2</v>
      </c>
    </row>
    <row r="44" spans="1:16" x14ac:dyDescent="0.25">
      <c r="A44" s="11"/>
      <c r="B44" s="12"/>
      <c r="C44" s="12"/>
      <c r="D44" s="12"/>
      <c r="E44" s="12"/>
      <c r="F44" s="12"/>
      <c r="G44" s="9" t="s">
        <v>1352</v>
      </c>
      <c r="H44" s="9" t="s">
        <v>76</v>
      </c>
      <c r="I44" s="9" t="s">
        <v>995</v>
      </c>
      <c r="J44" s="3" t="s">
        <v>2333</v>
      </c>
      <c r="K44" s="13" t="s">
        <v>1353</v>
      </c>
      <c r="L44" s="14" t="s">
        <v>914</v>
      </c>
      <c r="M44" s="18">
        <f t="shared" si="3"/>
        <v>7.3622685185185222E-2</v>
      </c>
      <c r="N44">
        <f t="shared" si="4"/>
        <v>13</v>
      </c>
      <c r="P44" s="20">
        <v>1.3888888888888888E-2</v>
      </c>
    </row>
    <row r="45" spans="1:16" x14ac:dyDescent="0.25">
      <c r="A45" s="11"/>
      <c r="B45" s="12"/>
      <c r="C45" s="12"/>
      <c r="D45" s="12"/>
      <c r="E45" s="12"/>
      <c r="F45" s="12"/>
      <c r="G45" s="9" t="s">
        <v>1486</v>
      </c>
      <c r="H45" s="9" t="s">
        <v>76</v>
      </c>
      <c r="I45" s="9" t="s">
        <v>1459</v>
      </c>
      <c r="J45" s="3" t="s">
        <v>2333</v>
      </c>
      <c r="K45" s="13" t="s">
        <v>165</v>
      </c>
      <c r="L45" s="14" t="s">
        <v>1487</v>
      </c>
      <c r="M45" s="18">
        <f t="shared" si="3"/>
        <v>4.6331018518518452E-2</v>
      </c>
      <c r="N45">
        <f t="shared" si="4"/>
        <v>9</v>
      </c>
      <c r="P45" s="20">
        <v>1.8055555555555557E-2</v>
      </c>
    </row>
    <row r="46" spans="1:16" x14ac:dyDescent="0.25">
      <c r="A46" s="11"/>
      <c r="B46" s="12"/>
      <c r="C46" s="12"/>
      <c r="D46" s="12"/>
      <c r="E46" s="12"/>
      <c r="F46" s="12"/>
      <c r="G46" s="9" t="s">
        <v>1922</v>
      </c>
      <c r="H46" s="9" t="s">
        <v>76</v>
      </c>
      <c r="I46" s="9" t="s">
        <v>1902</v>
      </c>
      <c r="J46" s="3" t="s">
        <v>2333</v>
      </c>
      <c r="K46" s="13" t="s">
        <v>1923</v>
      </c>
      <c r="L46" s="14" t="s">
        <v>1924</v>
      </c>
      <c r="M46" s="18">
        <f t="shared" si="3"/>
        <v>1.4490740740740748E-2</v>
      </c>
      <c r="N46">
        <f t="shared" si="4"/>
        <v>4</v>
      </c>
    </row>
    <row r="47" spans="1:16" x14ac:dyDescent="0.25">
      <c r="A47" s="11"/>
      <c r="B47" s="12"/>
      <c r="C47" s="9" t="s">
        <v>40</v>
      </c>
      <c r="D47" s="9" t="s">
        <v>41</v>
      </c>
      <c r="E47" s="9" t="s">
        <v>41</v>
      </c>
      <c r="F47" s="9" t="s">
        <v>15</v>
      </c>
      <c r="G47" s="10" t="s">
        <v>12</v>
      </c>
      <c r="H47" s="5"/>
      <c r="I47" s="5"/>
      <c r="J47" s="6"/>
      <c r="K47" s="7"/>
      <c r="L47" s="8"/>
      <c r="P47" s="20">
        <f>AVERAGE(P28:P45)</f>
        <v>1.6705246913580246E-2</v>
      </c>
    </row>
    <row r="48" spans="1:16" x14ac:dyDescent="0.25">
      <c r="A48" s="11"/>
      <c r="B48" s="12"/>
      <c r="C48" s="12"/>
      <c r="D48" s="12"/>
      <c r="E48" s="12"/>
      <c r="F48" s="12"/>
      <c r="G48" s="9" t="s">
        <v>42</v>
      </c>
      <c r="H48" s="9" t="s">
        <v>17</v>
      </c>
      <c r="I48" s="9" t="s">
        <v>18</v>
      </c>
      <c r="J48" s="3" t="s">
        <v>2333</v>
      </c>
      <c r="K48" s="13" t="s">
        <v>43</v>
      </c>
      <c r="L48" s="17" t="s">
        <v>44</v>
      </c>
      <c r="M48" s="18">
        <f t="shared" si="3"/>
        <v>1.6597222222222225E-2</v>
      </c>
      <c r="N48">
        <v>0</v>
      </c>
    </row>
    <row r="49" spans="1:14" x14ac:dyDescent="0.25">
      <c r="A49" s="11"/>
      <c r="B49" s="12"/>
      <c r="C49" s="12"/>
      <c r="D49" s="12"/>
      <c r="E49" s="12"/>
      <c r="F49" s="12"/>
      <c r="G49" s="9" t="s">
        <v>45</v>
      </c>
      <c r="H49" s="9" t="s">
        <v>17</v>
      </c>
      <c r="I49" s="9" t="s">
        <v>18</v>
      </c>
      <c r="J49" s="3" t="s">
        <v>2333</v>
      </c>
      <c r="K49" s="13" t="s">
        <v>46</v>
      </c>
      <c r="L49" s="14" t="s">
        <v>47</v>
      </c>
      <c r="M49" s="18">
        <f t="shared" si="3"/>
        <v>1.3726851851851851E-2</v>
      </c>
      <c r="N49">
        <v>0</v>
      </c>
    </row>
    <row r="50" spans="1:14" x14ac:dyDescent="0.25">
      <c r="A50" s="11"/>
      <c r="B50" s="12"/>
      <c r="C50" s="12"/>
      <c r="D50" s="12"/>
      <c r="E50" s="12"/>
      <c r="F50" s="12"/>
      <c r="G50" s="9" t="s">
        <v>48</v>
      </c>
      <c r="H50" s="9" t="s">
        <v>17</v>
      </c>
      <c r="I50" s="9" t="s">
        <v>18</v>
      </c>
      <c r="J50" s="3" t="s">
        <v>2333</v>
      </c>
      <c r="K50" s="13" t="s">
        <v>49</v>
      </c>
      <c r="L50" s="14" t="s">
        <v>50</v>
      </c>
      <c r="M50" s="18">
        <f t="shared" si="3"/>
        <v>1.2939814814814814E-2</v>
      </c>
      <c r="N50">
        <f t="shared" si="4"/>
        <v>1</v>
      </c>
    </row>
    <row r="51" spans="1:14" x14ac:dyDescent="0.25">
      <c r="A51" s="11"/>
      <c r="B51" s="12"/>
      <c r="C51" s="12"/>
      <c r="D51" s="12"/>
      <c r="E51" s="12"/>
      <c r="F51" s="12"/>
      <c r="G51" s="9" t="s">
        <v>51</v>
      </c>
      <c r="H51" s="9" t="s">
        <v>17</v>
      </c>
      <c r="I51" s="9" t="s">
        <v>18</v>
      </c>
      <c r="J51" s="3" t="s">
        <v>2333</v>
      </c>
      <c r="K51" s="13" t="s">
        <v>52</v>
      </c>
      <c r="L51" s="14" t="s">
        <v>53</v>
      </c>
      <c r="M51" s="18">
        <f t="shared" si="3"/>
        <v>1.6273148148148162E-2</v>
      </c>
      <c r="N51">
        <f t="shared" si="4"/>
        <v>1</v>
      </c>
    </row>
    <row r="52" spans="1:14" x14ac:dyDescent="0.25">
      <c r="A52" s="11"/>
      <c r="B52" s="12"/>
      <c r="C52" s="12"/>
      <c r="D52" s="12"/>
      <c r="E52" s="12"/>
      <c r="F52" s="12"/>
      <c r="G52" s="9" t="s">
        <v>54</v>
      </c>
      <c r="H52" s="9" t="s">
        <v>17</v>
      </c>
      <c r="I52" s="9" t="s">
        <v>18</v>
      </c>
      <c r="J52" s="3" t="s">
        <v>2333</v>
      </c>
      <c r="K52" s="13" t="s">
        <v>55</v>
      </c>
      <c r="L52" s="14" t="s">
        <v>56</v>
      </c>
      <c r="M52" s="18">
        <f t="shared" si="3"/>
        <v>1.5613425925925919E-2</v>
      </c>
      <c r="N52">
        <f t="shared" si="4"/>
        <v>2</v>
      </c>
    </row>
    <row r="53" spans="1:14" x14ac:dyDescent="0.25">
      <c r="A53" s="11"/>
      <c r="B53" s="12"/>
      <c r="C53" s="12"/>
      <c r="D53" s="12"/>
      <c r="E53" s="12"/>
      <c r="F53" s="12"/>
      <c r="G53" s="9" t="s">
        <v>57</v>
      </c>
      <c r="H53" s="9" t="s">
        <v>17</v>
      </c>
      <c r="I53" s="9" t="s">
        <v>18</v>
      </c>
      <c r="J53" s="3" t="s">
        <v>2333</v>
      </c>
      <c r="K53" s="13" t="s">
        <v>58</v>
      </c>
      <c r="L53" s="14" t="s">
        <v>59</v>
      </c>
      <c r="M53" s="18">
        <f t="shared" si="3"/>
        <v>1.652777777777778E-2</v>
      </c>
      <c r="N53">
        <f t="shared" si="4"/>
        <v>3</v>
      </c>
    </row>
    <row r="54" spans="1:14" x14ac:dyDescent="0.25">
      <c r="A54" s="11"/>
      <c r="B54" s="12"/>
      <c r="C54" s="12"/>
      <c r="D54" s="12"/>
      <c r="E54" s="12"/>
      <c r="F54" s="12"/>
      <c r="G54" s="9" t="s">
        <v>60</v>
      </c>
      <c r="H54" s="9" t="s">
        <v>17</v>
      </c>
      <c r="I54" s="9" t="s">
        <v>18</v>
      </c>
      <c r="J54" s="3" t="s">
        <v>2333</v>
      </c>
      <c r="K54" s="13" t="s">
        <v>61</v>
      </c>
      <c r="L54" s="14" t="s">
        <v>62</v>
      </c>
      <c r="M54" s="18">
        <f t="shared" si="3"/>
        <v>1.5381944444444295E-2</v>
      </c>
      <c r="N54">
        <f t="shared" si="4"/>
        <v>22</v>
      </c>
    </row>
    <row r="55" spans="1:14" x14ac:dyDescent="0.25">
      <c r="A55" s="11"/>
      <c r="B55" s="12"/>
      <c r="C55" s="12"/>
      <c r="D55" s="12"/>
      <c r="E55" s="12"/>
      <c r="F55" s="12"/>
      <c r="G55" s="9" t="s">
        <v>879</v>
      </c>
      <c r="H55" s="9" t="s">
        <v>17</v>
      </c>
      <c r="I55" s="9" t="s">
        <v>469</v>
      </c>
      <c r="J55" s="3" t="s">
        <v>2333</v>
      </c>
      <c r="K55" s="13" t="s">
        <v>880</v>
      </c>
      <c r="L55" s="14" t="s">
        <v>881</v>
      </c>
      <c r="M55" s="18">
        <f t="shared" si="3"/>
        <v>2.1539351851851851E-2</v>
      </c>
      <c r="N55">
        <v>0</v>
      </c>
    </row>
    <row r="56" spans="1:14" x14ac:dyDescent="0.25">
      <c r="A56" s="11"/>
      <c r="B56" s="12"/>
      <c r="C56" s="12"/>
      <c r="D56" s="12"/>
      <c r="E56" s="12"/>
      <c r="F56" s="12"/>
      <c r="G56" s="9" t="s">
        <v>882</v>
      </c>
      <c r="H56" s="9" t="s">
        <v>17</v>
      </c>
      <c r="I56" s="9" t="s">
        <v>469</v>
      </c>
      <c r="J56" s="3" t="s">
        <v>2333</v>
      </c>
      <c r="K56" s="13" t="s">
        <v>883</v>
      </c>
      <c r="L56" s="14" t="s">
        <v>884</v>
      </c>
      <c r="M56" s="18">
        <f t="shared" si="3"/>
        <v>2.1134259259259262E-2</v>
      </c>
      <c r="N56">
        <v>0</v>
      </c>
    </row>
    <row r="57" spans="1:14" x14ac:dyDescent="0.25">
      <c r="A57" s="11"/>
      <c r="B57" s="12"/>
      <c r="C57" s="12"/>
      <c r="D57" s="12"/>
      <c r="E57" s="12"/>
      <c r="F57" s="12"/>
      <c r="G57" s="9" t="s">
        <v>885</v>
      </c>
      <c r="H57" s="9" t="s">
        <v>17</v>
      </c>
      <c r="I57" s="9" t="s">
        <v>469</v>
      </c>
      <c r="J57" s="3" t="s">
        <v>2333</v>
      </c>
      <c r="K57" s="13" t="s">
        <v>886</v>
      </c>
      <c r="L57" s="14" t="s">
        <v>887</v>
      </c>
      <c r="M57" s="18">
        <f t="shared" si="3"/>
        <v>1.6712962962962971E-2</v>
      </c>
      <c r="N57">
        <f t="shared" si="4"/>
        <v>2</v>
      </c>
    </row>
    <row r="58" spans="1:14" x14ac:dyDescent="0.25">
      <c r="A58" s="11"/>
      <c r="B58" s="12"/>
      <c r="C58" s="12"/>
      <c r="D58" s="12"/>
      <c r="E58" s="12"/>
      <c r="F58" s="12"/>
      <c r="G58" s="9" t="s">
        <v>888</v>
      </c>
      <c r="H58" s="9" t="s">
        <v>17</v>
      </c>
      <c r="I58" s="9" t="s">
        <v>469</v>
      </c>
      <c r="J58" s="3" t="s">
        <v>2333</v>
      </c>
      <c r="K58" s="13" t="s">
        <v>889</v>
      </c>
      <c r="L58" s="14" t="s">
        <v>890</v>
      </c>
      <c r="M58" s="18">
        <f t="shared" si="3"/>
        <v>1.4039351851851845E-2</v>
      </c>
      <c r="N58">
        <f t="shared" si="4"/>
        <v>3</v>
      </c>
    </row>
    <row r="59" spans="1:14" x14ac:dyDescent="0.25">
      <c r="A59" s="11"/>
      <c r="B59" s="12"/>
      <c r="C59" s="12"/>
      <c r="D59" s="12"/>
      <c r="E59" s="12"/>
      <c r="F59" s="12"/>
      <c r="G59" s="9" t="s">
        <v>891</v>
      </c>
      <c r="H59" s="9" t="s">
        <v>17</v>
      </c>
      <c r="I59" s="9" t="s">
        <v>469</v>
      </c>
      <c r="J59" s="3" t="s">
        <v>2333</v>
      </c>
      <c r="K59" s="13" t="s">
        <v>892</v>
      </c>
      <c r="L59" s="14" t="s">
        <v>893</v>
      </c>
      <c r="M59" s="18">
        <f t="shared" si="3"/>
        <v>1.6678240740740757E-2</v>
      </c>
      <c r="N59">
        <f t="shared" si="4"/>
        <v>3</v>
      </c>
    </row>
    <row r="60" spans="1:14" x14ac:dyDescent="0.25">
      <c r="A60" s="11"/>
      <c r="B60" s="12"/>
      <c r="C60" s="12"/>
      <c r="D60" s="12"/>
      <c r="E60" s="12"/>
      <c r="F60" s="12"/>
      <c r="G60" s="9" t="s">
        <v>894</v>
      </c>
      <c r="H60" s="9" t="s">
        <v>17</v>
      </c>
      <c r="I60" s="9" t="s">
        <v>469</v>
      </c>
      <c r="J60" s="3" t="s">
        <v>2333</v>
      </c>
      <c r="K60" s="13" t="s">
        <v>895</v>
      </c>
      <c r="L60" s="17" t="s">
        <v>2342</v>
      </c>
      <c r="M60" s="18">
        <f t="shared" si="3"/>
        <v>2.6122685185185124E-2</v>
      </c>
      <c r="N60">
        <f t="shared" si="4"/>
        <v>23</v>
      </c>
    </row>
    <row r="61" spans="1:14" x14ac:dyDescent="0.25">
      <c r="A61" s="11"/>
      <c r="B61" s="12"/>
      <c r="C61" s="12"/>
      <c r="D61" s="12"/>
      <c r="E61" s="12"/>
      <c r="F61" s="12"/>
      <c r="G61" s="9" t="s">
        <v>1354</v>
      </c>
      <c r="H61" s="9" t="s">
        <v>17</v>
      </c>
      <c r="I61" s="9" t="s">
        <v>995</v>
      </c>
      <c r="J61" s="3" t="s">
        <v>2333</v>
      </c>
      <c r="K61" s="13" t="s">
        <v>1355</v>
      </c>
      <c r="L61" s="14" t="s">
        <v>1356</v>
      </c>
      <c r="M61" s="18">
        <f t="shared" si="3"/>
        <v>1.3344907407407403E-2</v>
      </c>
      <c r="N61">
        <v>0</v>
      </c>
    </row>
    <row r="62" spans="1:14" x14ac:dyDescent="0.25">
      <c r="A62" s="11"/>
      <c r="B62" s="12"/>
      <c r="C62" s="12"/>
      <c r="D62" s="12"/>
      <c r="E62" s="12"/>
      <c r="F62" s="12"/>
      <c r="G62" s="9" t="s">
        <v>1357</v>
      </c>
      <c r="H62" s="9" t="s">
        <v>17</v>
      </c>
      <c r="I62" s="9" t="s">
        <v>995</v>
      </c>
      <c r="J62" s="3" t="s">
        <v>2333</v>
      </c>
      <c r="K62" s="13" t="s">
        <v>1358</v>
      </c>
      <c r="L62" s="14" t="s">
        <v>1359</v>
      </c>
      <c r="M62" s="18">
        <f t="shared" si="3"/>
        <v>1.3020833333333329E-2</v>
      </c>
      <c r="N62">
        <f t="shared" si="4"/>
        <v>2</v>
      </c>
    </row>
    <row r="63" spans="1:14" x14ac:dyDescent="0.25">
      <c r="A63" s="11"/>
      <c r="B63" s="12"/>
      <c r="C63" s="12"/>
      <c r="D63" s="12"/>
      <c r="E63" s="12"/>
      <c r="F63" s="12"/>
      <c r="G63" s="9" t="s">
        <v>1360</v>
      </c>
      <c r="H63" s="9" t="s">
        <v>17</v>
      </c>
      <c r="I63" s="9" t="s">
        <v>995</v>
      </c>
      <c r="J63" s="3" t="s">
        <v>2333</v>
      </c>
      <c r="K63" s="13" t="s">
        <v>1361</v>
      </c>
      <c r="L63" s="14" t="s">
        <v>1362</v>
      </c>
      <c r="M63" s="18">
        <f t="shared" si="3"/>
        <v>2.9965277777777757E-2</v>
      </c>
      <c r="N63">
        <f t="shared" si="4"/>
        <v>2</v>
      </c>
    </row>
    <row r="64" spans="1:14" x14ac:dyDescent="0.25">
      <c r="A64" s="11"/>
      <c r="B64" s="12"/>
      <c r="C64" s="12"/>
      <c r="D64" s="12"/>
      <c r="E64" s="12"/>
      <c r="F64" s="12"/>
      <c r="G64" s="9" t="s">
        <v>1363</v>
      </c>
      <c r="H64" s="9" t="s">
        <v>17</v>
      </c>
      <c r="I64" s="9" t="s">
        <v>995</v>
      </c>
      <c r="J64" s="3" t="s">
        <v>2333</v>
      </c>
      <c r="K64" s="13" t="s">
        <v>1364</v>
      </c>
      <c r="L64" s="14" t="s">
        <v>1365</v>
      </c>
      <c r="M64" s="18">
        <f t="shared" si="3"/>
        <v>1.6898148148148134E-2</v>
      </c>
      <c r="N64">
        <f t="shared" si="4"/>
        <v>3</v>
      </c>
    </row>
    <row r="65" spans="1:14" x14ac:dyDescent="0.25">
      <c r="A65" s="11"/>
      <c r="B65" s="12"/>
      <c r="C65" s="12"/>
      <c r="D65" s="12"/>
      <c r="E65" s="12"/>
      <c r="F65" s="12"/>
      <c r="G65" s="9" t="s">
        <v>1366</v>
      </c>
      <c r="H65" s="9" t="s">
        <v>17</v>
      </c>
      <c r="I65" s="9" t="s">
        <v>995</v>
      </c>
      <c r="J65" s="3" t="s">
        <v>2333</v>
      </c>
      <c r="K65" s="13" t="s">
        <v>1367</v>
      </c>
      <c r="L65" s="14" t="s">
        <v>1368</v>
      </c>
      <c r="M65" s="18">
        <f t="shared" si="3"/>
        <v>2.0937499999999998E-2</v>
      </c>
      <c r="N65">
        <f t="shared" si="4"/>
        <v>3</v>
      </c>
    </row>
    <row r="66" spans="1:14" x14ac:dyDescent="0.25">
      <c r="A66" s="11"/>
      <c r="B66" s="12"/>
      <c r="C66" s="12"/>
      <c r="D66" s="12"/>
      <c r="E66" s="12"/>
      <c r="F66" s="12"/>
      <c r="G66" s="9" t="s">
        <v>1369</v>
      </c>
      <c r="H66" s="9" t="s">
        <v>17</v>
      </c>
      <c r="I66" s="9" t="s">
        <v>995</v>
      </c>
      <c r="J66" s="3" t="s">
        <v>2333</v>
      </c>
      <c r="K66" s="13" t="s">
        <v>1370</v>
      </c>
      <c r="L66" s="17" t="s">
        <v>2343</v>
      </c>
      <c r="M66" s="18">
        <f t="shared" si="3"/>
        <v>1.2986111111111032E-2</v>
      </c>
      <c r="N66">
        <f t="shared" si="4"/>
        <v>23</v>
      </c>
    </row>
    <row r="67" spans="1:14" x14ac:dyDescent="0.25">
      <c r="A67" s="11"/>
      <c r="B67" s="12"/>
      <c r="C67" s="12"/>
      <c r="D67" s="12"/>
      <c r="E67" s="12"/>
      <c r="F67" s="12"/>
      <c r="G67" s="9" t="s">
        <v>1488</v>
      </c>
      <c r="H67" s="9" t="s">
        <v>17</v>
      </c>
      <c r="I67" s="9" t="s">
        <v>1459</v>
      </c>
      <c r="J67" s="3" t="s">
        <v>2333</v>
      </c>
      <c r="K67" s="13" t="s">
        <v>1489</v>
      </c>
      <c r="L67" s="14" t="s">
        <v>1490</v>
      </c>
      <c r="M67" s="18">
        <f t="shared" ref="M67:M130" si="5">L67-K67</f>
        <v>1.5775462962962956E-2</v>
      </c>
      <c r="N67">
        <v>0</v>
      </c>
    </row>
    <row r="68" spans="1:14" x14ac:dyDescent="0.25">
      <c r="A68" s="11"/>
      <c r="B68" s="12"/>
      <c r="C68" s="12"/>
      <c r="D68" s="12"/>
      <c r="E68" s="12"/>
      <c r="F68" s="12"/>
      <c r="G68" s="9" t="s">
        <v>1491</v>
      </c>
      <c r="H68" s="9" t="s">
        <v>17</v>
      </c>
      <c r="I68" s="9" t="s">
        <v>1459</v>
      </c>
      <c r="J68" s="3" t="s">
        <v>2333</v>
      </c>
      <c r="K68" s="13" t="s">
        <v>1492</v>
      </c>
      <c r="L68" s="14" t="s">
        <v>1493</v>
      </c>
      <c r="M68" s="18">
        <f t="shared" si="5"/>
        <v>1.4398148148148139E-2</v>
      </c>
      <c r="N68">
        <f t="shared" ref="N68:N130" si="6">HOUR(K68)</f>
        <v>1</v>
      </c>
    </row>
    <row r="69" spans="1:14" x14ac:dyDescent="0.25">
      <c r="A69" s="11"/>
      <c r="B69" s="12"/>
      <c r="C69" s="12"/>
      <c r="D69" s="12"/>
      <c r="E69" s="12"/>
      <c r="F69" s="12"/>
      <c r="G69" s="9" t="s">
        <v>1494</v>
      </c>
      <c r="H69" s="9" t="s">
        <v>17</v>
      </c>
      <c r="I69" s="9" t="s">
        <v>1459</v>
      </c>
      <c r="J69" s="3" t="s">
        <v>2333</v>
      </c>
      <c r="K69" s="13" t="s">
        <v>1495</v>
      </c>
      <c r="L69" s="14" t="s">
        <v>1496</v>
      </c>
      <c r="M69" s="18">
        <f t="shared" si="5"/>
        <v>1.7326388888888891E-2</v>
      </c>
      <c r="N69">
        <f t="shared" si="6"/>
        <v>1</v>
      </c>
    </row>
    <row r="70" spans="1:14" x14ac:dyDescent="0.25">
      <c r="A70" s="11"/>
      <c r="B70" s="12"/>
      <c r="C70" s="12"/>
      <c r="D70" s="12"/>
      <c r="E70" s="12"/>
      <c r="F70" s="12"/>
      <c r="G70" s="9" t="s">
        <v>1497</v>
      </c>
      <c r="H70" s="9" t="s">
        <v>17</v>
      </c>
      <c r="I70" s="9" t="s">
        <v>1459</v>
      </c>
      <c r="J70" s="3" t="s">
        <v>2333</v>
      </c>
      <c r="K70" s="13" t="s">
        <v>1498</v>
      </c>
      <c r="L70" s="14" t="s">
        <v>1499</v>
      </c>
      <c r="M70" s="18">
        <f t="shared" si="5"/>
        <v>1.3842592592592629E-2</v>
      </c>
      <c r="N70">
        <f t="shared" si="6"/>
        <v>4</v>
      </c>
    </row>
    <row r="71" spans="1:14" x14ac:dyDescent="0.25">
      <c r="A71" s="11"/>
      <c r="B71" s="12"/>
      <c r="C71" s="12"/>
      <c r="D71" s="12"/>
      <c r="E71" s="12"/>
      <c r="F71" s="12"/>
      <c r="G71" s="9" t="s">
        <v>1500</v>
      </c>
      <c r="H71" s="9" t="s">
        <v>17</v>
      </c>
      <c r="I71" s="9" t="s">
        <v>1459</v>
      </c>
      <c r="J71" s="3" t="s">
        <v>2333</v>
      </c>
      <c r="K71" s="13" t="s">
        <v>1501</v>
      </c>
      <c r="L71" s="14" t="s">
        <v>1502</v>
      </c>
      <c r="M71" s="18">
        <f t="shared" si="5"/>
        <v>2.1550925925925946E-2</v>
      </c>
      <c r="N71">
        <f t="shared" si="6"/>
        <v>4</v>
      </c>
    </row>
    <row r="72" spans="1:14" x14ac:dyDescent="0.25">
      <c r="A72" s="11"/>
      <c r="B72" s="12"/>
      <c r="C72" s="12"/>
      <c r="D72" s="12"/>
      <c r="E72" s="12"/>
      <c r="F72" s="12"/>
      <c r="G72" s="9" t="s">
        <v>1503</v>
      </c>
      <c r="H72" s="9" t="s">
        <v>17</v>
      </c>
      <c r="I72" s="9" t="s">
        <v>1459</v>
      </c>
      <c r="J72" s="3" t="s">
        <v>2333</v>
      </c>
      <c r="K72" s="13" t="s">
        <v>1504</v>
      </c>
      <c r="L72" s="14" t="s">
        <v>1505</v>
      </c>
      <c r="M72" s="18">
        <f t="shared" si="5"/>
        <v>1.2557870370370261E-2</v>
      </c>
      <c r="N72">
        <f t="shared" si="6"/>
        <v>20</v>
      </c>
    </row>
    <row r="73" spans="1:14" x14ac:dyDescent="0.25">
      <c r="A73" s="11"/>
      <c r="B73" s="12"/>
      <c r="C73" s="12"/>
      <c r="D73" s="12"/>
      <c r="E73" s="12"/>
      <c r="F73" s="12"/>
      <c r="G73" s="9" t="s">
        <v>1925</v>
      </c>
      <c r="H73" s="9" t="s">
        <v>17</v>
      </c>
      <c r="I73" s="9" t="s">
        <v>1902</v>
      </c>
      <c r="J73" s="3" t="s">
        <v>2333</v>
      </c>
      <c r="K73" s="13" t="s">
        <v>1926</v>
      </c>
      <c r="L73" s="14" t="s">
        <v>1927</v>
      </c>
      <c r="M73" s="18">
        <f t="shared" si="5"/>
        <v>1.815972222222223E-2</v>
      </c>
      <c r="N73">
        <f t="shared" si="6"/>
        <v>3</v>
      </c>
    </row>
    <row r="74" spans="1:14" x14ac:dyDescent="0.25">
      <c r="A74" s="11"/>
      <c r="B74" s="12"/>
      <c r="C74" s="12"/>
      <c r="D74" s="12"/>
      <c r="E74" s="12"/>
      <c r="F74" s="12"/>
      <c r="G74" s="9" t="s">
        <v>1928</v>
      </c>
      <c r="H74" s="9" t="s">
        <v>17</v>
      </c>
      <c r="I74" s="9" t="s">
        <v>1902</v>
      </c>
      <c r="J74" s="3" t="s">
        <v>2333</v>
      </c>
      <c r="K74" s="13" t="s">
        <v>1929</v>
      </c>
      <c r="L74" s="14" t="s">
        <v>1930</v>
      </c>
      <c r="M74" s="18">
        <f t="shared" si="5"/>
        <v>1.7187499999999994E-2</v>
      </c>
      <c r="N74">
        <f t="shared" si="6"/>
        <v>5</v>
      </c>
    </row>
    <row r="75" spans="1:14" x14ac:dyDescent="0.25">
      <c r="A75" s="11"/>
      <c r="B75" s="12"/>
      <c r="C75" s="12"/>
      <c r="D75" s="12"/>
      <c r="E75" s="12"/>
      <c r="F75" s="12"/>
      <c r="G75" s="9" t="s">
        <v>1931</v>
      </c>
      <c r="H75" s="9" t="s">
        <v>17</v>
      </c>
      <c r="I75" s="9" t="s">
        <v>1902</v>
      </c>
      <c r="J75" s="3" t="s">
        <v>2333</v>
      </c>
      <c r="K75" s="13" t="s">
        <v>1932</v>
      </c>
      <c r="L75" s="14" t="s">
        <v>1933</v>
      </c>
      <c r="M75" s="18">
        <f t="shared" si="5"/>
        <v>2.1168981481481497E-2</v>
      </c>
      <c r="N75">
        <f t="shared" si="6"/>
        <v>6</v>
      </c>
    </row>
    <row r="76" spans="1:14" x14ac:dyDescent="0.25">
      <c r="A76" s="11"/>
      <c r="B76" s="12"/>
      <c r="C76" s="12"/>
      <c r="D76" s="12"/>
      <c r="E76" s="12"/>
      <c r="F76" s="12"/>
      <c r="G76" s="9" t="s">
        <v>1934</v>
      </c>
      <c r="H76" s="9" t="s">
        <v>17</v>
      </c>
      <c r="I76" s="9" t="s">
        <v>1902</v>
      </c>
      <c r="J76" s="3" t="s">
        <v>2333</v>
      </c>
      <c r="K76" s="13" t="s">
        <v>1935</v>
      </c>
      <c r="L76" s="14" t="s">
        <v>1936</v>
      </c>
      <c r="M76" s="18">
        <f t="shared" si="5"/>
        <v>4.0254629629629612E-2</v>
      </c>
      <c r="N76">
        <f t="shared" si="6"/>
        <v>6</v>
      </c>
    </row>
    <row r="77" spans="1:14" x14ac:dyDescent="0.25">
      <c r="A77" s="11"/>
      <c r="B77" s="12"/>
      <c r="C77" s="12"/>
      <c r="D77" s="12"/>
      <c r="E77" s="12"/>
      <c r="F77" s="12"/>
      <c r="G77" s="9" t="s">
        <v>2292</v>
      </c>
      <c r="H77" s="9" t="s">
        <v>17</v>
      </c>
      <c r="I77" s="9" t="s">
        <v>2293</v>
      </c>
      <c r="J77" s="3" t="s">
        <v>2333</v>
      </c>
      <c r="K77" s="13" t="s">
        <v>2294</v>
      </c>
      <c r="L77" s="14" t="s">
        <v>2295</v>
      </c>
      <c r="M77" s="18">
        <f t="shared" si="5"/>
        <v>1.25925925925926E-2</v>
      </c>
      <c r="N77">
        <f t="shared" si="6"/>
        <v>21</v>
      </c>
    </row>
    <row r="78" spans="1:14" x14ac:dyDescent="0.25">
      <c r="A78" s="11"/>
      <c r="B78" s="12"/>
      <c r="C78" s="12"/>
      <c r="D78" s="12"/>
      <c r="E78" s="12"/>
      <c r="F78" s="12"/>
      <c r="G78" s="9" t="s">
        <v>2296</v>
      </c>
      <c r="H78" s="9" t="s">
        <v>17</v>
      </c>
      <c r="I78" s="9" t="s">
        <v>2293</v>
      </c>
      <c r="J78" s="3" t="s">
        <v>2333</v>
      </c>
      <c r="K78" s="13" t="s">
        <v>2297</v>
      </c>
      <c r="L78" s="17" t="s">
        <v>2345</v>
      </c>
      <c r="M78" s="18">
        <f t="shared" si="5"/>
        <v>1.7847222222222237E-2</v>
      </c>
      <c r="N78">
        <f t="shared" si="6"/>
        <v>23</v>
      </c>
    </row>
    <row r="79" spans="1:14" x14ac:dyDescent="0.25">
      <c r="A79" s="11"/>
      <c r="B79" s="12"/>
      <c r="C79" s="9" t="s">
        <v>63</v>
      </c>
      <c r="D79" s="9" t="s">
        <v>64</v>
      </c>
      <c r="E79" s="9" t="s">
        <v>64</v>
      </c>
      <c r="F79" s="9" t="s">
        <v>15</v>
      </c>
      <c r="G79" s="10" t="s">
        <v>12</v>
      </c>
      <c r="H79" s="5"/>
      <c r="I79" s="5"/>
      <c r="J79" s="6"/>
      <c r="K79" s="7"/>
      <c r="L79" s="8"/>
    </row>
    <row r="80" spans="1:14" x14ac:dyDescent="0.25">
      <c r="A80" s="11"/>
      <c r="B80" s="12"/>
      <c r="C80" s="12"/>
      <c r="D80" s="12"/>
      <c r="E80" s="12"/>
      <c r="F80" s="12"/>
      <c r="G80" s="9" t="s">
        <v>65</v>
      </c>
      <c r="H80" s="9" t="s">
        <v>17</v>
      </c>
      <c r="I80" s="9" t="s">
        <v>18</v>
      </c>
      <c r="J80" s="3" t="s">
        <v>2333</v>
      </c>
      <c r="K80" s="13" t="s">
        <v>66</v>
      </c>
      <c r="L80" s="14" t="s">
        <v>67</v>
      </c>
      <c r="M80" s="18">
        <f t="shared" si="5"/>
        <v>1.619212962962957E-2</v>
      </c>
      <c r="N80">
        <f t="shared" si="6"/>
        <v>20</v>
      </c>
    </row>
    <row r="81" spans="1:14" x14ac:dyDescent="0.25">
      <c r="A81" s="11"/>
      <c r="B81" s="12"/>
      <c r="C81" s="12"/>
      <c r="D81" s="12"/>
      <c r="E81" s="12"/>
      <c r="F81" s="12"/>
      <c r="G81" s="9" t="s">
        <v>896</v>
      </c>
      <c r="H81" s="9" t="s">
        <v>17</v>
      </c>
      <c r="I81" s="9" t="s">
        <v>469</v>
      </c>
      <c r="J81" s="3" t="s">
        <v>2333</v>
      </c>
      <c r="K81" s="13" t="s">
        <v>897</v>
      </c>
      <c r="L81" s="14" t="s">
        <v>898</v>
      </c>
      <c r="M81" s="18">
        <f t="shared" si="5"/>
        <v>2.3009259259259285E-2</v>
      </c>
      <c r="N81">
        <f t="shared" si="6"/>
        <v>6</v>
      </c>
    </row>
    <row r="82" spans="1:14" x14ac:dyDescent="0.25">
      <c r="A82" s="11"/>
      <c r="B82" s="12"/>
      <c r="C82" s="9" t="s">
        <v>112</v>
      </c>
      <c r="D82" s="9" t="s">
        <v>113</v>
      </c>
      <c r="E82" s="9" t="s">
        <v>113</v>
      </c>
      <c r="F82" s="9" t="s">
        <v>15</v>
      </c>
      <c r="G82" s="10" t="s">
        <v>12</v>
      </c>
      <c r="H82" s="5"/>
      <c r="I82" s="5"/>
      <c r="J82" s="6"/>
      <c r="K82" s="7"/>
      <c r="L82" s="8"/>
    </row>
    <row r="83" spans="1:14" x14ac:dyDescent="0.25">
      <c r="A83" s="11"/>
      <c r="B83" s="12"/>
      <c r="C83" s="12"/>
      <c r="D83" s="12"/>
      <c r="E83" s="12"/>
      <c r="F83" s="12"/>
      <c r="G83" s="9" t="s">
        <v>2298</v>
      </c>
      <c r="H83" s="9" t="s">
        <v>17</v>
      </c>
      <c r="I83" s="9" t="s">
        <v>2293</v>
      </c>
      <c r="J83" s="3" t="s">
        <v>2333</v>
      </c>
      <c r="K83" s="13" t="s">
        <v>2299</v>
      </c>
      <c r="L83" s="14" t="s">
        <v>2300</v>
      </c>
      <c r="M83" s="18">
        <f t="shared" si="5"/>
        <v>1.2638888888888866E-2</v>
      </c>
      <c r="N83">
        <f t="shared" si="6"/>
        <v>7</v>
      </c>
    </row>
    <row r="84" spans="1:14" x14ac:dyDescent="0.25">
      <c r="A84" s="11"/>
      <c r="B84" s="12"/>
      <c r="C84" s="12"/>
      <c r="D84" s="12"/>
      <c r="E84" s="12"/>
      <c r="F84" s="12"/>
      <c r="G84" s="9" t="s">
        <v>2301</v>
      </c>
      <c r="H84" s="9" t="s">
        <v>17</v>
      </c>
      <c r="I84" s="9" t="s">
        <v>2293</v>
      </c>
      <c r="J84" s="3" t="s">
        <v>2333</v>
      </c>
      <c r="K84" s="13" t="s">
        <v>2302</v>
      </c>
      <c r="L84" s="14" t="s">
        <v>2303</v>
      </c>
      <c r="M84" s="18">
        <f t="shared" si="5"/>
        <v>1.1400462962962987E-2</v>
      </c>
      <c r="N84">
        <f t="shared" si="6"/>
        <v>8</v>
      </c>
    </row>
    <row r="85" spans="1:14" x14ac:dyDescent="0.25">
      <c r="A85" s="11"/>
      <c r="B85" s="12"/>
      <c r="C85" s="9" t="s">
        <v>68</v>
      </c>
      <c r="D85" s="9" t="s">
        <v>69</v>
      </c>
      <c r="E85" s="9" t="s">
        <v>69</v>
      </c>
      <c r="F85" s="9" t="s">
        <v>15</v>
      </c>
      <c r="G85" s="10" t="s">
        <v>12</v>
      </c>
      <c r="H85" s="5"/>
      <c r="I85" s="5"/>
      <c r="J85" s="6"/>
      <c r="K85" s="7"/>
      <c r="L85" s="8"/>
    </row>
    <row r="86" spans="1:14" x14ac:dyDescent="0.25">
      <c r="A86" s="11"/>
      <c r="B86" s="12"/>
      <c r="C86" s="12"/>
      <c r="D86" s="12"/>
      <c r="E86" s="12"/>
      <c r="F86" s="12"/>
      <c r="G86" s="9" t="s">
        <v>70</v>
      </c>
      <c r="H86" s="9" t="s">
        <v>17</v>
      </c>
      <c r="I86" s="9" t="s">
        <v>18</v>
      </c>
      <c r="J86" s="3" t="s">
        <v>2333</v>
      </c>
      <c r="K86" s="13" t="s">
        <v>71</v>
      </c>
      <c r="L86" s="14" t="s">
        <v>72</v>
      </c>
      <c r="M86" s="18">
        <f t="shared" si="5"/>
        <v>3.1724537037037037E-2</v>
      </c>
      <c r="N86">
        <f t="shared" si="6"/>
        <v>13</v>
      </c>
    </row>
    <row r="87" spans="1:14" x14ac:dyDescent="0.25">
      <c r="A87" s="11"/>
      <c r="B87" s="12"/>
      <c r="C87" s="12"/>
      <c r="D87" s="12"/>
      <c r="E87" s="12"/>
      <c r="F87" s="12"/>
      <c r="G87" s="9" t="s">
        <v>899</v>
      </c>
      <c r="H87" s="9" t="s">
        <v>17</v>
      </c>
      <c r="I87" s="9" t="s">
        <v>469</v>
      </c>
      <c r="J87" s="3" t="s">
        <v>2333</v>
      </c>
      <c r="K87" s="13" t="s">
        <v>900</v>
      </c>
      <c r="L87" s="14" t="s">
        <v>901</v>
      </c>
      <c r="M87" s="18">
        <f t="shared" si="5"/>
        <v>3.6365740740740726E-2</v>
      </c>
      <c r="N87">
        <f t="shared" si="6"/>
        <v>10</v>
      </c>
    </row>
    <row r="88" spans="1:14" x14ac:dyDescent="0.25">
      <c r="A88" s="11"/>
      <c r="B88" s="12"/>
      <c r="C88" s="12"/>
      <c r="D88" s="12"/>
      <c r="E88" s="12"/>
      <c r="F88" s="12"/>
      <c r="G88" s="9" t="s">
        <v>1371</v>
      </c>
      <c r="H88" s="9" t="s">
        <v>17</v>
      </c>
      <c r="I88" s="9" t="s">
        <v>995</v>
      </c>
      <c r="J88" s="3" t="s">
        <v>2333</v>
      </c>
      <c r="K88" s="13" t="s">
        <v>1372</v>
      </c>
      <c r="L88" s="14" t="s">
        <v>1373</v>
      </c>
      <c r="M88" s="18">
        <f t="shared" si="5"/>
        <v>2.4097222222222214E-2</v>
      </c>
      <c r="N88">
        <f t="shared" si="6"/>
        <v>9</v>
      </c>
    </row>
    <row r="89" spans="1:14" x14ac:dyDescent="0.25">
      <c r="A89" s="11"/>
      <c r="B89" s="12"/>
      <c r="C89" s="12"/>
      <c r="D89" s="12"/>
      <c r="E89" s="12"/>
      <c r="F89" s="12"/>
      <c r="G89" s="9" t="s">
        <v>1506</v>
      </c>
      <c r="H89" s="9" t="s">
        <v>17</v>
      </c>
      <c r="I89" s="9" t="s">
        <v>1459</v>
      </c>
      <c r="J89" s="3" t="s">
        <v>2333</v>
      </c>
      <c r="K89" s="13" t="s">
        <v>1507</v>
      </c>
      <c r="L89" s="14" t="s">
        <v>1508</v>
      </c>
      <c r="M89" s="18">
        <f t="shared" si="5"/>
        <v>1.5671296296296322E-2</v>
      </c>
      <c r="N89">
        <f t="shared" si="6"/>
        <v>5</v>
      </c>
    </row>
    <row r="90" spans="1:14" x14ac:dyDescent="0.25">
      <c r="A90" s="11"/>
      <c r="B90" s="12"/>
      <c r="C90" s="12"/>
      <c r="D90" s="12"/>
      <c r="E90" s="12"/>
      <c r="F90" s="12"/>
      <c r="G90" s="9" t="s">
        <v>1937</v>
      </c>
      <c r="H90" s="9" t="s">
        <v>17</v>
      </c>
      <c r="I90" s="9" t="s">
        <v>1902</v>
      </c>
      <c r="J90" s="3" t="s">
        <v>2333</v>
      </c>
      <c r="K90" s="13" t="s">
        <v>1938</v>
      </c>
      <c r="L90" s="14" t="s">
        <v>1939</v>
      </c>
      <c r="M90" s="18">
        <f t="shared" si="5"/>
        <v>2.6122685185185124E-2</v>
      </c>
      <c r="N90">
        <f t="shared" si="6"/>
        <v>12</v>
      </c>
    </row>
    <row r="91" spans="1:14" x14ac:dyDescent="0.25">
      <c r="A91" s="11"/>
      <c r="B91" s="12"/>
      <c r="C91" s="9" t="s">
        <v>817</v>
      </c>
      <c r="D91" s="9" t="s">
        <v>818</v>
      </c>
      <c r="E91" s="9" t="s">
        <v>818</v>
      </c>
      <c r="F91" s="9" t="s">
        <v>15</v>
      </c>
      <c r="G91" s="10" t="s">
        <v>12</v>
      </c>
      <c r="H91" s="5"/>
      <c r="I91" s="5"/>
      <c r="J91" s="6"/>
      <c r="K91" s="7"/>
      <c r="L91" s="8"/>
    </row>
    <row r="92" spans="1:14" x14ac:dyDescent="0.25">
      <c r="A92" s="11"/>
      <c r="B92" s="12"/>
      <c r="C92" s="12"/>
      <c r="D92" s="12"/>
      <c r="E92" s="12"/>
      <c r="F92" s="12"/>
      <c r="G92" s="9" t="s">
        <v>902</v>
      </c>
      <c r="H92" s="9" t="s">
        <v>17</v>
      </c>
      <c r="I92" s="9" t="s">
        <v>469</v>
      </c>
      <c r="J92" s="3" t="s">
        <v>2333</v>
      </c>
      <c r="K92" s="13" t="s">
        <v>903</v>
      </c>
      <c r="L92" s="14" t="s">
        <v>904</v>
      </c>
      <c r="M92" s="18">
        <f t="shared" si="5"/>
        <v>2.0370370370370483E-2</v>
      </c>
      <c r="N92">
        <f t="shared" si="6"/>
        <v>18</v>
      </c>
    </row>
    <row r="93" spans="1:14" x14ac:dyDescent="0.25">
      <c r="A93" s="11"/>
      <c r="B93" s="12"/>
      <c r="C93" s="12"/>
      <c r="D93" s="12"/>
      <c r="E93" s="12"/>
      <c r="F93" s="12"/>
      <c r="G93" s="9" t="s">
        <v>905</v>
      </c>
      <c r="H93" s="9" t="s">
        <v>76</v>
      </c>
      <c r="I93" s="9" t="s">
        <v>469</v>
      </c>
      <c r="J93" s="3" t="s">
        <v>2333</v>
      </c>
      <c r="K93" s="13" t="s">
        <v>906</v>
      </c>
      <c r="L93" s="14" t="s">
        <v>394</v>
      </c>
      <c r="M93" s="18">
        <f t="shared" si="5"/>
        <v>1.6886574074074012E-2</v>
      </c>
      <c r="N93">
        <f t="shared" si="6"/>
        <v>21</v>
      </c>
    </row>
    <row r="94" spans="1:14" x14ac:dyDescent="0.25">
      <c r="A94" s="11"/>
      <c r="B94" s="12"/>
      <c r="C94" s="9" t="s">
        <v>73</v>
      </c>
      <c r="D94" s="9" t="s">
        <v>74</v>
      </c>
      <c r="E94" s="10" t="s">
        <v>12</v>
      </c>
      <c r="F94" s="5"/>
      <c r="G94" s="5"/>
      <c r="H94" s="5"/>
      <c r="I94" s="5"/>
      <c r="J94" s="6"/>
      <c r="K94" s="7"/>
      <c r="L94" s="8"/>
    </row>
    <row r="95" spans="1:14" x14ac:dyDescent="0.25">
      <c r="A95" s="11"/>
      <c r="B95" s="12"/>
      <c r="C95" s="12"/>
      <c r="D95" s="12"/>
      <c r="E95" s="9" t="s">
        <v>384</v>
      </c>
      <c r="F95" s="9" t="s">
        <v>15</v>
      </c>
      <c r="G95" s="9" t="s">
        <v>1509</v>
      </c>
      <c r="H95" s="9" t="s">
        <v>17</v>
      </c>
      <c r="I95" s="9" t="s">
        <v>1459</v>
      </c>
      <c r="J95" s="3" t="s">
        <v>2333</v>
      </c>
      <c r="K95" s="13" t="s">
        <v>1510</v>
      </c>
      <c r="L95" s="14" t="s">
        <v>1511</v>
      </c>
      <c r="M95" s="18">
        <f t="shared" si="5"/>
        <v>2.2175925925925877E-2</v>
      </c>
      <c r="N95">
        <f t="shared" si="6"/>
        <v>22</v>
      </c>
    </row>
    <row r="96" spans="1:14" x14ac:dyDescent="0.25">
      <c r="A96" s="11"/>
      <c r="B96" s="12"/>
      <c r="C96" s="12"/>
      <c r="D96" s="12"/>
      <c r="E96" s="9" t="s">
        <v>74</v>
      </c>
      <c r="F96" s="9" t="s">
        <v>15</v>
      </c>
      <c r="G96" s="10" t="s">
        <v>12</v>
      </c>
      <c r="H96" s="5"/>
      <c r="I96" s="5"/>
      <c r="J96" s="6"/>
      <c r="K96" s="7"/>
      <c r="L96" s="8"/>
    </row>
    <row r="97" spans="1:14" x14ac:dyDescent="0.25">
      <c r="A97" s="11"/>
      <c r="B97" s="12"/>
      <c r="C97" s="12"/>
      <c r="D97" s="12"/>
      <c r="E97" s="12"/>
      <c r="F97" s="12"/>
      <c r="G97" s="9" t="s">
        <v>75</v>
      </c>
      <c r="H97" s="9" t="s">
        <v>76</v>
      </c>
      <c r="I97" s="9" t="s">
        <v>18</v>
      </c>
      <c r="J97" s="3" t="s">
        <v>2333</v>
      </c>
      <c r="K97" s="13" t="s">
        <v>77</v>
      </c>
      <c r="L97" s="14" t="s">
        <v>78</v>
      </c>
      <c r="M97" s="18">
        <f t="shared" si="5"/>
        <v>1.7314814814814783E-2</v>
      </c>
      <c r="N97">
        <f t="shared" si="6"/>
        <v>12</v>
      </c>
    </row>
    <row r="98" spans="1:14" x14ac:dyDescent="0.25">
      <c r="A98" s="11"/>
      <c r="B98" s="12"/>
      <c r="C98" s="12"/>
      <c r="D98" s="12"/>
      <c r="E98" s="12"/>
      <c r="F98" s="12"/>
      <c r="G98" s="9" t="s">
        <v>79</v>
      </c>
      <c r="H98" s="9" t="s">
        <v>76</v>
      </c>
      <c r="I98" s="9" t="s">
        <v>18</v>
      </c>
      <c r="J98" s="3" t="s">
        <v>2333</v>
      </c>
      <c r="K98" s="13" t="s">
        <v>80</v>
      </c>
      <c r="L98" s="14" t="s">
        <v>81</v>
      </c>
      <c r="M98" s="18">
        <f t="shared" si="5"/>
        <v>3.5023148148148109E-2</v>
      </c>
      <c r="N98">
        <f t="shared" si="6"/>
        <v>13</v>
      </c>
    </row>
    <row r="99" spans="1:14" x14ac:dyDescent="0.25">
      <c r="A99" s="11"/>
      <c r="B99" s="12"/>
      <c r="C99" s="12"/>
      <c r="D99" s="12"/>
      <c r="E99" s="12"/>
      <c r="F99" s="12"/>
      <c r="G99" s="9" t="s">
        <v>82</v>
      </c>
      <c r="H99" s="9" t="s">
        <v>76</v>
      </c>
      <c r="I99" s="9" t="s">
        <v>18</v>
      </c>
      <c r="J99" s="3" t="s">
        <v>2333</v>
      </c>
      <c r="K99" s="13" t="s">
        <v>83</v>
      </c>
      <c r="L99" s="14" t="s">
        <v>84</v>
      </c>
      <c r="M99" s="18">
        <f t="shared" si="5"/>
        <v>3.6006944444444522E-2</v>
      </c>
      <c r="N99">
        <f t="shared" si="6"/>
        <v>15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907</v>
      </c>
      <c r="H100" s="9" t="s">
        <v>76</v>
      </c>
      <c r="I100" s="9" t="s">
        <v>469</v>
      </c>
      <c r="J100" s="3" t="s">
        <v>2333</v>
      </c>
      <c r="K100" s="13" t="s">
        <v>908</v>
      </c>
      <c r="L100" s="14" t="s">
        <v>909</v>
      </c>
      <c r="M100" s="18">
        <f t="shared" si="5"/>
        <v>4.6111111111111158E-2</v>
      </c>
      <c r="N100">
        <f t="shared" si="6"/>
        <v>11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910</v>
      </c>
      <c r="H101" s="9" t="s">
        <v>76</v>
      </c>
      <c r="I101" s="9" t="s">
        <v>469</v>
      </c>
      <c r="J101" s="3" t="s">
        <v>2333</v>
      </c>
      <c r="K101" s="13" t="s">
        <v>326</v>
      </c>
      <c r="L101" s="14" t="s">
        <v>911</v>
      </c>
      <c r="M101" s="18">
        <f t="shared" si="5"/>
        <v>4.8298611111111112E-2</v>
      </c>
      <c r="N101">
        <f t="shared" si="6"/>
        <v>13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912</v>
      </c>
      <c r="H102" s="9" t="s">
        <v>76</v>
      </c>
      <c r="I102" s="9" t="s">
        <v>469</v>
      </c>
      <c r="J102" s="3" t="s">
        <v>2333</v>
      </c>
      <c r="K102" s="13" t="s">
        <v>913</v>
      </c>
      <c r="L102" s="14" t="s">
        <v>914</v>
      </c>
      <c r="M102" s="18">
        <f t="shared" si="5"/>
        <v>4.0196759259259363E-2</v>
      </c>
      <c r="N102">
        <f t="shared" si="6"/>
        <v>14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1374</v>
      </c>
      <c r="H103" s="9" t="s">
        <v>76</v>
      </c>
      <c r="I103" s="9" t="s">
        <v>995</v>
      </c>
      <c r="J103" s="3" t="s">
        <v>2333</v>
      </c>
      <c r="K103" s="13" t="s">
        <v>1375</v>
      </c>
      <c r="L103" s="14" t="s">
        <v>1376</v>
      </c>
      <c r="M103" s="18">
        <f t="shared" si="5"/>
        <v>4.4525462962963058E-2</v>
      </c>
      <c r="N103">
        <f t="shared" si="6"/>
        <v>11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1377</v>
      </c>
      <c r="H104" s="9" t="s">
        <v>76</v>
      </c>
      <c r="I104" s="9" t="s">
        <v>995</v>
      </c>
      <c r="J104" s="3" t="s">
        <v>2333</v>
      </c>
      <c r="K104" s="13" t="s">
        <v>1378</v>
      </c>
      <c r="L104" s="14" t="s">
        <v>1379</v>
      </c>
      <c r="M104" s="18">
        <f t="shared" si="5"/>
        <v>5.0393518518518532E-2</v>
      </c>
      <c r="N104">
        <f t="shared" si="6"/>
        <v>11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1380</v>
      </c>
      <c r="H105" s="9" t="s">
        <v>76</v>
      </c>
      <c r="I105" s="9" t="s">
        <v>995</v>
      </c>
      <c r="J105" s="3" t="s">
        <v>2333</v>
      </c>
      <c r="K105" s="13" t="s">
        <v>1381</v>
      </c>
      <c r="L105" s="14" t="s">
        <v>1382</v>
      </c>
      <c r="M105" s="18">
        <f t="shared" si="5"/>
        <v>1.8935185185185111E-2</v>
      </c>
      <c r="N105">
        <f t="shared" si="6"/>
        <v>16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1512</v>
      </c>
      <c r="H106" s="9" t="s">
        <v>76</v>
      </c>
      <c r="I106" s="9" t="s">
        <v>1459</v>
      </c>
      <c r="J106" s="3" t="s">
        <v>2333</v>
      </c>
      <c r="K106" s="13" t="s">
        <v>1513</v>
      </c>
      <c r="L106" s="14" t="s">
        <v>1514</v>
      </c>
      <c r="M106" s="18">
        <f t="shared" si="5"/>
        <v>3.2743055555555511E-2</v>
      </c>
      <c r="N106">
        <f t="shared" si="6"/>
        <v>9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1515</v>
      </c>
      <c r="H107" s="9" t="s">
        <v>76</v>
      </c>
      <c r="I107" s="9" t="s">
        <v>1459</v>
      </c>
      <c r="J107" s="3" t="s">
        <v>2333</v>
      </c>
      <c r="K107" s="13" t="s">
        <v>1516</v>
      </c>
      <c r="L107" s="14" t="s">
        <v>1517</v>
      </c>
      <c r="M107" s="18">
        <f t="shared" si="5"/>
        <v>3.152777777777771E-2</v>
      </c>
      <c r="N107">
        <f t="shared" si="6"/>
        <v>12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1518</v>
      </c>
      <c r="H108" s="9" t="s">
        <v>76</v>
      </c>
      <c r="I108" s="9" t="s">
        <v>1459</v>
      </c>
      <c r="J108" s="3" t="s">
        <v>2333</v>
      </c>
      <c r="K108" s="13" t="s">
        <v>1519</v>
      </c>
      <c r="L108" s="14" t="s">
        <v>1520</v>
      </c>
      <c r="M108" s="18">
        <f t="shared" si="5"/>
        <v>2.2071759259259194E-2</v>
      </c>
      <c r="N108">
        <f t="shared" si="6"/>
        <v>13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1521</v>
      </c>
      <c r="H109" s="9" t="s">
        <v>17</v>
      </c>
      <c r="I109" s="9" t="s">
        <v>1459</v>
      </c>
      <c r="J109" s="3" t="s">
        <v>2333</v>
      </c>
      <c r="K109" s="13" t="s">
        <v>1522</v>
      </c>
      <c r="L109" s="14" t="s">
        <v>1523</v>
      </c>
      <c r="M109" s="18">
        <f t="shared" si="5"/>
        <v>1.3622685185185168E-2</v>
      </c>
      <c r="N109">
        <f t="shared" si="6"/>
        <v>15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1524</v>
      </c>
      <c r="H110" s="9" t="s">
        <v>17</v>
      </c>
      <c r="I110" s="9" t="s">
        <v>1459</v>
      </c>
      <c r="J110" s="3" t="s">
        <v>2333</v>
      </c>
      <c r="K110" s="13" t="s">
        <v>1525</v>
      </c>
      <c r="L110" s="14" t="s">
        <v>1526</v>
      </c>
      <c r="M110" s="18">
        <f t="shared" si="5"/>
        <v>2.0185185185185306E-2</v>
      </c>
      <c r="N110">
        <f t="shared" si="6"/>
        <v>17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1940</v>
      </c>
      <c r="H111" s="9" t="s">
        <v>17</v>
      </c>
      <c r="I111" s="9" t="s">
        <v>1902</v>
      </c>
      <c r="J111" s="3" t="s">
        <v>2333</v>
      </c>
      <c r="K111" s="13" t="s">
        <v>1941</v>
      </c>
      <c r="L111" s="14" t="s">
        <v>1942</v>
      </c>
      <c r="M111" s="18">
        <f t="shared" si="5"/>
        <v>2.6759259259259205E-2</v>
      </c>
      <c r="N111">
        <f t="shared" si="6"/>
        <v>9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1943</v>
      </c>
      <c r="H112" s="9" t="s">
        <v>17</v>
      </c>
      <c r="I112" s="9" t="s">
        <v>1902</v>
      </c>
      <c r="J112" s="3" t="s">
        <v>2333</v>
      </c>
      <c r="K112" s="13" t="s">
        <v>1944</v>
      </c>
      <c r="L112" s="14" t="s">
        <v>1945</v>
      </c>
      <c r="M112" s="18">
        <f t="shared" si="5"/>
        <v>1.5520833333333373E-2</v>
      </c>
      <c r="N112">
        <f t="shared" si="6"/>
        <v>11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1946</v>
      </c>
      <c r="H113" s="9" t="s">
        <v>17</v>
      </c>
      <c r="I113" s="9" t="s">
        <v>1902</v>
      </c>
      <c r="J113" s="3" t="s">
        <v>2333</v>
      </c>
      <c r="K113" s="13" t="s">
        <v>1947</v>
      </c>
      <c r="L113" s="14" t="s">
        <v>952</v>
      </c>
      <c r="M113" s="18">
        <f t="shared" si="5"/>
        <v>1.9872685185185146E-2</v>
      </c>
      <c r="N113">
        <f t="shared" si="6"/>
        <v>14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2304</v>
      </c>
      <c r="H114" s="9" t="s">
        <v>17</v>
      </c>
      <c r="I114" s="9" t="s">
        <v>2293</v>
      </c>
      <c r="J114" s="3" t="s">
        <v>2333</v>
      </c>
      <c r="K114" s="13" t="s">
        <v>2305</v>
      </c>
      <c r="L114" s="14" t="s">
        <v>2306</v>
      </c>
      <c r="M114" s="18">
        <f t="shared" si="5"/>
        <v>1.4687499999999964E-2</v>
      </c>
      <c r="N114">
        <f t="shared" si="6"/>
        <v>12</v>
      </c>
    </row>
    <row r="115" spans="1:14" x14ac:dyDescent="0.25">
      <c r="A115" s="3" t="s">
        <v>85</v>
      </c>
      <c r="B115" s="9" t="s">
        <v>86</v>
      </c>
      <c r="C115" s="10" t="s">
        <v>12</v>
      </c>
      <c r="D115" s="5"/>
      <c r="E115" s="5"/>
      <c r="F115" s="5"/>
      <c r="G115" s="5"/>
      <c r="H115" s="5"/>
      <c r="I115" s="5"/>
      <c r="J115" s="6"/>
      <c r="K115" s="7"/>
      <c r="L115" s="8"/>
    </row>
    <row r="116" spans="1:14" x14ac:dyDescent="0.25">
      <c r="A116" s="11"/>
      <c r="B116" s="12"/>
      <c r="C116" s="9" t="s">
        <v>87</v>
      </c>
      <c r="D116" s="9" t="s">
        <v>88</v>
      </c>
      <c r="E116" s="9" t="s">
        <v>88</v>
      </c>
      <c r="F116" s="9" t="s">
        <v>15</v>
      </c>
      <c r="G116" s="10" t="s">
        <v>12</v>
      </c>
      <c r="H116" s="5"/>
      <c r="I116" s="5"/>
      <c r="J116" s="6"/>
      <c r="K116" s="7"/>
      <c r="L116" s="8"/>
    </row>
    <row r="117" spans="1:14" x14ac:dyDescent="0.25">
      <c r="A117" s="11"/>
      <c r="B117" s="12"/>
      <c r="C117" s="12"/>
      <c r="D117" s="12"/>
      <c r="E117" s="12"/>
      <c r="F117" s="12"/>
      <c r="G117" s="9" t="s">
        <v>89</v>
      </c>
      <c r="H117" s="9" t="s">
        <v>17</v>
      </c>
      <c r="I117" s="9" t="s">
        <v>18</v>
      </c>
      <c r="J117" s="3" t="s">
        <v>2333</v>
      </c>
      <c r="K117" s="13" t="s">
        <v>90</v>
      </c>
      <c r="L117" s="14" t="s">
        <v>91</v>
      </c>
      <c r="M117" s="18">
        <f t="shared" si="5"/>
        <v>2.5972222222222174E-2</v>
      </c>
      <c r="N117">
        <f t="shared" si="6"/>
        <v>15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468</v>
      </c>
      <c r="H118" s="9" t="s">
        <v>17</v>
      </c>
      <c r="I118" s="9" t="s">
        <v>469</v>
      </c>
      <c r="J118" s="3" t="s">
        <v>2333</v>
      </c>
      <c r="K118" s="13" t="s">
        <v>470</v>
      </c>
      <c r="L118" s="14" t="s">
        <v>471</v>
      </c>
      <c r="M118" s="18">
        <f t="shared" si="5"/>
        <v>3.4525462962962994E-2</v>
      </c>
      <c r="N118">
        <f t="shared" si="6"/>
        <v>8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472</v>
      </c>
      <c r="H119" s="9" t="s">
        <v>17</v>
      </c>
      <c r="I119" s="9" t="s">
        <v>469</v>
      </c>
      <c r="J119" s="3" t="s">
        <v>2333</v>
      </c>
      <c r="K119" s="13" t="s">
        <v>473</v>
      </c>
      <c r="L119" s="14" t="s">
        <v>474</v>
      </c>
      <c r="M119" s="18">
        <f t="shared" si="5"/>
        <v>2.4722222222222201E-2</v>
      </c>
      <c r="N119">
        <f t="shared" si="6"/>
        <v>12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1527</v>
      </c>
      <c r="H120" s="9" t="s">
        <v>17</v>
      </c>
      <c r="I120" s="9" t="s">
        <v>1459</v>
      </c>
      <c r="J120" s="3" t="s">
        <v>2333</v>
      </c>
      <c r="K120" s="13" t="s">
        <v>1528</v>
      </c>
      <c r="L120" s="14" t="s">
        <v>1529</v>
      </c>
      <c r="M120" s="18">
        <f t="shared" si="5"/>
        <v>2.6516203703703667E-2</v>
      </c>
      <c r="N120">
        <f t="shared" si="6"/>
        <v>8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1530</v>
      </c>
      <c r="H121" s="9" t="s">
        <v>17</v>
      </c>
      <c r="I121" s="9" t="s">
        <v>1459</v>
      </c>
      <c r="J121" s="3" t="s">
        <v>2333</v>
      </c>
      <c r="K121" s="13" t="s">
        <v>1051</v>
      </c>
      <c r="L121" s="14" t="s">
        <v>1531</v>
      </c>
      <c r="M121" s="18">
        <f t="shared" si="5"/>
        <v>2.711805555555552E-2</v>
      </c>
      <c r="N121">
        <f t="shared" si="6"/>
        <v>11</v>
      </c>
    </row>
    <row r="122" spans="1:14" x14ac:dyDescent="0.25">
      <c r="A122" s="11"/>
      <c r="B122" s="12"/>
      <c r="C122" s="9" t="s">
        <v>13</v>
      </c>
      <c r="D122" s="9" t="s">
        <v>14</v>
      </c>
      <c r="E122" s="9" t="s">
        <v>14</v>
      </c>
      <c r="F122" s="9" t="s">
        <v>15</v>
      </c>
      <c r="G122" s="9" t="s">
        <v>1532</v>
      </c>
      <c r="H122" s="9" t="s">
        <v>17</v>
      </c>
      <c r="I122" s="9" t="s">
        <v>1459</v>
      </c>
      <c r="J122" s="3" t="s">
        <v>2333</v>
      </c>
      <c r="K122" s="13" t="s">
        <v>1533</v>
      </c>
      <c r="L122" s="14" t="s">
        <v>1534</v>
      </c>
      <c r="M122" s="18">
        <f t="shared" si="5"/>
        <v>1.7777777777777837E-2</v>
      </c>
      <c r="N122">
        <f t="shared" si="6"/>
        <v>7</v>
      </c>
    </row>
    <row r="123" spans="1:14" x14ac:dyDescent="0.25">
      <c r="A123" s="11"/>
      <c r="B123" s="12"/>
      <c r="C123" s="9" t="s">
        <v>24</v>
      </c>
      <c r="D123" s="9" t="s">
        <v>25</v>
      </c>
      <c r="E123" s="9" t="s">
        <v>25</v>
      </c>
      <c r="F123" s="9" t="s">
        <v>15</v>
      </c>
      <c r="G123" s="10" t="s">
        <v>12</v>
      </c>
      <c r="H123" s="5"/>
      <c r="I123" s="5"/>
      <c r="J123" s="6"/>
      <c r="K123" s="7"/>
      <c r="L123" s="8"/>
    </row>
    <row r="124" spans="1:14" x14ac:dyDescent="0.25">
      <c r="A124" s="11"/>
      <c r="B124" s="12"/>
      <c r="C124" s="12"/>
      <c r="D124" s="12"/>
      <c r="E124" s="12"/>
      <c r="F124" s="12"/>
      <c r="G124" s="9" t="s">
        <v>92</v>
      </c>
      <c r="H124" s="9" t="s">
        <v>17</v>
      </c>
      <c r="I124" s="9" t="s">
        <v>18</v>
      </c>
      <c r="J124" s="3" t="s">
        <v>2333</v>
      </c>
      <c r="K124" s="13" t="s">
        <v>93</v>
      </c>
      <c r="L124" s="14" t="s">
        <v>94</v>
      </c>
      <c r="M124" s="18">
        <f t="shared" si="5"/>
        <v>2.3900462962962998E-2</v>
      </c>
      <c r="N124">
        <f t="shared" si="6"/>
        <v>8</v>
      </c>
    </row>
    <row r="125" spans="1:14" x14ac:dyDescent="0.25">
      <c r="A125" s="11"/>
      <c r="B125" s="12"/>
      <c r="C125" s="12"/>
      <c r="D125" s="12"/>
      <c r="E125" s="12"/>
      <c r="F125" s="12"/>
      <c r="G125" s="9" t="s">
        <v>95</v>
      </c>
      <c r="H125" s="9" t="s">
        <v>17</v>
      </c>
      <c r="I125" s="9" t="s">
        <v>18</v>
      </c>
      <c r="J125" s="3" t="s">
        <v>2333</v>
      </c>
      <c r="K125" s="13" t="s">
        <v>96</v>
      </c>
      <c r="L125" s="14" t="s">
        <v>97</v>
      </c>
      <c r="M125" s="18">
        <f t="shared" si="5"/>
        <v>2.3125000000000007E-2</v>
      </c>
      <c r="N125">
        <f t="shared" si="6"/>
        <v>10</v>
      </c>
    </row>
    <row r="126" spans="1:14" x14ac:dyDescent="0.25">
      <c r="A126" s="11"/>
      <c r="B126" s="12"/>
      <c r="C126" s="12"/>
      <c r="D126" s="12"/>
      <c r="E126" s="12"/>
      <c r="F126" s="12"/>
      <c r="G126" s="9" t="s">
        <v>98</v>
      </c>
      <c r="H126" s="9" t="s">
        <v>17</v>
      </c>
      <c r="I126" s="9" t="s">
        <v>18</v>
      </c>
      <c r="J126" s="3" t="s">
        <v>2333</v>
      </c>
      <c r="K126" s="13" t="s">
        <v>99</v>
      </c>
      <c r="L126" s="14" t="s">
        <v>100</v>
      </c>
      <c r="M126" s="18">
        <f t="shared" si="5"/>
        <v>2.2905092592592546E-2</v>
      </c>
      <c r="N126">
        <f t="shared" si="6"/>
        <v>14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475</v>
      </c>
      <c r="H127" s="9" t="s">
        <v>17</v>
      </c>
      <c r="I127" s="9" t="s">
        <v>469</v>
      </c>
      <c r="J127" s="3" t="s">
        <v>2333</v>
      </c>
      <c r="K127" s="13" t="s">
        <v>476</v>
      </c>
      <c r="L127" s="14" t="s">
        <v>477</v>
      </c>
      <c r="M127" s="18">
        <f t="shared" si="5"/>
        <v>2.9351851851851796E-2</v>
      </c>
      <c r="N127">
        <f t="shared" si="6"/>
        <v>7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478</v>
      </c>
      <c r="H128" s="9" t="s">
        <v>17</v>
      </c>
      <c r="I128" s="9" t="s">
        <v>469</v>
      </c>
      <c r="J128" s="3" t="s">
        <v>2333</v>
      </c>
      <c r="K128" s="13" t="s">
        <v>479</v>
      </c>
      <c r="L128" s="14" t="s">
        <v>480</v>
      </c>
      <c r="M128" s="18">
        <f t="shared" si="5"/>
        <v>2.2418981481481526E-2</v>
      </c>
      <c r="N128">
        <f t="shared" si="6"/>
        <v>10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481</v>
      </c>
      <c r="H129" s="9" t="s">
        <v>17</v>
      </c>
      <c r="I129" s="9" t="s">
        <v>469</v>
      </c>
      <c r="J129" s="3" t="s">
        <v>2333</v>
      </c>
      <c r="K129" s="13" t="s">
        <v>482</v>
      </c>
      <c r="L129" s="14" t="s">
        <v>483</v>
      </c>
      <c r="M129" s="18">
        <f t="shared" si="5"/>
        <v>5.9629629629629588E-2</v>
      </c>
      <c r="N129">
        <f t="shared" si="6"/>
        <v>13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994</v>
      </c>
      <c r="H130" s="9" t="s">
        <v>17</v>
      </c>
      <c r="I130" s="9" t="s">
        <v>995</v>
      </c>
      <c r="J130" s="3" t="s">
        <v>2333</v>
      </c>
      <c r="K130" s="13" t="s">
        <v>996</v>
      </c>
      <c r="L130" s="14" t="s">
        <v>997</v>
      </c>
      <c r="M130" s="18">
        <f t="shared" si="5"/>
        <v>2.9432870370370345E-2</v>
      </c>
      <c r="N130">
        <f t="shared" si="6"/>
        <v>7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998</v>
      </c>
      <c r="H131" s="9" t="s">
        <v>17</v>
      </c>
      <c r="I131" s="9" t="s">
        <v>995</v>
      </c>
      <c r="J131" s="3" t="s">
        <v>2333</v>
      </c>
      <c r="K131" s="13" t="s">
        <v>999</v>
      </c>
      <c r="L131" s="14" t="s">
        <v>1000</v>
      </c>
      <c r="M131" s="18">
        <f t="shared" ref="M131:M194" si="7">L131-K131</f>
        <v>4.6909722222222283E-2</v>
      </c>
      <c r="N131">
        <f t="shared" ref="N131:N194" si="8">HOUR(K131)</f>
        <v>10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1001</v>
      </c>
      <c r="H132" s="9" t="s">
        <v>17</v>
      </c>
      <c r="I132" s="9" t="s">
        <v>995</v>
      </c>
      <c r="J132" s="3" t="s">
        <v>2333</v>
      </c>
      <c r="K132" s="13" t="s">
        <v>1002</v>
      </c>
      <c r="L132" s="14" t="s">
        <v>1003</v>
      </c>
      <c r="M132" s="18">
        <f t="shared" si="7"/>
        <v>8.0555555555555602E-2</v>
      </c>
      <c r="N132">
        <f t="shared" si="8"/>
        <v>13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1535</v>
      </c>
      <c r="H133" s="9" t="s">
        <v>17</v>
      </c>
      <c r="I133" s="9" t="s">
        <v>1459</v>
      </c>
      <c r="J133" s="3" t="s">
        <v>2333</v>
      </c>
      <c r="K133" s="13" t="s">
        <v>1536</v>
      </c>
      <c r="L133" s="14" t="s">
        <v>1537</v>
      </c>
      <c r="M133" s="18">
        <f t="shared" si="7"/>
        <v>2.2581018518518459E-2</v>
      </c>
      <c r="N133">
        <f t="shared" si="8"/>
        <v>14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1948</v>
      </c>
      <c r="H134" s="9" t="s">
        <v>17</v>
      </c>
      <c r="I134" s="9" t="s">
        <v>1902</v>
      </c>
      <c r="J134" s="3" t="s">
        <v>2333</v>
      </c>
      <c r="K134" s="13" t="s">
        <v>1949</v>
      </c>
      <c r="L134" s="14" t="s">
        <v>1950</v>
      </c>
      <c r="M134" s="18">
        <f t="shared" si="7"/>
        <v>3.4861111111111065E-2</v>
      </c>
      <c r="N134">
        <f t="shared" si="8"/>
        <v>7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1951</v>
      </c>
      <c r="H135" s="9" t="s">
        <v>17</v>
      </c>
      <c r="I135" s="9" t="s">
        <v>1902</v>
      </c>
      <c r="J135" s="3" t="s">
        <v>2333</v>
      </c>
      <c r="K135" s="13" t="s">
        <v>1952</v>
      </c>
      <c r="L135" s="14" t="s">
        <v>1953</v>
      </c>
      <c r="M135" s="18">
        <f t="shared" si="7"/>
        <v>2.5983796296296269E-2</v>
      </c>
      <c r="N135">
        <f t="shared" si="8"/>
        <v>11</v>
      </c>
    </row>
    <row r="136" spans="1:14" x14ac:dyDescent="0.25">
      <c r="A136" s="11"/>
      <c r="B136" s="12"/>
      <c r="C136" s="9" t="s">
        <v>29</v>
      </c>
      <c r="D136" s="9" t="s">
        <v>30</v>
      </c>
      <c r="E136" s="9" t="s">
        <v>30</v>
      </c>
      <c r="F136" s="9" t="s">
        <v>15</v>
      </c>
      <c r="G136" s="10" t="s">
        <v>12</v>
      </c>
      <c r="H136" s="5"/>
      <c r="I136" s="5"/>
      <c r="J136" s="6"/>
      <c r="K136" s="7"/>
      <c r="L136" s="8"/>
    </row>
    <row r="137" spans="1:14" x14ac:dyDescent="0.25">
      <c r="A137" s="11"/>
      <c r="B137" s="12"/>
      <c r="C137" s="12"/>
      <c r="D137" s="12"/>
      <c r="E137" s="12"/>
      <c r="F137" s="12"/>
      <c r="G137" s="9" t="s">
        <v>101</v>
      </c>
      <c r="H137" s="9" t="s">
        <v>17</v>
      </c>
      <c r="I137" s="9" t="s">
        <v>18</v>
      </c>
      <c r="J137" s="3" t="s">
        <v>2333</v>
      </c>
      <c r="K137" s="13" t="s">
        <v>102</v>
      </c>
      <c r="L137" s="14" t="s">
        <v>103</v>
      </c>
      <c r="M137" s="18">
        <f t="shared" si="7"/>
        <v>2.2731481481481464E-2</v>
      </c>
      <c r="N137">
        <f t="shared" si="8"/>
        <v>11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1004</v>
      </c>
      <c r="H138" s="9" t="s">
        <v>17</v>
      </c>
      <c r="I138" s="9" t="s">
        <v>995</v>
      </c>
      <c r="J138" s="3" t="s">
        <v>2333</v>
      </c>
      <c r="K138" s="13" t="s">
        <v>1005</v>
      </c>
      <c r="L138" s="14" t="s">
        <v>1006</v>
      </c>
      <c r="M138" s="18">
        <f t="shared" si="7"/>
        <v>7.4918981481481461E-2</v>
      </c>
      <c r="N138">
        <f t="shared" si="8"/>
        <v>12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1954</v>
      </c>
      <c r="H139" s="9" t="s">
        <v>17</v>
      </c>
      <c r="I139" s="9" t="s">
        <v>1902</v>
      </c>
      <c r="J139" s="3" t="s">
        <v>2333</v>
      </c>
      <c r="K139" s="13" t="s">
        <v>1955</v>
      </c>
      <c r="L139" s="14" t="s">
        <v>1956</v>
      </c>
      <c r="M139" s="18">
        <f t="shared" si="7"/>
        <v>1.5879629629629632E-2</v>
      </c>
      <c r="N139">
        <f t="shared" si="8"/>
        <v>12</v>
      </c>
    </row>
    <row r="140" spans="1:14" x14ac:dyDescent="0.25">
      <c r="A140" s="11"/>
      <c r="B140" s="12"/>
      <c r="C140" s="9" t="s">
        <v>173</v>
      </c>
      <c r="D140" s="9" t="s">
        <v>174</v>
      </c>
      <c r="E140" s="9" t="s">
        <v>174</v>
      </c>
      <c r="F140" s="9" t="s">
        <v>15</v>
      </c>
      <c r="G140" s="10" t="s">
        <v>12</v>
      </c>
      <c r="H140" s="5"/>
      <c r="I140" s="5"/>
      <c r="J140" s="6"/>
      <c r="K140" s="7"/>
      <c r="L140" s="8"/>
    </row>
    <row r="141" spans="1:14" x14ac:dyDescent="0.25">
      <c r="A141" s="11"/>
      <c r="B141" s="12"/>
      <c r="C141" s="12"/>
      <c r="D141" s="12"/>
      <c r="E141" s="12"/>
      <c r="F141" s="12"/>
      <c r="G141" s="9" t="s">
        <v>1007</v>
      </c>
      <c r="H141" s="9" t="s">
        <v>76</v>
      </c>
      <c r="I141" s="9" t="s">
        <v>995</v>
      </c>
      <c r="J141" s="3" t="s">
        <v>2333</v>
      </c>
      <c r="K141" s="13" t="s">
        <v>1008</v>
      </c>
      <c r="L141" s="14" t="s">
        <v>1009</v>
      </c>
      <c r="M141" s="18">
        <f t="shared" si="7"/>
        <v>3.3032407407407371E-2</v>
      </c>
      <c r="N141">
        <f t="shared" si="8"/>
        <v>9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1010</v>
      </c>
      <c r="H142" s="9" t="s">
        <v>76</v>
      </c>
      <c r="I142" s="9" t="s">
        <v>995</v>
      </c>
      <c r="J142" s="3" t="s">
        <v>2333</v>
      </c>
      <c r="K142" s="13" t="s">
        <v>1011</v>
      </c>
      <c r="L142" s="14" t="s">
        <v>1012</v>
      </c>
      <c r="M142" s="18">
        <f t="shared" si="7"/>
        <v>4.9641203703703618E-2</v>
      </c>
      <c r="N142">
        <f t="shared" si="8"/>
        <v>13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1538</v>
      </c>
      <c r="H143" s="9" t="s">
        <v>76</v>
      </c>
      <c r="I143" s="9" t="s">
        <v>1459</v>
      </c>
      <c r="J143" s="3" t="s">
        <v>2333</v>
      </c>
      <c r="K143" s="13" t="s">
        <v>1539</v>
      </c>
      <c r="L143" s="14" t="s">
        <v>1540</v>
      </c>
      <c r="M143" s="18">
        <f t="shared" si="7"/>
        <v>1.5486111111111089E-2</v>
      </c>
      <c r="N143">
        <f t="shared" si="8"/>
        <v>18</v>
      </c>
    </row>
    <row r="144" spans="1:14" x14ac:dyDescent="0.25">
      <c r="A144" s="11"/>
      <c r="B144" s="12"/>
      <c r="C144" s="12"/>
      <c r="D144" s="12"/>
      <c r="E144" s="12"/>
      <c r="F144" s="12"/>
      <c r="G144" s="9" t="s">
        <v>1957</v>
      </c>
      <c r="H144" s="9" t="s">
        <v>17</v>
      </c>
      <c r="I144" s="9" t="s">
        <v>1902</v>
      </c>
      <c r="J144" s="3" t="s">
        <v>2333</v>
      </c>
      <c r="K144" s="13" t="s">
        <v>1958</v>
      </c>
      <c r="L144" s="14" t="s">
        <v>1959</v>
      </c>
      <c r="M144" s="18">
        <f t="shared" si="7"/>
        <v>3.9652777777777759E-2</v>
      </c>
      <c r="N144">
        <f t="shared" si="8"/>
        <v>9</v>
      </c>
    </row>
    <row r="145" spans="1:14" x14ac:dyDescent="0.25">
      <c r="A145" s="11"/>
      <c r="B145" s="12"/>
      <c r="C145" s="12"/>
      <c r="D145" s="12"/>
      <c r="E145" s="12"/>
      <c r="F145" s="12"/>
      <c r="G145" s="9" t="s">
        <v>1960</v>
      </c>
      <c r="H145" s="9" t="s">
        <v>76</v>
      </c>
      <c r="I145" s="9" t="s">
        <v>1902</v>
      </c>
      <c r="J145" s="3" t="s">
        <v>2333</v>
      </c>
      <c r="K145" s="13" t="s">
        <v>1961</v>
      </c>
      <c r="L145" s="14" t="s">
        <v>1962</v>
      </c>
      <c r="M145" s="18">
        <f t="shared" si="7"/>
        <v>1.5057870370370319E-2</v>
      </c>
      <c r="N145">
        <f t="shared" si="8"/>
        <v>13</v>
      </c>
    </row>
    <row r="146" spans="1:14" x14ac:dyDescent="0.25">
      <c r="A146" s="11"/>
      <c r="B146" s="12"/>
      <c r="C146" s="9" t="s">
        <v>104</v>
      </c>
      <c r="D146" s="9" t="s">
        <v>105</v>
      </c>
      <c r="E146" s="9" t="s">
        <v>105</v>
      </c>
      <c r="F146" s="9" t="s">
        <v>15</v>
      </c>
      <c r="G146" s="10" t="s">
        <v>12</v>
      </c>
      <c r="H146" s="5"/>
      <c r="I146" s="5"/>
      <c r="J146" s="6"/>
      <c r="K146" s="7"/>
      <c r="L146" s="8"/>
    </row>
    <row r="147" spans="1:14" x14ac:dyDescent="0.25">
      <c r="A147" s="11"/>
      <c r="B147" s="12"/>
      <c r="C147" s="12"/>
      <c r="D147" s="12"/>
      <c r="E147" s="12"/>
      <c r="F147" s="12"/>
      <c r="G147" s="9" t="s">
        <v>106</v>
      </c>
      <c r="H147" s="9" t="s">
        <v>17</v>
      </c>
      <c r="I147" s="9" t="s">
        <v>18</v>
      </c>
      <c r="J147" s="3" t="s">
        <v>2333</v>
      </c>
      <c r="K147" s="13" t="s">
        <v>107</v>
      </c>
      <c r="L147" s="14" t="s">
        <v>108</v>
      </c>
      <c r="M147" s="18">
        <f t="shared" si="7"/>
        <v>1.2615740740740677E-2</v>
      </c>
      <c r="N147">
        <f t="shared" si="8"/>
        <v>23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484</v>
      </c>
      <c r="H148" s="9" t="s">
        <v>17</v>
      </c>
      <c r="I148" s="9" t="s">
        <v>469</v>
      </c>
      <c r="J148" s="3" t="s">
        <v>2333</v>
      </c>
      <c r="K148" s="13" t="s">
        <v>485</v>
      </c>
      <c r="L148" s="14" t="s">
        <v>486</v>
      </c>
      <c r="M148" s="18">
        <f t="shared" si="7"/>
        <v>1.5972222222222221E-2</v>
      </c>
      <c r="N148">
        <f t="shared" si="8"/>
        <v>7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487</v>
      </c>
      <c r="H149" s="9" t="s">
        <v>17</v>
      </c>
      <c r="I149" s="9" t="s">
        <v>469</v>
      </c>
      <c r="J149" s="3" t="s">
        <v>2333</v>
      </c>
      <c r="K149" s="13" t="s">
        <v>488</v>
      </c>
      <c r="L149" s="14" t="s">
        <v>489</v>
      </c>
      <c r="M149" s="18">
        <f t="shared" si="7"/>
        <v>1.7523148148148149E-2</v>
      </c>
      <c r="N149">
        <f t="shared" si="8"/>
        <v>11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490</v>
      </c>
      <c r="H150" s="9" t="s">
        <v>17</v>
      </c>
      <c r="I150" s="9" t="s">
        <v>469</v>
      </c>
      <c r="J150" s="3" t="s">
        <v>2333</v>
      </c>
      <c r="K150" s="13" t="s">
        <v>491</v>
      </c>
      <c r="L150" s="14" t="s">
        <v>492</v>
      </c>
      <c r="M150" s="18">
        <f t="shared" si="7"/>
        <v>2.7280092592592453E-2</v>
      </c>
      <c r="N150">
        <f t="shared" si="8"/>
        <v>12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1013</v>
      </c>
      <c r="H151" s="9" t="s">
        <v>17</v>
      </c>
      <c r="I151" s="9" t="s">
        <v>995</v>
      </c>
      <c r="J151" s="3" t="s">
        <v>2333</v>
      </c>
      <c r="K151" s="13" t="s">
        <v>1014</v>
      </c>
      <c r="L151" s="14" t="s">
        <v>1015</v>
      </c>
      <c r="M151" s="18">
        <f t="shared" si="7"/>
        <v>1.5925925925925954E-2</v>
      </c>
      <c r="N151">
        <f t="shared" si="8"/>
        <v>7</v>
      </c>
    </row>
    <row r="152" spans="1:14" x14ac:dyDescent="0.25">
      <c r="A152" s="11"/>
      <c r="B152" s="12"/>
      <c r="C152" s="12"/>
      <c r="D152" s="12"/>
      <c r="E152" s="12"/>
      <c r="F152" s="12"/>
      <c r="G152" s="9" t="s">
        <v>1541</v>
      </c>
      <c r="H152" s="9" t="s">
        <v>17</v>
      </c>
      <c r="I152" s="9" t="s">
        <v>1459</v>
      </c>
      <c r="J152" s="3" t="s">
        <v>2333</v>
      </c>
      <c r="K152" s="13" t="s">
        <v>1542</v>
      </c>
      <c r="L152" s="17" t="s">
        <v>1543</v>
      </c>
      <c r="M152" s="18">
        <f t="shared" si="7"/>
        <v>1.3541666666666667E-2</v>
      </c>
      <c r="N152">
        <v>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1544</v>
      </c>
      <c r="H153" s="9" t="s">
        <v>17</v>
      </c>
      <c r="I153" s="9" t="s">
        <v>1459</v>
      </c>
      <c r="J153" s="3" t="s">
        <v>2333</v>
      </c>
      <c r="K153" s="13" t="s">
        <v>1545</v>
      </c>
      <c r="L153" s="14" t="s">
        <v>1546</v>
      </c>
      <c r="M153" s="18">
        <f t="shared" si="7"/>
        <v>1.3750000000000151E-2</v>
      </c>
      <c r="N153">
        <f t="shared" si="8"/>
        <v>22</v>
      </c>
    </row>
    <row r="154" spans="1:14" x14ac:dyDescent="0.25">
      <c r="A154" s="11"/>
      <c r="B154" s="12"/>
      <c r="C154" s="9" t="s">
        <v>40</v>
      </c>
      <c r="D154" s="9" t="s">
        <v>41</v>
      </c>
      <c r="E154" s="9" t="s">
        <v>493</v>
      </c>
      <c r="F154" s="9" t="s">
        <v>15</v>
      </c>
      <c r="G154" s="10" t="s">
        <v>12</v>
      </c>
      <c r="H154" s="5"/>
      <c r="I154" s="5"/>
      <c r="J154" s="6"/>
      <c r="K154" s="7"/>
      <c r="L154" s="8"/>
    </row>
    <row r="155" spans="1:14" x14ac:dyDescent="0.25">
      <c r="A155" s="11"/>
      <c r="B155" s="12"/>
      <c r="C155" s="12"/>
      <c r="D155" s="12"/>
      <c r="E155" s="12"/>
      <c r="F155" s="12"/>
      <c r="G155" s="9" t="s">
        <v>494</v>
      </c>
      <c r="H155" s="9" t="s">
        <v>17</v>
      </c>
      <c r="I155" s="9" t="s">
        <v>469</v>
      </c>
      <c r="J155" s="3" t="s">
        <v>2333</v>
      </c>
      <c r="K155" s="13" t="s">
        <v>495</v>
      </c>
      <c r="L155" s="14" t="s">
        <v>496</v>
      </c>
      <c r="M155" s="18">
        <f t="shared" si="7"/>
        <v>2.0682870370370365E-2</v>
      </c>
      <c r="N155">
        <f t="shared" si="8"/>
        <v>7</v>
      </c>
    </row>
    <row r="156" spans="1:14" x14ac:dyDescent="0.25">
      <c r="A156" s="11"/>
      <c r="B156" s="12"/>
      <c r="C156" s="12"/>
      <c r="D156" s="12"/>
      <c r="E156" s="12"/>
      <c r="F156" s="12"/>
      <c r="G156" s="9" t="s">
        <v>497</v>
      </c>
      <c r="H156" s="9" t="s">
        <v>17</v>
      </c>
      <c r="I156" s="9" t="s">
        <v>469</v>
      </c>
      <c r="J156" s="3" t="s">
        <v>2333</v>
      </c>
      <c r="K156" s="13" t="s">
        <v>498</v>
      </c>
      <c r="L156" s="14" t="s">
        <v>499</v>
      </c>
      <c r="M156" s="18">
        <f t="shared" si="7"/>
        <v>2.0474537037037055E-2</v>
      </c>
      <c r="N156">
        <f t="shared" si="8"/>
        <v>12</v>
      </c>
    </row>
    <row r="157" spans="1:14" x14ac:dyDescent="0.25">
      <c r="A157" s="11"/>
      <c r="B157" s="12"/>
      <c r="C157" s="9" t="s">
        <v>63</v>
      </c>
      <c r="D157" s="9" t="s">
        <v>64</v>
      </c>
      <c r="E157" s="9" t="s">
        <v>64</v>
      </c>
      <c r="F157" s="9" t="s">
        <v>15</v>
      </c>
      <c r="G157" s="9" t="s">
        <v>109</v>
      </c>
      <c r="H157" s="9" t="s">
        <v>17</v>
      </c>
      <c r="I157" s="9" t="s">
        <v>18</v>
      </c>
      <c r="J157" s="3" t="s">
        <v>2333</v>
      </c>
      <c r="K157" s="13" t="s">
        <v>110</v>
      </c>
      <c r="L157" s="14" t="s">
        <v>111</v>
      </c>
      <c r="M157" s="18">
        <f t="shared" si="7"/>
        <v>4.5034722222222157E-2</v>
      </c>
      <c r="N157">
        <f t="shared" si="8"/>
        <v>16</v>
      </c>
    </row>
    <row r="158" spans="1:14" x14ac:dyDescent="0.25">
      <c r="A158" s="11"/>
      <c r="B158" s="12"/>
      <c r="C158" s="9" t="s">
        <v>112</v>
      </c>
      <c r="D158" s="9" t="s">
        <v>113</v>
      </c>
      <c r="E158" s="9" t="s">
        <v>113</v>
      </c>
      <c r="F158" s="9" t="s">
        <v>15</v>
      </c>
      <c r="G158" s="10" t="s">
        <v>12</v>
      </c>
      <c r="H158" s="5"/>
      <c r="I158" s="5"/>
      <c r="J158" s="6"/>
      <c r="K158" s="7"/>
      <c r="L158" s="8"/>
    </row>
    <row r="159" spans="1:14" x14ac:dyDescent="0.25">
      <c r="A159" s="11"/>
      <c r="B159" s="12"/>
      <c r="C159" s="12"/>
      <c r="D159" s="12"/>
      <c r="E159" s="12"/>
      <c r="F159" s="12"/>
      <c r="G159" s="9" t="s">
        <v>114</v>
      </c>
      <c r="H159" s="9" t="s">
        <v>17</v>
      </c>
      <c r="I159" s="9" t="s">
        <v>18</v>
      </c>
      <c r="J159" s="3" t="s">
        <v>2333</v>
      </c>
      <c r="K159" s="13" t="s">
        <v>115</v>
      </c>
      <c r="L159" s="14" t="s">
        <v>116</v>
      </c>
      <c r="M159" s="18">
        <f t="shared" si="7"/>
        <v>3.4618055555555527E-2</v>
      </c>
      <c r="N159">
        <f t="shared" si="8"/>
        <v>15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500</v>
      </c>
      <c r="H160" s="9" t="s">
        <v>17</v>
      </c>
      <c r="I160" s="9" t="s">
        <v>469</v>
      </c>
      <c r="J160" s="3" t="s">
        <v>2333</v>
      </c>
      <c r="K160" s="13" t="s">
        <v>501</v>
      </c>
      <c r="L160" s="14" t="s">
        <v>502</v>
      </c>
      <c r="M160" s="18">
        <f t="shared" si="7"/>
        <v>3.2106481481481541E-2</v>
      </c>
      <c r="N160">
        <f t="shared" si="8"/>
        <v>6</v>
      </c>
    </row>
    <row r="161" spans="1:14" x14ac:dyDescent="0.25">
      <c r="A161" s="11"/>
      <c r="B161" s="12"/>
      <c r="C161" s="9" t="s">
        <v>68</v>
      </c>
      <c r="D161" s="9" t="s">
        <v>69</v>
      </c>
      <c r="E161" s="9" t="s">
        <v>69</v>
      </c>
      <c r="F161" s="9" t="s">
        <v>15</v>
      </c>
      <c r="G161" s="9" t="s">
        <v>503</v>
      </c>
      <c r="H161" s="9" t="s">
        <v>17</v>
      </c>
      <c r="I161" s="9" t="s">
        <v>469</v>
      </c>
      <c r="J161" s="3" t="s">
        <v>2333</v>
      </c>
      <c r="K161" s="13" t="s">
        <v>504</v>
      </c>
      <c r="L161" s="14" t="s">
        <v>505</v>
      </c>
      <c r="M161" s="18">
        <f t="shared" si="7"/>
        <v>4.8923611111111098E-2</v>
      </c>
      <c r="N161">
        <f t="shared" si="8"/>
        <v>13</v>
      </c>
    </row>
    <row r="162" spans="1:14" x14ac:dyDescent="0.25">
      <c r="A162" s="11"/>
      <c r="B162" s="12"/>
      <c r="C162" s="9" t="s">
        <v>73</v>
      </c>
      <c r="D162" s="9" t="s">
        <v>74</v>
      </c>
      <c r="E162" s="9" t="s">
        <v>74</v>
      </c>
      <c r="F162" s="9" t="s">
        <v>15</v>
      </c>
      <c r="G162" s="10" t="s">
        <v>12</v>
      </c>
      <c r="H162" s="5"/>
      <c r="I162" s="5"/>
      <c r="J162" s="6"/>
      <c r="K162" s="7"/>
      <c r="L162" s="8"/>
    </row>
    <row r="163" spans="1:14" x14ac:dyDescent="0.25">
      <c r="A163" s="11"/>
      <c r="B163" s="12"/>
      <c r="C163" s="12"/>
      <c r="D163" s="12"/>
      <c r="E163" s="12"/>
      <c r="F163" s="12"/>
      <c r="G163" s="9" t="s">
        <v>506</v>
      </c>
      <c r="H163" s="9" t="s">
        <v>76</v>
      </c>
      <c r="I163" s="9" t="s">
        <v>469</v>
      </c>
      <c r="J163" s="3" t="s">
        <v>2333</v>
      </c>
      <c r="K163" s="13" t="s">
        <v>507</v>
      </c>
      <c r="L163" s="14" t="s">
        <v>508</v>
      </c>
      <c r="M163" s="18">
        <f t="shared" si="7"/>
        <v>2.6446759259259267E-2</v>
      </c>
      <c r="N163">
        <f t="shared" si="8"/>
        <v>8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1016</v>
      </c>
      <c r="H164" s="9" t="s">
        <v>76</v>
      </c>
      <c r="I164" s="9" t="s">
        <v>995</v>
      </c>
      <c r="J164" s="3" t="s">
        <v>2333</v>
      </c>
      <c r="K164" s="13" t="s">
        <v>1017</v>
      </c>
      <c r="L164" s="14" t="s">
        <v>1018</v>
      </c>
      <c r="M164" s="18">
        <f t="shared" si="7"/>
        <v>2.2499999999999964E-2</v>
      </c>
      <c r="N164">
        <f t="shared" si="8"/>
        <v>9</v>
      </c>
    </row>
    <row r="165" spans="1:14" x14ac:dyDescent="0.25">
      <c r="A165" s="11"/>
      <c r="B165" s="12"/>
      <c r="C165" s="12"/>
      <c r="D165" s="12"/>
      <c r="E165" s="12"/>
      <c r="F165" s="12"/>
      <c r="G165" s="9" t="s">
        <v>1019</v>
      </c>
      <c r="H165" s="9" t="s">
        <v>76</v>
      </c>
      <c r="I165" s="9" t="s">
        <v>995</v>
      </c>
      <c r="J165" s="3" t="s">
        <v>2333</v>
      </c>
      <c r="K165" s="13" t="s">
        <v>1020</v>
      </c>
      <c r="L165" s="14" t="s">
        <v>1021</v>
      </c>
      <c r="M165" s="18">
        <f t="shared" si="7"/>
        <v>1.8206018518518552E-2</v>
      </c>
      <c r="N165">
        <f t="shared" si="8"/>
        <v>14</v>
      </c>
    </row>
    <row r="166" spans="1:14" x14ac:dyDescent="0.25">
      <c r="A166" s="11"/>
      <c r="B166" s="12"/>
      <c r="C166" s="12"/>
      <c r="D166" s="12"/>
      <c r="E166" s="12"/>
      <c r="F166" s="12"/>
      <c r="G166" s="9" t="s">
        <v>1547</v>
      </c>
      <c r="H166" s="9" t="s">
        <v>76</v>
      </c>
      <c r="I166" s="9" t="s">
        <v>1459</v>
      </c>
      <c r="J166" s="3" t="s">
        <v>2333</v>
      </c>
      <c r="K166" s="13" t="s">
        <v>1548</v>
      </c>
      <c r="L166" s="14" t="s">
        <v>1549</v>
      </c>
      <c r="M166" s="18">
        <f t="shared" si="7"/>
        <v>2.5289351851851882E-2</v>
      </c>
      <c r="N166">
        <f t="shared" si="8"/>
        <v>13</v>
      </c>
    </row>
    <row r="167" spans="1:14" x14ac:dyDescent="0.25">
      <c r="A167" s="11"/>
      <c r="B167" s="12"/>
      <c r="C167" s="9" t="s">
        <v>509</v>
      </c>
      <c r="D167" s="9" t="s">
        <v>510</v>
      </c>
      <c r="E167" s="9" t="s">
        <v>510</v>
      </c>
      <c r="F167" s="9" t="s">
        <v>15</v>
      </c>
      <c r="G167" s="10" t="s">
        <v>12</v>
      </c>
      <c r="H167" s="5"/>
      <c r="I167" s="5"/>
      <c r="J167" s="6"/>
      <c r="K167" s="7"/>
      <c r="L167" s="8"/>
    </row>
    <row r="168" spans="1:14" x14ac:dyDescent="0.25">
      <c r="A168" s="11"/>
      <c r="B168" s="12"/>
      <c r="C168" s="12"/>
      <c r="D168" s="12"/>
      <c r="E168" s="12"/>
      <c r="F168" s="12"/>
      <c r="G168" s="9" t="s">
        <v>511</v>
      </c>
      <c r="H168" s="9" t="s">
        <v>76</v>
      </c>
      <c r="I168" s="9" t="s">
        <v>469</v>
      </c>
      <c r="J168" s="3" t="s">
        <v>2333</v>
      </c>
      <c r="K168" s="13" t="s">
        <v>512</v>
      </c>
      <c r="L168" s="14" t="s">
        <v>513</v>
      </c>
      <c r="M168" s="18">
        <f t="shared" si="7"/>
        <v>2.7951388888888873E-2</v>
      </c>
      <c r="N168">
        <f t="shared" si="8"/>
        <v>11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1022</v>
      </c>
      <c r="H169" s="9" t="s">
        <v>76</v>
      </c>
      <c r="I169" s="9" t="s">
        <v>995</v>
      </c>
      <c r="J169" s="3" t="s">
        <v>2333</v>
      </c>
      <c r="K169" s="13" t="s">
        <v>1023</v>
      </c>
      <c r="L169" s="14" t="s">
        <v>1024</v>
      </c>
      <c r="M169" s="18">
        <f t="shared" si="7"/>
        <v>2.1736111111111178E-2</v>
      </c>
      <c r="N169">
        <f t="shared" si="8"/>
        <v>17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1963</v>
      </c>
      <c r="H170" s="9" t="s">
        <v>17</v>
      </c>
      <c r="I170" s="9" t="s">
        <v>1902</v>
      </c>
      <c r="J170" s="3" t="s">
        <v>2333</v>
      </c>
      <c r="K170" s="13" t="s">
        <v>1964</v>
      </c>
      <c r="L170" s="14" t="s">
        <v>1965</v>
      </c>
      <c r="M170" s="18">
        <f t="shared" si="7"/>
        <v>4.0844907407407371E-2</v>
      </c>
      <c r="N170">
        <f t="shared" si="8"/>
        <v>7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1966</v>
      </c>
      <c r="H171" s="9" t="s">
        <v>17</v>
      </c>
      <c r="I171" s="9" t="s">
        <v>1902</v>
      </c>
      <c r="J171" s="3" t="s">
        <v>2333</v>
      </c>
      <c r="K171" s="13" t="s">
        <v>1967</v>
      </c>
      <c r="L171" s="14" t="s">
        <v>1968</v>
      </c>
      <c r="M171" s="18">
        <f t="shared" si="7"/>
        <v>3.5833333333333328E-2</v>
      </c>
      <c r="N171">
        <f t="shared" si="8"/>
        <v>11</v>
      </c>
    </row>
    <row r="172" spans="1:14" x14ac:dyDescent="0.25">
      <c r="A172" s="11"/>
      <c r="B172" s="12"/>
      <c r="C172" s="9" t="s">
        <v>514</v>
      </c>
      <c r="D172" s="9" t="s">
        <v>515</v>
      </c>
      <c r="E172" s="9" t="s">
        <v>515</v>
      </c>
      <c r="F172" s="9" t="s">
        <v>15</v>
      </c>
      <c r="G172" s="9" t="s">
        <v>516</v>
      </c>
      <c r="H172" s="9" t="s">
        <v>17</v>
      </c>
      <c r="I172" s="9" t="s">
        <v>469</v>
      </c>
      <c r="J172" s="3" t="s">
        <v>2333</v>
      </c>
      <c r="K172" s="13" t="s">
        <v>517</v>
      </c>
      <c r="L172" s="14" t="s">
        <v>518</v>
      </c>
      <c r="M172" s="18">
        <f t="shared" si="7"/>
        <v>1.8159722222222174E-2</v>
      </c>
      <c r="N172">
        <f t="shared" si="8"/>
        <v>14</v>
      </c>
    </row>
    <row r="173" spans="1:14" x14ac:dyDescent="0.25">
      <c r="A173" s="11"/>
      <c r="B173" s="12"/>
      <c r="C173" s="9" t="s">
        <v>117</v>
      </c>
      <c r="D173" s="9" t="s">
        <v>118</v>
      </c>
      <c r="E173" s="9" t="s">
        <v>118</v>
      </c>
      <c r="F173" s="9" t="s">
        <v>15</v>
      </c>
      <c r="G173" s="9" t="s">
        <v>119</v>
      </c>
      <c r="H173" s="9" t="s">
        <v>17</v>
      </c>
      <c r="I173" s="9" t="s">
        <v>18</v>
      </c>
      <c r="J173" s="3" t="s">
        <v>2333</v>
      </c>
      <c r="K173" s="13" t="s">
        <v>120</v>
      </c>
      <c r="L173" s="14" t="s">
        <v>121</v>
      </c>
      <c r="M173" s="18">
        <f t="shared" si="7"/>
        <v>5.8101851851851682E-2</v>
      </c>
      <c r="N173">
        <f t="shared" si="8"/>
        <v>16</v>
      </c>
    </row>
    <row r="174" spans="1:14" x14ac:dyDescent="0.25">
      <c r="A174" s="3" t="s">
        <v>122</v>
      </c>
      <c r="B174" s="9" t="s">
        <v>123</v>
      </c>
      <c r="C174" s="10" t="s">
        <v>12</v>
      </c>
      <c r="D174" s="5"/>
      <c r="E174" s="5"/>
      <c r="F174" s="5"/>
      <c r="G174" s="5"/>
      <c r="H174" s="5"/>
      <c r="I174" s="5"/>
      <c r="J174" s="6"/>
      <c r="K174" s="7"/>
      <c r="L174" s="8"/>
    </row>
    <row r="175" spans="1:14" x14ac:dyDescent="0.25">
      <c r="A175" s="11"/>
      <c r="B175" s="12"/>
      <c r="C175" s="9" t="s">
        <v>13</v>
      </c>
      <c r="D175" s="9" t="s">
        <v>14</v>
      </c>
      <c r="E175" s="9" t="s">
        <v>14</v>
      </c>
      <c r="F175" s="9" t="s">
        <v>15</v>
      </c>
      <c r="G175" s="9" t="s">
        <v>1025</v>
      </c>
      <c r="H175" s="9" t="s">
        <v>127</v>
      </c>
      <c r="I175" s="9" t="s">
        <v>995</v>
      </c>
      <c r="J175" s="3" t="s">
        <v>2333</v>
      </c>
      <c r="K175" s="13" t="s">
        <v>1026</v>
      </c>
      <c r="L175" s="14" t="s">
        <v>1027</v>
      </c>
      <c r="M175" s="18">
        <f t="shared" si="7"/>
        <v>1.6365740740740764E-2</v>
      </c>
      <c r="N175">
        <f t="shared" si="8"/>
        <v>7</v>
      </c>
    </row>
    <row r="176" spans="1:14" x14ac:dyDescent="0.25">
      <c r="A176" s="11"/>
      <c r="B176" s="12"/>
      <c r="C176" s="9" t="s">
        <v>124</v>
      </c>
      <c r="D176" s="9" t="s">
        <v>125</v>
      </c>
      <c r="E176" s="10" t="s">
        <v>12</v>
      </c>
      <c r="F176" s="5"/>
      <c r="G176" s="5"/>
      <c r="H176" s="5"/>
      <c r="I176" s="5"/>
      <c r="J176" s="6"/>
      <c r="K176" s="7"/>
      <c r="L176" s="8"/>
    </row>
    <row r="177" spans="1:14" x14ac:dyDescent="0.25">
      <c r="A177" s="11"/>
      <c r="B177" s="12"/>
      <c r="C177" s="12"/>
      <c r="D177" s="12"/>
      <c r="E177" s="9" t="s">
        <v>125</v>
      </c>
      <c r="F177" s="9" t="s">
        <v>15</v>
      </c>
      <c r="G177" s="10" t="s">
        <v>12</v>
      </c>
      <c r="H177" s="5"/>
      <c r="I177" s="5"/>
      <c r="J177" s="6"/>
      <c r="K177" s="7"/>
      <c r="L177" s="8"/>
    </row>
    <row r="178" spans="1:14" x14ac:dyDescent="0.25">
      <c r="A178" s="11"/>
      <c r="B178" s="12"/>
      <c r="C178" s="12"/>
      <c r="D178" s="12"/>
      <c r="E178" s="12"/>
      <c r="F178" s="12"/>
      <c r="G178" s="9" t="s">
        <v>126</v>
      </c>
      <c r="H178" s="9" t="s">
        <v>127</v>
      </c>
      <c r="I178" s="9" t="s">
        <v>18</v>
      </c>
      <c r="J178" s="3" t="s">
        <v>2333</v>
      </c>
      <c r="K178" s="13" t="s">
        <v>128</v>
      </c>
      <c r="L178" s="14" t="s">
        <v>129</v>
      </c>
      <c r="M178" s="18">
        <f t="shared" si="7"/>
        <v>1.7106481481481473E-2</v>
      </c>
      <c r="N178">
        <f t="shared" si="8"/>
        <v>7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130</v>
      </c>
      <c r="H179" s="9" t="s">
        <v>127</v>
      </c>
      <c r="I179" s="9" t="s">
        <v>18</v>
      </c>
      <c r="J179" s="3" t="s">
        <v>2333</v>
      </c>
      <c r="K179" s="13" t="s">
        <v>131</v>
      </c>
      <c r="L179" s="14" t="s">
        <v>132</v>
      </c>
      <c r="M179" s="18">
        <f t="shared" si="7"/>
        <v>1.7083333333333339E-2</v>
      </c>
      <c r="N179">
        <f t="shared" si="8"/>
        <v>6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133</v>
      </c>
      <c r="H180" s="9" t="s">
        <v>127</v>
      </c>
      <c r="I180" s="9" t="s">
        <v>18</v>
      </c>
      <c r="J180" s="3" t="s">
        <v>2333</v>
      </c>
      <c r="K180" s="13" t="s">
        <v>134</v>
      </c>
      <c r="L180" s="14" t="s">
        <v>135</v>
      </c>
      <c r="M180" s="18">
        <f t="shared" si="7"/>
        <v>2.4386574074074074E-2</v>
      </c>
      <c r="N180">
        <f t="shared" si="8"/>
        <v>9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136</v>
      </c>
      <c r="H181" s="9" t="s">
        <v>127</v>
      </c>
      <c r="I181" s="9" t="s">
        <v>18</v>
      </c>
      <c r="J181" s="3" t="s">
        <v>2333</v>
      </c>
      <c r="K181" s="13" t="s">
        <v>137</v>
      </c>
      <c r="L181" s="14" t="s">
        <v>138</v>
      </c>
      <c r="M181" s="18">
        <f t="shared" si="7"/>
        <v>1.5393518518518556E-2</v>
      </c>
      <c r="N181">
        <f t="shared" si="8"/>
        <v>10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139</v>
      </c>
      <c r="H182" s="9" t="s">
        <v>127</v>
      </c>
      <c r="I182" s="9" t="s">
        <v>18</v>
      </c>
      <c r="J182" s="3" t="s">
        <v>2333</v>
      </c>
      <c r="K182" s="13" t="s">
        <v>140</v>
      </c>
      <c r="L182" s="14" t="s">
        <v>141</v>
      </c>
      <c r="M182" s="18">
        <f t="shared" si="7"/>
        <v>2.6805555555555527E-2</v>
      </c>
      <c r="N182">
        <f t="shared" si="8"/>
        <v>12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142</v>
      </c>
      <c r="H183" s="9" t="s">
        <v>127</v>
      </c>
      <c r="I183" s="9" t="s">
        <v>18</v>
      </c>
      <c r="J183" s="3" t="s">
        <v>2333</v>
      </c>
      <c r="K183" s="13" t="s">
        <v>143</v>
      </c>
      <c r="L183" s="14" t="s">
        <v>144</v>
      </c>
      <c r="M183" s="18">
        <f t="shared" si="7"/>
        <v>2.7847222222222134E-2</v>
      </c>
      <c r="N183">
        <f t="shared" si="8"/>
        <v>14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145</v>
      </c>
      <c r="H184" s="9" t="s">
        <v>127</v>
      </c>
      <c r="I184" s="9" t="s">
        <v>18</v>
      </c>
      <c r="J184" s="3" t="s">
        <v>2333</v>
      </c>
      <c r="K184" s="13" t="s">
        <v>146</v>
      </c>
      <c r="L184" s="14" t="s">
        <v>147</v>
      </c>
      <c r="M184" s="18">
        <f t="shared" si="7"/>
        <v>4.8449074074074061E-2</v>
      </c>
      <c r="N184">
        <f t="shared" si="8"/>
        <v>16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148</v>
      </c>
      <c r="H185" s="9" t="s">
        <v>127</v>
      </c>
      <c r="I185" s="9" t="s">
        <v>18</v>
      </c>
      <c r="J185" s="3" t="s">
        <v>2333</v>
      </c>
      <c r="K185" s="13" t="s">
        <v>149</v>
      </c>
      <c r="L185" s="14" t="s">
        <v>150</v>
      </c>
      <c r="M185" s="18">
        <f t="shared" si="7"/>
        <v>2.0949074074073981E-2</v>
      </c>
      <c r="N185">
        <f t="shared" si="8"/>
        <v>21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519</v>
      </c>
      <c r="H186" s="9" t="s">
        <v>127</v>
      </c>
      <c r="I186" s="9" t="s">
        <v>469</v>
      </c>
      <c r="J186" s="3" t="s">
        <v>2333</v>
      </c>
      <c r="K186" s="13" t="s">
        <v>520</v>
      </c>
      <c r="L186" s="17" t="s">
        <v>521</v>
      </c>
      <c r="M186" s="18">
        <f t="shared" si="7"/>
        <v>1.4004629629629631E-2</v>
      </c>
      <c r="N186">
        <v>0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522</v>
      </c>
      <c r="H187" s="9" t="s">
        <v>127</v>
      </c>
      <c r="I187" s="9" t="s">
        <v>469</v>
      </c>
      <c r="J187" s="3" t="s">
        <v>2333</v>
      </c>
      <c r="K187" s="13" t="s">
        <v>523</v>
      </c>
      <c r="L187" s="14" t="s">
        <v>524</v>
      </c>
      <c r="M187" s="18">
        <f t="shared" si="7"/>
        <v>1.2546296296296292E-2</v>
      </c>
      <c r="N187">
        <f t="shared" si="8"/>
        <v>2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525</v>
      </c>
      <c r="H188" s="9" t="s">
        <v>127</v>
      </c>
      <c r="I188" s="9" t="s">
        <v>469</v>
      </c>
      <c r="J188" s="3" t="s">
        <v>2333</v>
      </c>
      <c r="K188" s="13" t="s">
        <v>526</v>
      </c>
      <c r="L188" s="14" t="s">
        <v>527</v>
      </c>
      <c r="M188" s="18">
        <f t="shared" si="7"/>
        <v>1.4351851851851838E-2</v>
      </c>
      <c r="N188">
        <f t="shared" si="8"/>
        <v>4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528</v>
      </c>
      <c r="H189" s="9" t="s">
        <v>127</v>
      </c>
      <c r="I189" s="9" t="s">
        <v>469</v>
      </c>
      <c r="J189" s="3" t="s">
        <v>2333</v>
      </c>
      <c r="K189" s="13" t="s">
        <v>529</v>
      </c>
      <c r="L189" s="14" t="s">
        <v>530</v>
      </c>
      <c r="M189" s="18">
        <f t="shared" si="7"/>
        <v>3.7025462962962941E-2</v>
      </c>
      <c r="N189">
        <f t="shared" si="8"/>
        <v>6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531</v>
      </c>
      <c r="H190" s="9" t="s">
        <v>127</v>
      </c>
      <c r="I190" s="9" t="s">
        <v>469</v>
      </c>
      <c r="J190" s="3" t="s">
        <v>2333</v>
      </c>
      <c r="K190" s="13" t="s">
        <v>532</v>
      </c>
      <c r="L190" s="14" t="s">
        <v>533</v>
      </c>
      <c r="M190" s="18">
        <f t="shared" si="7"/>
        <v>3.4166666666666679E-2</v>
      </c>
      <c r="N190">
        <f t="shared" si="8"/>
        <v>6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534</v>
      </c>
      <c r="H191" s="9" t="s">
        <v>127</v>
      </c>
      <c r="I191" s="9" t="s">
        <v>469</v>
      </c>
      <c r="J191" s="3" t="s">
        <v>2333</v>
      </c>
      <c r="K191" s="13" t="s">
        <v>535</v>
      </c>
      <c r="L191" s="14" t="s">
        <v>536</v>
      </c>
      <c r="M191" s="18">
        <f t="shared" si="7"/>
        <v>1.815972222222223E-2</v>
      </c>
      <c r="N191">
        <f t="shared" si="8"/>
        <v>10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537</v>
      </c>
      <c r="H192" s="9" t="s">
        <v>127</v>
      </c>
      <c r="I192" s="9" t="s">
        <v>469</v>
      </c>
      <c r="J192" s="3" t="s">
        <v>2333</v>
      </c>
      <c r="K192" s="13" t="s">
        <v>538</v>
      </c>
      <c r="L192" s="14" t="s">
        <v>539</v>
      </c>
      <c r="M192" s="18">
        <f t="shared" si="7"/>
        <v>2.0300925925925917E-2</v>
      </c>
      <c r="N192">
        <f t="shared" si="8"/>
        <v>15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540</v>
      </c>
      <c r="H193" s="9" t="s">
        <v>127</v>
      </c>
      <c r="I193" s="9" t="s">
        <v>469</v>
      </c>
      <c r="J193" s="3" t="s">
        <v>2333</v>
      </c>
      <c r="K193" s="13" t="s">
        <v>541</v>
      </c>
      <c r="L193" s="14" t="s">
        <v>542</v>
      </c>
      <c r="M193" s="18">
        <f t="shared" si="7"/>
        <v>2.6423611111111134E-2</v>
      </c>
      <c r="N193">
        <f t="shared" si="8"/>
        <v>16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543</v>
      </c>
      <c r="H194" s="9" t="s">
        <v>127</v>
      </c>
      <c r="I194" s="9" t="s">
        <v>469</v>
      </c>
      <c r="J194" s="3" t="s">
        <v>2333</v>
      </c>
      <c r="K194" s="13" t="s">
        <v>544</v>
      </c>
      <c r="L194" s="14" t="s">
        <v>545</v>
      </c>
      <c r="M194" s="18">
        <f t="shared" si="7"/>
        <v>1.7685185185185137E-2</v>
      </c>
      <c r="N194">
        <f t="shared" si="8"/>
        <v>20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1028</v>
      </c>
      <c r="H195" s="9" t="s">
        <v>127</v>
      </c>
      <c r="I195" s="9" t="s">
        <v>995</v>
      </c>
      <c r="J195" s="3" t="s">
        <v>2333</v>
      </c>
      <c r="K195" s="13" t="s">
        <v>1029</v>
      </c>
      <c r="L195" s="17" t="s">
        <v>1030</v>
      </c>
      <c r="M195" s="18">
        <f t="shared" ref="M195:M258" si="9">L195-K195</f>
        <v>2.0416666666666666E-2</v>
      </c>
      <c r="N195">
        <v>0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1031</v>
      </c>
      <c r="H196" s="9" t="s">
        <v>127</v>
      </c>
      <c r="I196" s="9" t="s">
        <v>995</v>
      </c>
      <c r="J196" s="3" t="s">
        <v>2333</v>
      </c>
      <c r="K196" s="13" t="s">
        <v>1032</v>
      </c>
      <c r="L196" s="14" t="s">
        <v>1033</v>
      </c>
      <c r="M196" s="18">
        <f t="shared" si="9"/>
        <v>2.2592592592592581E-2</v>
      </c>
      <c r="N196">
        <f t="shared" ref="N196:N258" si="10">HOUR(K196)</f>
        <v>3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1034</v>
      </c>
      <c r="H197" s="9" t="s">
        <v>127</v>
      </c>
      <c r="I197" s="9" t="s">
        <v>995</v>
      </c>
      <c r="J197" s="3" t="s">
        <v>2333</v>
      </c>
      <c r="K197" s="13" t="s">
        <v>1035</v>
      </c>
      <c r="L197" s="14" t="s">
        <v>1036</v>
      </c>
      <c r="M197" s="18">
        <f t="shared" si="9"/>
        <v>1.71412037037037E-2</v>
      </c>
      <c r="N197">
        <f t="shared" si="10"/>
        <v>3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1037</v>
      </c>
      <c r="H198" s="9" t="s">
        <v>127</v>
      </c>
      <c r="I198" s="9" t="s">
        <v>995</v>
      </c>
      <c r="J198" s="3" t="s">
        <v>2333</v>
      </c>
      <c r="K198" s="13" t="s">
        <v>1038</v>
      </c>
      <c r="L198" s="14" t="s">
        <v>1039</v>
      </c>
      <c r="M198" s="18">
        <f t="shared" si="9"/>
        <v>3.9444444444444449E-2</v>
      </c>
      <c r="N198">
        <f t="shared" si="10"/>
        <v>6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1040</v>
      </c>
      <c r="H199" s="9" t="s">
        <v>127</v>
      </c>
      <c r="I199" s="9" t="s">
        <v>995</v>
      </c>
      <c r="J199" s="3" t="s">
        <v>2333</v>
      </c>
      <c r="K199" s="13" t="s">
        <v>1041</v>
      </c>
      <c r="L199" s="14" t="s">
        <v>1042</v>
      </c>
      <c r="M199" s="18">
        <f t="shared" si="9"/>
        <v>6.6412037037037019E-2</v>
      </c>
      <c r="N199">
        <f t="shared" si="10"/>
        <v>6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1043</v>
      </c>
      <c r="H200" s="9" t="s">
        <v>127</v>
      </c>
      <c r="I200" s="9" t="s">
        <v>995</v>
      </c>
      <c r="J200" s="3" t="s">
        <v>2333</v>
      </c>
      <c r="K200" s="13" t="s">
        <v>1044</v>
      </c>
      <c r="L200" s="14" t="s">
        <v>1045</v>
      </c>
      <c r="M200" s="18">
        <f t="shared" si="9"/>
        <v>1.7546296296296282E-2</v>
      </c>
      <c r="N200">
        <f t="shared" si="10"/>
        <v>7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1046</v>
      </c>
      <c r="H201" s="9" t="s">
        <v>127</v>
      </c>
      <c r="I201" s="9" t="s">
        <v>995</v>
      </c>
      <c r="J201" s="3" t="s">
        <v>2333</v>
      </c>
      <c r="K201" s="13" t="s">
        <v>1047</v>
      </c>
      <c r="L201" s="14" t="s">
        <v>1048</v>
      </c>
      <c r="M201" s="18">
        <f t="shared" si="9"/>
        <v>3.6458333333333315E-2</v>
      </c>
      <c r="N201">
        <f t="shared" si="10"/>
        <v>10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1049</v>
      </c>
      <c r="H202" s="9" t="s">
        <v>127</v>
      </c>
      <c r="I202" s="9" t="s">
        <v>995</v>
      </c>
      <c r="J202" s="3" t="s">
        <v>2333</v>
      </c>
      <c r="K202" s="13" t="s">
        <v>1050</v>
      </c>
      <c r="L202" s="14" t="s">
        <v>1051</v>
      </c>
      <c r="M202" s="18">
        <f t="shared" si="9"/>
        <v>4.903935185185182E-2</v>
      </c>
      <c r="N202">
        <f t="shared" si="10"/>
        <v>10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1052</v>
      </c>
      <c r="H203" s="9" t="s">
        <v>127</v>
      </c>
      <c r="I203" s="9" t="s">
        <v>995</v>
      </c>
      <c r="J203" s="3" t="s">
        <v>2333</v>
      </c>
      <c r="K203" s="13" t="s">
        <v>928</v>
      </c>
      <c r="L203" s="14" t="s">
        <v>1053</v>
      </c>
      <c r="M203" s="18">
        <f t="shared" si="9"/>
        <v>1.930555555555552E-2</v>
      </c>
      <c r="N203">
        <f t="shared" si="10"/>
        <v>11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1054</v>
      </c>
      <c r="H204" s="9" t="s">
        <v>127</v>
      </c>
      <c r="I204" s="9" t="s">
        <v>995</v>
      </c>
      <c r="J204" s="3" t="s">
        <v>2333</v>
      </c>
      <c r="K204" s="13" t="s">
        <v>1055</v>
      </c>
      <c r="L204" s="14" t="s">
        <v>1056</v>
      </c>
      <c r="M204" s="18">
        <f t="shared" si="9"/>
        <v>4.4803240740740713E-2</v>
      </c>
      <c r="N204">
        <f t="shared" si="10"/>
        <v>13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1057</v>
      </c>
      <c r="H205" s="9" t="s">
        <v>127</v>
      </c>
      <c r="I205" s="9" t="s">
        <v>995</v>
      </c>
      <c r="J205" s="3" t="s">
        <v>2333</v>
      </c>
      <c r="K205" s="13" t="s">
        <v>1058</v>
      </c>
      <c r="L205" s="14" t="s">
        <v>1059</v>
      </c>
      <c r="M205" s="18">
        <f t="shared" si="9"/>
        <v>2.1053240740740664E-2</v>
      </c>
      <c r="N205">
        <f t="shared" si="10"/>
        <v>14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1060</v>
      </c>
      <c r="H206" s="9" t="s">
        <v>127</v>
      </c>
      <c r="I206" s="9" t="s">
        <v>995</v>
      </c>
      <c r="J206" s="3" t="s">
        <v>2333</v>
      </c>
      <c r="K206" s="13" t="s">
        <v>1061</v>
      </c>
      <c r="L206" s="14" t="s">
        <v>1062</v>
      </c>
      <c r="M206" s="18">
        <f t="shared" si="9"/>
        <v>3.5625000000000018E-2</v>
      </c>
      <c r="N206">
        <f t="shared" si="10"/>
        <v>17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1063</v>
      </c>
      <c r="H207" s="9" t="s">
        <v>127</v>
      </c>
      <c r="I207" s="9" t="s">
        <v>995</v>
      </c>
      <c r="J207" s="3" t="s">
        <v>2333</v>
      </c>
      <c r="K207" s="13" t="s">
        <v>1064</v>
      </c>
      <c r="L207" s="14" t="s">
        <v>1065</v>
      </c>
      <c r="M207" s="18">
        <f t="shared" si="9"/>
        <v>1.4375000000000027E-2</v>
      </c>
      <c r="N207">
        <f t="shared" si="10"/>
        <v>21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1550</v>
      </c>
      <c r="H208" s="9" t="s">
        <v>127</v>
      </c>
      <c r="I208" s="9" t="s">
        <v>1459</v>
      </c>
      <c r="J208" s="3" t="s">
        <v>2333</v>
      </c>
      <c r="K208" s="13" t="s">
        <v>1551</v>
      </c>
      <c r="L208" s="14" t="s">
        <v>1552</v>
      </c>
      <c r="M208" s="18">
        <f t="shared" si="9"/>
        <v>1.8078703703703701E-2</v>
      </c>
      <c r="N208">
        <v>0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1553</v>
      </c>
      <c r="H209" s="9" t="s">
        <v>127</v>
      </c>
      <c r="I209" s="9" t="s">
        <v>1459</v>
      </c>
      <c r="J209" s="3" t="s">
        <v>2333</v>
      </c>
      <c r="K209" s="13" t="s">
        <v>1554</v>
      </c>
      <c r="L209" s="14" t="s">
        <v>1555</v>
      </c>
      <c r="M209" s="18">
        <f t="shared" si="9"/>
        <v>2.1840277777777806E-2</v>
      </c>
      <c r="N209">
        <f t="shared" si="10"/>
        <v>3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1556</v>
      </c>
      <c r="H210" s="9" t="s">
        <v>127</v>
      </c>
      <c r="I210" s="9" t="s">
        <v>1459</v>
      </c>
      <c r="J210" s="3" t="s">
        <v>2333</v>
      </c>
      <c r="K210" s="13" t="s">
        <v>1557</v>
      </c>
      <c r="L210" s="14" t="s">
        <v>1558</v>
      </c>
      <c r="M210" s="18">
        <f t="shared" si="9"/>
        <v>1.4594907407407431E-2</v>
      </c>
      <c r="N210">
        <f t="shared" si="10"/>
        <v>6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1559</v>
      </c>
      <c r="H211" s="9" t="s">
        <v>127</v>
      </c>
      <c r="I211" s="9" t="s">
        <v>1459</v>
      </c>
      <c r="J211" s="3" t="s">
        <v>2333</v>
      </c>
      <c r="K211" s="13" t="s">
        <v>1560</v>
      </c>
      <c r="L211" s="14" t="s">
        <v>1561</v>
      </c>
      <c r="M211" s="18">
        <f t="shared" si="9"/>
        <v>2.1134259259259214E-2</v>
      </c>
      <c r="N211">
        <f t="shared" si="10"/>
        <v>7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1562</v>
      </c>
      <c r="H212" s="9" t="s">
        <v>127</v>
      </c>
      <c r="I212" s="9" t="s">
        <v>1459</v>
      </c>
      <c r="J212" s="3" t="s">
        <v>2333</v>
      </c>
      <c r="K212" s="13" t="s">
        <v>1563</v>
      </c>
      <c r="L212" s="14" t="s">
        <v>1564</v>
      </c>
      <c r="M212" s="18">
        <f t="shared" si="9"/>
        <v>2.2384259259259298E-2</v>
      </c>
      <c r="N212">
        <f t="shared" si="10"/>
        <v>9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1565</v>
      </c>
      <c r="H213" s="9" t="s">
        <v>127</v>
      </c>
      <c r="I213" s="9" t="s">
        <v>1459</v>
      </c>
      <c r="J213" s="3" t="s">
        <v>2333</v>
      </c>
      <c r="K213" s="13" t="s">
        <v>1566</v>
      </c>
      <c r="L213" s="14" t="s">
        <v>1567</v>
      </c>
      <c r="M213" s="18">
        <f t="shared" si="9"/>
        <v>3.9861111111111069E-2</v>
      </c>
      <c r="N213">
        <f t="shared" si="10"/>
        <v>9</v>
      </c>
    </row>
    <row r="214" spans="1:14" x14ac:dyDescent="0.25">
      <c r="A214" s="11"/>
      <c r="B214" s="12"/>
      <c r="C214" s="12"/>
      <c r="D214" s="12"/>
      <c r="E214" s="12"/>
      <c r="F214" s="12"/>
      <c r="G214" s="9" t="s">
        <v>1568</v>
      </c>
      <c r="H214" s="9" t="s">
        <v>127</v>
      </c>
      <c r="I214" s="9" t="s">
        <v>1459</v>
      </c>
      <c r="J214" s="3" t="s">
        <v>2333</v>
      </c>
      <c r="K214" s="13" t="s">
        <v>1569</v>
      </c>
      <c r="L214" s="14" t="s">
        <v>1570</v>
      </c>
      <c r="M214" s="18">
        <f t="shared" si="9"/>
        <v>5.403935185185188E-2</v>
      </c>
      <c r="N214">
        <f t="shared" si="10"/>
        <v>10</v>
      </c>
    </row>
    <row r="215" spans="1:14" x14ac:dyDescent="0.25">
      <c r="A215" s="11"/>
      <c r="B215" s="12"/>
      <c r="C215" s="12"/>
      <c r="D215" s="12"/>
      <c r="E215" s="12"/>
      <c r="F215" s="12"/>
      <c r="G215" s="9" t="s">
        <v>1571</v>
      </c>
      <c r="H215" s="9" t="s">
        <v>127</v>
      </c>
      <c r="I215" s="9" t="s">
        <v>1459</v>
      </c>
      <c r="J215" s="3" t="s">
        <v>2333</v>
      </c>
      <c r="K215" s="13" t="s">
        <v>1572</v>
      </c>
      <c r="L215" s="14" t="s">
        <v>1573</v>
      </c>
      <c r="M215" s="18">
        <f t="shared" si="9"/>
        <v>2.2743055555555558E-2</v>
      </c>
      <c r="N215">
        <f t="shared" si="10"/>
        <v>14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1574</v>
      </c>
      <c r="H216" s="9" t="s">
        <v>127</v>
      </c>
      <c r="I216" s="9" t="s">
        <v>1459</v>
      </c>
      <c r="J216" s="3" t="s">
        <v>2333</v>
      </c>
      <c r="K216" s="13" t="s">
        <v>1575</v>
      </c>
      <c r="L216" s="14" t="s">
        <v>1576</v>
      </c>
      <c r="M216" s="18">
        <f t="shared" si="9"/>
        <v>1.2743055555555549E-2</v>
      </c>
      <c r="N216">
        <f t="shared" si="10"/>
        <v>19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1577</v>
      </c>
      <c r="H217" s="9" t="s">
        <v>127</v>
      </c>
      <c r="I217" s="9" t="s">
        <v>1459</v>
      </c>
      <c r="J217" s="3" t="s">
        <v>2333</v>
      </c>
      <c r="K217" s="13" t="s">
        <v>1578</v>
      </c>
      <c r="L217" s="14" t="s">
        <v>1579</v>
      </c>
      <c r="M217" s="18">
        <f t="shared" si="9"/>
        <v>1.460648148148147E-2</v>
      </c>
      <c r="N217">
        <f t="shared" si="10"/>
        <v>20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1580</v>
      </c>
      <c r="H218" s="9" t="s">
        <v>127</v>
      </c>
      <c r="I218" s="9" t="s">
        <v>1459</v>
      </c>
      <c r="J218" s="3" t="s">
        <v>2333</v>
      </c>
      <c r="K218" s="13" t="s">
        <v>1581</v>
      </c>
      <c r="L218" s="17" t="s">
        <v>2344</v>
      </c>
      <c r="M218" s="18">
        <f t="shared" si="9"/>
        <v>2.1817129629629561E-2</v>
      </c>
      <c r="N218">
        <f t="shared" si="10"/>
        <v>23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1969</v>
      </c>
      <c r="H219" s="9" t="s">
        <v>127</v>
      </c>
      <c r="I219" s="9" t="s">
        <v>1902</v>
      </c>
      <c r="J219" s="3" t="s">
        <v>2333</v>
      </c>
      <c r="K219" s="13" t="s">
        <v>1970</v>
      </c>
      <c r="L219" s="14" t="s">
        <v>1971</v>
      </c>
      <c r="M219" s="18">
        <f t="shared" si="9"/>
        <v>1.2696759259259255E-2</v>
      </c>
      <c r="N219">
        <f t="shared" si="10"/>
        <v>3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1972</v>
      </c>
      <c r="H220" s="9" t="s">
        <v>127</v>
      </c>
      <c r="I220" s="9" t="s">
        <v>1902</v>
      </c>
      <c r="J220" s="3" t="s">
        <v>2333</v>
      </c>
      <c r="K220" s="13" t="s">
        <v>1973</v>
      </c>
      <c r="L220" s="14" t="s">
        <v>1974</v>
      </c>
      <c r="M220" s="18">
        <f t="shared" si="9"/>
        <v>2.2893518518518535E-2</v>
      </c>
      <c r="N220">
        <f t="shared" si="10"/>
        <v>3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1975</v>
      </c>
      <c r="H221" s="9" t="s">
        <v>127</v>
      </c>
      <c r="I221" s="9" t="s">
        <v>1902</v>
      </c>
      <c r="J221" s="3" t="s">
        <v>2333</v>
      </c>
      <c r="K221" s="13" t="s">
        <v>1976</v>
      </c>
      <c r="L221" s="14" t="s">
        <v>1977</v>
      </c>
      <c r="M221" s="18">
        <f t="shared" si="9"/>
        <v>2.3587962962962949E-2</v>
      </c>
      <c r="N221">
        <f t="shared" si="10"/>
        <v>6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1978</v>
      </c>
      <c r="H222" s="9" t="s">
        <v>127</v>
      </c>
      <c r="I222" s="9" t="s">
        <v>1902</v>
      </c>
      <c r="J222" s="3" t="s">
        <v>2333</v>
      </c>
      <c r="K222" s="13" t="s">
        <v>1979</v>
      </c>
      <c r="L222" s="14" t="s">
        <v>1980</v>
      </c>
      <c r="M222" s="18">
        <f t="shared" si="9"/>
        <v>2.0358796296296278E-2</v>
      </c>
      <c r="N222">
        <f t="shared" si="10"/>
        <v>6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1981</v>
      </c>
      <c r="H223" s="9" t="s">
        <v>127</v>
      </c>
      <c r="I223" s="9" t="s">
        <v>1902</v>
      </c>
      <c r="J223" s="3" t="s">
        <v>2333</v>
      </c>
      <c r="K223" s="13" t="s">
        <v>1982</v>
      </c>
      <c r="L223" s="14" t="s">
        <v>1983</v>
      </c>
      <c r="M223" s="18">
        <f t="shared" si="9"/>
        <v>2.0787037037037048E-2</v>
      </c>
      <c r="N223">
        <f t="shared" si="10"/>
        <v>7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1984</v>
      </c>
      <c r="H224" s="9" t="s">
        <v>127</v>
      </c>
      <c r="I224" s="9" t="s">
        <v>1902</v>
      </c>
      <c r="J224" s="3" t="s">
        <v>2333</v>
      </c>
      <c r="K224" s="13" t="s">
        <v>1985</v>
      </c>
      <c r="L224" s="14" t="s">
        <v>1986</v>
      </c>
      <c r="M224" s="18">
        <f t="shared" si="9"/>
        <v>2.0706018518518443E-2</v>
      </c>
      <c r="N224">
        <f t="shared" si="10"/>
        <v>11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1987</v>
      </c>
      <c r="H225" s="9" t="s">
        <v>127</v>
      </c>
      <c r="I225" s="9" t="s">
        <v>1902</v>
      </c>
      <c r="J225" s="3" t="s">
        <v>2333</v>
      </c>
      <c r="K225" s="13" t="s">
        <v>1988</v>
      </c>
      <c r="L225" s="14" t="s">
        <v>1989</v>
      </c>
      <c r="M225" s="18">
        <f t="shared" si="9"/>
        <v>1.8171296296296435E-2</v>
      </c>
      <c r="N225">
        <f t="shared" si="10"/>
        <v>20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2234</v>
      </c>
      <c r="H226" s="9" t="s">
        <v>127</v>
      </c>
      <c r="I226" s="9" t="s">
        <v>2235</v>
      </c>
      <c r="J226" s="3" t="s">
        <v>2333</v>
      </c>
      <c r="K226" s="13" t="s">
        <v>2236</v>
      </c>
      <c r="L226" s="17" t="s">
        <v>2237</v>
      </c>
      <c r="M226" s="18">
        <f t="shared" si="9"/>
        <v>2.7118055555555555E-2</v>
      </c>
      <c r="N226">
        <v>0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2238</v>
      </c>
      <c r="H227" s="9" t="s">
        <v>127</v>
      </c>
      <c r="I227" s="9" t="s">
        <v>2235</v>
      </c>
      <c r="J227" s="3" t="s">
        <v>2333</v>
      </c>
      <c r="K227" s="13" t="s">
        <v>2239</v>
      </c>
      <c r="L227" s="14" t="s">
        <v>2240</v>
      </c>
      <c r="M227" s="18">
        <f t="shared" si="9"/>
        <v>1.6261574074074081E-2</v>
      </c>
      <c r="N227">
        <f t="shared" si="10"/>
        <v>3</v>
      </c>
    </row>
    <row r="228" spans="1:14" x14ac:dyDescent="0.25">
      <c r="A228" s="11"/>
      <c r="B228" s="12"/>
      <c r="C228" s="12"/>
      <c r="D228" s="12"/>
      <c r="E228" s="12"/>
      <c r="F228" s="12"/>
      <c r="G228" s="9" t="s">
        <v>2241</v>
      </c>
      <c r="H228" s="9" t="s">
        <v>127</v>
      </c>
      <c r="I228" s="9" t="s">
        <v>2235</v>
      </c>
      <c r="J228" s="3" t="s">
        <v>2333</v>
      </c>
      <c r="K228" s="13" t="s">
        <v>2242</v>
      </c>
      <c r="L228" s="14" t="s">
        <v>2243</v>
      </c>
      <c r="M228" s="18">
        <f t="shared" si="9"/>
        <v>1.5509259259259223E-2</v>
      </c>
      <c r="N228">
        <f t="shared" si="10"/>
        <v>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2244</v>
      </c>
      <c r="H229" s="9" t="s">
        <v>127</v>
      </c>
      <c r="I229" s="9" t="s">
        <v>2235</v>
      </c>
      <c r="J229" s="3" t="s">
        <v>2333</v>
      </c>
      <c r="K229" s="13" t="s">
        <v>2245</v>
      </c>
      <c r="L229" s="14" t="s">
        <v>2246</v>
      </c>
      <c r="M229" s="18">
        <f t="shared" si="9"/>
        <v>3.3159722222222243E-2</v>
      </c>
      <c r="N229">
        <f t="shared" si="10"/>
        <v>6</v>
      </c>
    </row>
    <row r="230" spans="1:14" x14ac:dyDescent="0.25">
      <c r="A230" s="11"/>
      <c r="B230" s="12"/>
      <c r="C230" s="12"/>
      <c r="D230" s="12"/>
      <c r="E230" s="9" t="s">
        <v>151</v>
      </c>
      <c r="F230" s="9" t="s">
        <v>15</v>
      </c>
      <c r="G230" s="10" t="s">
        <v>12</v>
      </c>
      <c r="H230" s="5"/>
      <c r="I230" s="5"/>
      <c r="J230" s="6"/>
      <c r="K230" s="7"/>
      <c r="L230" s="8"/>
    </row>
    <row r="231" spans="1:14" x14ac:dyDescent="0.25">
      <c r="A231" s="11"/>
      <c r="B231" s="12"/>
      <c r="C231" s="12"/>
      <c r="D231" s="12"/>
      <c r="E231" s="12"/>
      <c r="F231" s="12"/>
      <c r="G231" s="9" t="s">
        <v>152</v>
      </c>
      <c r="H231" s="9" t="s">
        <v>153</v>
      </c>
      <c r="I231" s="9" t="s">
        <v>18</v>
      </c>
      <c r="J231" s="3" t="s">
        <v>2333</v>
      </c>
      <c r="K231" s="13" t="s">
        <v>154</v>
      </c>
      <c r="L231" s="14" t="s">
        <v>155</v>
      </c>
      <c r="M231" s="18">
        <f t="shared" si="9"/>
        <v>1.9664351851851836E-2</v>
      </c>
      <c r="N231">
        <f t="shared" si="10"/>
        <v>10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156</v>
      </c>
      <c r="H232" s="9" t="s">
        <v>153</v>
      </c>
      <c r="I232" s="9" t="s">
        <v>18</v>
      </c>
      <c r="J232" s="3" t="s">
        <v>2333</v>
      </c>
      <c r="K232" s="13" t="s">
        <v>157</v>
      </c>
      <c r="L232" s="14" t="s">
        <v>158</v>
      </c>
      <c r="M232" s="18">
        <f t="shared" si="9"/>
        <v>1.3819444444444384E-2</v>
      </c>
      <c r="N232">
        <f t="shared" si="10"/>
        <v>21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159</v>
      </c>
      <c r="H233" s="9" t="s">
        <v>153</v>
      </c>
      <c r="I233" s="9" t="s">
        <v>18</v>
      </c>
      <c r="J233" s="3" t="s">
        <v>2333</v>
      </c>
      <c r="K233" s="13" t="s">
        <v>160</v>
      </c>
      <c r="L233" s="14" t="s">
        <v>161</v>
      </c>
      <c r="M233" s="18">
        <f t="shared" si="9"/>
        <v>2.3287037037037051E-2</v>
      </c>
      <c r="N233">
        <f t="shared" si="10"/>
        <v>22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546</v>
      </c>
      <c r="H234" s="9" t="s">
        <v>153</v>
      </c>
      <c r="I234" s="9" t="s">
        <v>469</v>
      </c>
      <c r="J234" s="3" t="s">
        <v>2333</v>
      </c>
      <c r="K234" s="13" t="s">
        <v>547</v>
      </c>
      <c r="L234" s="17" t="s">
        <v>548</v>
      </c>
      <c r="M234" s="18">
        <f t="shared" si="9"/>
        <v>1.5173611111111113E-2</v>
      </c>
      <c r="N234">
        <v>0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549</v>
      </c>
      <c r="H235" s="9" t="s">
        <v>153</v>
      </c>
      <c r="I235" s="9" t="s">
        <v>469</v>
      </c>
      <c r="J235" s="3" t="s">
        <v>2333</v>
      </c>
      <c r="K235" s="13" t="s">
        <v>550</v>
      </c>
      <c r="L235" s="14" t="s">
        <v>551</v>
      </c>
      <c r="M235" s="18">
        <f t="shared" si="9"/>
        <v>2.2962962962962963E-2</v>
      </c>
      <c r="N235">
        <f t="shared" si="10"/>
        <v>3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1582</v>
      </c>
      <c r="H236" s="9" t="s">
        <v>153</v>
      </c>
      <c r="I236" s="9" t="s">
        <v>1459</v>
      </c>
      <c r="J236" s="3" t="s">
        <v>2333</v>
      </c>
      <c r="K236" s="13" t="s">
        <v>1583</v>
      </c>
      <c r="L236" s="14" t="s">
        <v>1584</v>
      </c>
      <c r="M236" s="18">
        <f t="shared" si="9"/>
        <v>2.8321759259259255E-2</v>
      </c>
      <c r="N236">
        <f t="shared" si="10"/>
        <v>1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1990</v>
      </c>
      <c r="H237" s="9" t="s">
        <v>153</v>
      </c>
      <c r="I237" s="9" t="s">
        <v>1902</v>
      </c>
      <c r="J237" s="3" t="s">
        <v>2333</v>
      </c>
      <c r="K237" s="13" t="s">
        <v>1991</v>
      </c>
      <c r="L237" s="14" t="s">
        <v>1992</v>
      </c>
      <c r="M237" s="18">
        <f t="shared" si="9"/>
        <v>1.5856481481481555E-2</v>
      </c>
      <c r="N237">
        <f t="shared" si="10"/>
        <v>16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1993</v>
      </c>
      <c r="H238" s="9" t="s">
        <v>153</v>
      </c>
      <c r="I238" s="9" t="s">
        <v>1902</v>
      </c>
      <c r="J238" s="3" t="s">
        <v>2333</v>
      </c>
      <c r="K238" s="13" t="s">
        <v>1994</v>
      </c>
      <c r="L238" s="14" t="s">
        <v>1995</v>
      </c>
      <c r="M238" s="18">
        <f t="shared" si="9"/>
        <v>1.4513888888888937E-2</v>
      </c>
      <c r="N238">
        <f t="shared" si="10"/>
        <v>19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1996</v>
      </c>
      <c r="H239" s="9" t="s">
        <v>153</v>
      </c>
      <c r="I239" s="9" t="s">
        <v>1902</v>
      </c>
      <c r="J239" s="3" t="s">
        <v>2333</v>
      </c>
      <c r="K239" s="13" t="s">
        <v>1997</v>
      </c>
      <c r="L239" s="14" t="s">
        <v>1998</v>
      </c>
      <c r="M239" s="18">
        <f t="shared" si="9"/>
        <v>1.3611111111111129E-2</v>
      </c>
      <c r="N239">
        <f t="shared" si="10"/>
        <v>22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2247</v>
      </c>
      <c r="H240" s="9" t="s">
        <v>153</v>
      </c>
      <c r="I240" s="9" t="s">
        <v>2235</v>
      </c>
      <c r="J240" s="3" t="s">
        <v>2333</v>
      </c>
      <c r="K240" s="13" t="s">
        <v>2248</v>
      </c>
      <c r="L240" s="14" t="s">
        <v>2249</v>
      </c>
      <c r="M240" s="18">
        <f t="shared" si="9"/>
        <v>1.9641203703703702E-2</v>
      </c>
      <c r="N240">
        <f t="shared" si="10"/>
        <v>6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2250</v>
      </c>
      <c r="H241" s="9" t="s">
        <v>153</v>
      </c>
      <c r="I241" s="9" t="s">
        <v>2235</v>
      </c>
      <c r="J241" s="3" t="s">
        <v>2333</v>
      </c>
      <c r="K241" s="13" t="s">
        <v>2251</v>
      </c>
      <c r="L241" s="14" t="s">
        <v>2252</v>
      </c>
      <c r="M241" s="18">
        <f t="shared" si="9"/>
        <v>2.5752314814814825E-2</v>
      </c>
      <c r="N241">
        <f t="shared" si="10"/>
        <v>6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2253</v>
      </c>
      <c r="H242" s="9" t="s">
        <v>153</v>
      </c>
      <c r="I242" s="9" t="s">
        <v>2235</v>
      </c>
      <c r="J242" s="3" t="s">
        <v>2333</v>
      </c>
      <c r="K242" s="13" t="s">
        <v>2254</v>
      </c>
      <c r="L242" s="14" t="s">
        <v>2255</v>
      </c>
      <c r="M242" s="18">
        <f t="shared" si="9"/>
        <v>1.6388888888888897E-2</v>
      </c>
      <c r="N242">
        <f t="shared" si="10"/>
        <v>7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2256</v>
      </c>
      <c r="H243" s="9" t="s">
        <v>153</v>
      </c>
      <c r="I243" s="9" t="s">
        <v>2235</v>
      </c>
      <c r="J243" s="3" t="s">
        <v>2333</v>
      </c>
      <c r="K243" s="13" t="s">
        <v>2257</v>
      </c>
      <c r="L243" s="14" t="s">
        <v>2258</v>
      </c>
      <c r="M243" s="18">
        <f t="shared" si="9"/>
        <v>1.6296296296296364E-2</v>
      </c>
      <c r="N243">
        <f t="shared" si="10"/>
        <v>9</v>
      </c>
    </row>
    <row r="244" spans="1:14" x14ac:dyDescent="0.25">
      <c r="A244" s="11"/>
      <c r="B244" s="12"/>
      <c r="C244" s="12"/>
      <c r="D244" s="12"/>
      <c r="E244" s="12"/>
      <c r="F244" s="12"/>
      <c r="G244" s="9" t="s">
        <v>2259</v>
      </c>
      <c r="H244" s="9" t="s">
        <v>153</v>
      </c>
      <c r="I244" s="9" t="s">
        <v>2235</v>
      </c>
      <c r="J244" s="3" t="s">
        <v>2333</v>
      </c>
      <c r="K244" s="13" t="s">
        <v>2260</v>
      </c>
      <c r="L244" s="14" t="s">
        <v>2261</v>
      </c>
      <c r="M244" s="18">
        <f t="shared" si="9"/>
        <v>1.4305555555555571E-2</v>
      </c>
      <c r="N244">
        <f t="shared" si="10"/>
        <v>9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2262</v>
      </c>
      <c r="H245" s="9" t="s">
        <v>153</v>
      </c>
      <c r="I245" s="9" t="s">
        <v>2235</v>
      </c>
      <c r="J245" s="3" t="s">
        <v>2333</v>
      </c>
      <c r="K245" s="13" t="s">
        <v>2263</v>
      </c>
      <c r="L245" s="14" t="s">
        <v>2264</v>
      </c>
      <c r="M245" s="18">
        <f t="shared" si="9"/>
        <v>1.5636574074074039E-2</v>
      </c>
      <c r="N245">
        <f t="shared" si="10"/>
        <v>10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2265</v>
      </c>
      <c r="H246" s="9" t="s">
        <v>153</v>
      </c>
      <c r="I246" s="9" t="s">
        <v>2235</v>
      </c>
      <c r="J246" s="3" t="s">
        <v>2333</v>
      </c>
      <c r="K246" s="13" t="s">
        <v>2266</v>
      </c>
      <c r="L246" s="14" t="s">
        <v>2267</v>
      </c>
      <c r="M246" s="18">
        <f t="shared" si="9"/>
        <v>1.591435185185186E-2</v>
      </c>
      <c r="N246">
        <f t="shared" si="10"/>
        <v>12</v>
      </c>
    </row>
    <row r="247" spans="1:14" x14ac:dyDescent="0.25">
      <c r="A247" s="11"/>
      <c r="B247" s="12"/>
      <c r="C247" s="9" t="s">
        <v>162</v>
      </c>
      <c r="D247" s="9" t="s">
        <v>163</v>
      </c>
      <c r="E247" s="9" t="s">
        <v>163</v>
      </c>
      <c r="F247" s="9" t="s">
        <v>15</v>
      </c>
      <c r="G247" s="10" t="s">
        <v>12</v>
      </c>
      <c r="H247" s="5"/>
      <c r="I247" s="5"/>
      <c r="J247" s="6"/>
      <c r="K247" s="7"/>
      <c r="L247" s="8"/>
    </row>
    <row r="248" spans="1:14" x14ac:dyDescent="0.25">
      <c r="A248" s="11"/>
      <c r="B248" s="12"/>
      <c r="C248" s="12"/>
      <c r="D248" s="12"/>
      <c r="E248" s="12"/>
      <c r="F248" s="12"/>
      <c r="G248" s="9" t="s">
        <v>164</v>
      </c>
      <c r="H248" s="9" t="s">
        <v>127</v>
      </c>
      <c r="I248" s="9" t="s">
        <v>18</v>
      </c>
      <c r="J248" s="3" t="s">
        <v>2333</v>
      </c>
      <c r="K248" s="13" t="s">
        <v>165</v>
      </c>
      <c r="L248" s="14" t="s">
        <v>166</v>
      </c>
      <c r="M248" s="18">
        <f t="shared" si="9"/>
        <v>1.7465277777777732E-2</v>
      </c>
      <c r="N248">
        <f t="shared" si="10"/>
        <v>9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167</v>
      </c>
      <c r="H249" s="9" t="s">
        <v>127</v>
      </c>
      <c r="I249" s="9" t="s">
        <v>18</v>
      </c>
      <c r="J249" s="3" t="s">
        <v>2333</v>
      </c>
      <c r="K249" s="13" t="s">
        <v>168</v>
      </c>
      <c r="L249" s="14" t="s">
        <v>169</v>
      </c>
      <c r="M249" s="18">
        <f t="shared" si="9"/>
        <v>1.3391203703703614E-2</v>
      </c>
      <c r="N249">
        <f t="shared" si="10"/>
        <v>12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170</v>
      </c>
      <c r="H250" s="9" t="s">
        <v>127</v>
      </c>
      <c r="I250" s="9" t="s">
        <v>18</v>
      </c>
      <c r="J250" s="3" t="s">
        <v>2333</v>
      </c>
      <c r="K250" s="13" t="s">
        <v>171</v>
      </c>
      <c r="L250" s="14" t="s">
        <v>172</v>
      </c>
      <c r="M250" s="18">
        <f t="shared" si="9"/>
        <v>2.2696759259259291E-2</v>
      </c>
      <c r="N250">
        <f t="shared" si="10"/>
        <v>14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552</v>
      </c>
      <c r="H251" s="9" t="s">
        <v>127</v>
      </c>
      <c r="I251" s="9" t="s">
        <v>469</v>
      </c>
      <c r="J251" s="3" t="s">
        <v>2333</v>
      </c>
      <c r="K251" s="13" t="s">
        <v>553</v>
      </c>
      <c r="L251" s="14" t="s">
        <v>554</v>
      </c>
      <c r="M251" s="18">
        <f t="shared" si="9"/>
        <v>1.9317129629629559E-2</v>
      </c>
      <c r="N251">
        <f t="shared" si="10"/>
        <v>8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555</v>
      </c>
      <c r="H252" s="9" t="s">
        <v>127</v>
      </c>
      <c r="I252" s="9" t="s">
        <v>469</v>
      </c>
      <c r="J252" s="3" t="s">
        <v>2333</v>
      </c>
      <c r="K252" s="13" t="s">
        <v>556</v>
      </c>
      <c r="L252" s="14" t="s">
        <v>557</v>
      </c>
      <c r="M252" s="18">
        <f t="shared" si="9"/>
        <v>1.4490740740740748E-2</v>
      </c>
      <c r="N252">
        <f t="shared" si="10"/>
        <v>13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1066</v>
      </c>
      <c r="H253" s="9" t="s">
        <v>127</v>
      </c>
      <c r="I253" s="9" t="s">
        <v>995</v>
      </c>
      <c r="J253" s="3" t="s">
        <v>2333</v>
      </c>
      <c r="K253" s="13" t="s">
        <v>1067</v>
      </c>
      <c r="L253" s="14" t="s">
        <v>1068</v>
      </c>
      <c r="M253" s="18">
        <f t="shared" si="9"/>
        <v>1.8263888888888913E-2</v>
      </c>
      <c r="N253">
        <f t="shared" si="10"/>
        <v>9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1069</v>
      </c>
      <c r="H254" s="9" t="s">
        <v>127</v>
      </c>
      <c r="I254" s="9" t="s">
        <v>995</v>
      </c>
      <c r="J254" s="3" t="s">
        <v>2333</v>
      </c>
      <c r="K254" s="13" t="s">
        <v>1070</v>
      </c>
      <c r="L254" s="14" t="s">
        <v>1071</v>
      </c>
      <c r="M254" s="18">
        <f t="shared" si="9"/>
        <v>1.8796296296296311E-2</v>
      </c>
      <c r="N254">
        <f t="shared" si="10"/>
        <v>14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1585</v>
      </c>
      <c r="H255" s="9" t="s">
        <v>127</v>
      </c>
      <c r="I255" s="9" t="s">
        <v>1459</v>
      </c>
      <c r="J255" s="3" t="s">
        <v>2333</v>
      </c>
      <c r="K255" s="13" t="s">
        <v>1586</v>
      </c>
      <c r="L255" s="14" t="s">
        <v>1587</v>
      </c>
      <c r="M255" s="18">
        <f t="shared" si="9"/>
        <v>1.9664351851851863E-2</v>
      </c>
      <c r="N255">
        <f t="shared" si="10"/>
        <v>4</v>
      </c>
    </row>
    <row r="256" spans="1:14" x14ac:dyDescent="0.25">
      <c r="A256" s="11"/>
      <c r="B256" s="12"/>
      <c r="C256" s="12"/>
      <c r="D256" s="12"/>
      <c r="E256" s="12"/>
      <c r="F256" s="12"/>
      <c r="G256" s="9" t="s">
        <v>1588</v>
      </c>
      <c r="H256" s="9" t="s">
        <v>127</v>
      </c>
      <c r="I256" s="9" t="s">
        <v>1459</v>
      </c>
      <c r="J256" s="3" t="s">
        <v>2333</v>
      </c>
      <c r="K256" s="13" t="s">
        <v>1589</v>
      </c>
      <c r="L256" s="14" t="s">
        <v>1590</v>
      </c>
      <c r="M256" s="18">
        <f t="shared" si="9"/>
        <v>1.6134259259259265E-2</v>
      </c>
      <c r="N256">
        <f t="shared" si="10"/>
        <v>9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1591</v>
      </c>
      <c r="H257" s="9" t="s">
        <v>127</v>
      </c>
      <c r="I257" s="9" t="s">
        <v>1459</v>
      </c>
      <c r="J257" s="3" t="s">
        <v>2333</v>
      </c>
      <c r="K257" s="13" t="s">
        <v>1592</v>
      </c>
      <c r="L257" s="14" t="s">
        <v>1593</v>
      </c>
      <c r="M257" s="18">
        <f t="shared" si="9"/>
        <v>2.0856481481481448E-2</v>
      </c>
      <c r="N257">
        <f t="shared" si="10"/>
        <v>12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1594</v>
      </c>
      <c r="H258" s="9" t="s">
        <v>127</v>
      </c>
      <c r="I258" s="9" t="s">
        <v>1459</v>
      </c>
      <c r="J258" s="3" t="s">
        <v>2333</v>
      </c>
      <c r="K258" s="13" t="s">
        <v>1595</v>
      </c>
      <c r="L258" s="14" t="s">
        <v>1596</v>
      </c>
      <c r="M258" s="18">
        <f t="shared" si="9"/>
        <v>1.9085648148148171E-2</v>
      </c>
      <c r="N258">
        <f t="shared" si="10"/>
        <v>14</v>
      </c>
    </row>
    <row r="259" spans="1:14" x14ac:dyDescent="0.25">
      <c r="A259" s="11"/>
      <c r="B259" s="12"/>
      <c r="C259" s="9" t="s">
        <v>1072</v>
      </c>
      <c r="D259" s="9" t="s">
        <v>1073</v>
      </c>
      <c r="E259" s="9" t="s">
        <v>1073</v>
      </c>
      <c r="F259" s="9" t="s">
        <v>15</v>
      </c>
      <c r="G259" s="10" t="s">
        <v>12</v>
      </c>
      <c r="H259" s="5"/>
      <c r="I259" s="5"/>
      <c r="J259" s="6"/>
      <c r="K259" s="7"/>
      <c r="L259" s="8"/>
    </row>
    <row r="260" spans="1:14" x14ac:dyDescent="0.25">
      <c r="A260" s="11"/>
      <c r="B260" s="12"/>
      <c r="C260" s="12"/>
      <c r="D260" s="12"/>
      <c r="E260" s="12"/>
      <c r="F260" s="12"/>
      <c r="G260" s="9" t="s">
        <v>1074</v>
      </c>
      <c r="H260" s="9" t="s">
        <v>127</v>
      </c>
      <c r="I260" s="9" t="s">
        <v>995</v>
      </c>
      <c r="J260" s="3" t="s">
        <v>2333</v>
      </c>
      <c r="K260" s="13" t="s">
        <v>1075</v>
      </c>
      <c r="L260" s="14" t="s">
        <v>1076</v>
      </c>
      <c r="M260" s="18">
        <f t="shared" ref="M260:M322" si="11">L260-K260</f>
        <v>4.5578703703703705E-2</v>
      </c>
      <c r="N260">
        <f t="shared" ref="N260:N322" si="12">HOUR(K260)</f>
        <v>6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1999</v>
      </c>
      <c r="H261" s="9" t="s">
        <v>127</v>
      </c>
      <c r="I261" s="9" t="s">
        <v>1902</v>
      </c>
      <c r="J261" s="3" t="s">
        <v>2333</v>
      </c>
      <c r="K261" s="13" t="s">
        <v>2000</v>
      </c>
      <c r="L261" s="14" t="s">
        <v>2001</v>
      </c>
      <c r="M261" s="18">
        <f t="shared" si="11"/>
        <v>1.3692129629629624E-2</v>
      </c>
      <c r="N261">
        <f t="shared" si="12"/>
        <v>4</v>
      </c>
    </row>
    <row r="262" spans="1:14" x14ac:dyDescent="0.25">
      <c r="A262" s="11"/>
      <c r="B262" s="12"/>
      <c r="C262" s="9" t="s">
        <v>173</v>
      </c>
      <c r="D262" s="9" t="s">
        <v>174</v>
      </c>
      <c r="E262" s="9" t="s">
        <v>174</v>
      </c>
      <c r="F262" s="9" t="s">
        <v>15</v>
      </c>
      <c r="G262" s="10" t="s">
        <v>12</v>
      </c>
      <c r="H262" s="5"/>
      <c r="I262" s="5"/>
      <c r="J262" s="6"/>
      <c r="K262" s="7"/>
      <c r="L262" s="8"/>
    </row>
    <row r="263" spans="1:14" x14ac:dyDescent="0.25">
      <c r="A263" s="11"/>
      <c r="B263" s="12"/>
      <c r="C263" s="12"/>
      <c r="D263" s="12"/>
      <c r="E263" s="12"/>
      <c r="F263" s="12"/>
      <c r="G263" s="9" t="s">
        <v>175</v>
      </c>
      <c r="H263" s="9" t="s">
        <v>127</v>
      </c>
      <c r="I263" s="9" t="s">
        <v>18</v>
      </c>
      <c r="J263" s="3" t="s">
        <v>2333</v>
      </c>
      <c r="K263" s="13" t="s">
        <v>176</v>
      </c>
      <c r="L263" s="14" t="s">
        <v>177</v>
      </c>
      <c r="M263" s="18">
        <f t="shared" si="11"/>
        <v>3.133101851851855E-2</v>
      </c>
      <c r="N263">
        <f t="shared" si="12"/>
        <v>9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178</v>
      </c>
      <c r="H264" s="9" t="s">
        <v>127</v>
      </c>
      <c r="I264" s="9" t="s">
        <v>18</v>
      </c>
      <c r="J264" s="3" t="s">
        <v>2333</v>
      </c>
      <c r="K264" s="13" t="s">
        <v>179</v>
      </c>
      <c r="L264" s="14" t="s">
        <v>180</v>
      </c>
      <c r="M264" s="18">
        <f t="shared" si="11"/>
        <v>3.5393518518518463E-2</v>
      </c>
      <c r="N264">
        <f t="shared" si="12"/>
        <v>14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1597</v>
      </c>
      <c r="H265" s="9" t="s">
        <v>127</v>
      </c>
      <c r="I265" s="9" t="s">
        <v>1459</v>
      </c>
      <c r="J265" s="3" t="s">
        <v>2333</v>
      </c>
      <c r="K265" s="13" t="s">
        <v>1598</v>
      </c>
      <c r="L265" s="14" t="s">
        <v>1599</v>
      </c>
      <c r="M265" s="18">
        <f t="shared" si="11"/>
        <v>2.8298611111111094E-2</v>
      </c>
      <c r="N265">
        <f t="shared" si="12"/>
        <v>14</v>
      </c>
    </row>
    <row r="266" spans="1:14" x14ac:dyDescent="0.25">
      <c r="A266" s="11"/>
      <c r="B266" s="12"/>
      <c r="C266" s="9" t="s">
        <v>181</v>
      </c>
      <c r="D266" s="9" t="s">
        <v>182</v>
      </c>
      <c r="E266" s="9" t="s">
        <v>182</v>
      </c>
      <c r="F266" s="9" t="s">
        <v>15</v>
      </c>
      <c r="G266" s="10" t="s">
        <v>12</v>
      </c>
      <c r="H266" s="5"/>
      <c r="I266" s="5"/>
      <c r="J266" s="6"/>
      <c r="K266" s="7"/>
      <c r="L266" s="8"/>
    </row>
    <row r="267" spans="1:14" x14ac:dyDescent="0.25">
      <c r="A267" s="11"/>
      <c r="B267" s="12"/>
      <c r="C267" s="12"/>
      <c r="D267" s="12"/>
      <c r="E267" s="12"/>
      <c r="F267" s="12"/>
      <c r="G267" s="9" t="s">
        <v>183</v>
      </c>
      <c r="H267" s="9" t="s">
        <v>127</v>
      </c>
      <c r="I267" s="9" t="s">
        <v>18</v>
      </c>
      <c r="J267" s="3" t="s">
        <v>2333</v>
      </c>
      <c r="K267" s="13" t="s">
        <v>184</v>
      </c>
      <c r="L267" s="14" t="s">
        <v>185</v>
      </c>
      <c r="M267" s="18">
        <f t="shared" si="11"/>
        <v>1.3726851851851851E-2</v>
      </c>
      <c r="N267">
        <f t="shared" si="12"/>
        <v>7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186</v>
      </c>
      <c r="H268" s="9" t="s">
        <v>153</v>
      </c>
      <c r="I268" s="9" t="s">
        <v>18</v>
      </c>
      <c r="J268" s="3" t="s">
        <v>2333</v>
      </c>
      <c r="K268" s="13" t="s">
        <v>187</v>
      </c>
      <c r="L268" s="14" t="s">
        <v>188</v>
      </c>
      <c r="M268" s="18">
        <f t="shared" si="11"/>
        <v>5.3784722222222192E-2</v>
      </c>
      <c r="N268">
        <f t="shared" si="12"/>
        <v>17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558</v>
      </c>
      <c r="H269" s="9" t="s">
        <v>153</v>
      </c>
      <c r="I269" s="9" t="s">
        <v>469</v>
      </c>
      <c r="J269" s="3" t="s">
        <v>2333</v>
      </c>
      <c r="K269" s="13" t="s">
        <v>559</v>
      </c>
      <c r="L269" s="14" t="s">
        <v>560</v>
      </c>
      <c r="M269" s="18">
        <f t="shared" si="11"/>
        <v>1.9444444444444375E-2</v>
      </c>
      <c r="N269">
        <f t="shared" si="12"/>
        <v>16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1077</v>
      </c>
      <c r="H270" s="9" t="s">
        <v>153</v>
      </c>
      <c r="I270" s="9" t="s">
        <v>995</v>
      </c>
      <c r="J270" s="3" t="s">
        <v>2333</v>
      </c>
      <c r="K270" s="13" t="s">
        <v>1078</v>
      </c>
      <c r="L270" s="14" t="s">
        <v>1079</v>
      </c>
      <c r="M270" s="18">
        <f t="shared" si="11"/>
        <v>2.6030092592592702E-2</v>
      </c>
      <c r="N270">
        <f t="shared" si="12"/>
        <v>16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2268</v>
      </c>
      <c r="H271" s="9" t="s">
        <v>127</v>
      </c>
      <c r="I271" s="9" t="s">
        <v>2235</v>
      </c>
      <c r="J271" s="3" t="s">
        <v>2333</v>
      </c>
      <c r="K271" s="13" t="s">
        <v>2269</v>
      </c>
      <c r="L271" s="14" t="s">
        <v>2270</v>
      </c>
      <c r="M271" s="18">
        <f t="shared" si="11"/>
        <v>1.1550925925925992E-2</v>
      </c>
      <c r="N271">
        <f t="shared" si="12"/>
        <v>11</v>
      </c>
    </row>
    <row r="272" spans="1:14" x14ac:dyDescent="0.25">
      <c r="A272" s="11"/>
      <c r="B272" s="12"/>
      <c r="C272" s="9" t="s">
        <v>104</v>
      </c>
      <c r="D272" s="9" t="s">
        <v>105</v>
      </c>
      <c r="E272" s="10" t="s">
        <v>12</v>
      </c>
      <c r="F272" s="5"/>
      <c r="G272" s="5"/>
      <c r="H272" s="5"/>
      <c r="I272" s="5"/>
      <c r="J272" s="6"/>
      <c r="K272" s="7"/>
      <c r="L272" s="8"/>
    </row>
    <row r="273" spans="1:14" x14ac:dyDescent="0.25">
      <c r="A273" s="11"/>
      <c r="B273" s="12"/>
      <c r="C273" s="12"/>
      <c r="D273" s="12"/>
      <c r="E273" s="9" t="s">
        <v>105</v>
      </c>
      <c r="F273" s="9" t="s">
        <v>15</v>
      </c>
      <c r="G273" s="10" t="s">
        <v>12</v>
      </c>
      <c r="H273" s="5"/>
      <c r="I273" s="5"/>
      <c r="J273" s="6"/>
      <c r="K273" s="7"/>
      <c r="L273" s="8"/>
    </row>
    <row r="274" spans="1:14" x14ac:dyDescent="0.25">
      <c r="A274" s="11"/>
      <c r="B274" s="12"/>
      <c r="C274" s="12"/>
      <c r="D274" s="12"/>
      <c r="E274" s="12"/>
      <c r="F274" s="12"/>
      <c r="G274" s="9" t="s">
        <v>189</v>
      </c>
      <c r="H274" s="9" t="s">
        <v>127</v>
      </c>
      <c r="I274" s="9" t="s">
        <v>18</v>
      </c>
      <c r="J274" s="3" t="s">
        <v>2333</v>
      </c>
      <c r="K274" s="13" t="s">
        <v>190</v>
      </c>
      <c r="L274" s="14" t="s">
        <v>191</v>
      </c>
      <c r="M274" s="18">
        <f t="shared" si="11"/>
        <v>1.4004629629629617E-2</v>
      </c>
      <c r="N274">
        <f t="shared" si="12"/>
        <v>3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561</v>
      </c>
      <c r="H275" s="9" t="s">
        <v>127</v>
      </c>
      <c r="I275" s="9" t="s">
        <v>469</v>
      </c>
      <c r="J275" s="3" t="s">
        <v>2333</v>
      </c>
      <c r="K275" s="13" t="s">
        <v>562</v>
      </c>
      <c r="L275" s="14" t="s">
        <v>563</v>
      </c>
      <c r="M275" s="18">
        <f t="shared" si="11"/>
        <v>1.4097222222222233E-2</v>
      </c>
      <c r="N275">
        <f t="shared" si="12"/>
        <v>3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564</v>
      </c>
      <c r="H276" s="9" t="s">
        <v>127</v>
      </c>
      <c r="I276" s="9" t="s">
        <v>469</v>
      </c>
      <c r="J276" s="3" t="s">
        <v>2333</v>
      </c>
      <c r="K276" s="13" t="s">
        <v>565</v>
      </c>
      <c r="L276" s="14" t="s">
        <v>566</v>
      </c>
      <c r="M276" s="18">
        <f t="shared" si="11"/>
        <v>1.1273148148148171E-2</v>
      </c>
      <c r="N276">
        <f t="shared" si="12"/>
        <v>5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567</v>
      </c>
      <c r="H277" s="9" t="s">
        <v>127</v>
      </c>
      <c r="I277" s="9" t="s">
        <v>469</v>
      </c>
      <c r="J277" s="3" t="s">
        <v>2333</v>
      </c>
      <c r="K277" s="13" t="s">
        <v>568</v>
      </c>
      <c r="L277" s="14" t="s">
        <v>569</v>
      </c>
      <c r="M277" s="18">
        <f t="shared" si="11"/>
        <v>3.4988425925925937E-2</v>
      </c>
      <c r="N277">
        <f t="shared" si="12"/>
        <v>7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1080</v>
      </c>
      <c r="H278" s="9" t="s">
        <v>127</v>
      </c>
      <c r="I278" s="9" t="s">
        <v>995</v>
      </c>
      <c r="J278" s="3" t="s">
        <v>2333</v>
      </c>
      <c r="K278" s="13" t="s">
        <v>1081</v>
      </c>
      <c r="L278" s="14" t="s">
        <v>1082</v>
      </c>
      <c r="M278" s="18">
        <f t="shared" si="11"/>
        <v>1.3796296296296306E-2</v>
      </c>
      <c r="N278">
        <f t="shared" si="12"/>
        <v>3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1083</v>
      </c>
      <c r="H279" s="9" t="s">
        <v>127</v>
      </c>
      <c r="I279" s="9" t="s">
        <v>995</v>
      </c>
      <c r="J279" s="3" t="s">
        <v>2333</v>
      </c>
      <c r="K279" s="13" t="s">
        <v>1084</v>
      </c>
      <c r="L279" s="14" t="s">
        <v>1085</v>
      </c>
      <c r="M279" s="18">
        <f t="shared" si="11"/>
        <v>2.6643518518518539E-2</v>
      </c>
      <c r="N279">
        <f t="shared" si="12"/>
        <v>8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1086</v>
      </c>
      <c r="H280" s="9" t="s">
        <v>127</v>
      </c>
      <c r="I280" s="9" t="s">
        <v>995</v>
      </c>
      <c r="J280" s="3" t="s">
        <v>2333</v>
      </c>
      <c r="K280" s="13" t="s">
        <v>1087</v>
      </c>
      <c r="L280" s="14" t="s">
        <v>1088</v>
      </c>
      <c r="M280" s="18">
        <f t="shared" si="11"/>
        <v>6.0775462962962989E-2</v>
      </c>
      <c r="N280">
        <f t="shared" si="12"/>
        <v>12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1600</v>
      </c>
      <c r="H281" s="9" t="s">
        <v>127</v>
      </c>
      <c r="I281" s="9" t="s">
        <v>1459</v>
      </c>
      <c r="J281" s="3" t="s">
        <v>2333</v>
      </c>
      <c r="K281" s="13" t="s">
        <v>1601</v>
      </c>
      <c r="L281" s="14" t="s">
        <v>1602</v>
      </c>
      <c r="M281" s="18">
        <f t="shared" si="11"/>
        <v>1.4618055555555565E-2</v>
      </c>
      <c r="N281">
        <f t="shared" si="12"/>
        <v>3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1603</v>
      </c>
      <c r="H282" s="9" t="s">
        <v>127</v>
      </c>
      <c r="I282" s="9" t="s">
        <v>1459</v>
      </c>
      <c r="J282" s="3" t="s">
        <v>2333</v>
      </c>
      <c r="K282" s="13" t="s">
        <v>1604</v>
      </c>
      <c r="L282" s="14" t="s">
        <v>1605</v>
      </c>
      <c r="M282" s="18">
        <f t="shared" si="11"/>
        <v>2.1006944444444453E-2</v>
      </c>
      <c r="N282">
        <f t="shared" si="12"/>
        <v>8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2002</v>
      </c>
      <c r="H283" s="9" t="s">
        <v>127</v>
      </c>
      <c r="I283" s="9" t="s">
        <v>1902</v>
      </c>
      <c r="J283" s="3" t="s">
        <v>2333</v>
      </c>
      <c r="K283" s="13" t="s">
        <v>2003</v>
      </c>
      <c r="L283" s="14" t="s">
        <v>2004</v>
      </c>
      <c r="M283" s="18">
        <f t="shared" si="11"/>
        <v>1.3101851851851837E-2</v>
      </c>
      <c r="N283">
        <f t="shared" si="12"/>
        <v>4</v>
      </c>
    </row>
    <row r="284" spans="1:14" x14ac:dyDescent="0.25">
      <c r="A284" s="11"/>
      <c r="B284" s="12"/>
      <c r="C284" s="12"/>
      <c r="D284" s="12"/>
      <c r="E284" s="9" t="s">
        <v>192</v>
      </c>
      <c r="F284" s="9" t="s">
        <v>15</v>
      </c>
      <c r="G284" s="10" t="s">
        <v>12</v>
      </c>
      <c r="H284" s="5"/>
      <c r="I284" s="5"/>
      <c r="J284" s="6"/>
      <c r="K284" s="7"/>
      <c r="L284" s="8"/>
    </row>
    <row r="285" spans="1:14" x14ac:dyDescent="0.25">
      <c r="A285" s="11"/>
      <c r="B285" s="12"/>
      <c r="C285" s="12"/>
      <c r="D285" s="12"/>
      <c r="E285" s="12"/>
      <c r="F285" s="12"/>
      <c r="G285" s="9" t="s">
        <v>193</v>
      </c>
      <c r="H285" s="9" t="s">
        <v>127</v>
      </c>
      <c r="I285" s="9" t="s">
        <v>18</v>
      </c>
      <c r="J285" s="3" t="s">
        <v>2333</v>
      </c>
      <c r="K285" s="13" t="s">
        <v>194</v>
      </c>
      <c r="L285" s="14" t="s">
        <v>195</v>
      </c>
      <c r="M285" s="18">
        <f t="shared" si="11"/>
        <v>2.8437499999999893E-2</v>
      </c>
      <c r="N285">
        <f t="shared" si="12"/>
        <v>17</v>
      </c>
    </row>
    <row r="286" spans="1:14" x14ac:dyDescent="0.25">
      <c r="A286" s="11"/>
      <c r="B286" s="12"/>
      <c r="C286" s="12"/>
      <c r="D286" s="12"/>
      <c r="E286" s="12"/>
      <c r="F286" s="12"/>
      <c r="G286" s="9" t="s">
        <v>196</v>
      </c>
      <c r="H286" s="9" t="s">
        <v>127</v>
      </c>
      <c r="I286" s="9" t="s">
        <v>18</v>
      </c>
      <c r="J286" s="3" t="s">
        <v>2333</v>
      </c>
      <c r="K286" s="13" t="s">
        <v>197</v>
      </c>
      <c r="L286" s="14" t="s">
        <v>198</v>
      </c>
      <c r="M286" s="18">
        <f t="shared" si="11"/>
        <v>1.4918981481481408E-2</v>
      </c>
      <c r="N286">
        <f t="shared" si="12"/>
        <v>21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570</v>
      </c>
      <c r="H287" s="9" t="s">
        <v>127</v>
      </c>
      <c r="I287" s="9" t="s">
        <v>469</v>
      </c>
      <c r="J287" s="3" t="s">
        <v>2333</v>
      </c>
      <c r="K287" s="13" t="s">
        <v>571</v>
      </c>
      <c r="L287" s="14" t="s">
        <v>572</v>
      </c>
      <c r="M287" s="18">
        <f t="shared" si="11"/>
        <v>4.0173611111111174E-2</v>
      </c>
      <c r="N287">
        <f t="shared" si="12"/>
        <v>13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573</v>
      </c>
      <c r="H288" s="9" t="s">
        <v>127</v>
      </c>
      <c r="I288" s="9" t="s">
        <v>469</v>
      </c>
      <c r="J288" s="3" t="s">
        <v>2333</v>
      </c>
      <c r="K288" s="13" t="s">
        <v>574</v>
      </c>
      <c r="L288" s="14" t="s">
        <v>575</v>
      </c>
      <c r="M288" s="18">
        <f t="shared" si="11"/>
        <v>2.0474537037037055E-2</v>
      </c>
      <c r="N288">
        <f t="shared" si="12"/>
        <v>17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576</v>
      </c>
      <c r="H289" s="9" t="s">
        <v>127</v>
      </c>
      <c r="I289" s="9" t="s">
        <v>469</v>
      </c>
      <c r="J289" s="3" t="s">
        <v>2333</v>
      </c>
      <c r="K289" s="13" t="s">
        <v>577</v>
      </c>
      <c r="L289" s="14" t="s">
        <v>578</v>
      </c>
      <c r="M289" s="18">
        <f t="shared" si="11"/>
        <v>1.4664351851851776E-2</v>
      </c>
      <c r="N289">
        <f t="shared" si="12"/>
        <v>21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1089</v>
      </c>
      <c r="H290" s="9" t="s">
        <v>127</v>
      </c>
      <c r="I290" s="9" t="s">
        <v>995</v>
      </c>
      <c r="J290" s="3" t="s">
        <v>2333</v>
      </c>
      <c r="K290" s="13" t="s">
        <v>1090</v>
      </c>
      <c r="L290" s="14" t="s">
        <v>1091</v>
      </c>
      <c r="M290" s="18">
        <f t="shared" si="11"/>
        <v>3.3287037037037059E-2</v>
      </c>
      <c r="N290">
        <f t="shared" si="12"/>
        <v>6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1092</v>
      </c>
      <c r="H291" s="9" t="s">
        <v>127</v>
      </c>
      <c r="I291" s="9" t="s">
        <v>995</v>
      </c>
      <c r="J291" s="3" t="s">
        <v>2333</v>
      </c>
      <c r="K291" s="13" t="s">
        <v>1093</v>
      </c>
      <c r="L291" s="14" t="s">
        <v>1094</v>
      </c>
      <c r="M291" s="18">
        <f t="shared" si="11"/>
        <v>4.2164351851851856E-2</v>
      </c>
      <c r="N291">
        <f t="shared" si="12"/>
        <v>11</v>
      </c>
    </row>
    <row r="292" spans="1:14" x14ac:dyDescent="0.25">
      <c r="A292" s="11"/>
      <c r="B292" s="12"/>
      <c r="C292" s="12"/>
      <c r="D292" s="12"/>
      <c r="E292" s="12"/>
      <c r="F292" s="12"/>
      <c r="G292" s="9" t="s">
        <v>1095</v>
      </c>
      <c r="H292" s="9" t="s">
        <v>127</v>
      </c>
      <c r="I292" s="9" t="s">
        <v>995</v>
      </c>
      <c r="J292" s="3" t="s">
        <v>2333</v>
      </c>
      <c r="K292" s="13" t="s">
        <v>1096</v>
      </c>
      <c r="L292" s="14" t="s">
        <v>1097</v>
      </c>
      <c r="M292" s="18">
        <f t="shared" si="11"/>
        <v>2.4513888888888946E-2</v>
      </c>
      <c r="N292">
        <f t="shared" si="12"/>
        <v>17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1098</v>
      </c>
      <c r="H293" s="9" t="s">
        <v>127</v>
      </c>
      <c r="I293" s="9" t="s">
        <v>995</v>
      </c>
      <c r="J293" s="3" t="s">
        <v>2333</v>
      </c>
      <c r="K293" s="13" t="s">
        <v>1099</v>
      </c>
      <c r="L293" s="14" t="s">
        <v>1100</v>
      </c>
      <c r="M293" s="18">
        <f t="shared" si="11"/>
        <v>1.9456018518518636E-2</v>
      </c>
      <c r="N293">
        <f t="shared" si="12"/>
        <v>21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1606</v>
      </c>
      <c r="H294" s="9" t="s">
        <v>127</v>
      </c>
      <c r="I294" s="9" t="s">
        <v>1459</v>
      </c>
      <c r="J294" s="3" t="s">
        <v>2333</v>
      </c>
      <c r="K294" s="13" t="s">
        <v>1607</v>
      </c>
      <c r="L294" s="14" t="s">
        <v>1608</v>
      </c>
      <c r="M294" s="18">
        <f t="shared" si="11"/>
        <v>1.3773148148148118E-2</v>
      </c>
      <c r="N294">
        <f t="shared" si="12"/>
        <v>6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1609</v>
      </c>
      <c r="H295" s="9" t="s">
        <v>127</v>
      </c>
      <c r="I295" s="9" t="s">
        <v>1459</v>
      </c>
      <c r="J295" s="3" t="s">
        <v>2333</v>
      </c>
      <c r="K295" s="13" t="s">
        <v>1610</v>
      </c>
      <c r="L295" s="14" t="s">
        <v>1611</v>
      </c>
      <c r="M295" s="18">
        <f t="shared" si="11"/>
        <v>2.712962962962967E-2</v>
      </c>
      <c r="N295">
        <f t="shared" si="12"/>
        <v>11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1612</v>
      </c>
      <c r="H296" s="9" t="s">
        <v>127</v>
      </c>
      <c r="I296" s="9" t="s">
        <v>1459</v>
      </c>
      <c r="J296" s="3" t="s">
        <v>2333</v>
      </c>
      <c r="K296" s="13" t="s">
        <v>979</v>
      </c>
      <c r="L296" s="14" t="s">
        <v>1613</v>
      </c>
      <c r="M296" s="18">
        <f t="shared" si="11"/>
        <v>2.7951388888888817E-2</v>
      </c>
      <c r="N296">
        <f t="shared" si="12"/>
        <v>12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1614</v>
      </c>
      <c r="H297" s="9" t="s">
        <v>127</v>
      </c>
      <c r="I297" s="9" t="s">
        <v>1459</v>
      </c>
      <c r="J297" s="3" t="s">
        <v>2333</v>
      </c>
      <c r="K297" s="13" t="s">
        <v>1615</v>
      </c>
      <c r="L297" s="14" t="s">
        <v>1616</v>
      </c>
      <c r="M297" s="18">
        <f t="shared" si="11"/>
        <v>1.6331018518518592E-2</v>
      </c>
      <c r="N297">
        <f t="shared" si="12"/>
        <v>17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1617</v>
      </c>
      <c r="H298" s="9" t="s">
        <v>127</v>
      </c>
      <c r="I298" s="9" t="s">
        <v>1459</v>
      </c>
      <c r="J298" s="3" t="s">
        <v>2333</v>
      </c>
      <c r="K298" s="13" t="s">
        <v>1618</v>
      </c>
      <c r="L298" s="14" t="s">
        <v>1619</v>
      </c>
      <c r="M298" s="18">
        <f t="shared" si="11"/>
        <v>1.5219907407407418E-2</v>
      </c>
      <c r="N298">
        <f t="shared" si="12"/>
        <v>20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2005</v>
      </c>
      <c r="H299" s="9" t="s">
        <v>127</v>
      </c>
      <c r="I299" s="9" t="s">
        <v>1902</v>
      </c>
      <c r="J299" s="3" t="s">
        <v>2333</v>
      </c>
      <c r="K299" s="13" t="s">
        <v>2006</v>
      </c>
      <c r="L299" s="14" t="s">
        <v>2007</v>
      </c>
      <c r="M299" s="18">
        <f t="shared" si="11"/>
        <v>1.9918981481481496E-2</v>
      </c>
      <c r="N299">
        <f t="shared" si="12"/>
        <v>5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2008</v>
      </c>
      <c r="H300" s="9" t="s">
        <v>127</v>
      </c>
      <c r="I300" s="9" t="s">
        <v>1902</v>
      </c>
      <c r="J300" s="3" t="s">
        <v>2333</v>
      </c>
      <c r="K300" s="13" t="s">
        <v>2009</v>
      </c>
      <c r="L300" s="14" t="s">
        <v>2010</v>
      </c>
      <c r="M300" s="18">
        <f t="shared" si="11"/>
        <v>1.4652777777777737E-2</v>
      </c>
      <c r="N300">
        <f t="shared" si="12"/>
        <v>12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2011</v>
      </c>
      <c r="H301" s="9" t="s">
        <v>127</v>
      </c>
      <c r="I301" s="9" t="s">
        <v>1902</v>
      </c>
      <c r="J301" s="3" t="s">
        <v>2333</v>
      </c>
      <c r="K301" s="13" t="s">
        <v>2012</v>
      </c>
      <c r="L301" s="14" t="s">
        <v>2013</v>
      </c>
      <c r="M301" s="18">
        <f t="shared" si="11"/>
        <v>1.5289351851851984E-2</v>
      </c>
      <c r="N301">
        <f t="shared" si="12"/>
        <v>17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2271</v>
      </c>
      <c r="H302" s="9" t="s">
        <v>127</v>
      </c>
      <c r="I302" s="9" t="s">
        <v>2235</v>
      </c>
      <c r="J302" s="3" t="s">
        <v>2333</v>
      </c>
      <c r="K302" s="13" t="s">
        <v>2272</v>
      </c>
      <c r="L302" s="14" t="s">
        <v>2273</v>
      </c>
      <c r="M302" s="18">
        <f t="shared" si="11"/>
        <v>1.2488425925925931E-2</v>
      </c>
      <c r="N302">
        <f t="shared" si="12"/>
        <v>1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2319</v>
      </c>
      <c r="H303" s="9" t="s">
        <v>127</v>
      </c>
      <c r="I303" s="9" t="s">
        <v>2293</v>
      </c>
      <c r="J303" s="3" t="s">
        <v>2333</v>
      </c>
      <c r="K303" s="13" t="s">
        <v>2320</v>
      </c>
      <c r="L303" s="14" t="s">
        <v>2321</v>
      </c>
      <c r="M303" s="18">
        <f t="shared" si="11"/>
        <v>2.1261574074074252E-2</v>
      </c>
      <c r="N303">
        <f t="shared" si="12"/>
        <v>17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2322</v>
      </c>
      <c r="H304" s="9" t="s">
        <v>127</v>
      </c>
      <c r="I304" s="9" t="s">
        <v>2293</v>
      </c>
      <c r="J304" s="3" t="s">
        <v>2333</v>
      </c>
      <c r="K304" s="13" t="s">
        <v>2323</v>
      </c>
      <c r="L304" s="14" t="s">
        <v>2324</v>
      </c>
      <c r="M304" s="18">
        <f t="shared" si="11"/>
        <v>1.8310185185185235E-2</v>
      </c>
      <c r="N304">
        <f t="shared" si="12"/>
        <v>20</v>
      </c>
    </row>
    <row r="305" spans="1:14" x14ac:dyDescent="0.25">
      <c r="A305" s="11"/>
      <c r="B305" s="12"/>
      <c r="C305" s="9" t="s">
        <v>579</v>
      </c>
      <c r="D305" s="9" t="s">
        <v>580</v>
      </c>
      <c r="E305" s="9" t="s">
        <v>580</v>
      </c>
      <c r="F305" s="9" t="s">
        <v>15</v>
      </c>
      <c r="G305" s="10" t="s">
        <v>12</v>
      </c>
      <c r="H305" s="5"/>
      <c r="I305" s="5"/>
      <c r="J305" s="6"/>
      <c r="K305" s="7"/>
      <c r="L305" s="8"/>
    </row>
    <row r="306" spans="1:14" x14ac:dyDescent="0.25">
      <c r="A306" s="11"/>
      <c r="B306" s="12"/>
      <c r="C306" s="12"/>
      <c r="D306" s="12"/>
      <c r="E306" s="12"/>
      <c r="F306" s="12"/>
      <c r="G306" s="9" t="s">
        <v>581</v>
      </c>
      <c r="H306" s="9" t="s">
        <v>127</v>
      </c>
      <c r="I306" s="9" t="s">
        <v>469</v>
      </c>
      <c r="J306" s="3" t="s">
        <v>2333</v>
      </c>
      <c r="K306" s="13" t="s">
        <v>582</v>
      </c>
      <c r="L306" s="14" t="s">
        <v>583</v>
      </c>
      <c r="M306" s="18">
        <f t="shared" si="11"/>
        <v>4.2268518518518428E-2</v>
      </c>
      <c r="N306">
        <f t="shared" si="12"/>
        <v>15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1101</v>
      </c>
      <c r="H307" s="9" t="s">
        <v>127</v>
      </c>
      <c r="I307" s="9" t="s">
        <v>995</v>
      </c>
      <c r="J307" s="3" t="s">
        <v>2333</v>
      </c>
      <c r="K307" s="13" t="s">
        <v>1102</v>
      </c>
      <c r="L307" s="14" t="s">
        <v>1103</v>
      </c>
      <c r="M307" s="18">
        <f t="shared" si="11"/>
        <v>5.6377314814814894E-2</v>
      </c>
      <c r="N307">
        <f t="shared" si="12"/>
        <v>11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1620</v>
      </c>
      <c r="H308" s="9" t="s">
        <v>127</v>
      </c>
      <c r="I308" s="9" t="s">
        <v>1459</v>
      </c>
      <c r="J308" s="3" t="s">
        <v>2333</v>
      </c>
      <c r="K308" s="13" t="s">
        <v>1621</v>
      </c>
      <c r="L308" s="14" t="s">
        <v>1622</v>
      </c>
      <c r="M308" s="18">
        <f t="shared" si="11"/>
        <v>2.0972222222222225E-2</v>
      </c>
      <c r="N308">
        <f t="shared" si="12"/>
        <v>7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1623</v>
      </c>
      <c r="H309" s="9" t="s">
        <v>127</v>
      </c>
      <c r="I309" s="9" t="s">
        <v>1459</v>
      </c>
      <c r="J309" s="3" t="s">
        <v>2333</v>
      </c>
      <c r="K309" s="13" t="s">
        <v>1624</v>
      </c>
      <c r="L309" s="14" t="s">
        <v>1625</v>
      </c>
      <c r="M309" s="18">
        <f t="shared" si="11"/>
        <v>6.4918981481481564E-2</v>
      </c>
      <c r="N309">
        <f t="shared" si="12"/>
        <v>10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2014</v>
      </c>
      <c r="H310" s="9" t="s">
        <v>127</v>
      </c>
      <c r="I310" s="9" t="s">
        <v>1902</v>
      </c>
      <c r="J310" s="3" t="s">
        <v>2333</v>
      </c>
      <c r="K310" s="13" t="s">
        <v>2015</v>
      </c>
      <c r="L310" s="14" t="s">
        <v>2016</v>
      </c>
      <c r="M310" s="18">
        <f t="shared" si="11"/>
        <v>2.9236111111111074E-2</v>
      </c>
      <c r="N310">
        <f t="shared" si="12"/>
        <v>7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2017</v>
      </c>
      <c r="H311" s="9" t="s">
        <v>127</v>
      </c>
      <c r="I311" s="9" t="s">
        <v>1902</v>
      </c>
      <c r="J311" s="3" t="s">
        <v>2333</v>
      </c>
      <c r="K311" s="13" t="s">
        <v>2018</v>
      </c>
      <c r="L311" s="14" t="s">
        <v>2019</v>
      </c>
      <c r="M311" s="18">
        <f t="shared" si="11"/>
        <v>1.7881944444444409E-2</v>
      </c>
      <c r="N311">
        <f t="shared" si="12"/>
        <v>10</v>
      </c>
    </row>
    <row r="312" spans="1:14" x14ac:dyDescent="0.25">
      <c r="A312" s="11"/>
      <c r="B312" s="12"/>
      <c r="C312" s="9" t="s">
        <v>63</v>
      </c>
      <c r="D312" s="9" t="s">
        <v>64</v>
      </c>
      <c r="E312" s="9" t="s">
        <v>64</v>
      </c>
      <c r="F312" s="9" t="s">
        <v>15</v>
      </c>
      <c r="G312" s="10" t="s">
        <v>12</v>
      </c>
      <c r="H312" s="5"/>
      <c r="I312" s="5"/>
      <c r="J312" s="6"/>
      <c r="K312" s="7"/>
      <c r="L312" s="8"/>
    </row>
    <row r="313" spans="1:14" x14ac:dyDescent="0.25">
      <c r="A313" s="11"/>
      <c r="B313" s="12"/>
      <c r="C313" s="12"/>
      <c r="D313" s="12"/>
      <c r="E313" s="12"/>
      <c r="F313" s="12"/>
      <c r="G313" s="9" t="s">
        <v>584</v>
      </c>
      <c r="H313" s="9" t="s">
        <v>127</v>
      </c>
      <c r="I313" s="9" t="s">
        <v>469</v>
      </c>
      <c r="J313" s="3" t="s">
        <v>2333</v>
      </c>
      <c r="K313" s="13" t="s">
        <v>585</v>
      </c>
      <c r="L313" s="14" t="s">
        <v>586</v>
      </c>
      <c r="M313" s="18">
        <f t="shared" si="11"/>
        <v>1.2187499999999907E-2</v>
      </c>
      <c r="N313">
        <f t="shared" si="12"/>
        <v>19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1104</v>
      </c>
      <c r="H314" s="9" t="s">
        <v>127</v>
      </c>
      <c r="I314" s="9" t="s">
        <v>995</v>
      </c>
      <c r="J314" s="3" t="s">
        <v>2333</v>
      </c>
      <c r="K314" s="13" t="s">
        <v>1105</v>
      </c>
      <c r="L314" s="14" t="s">
        <v>1106</v>
      </c>
      <c r="M314" s="18">
        <f t="shared" si="11"/>
        <v>2.4398148148148113E-2</v>
      </c>
      <c r="N314">
        <f t="shared" si="12"/>
        <v>18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1626</v>
      </c>
      <c r="H315" s="9" t="s">
        <v>127</v>
      </c>
      <c r="I315" s="9" t="s">
        <v>1459</v>
      </c>
      <c r="J315" s="3" t="s">
        <v>2333</v>
      </c>
      <c r="K315" s="13" t="s">
        <v>1627</v>
      </c>
      <c r="L315" s="14" t="s">
        <v>1628</v>
      </c>
      <c r="M315" s="18">
        <f t="shared" si="11"/>
        <v>4.2777777777777803E-2</v>
      </c>
      <c r="N315">
        <f t="shared" si="12"/>
        <v>16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2020</v>
      </c>
      <c r="H316" s="9" t="s">
        <v>127</v>
      </c>
      <c r="I316" s="9" t="s">
        <v>1902</v>
      </c>
      <c r="J316" s="3" t="s">
        <v>2333</v>
      </c>
      <c r="K316" s="13" t="s">
        <v>2021</v>
      </c>
      <c r="L316" s="14" t="s">
        <v>2022</v>
      </c>
      <c r="M316" s="18">
        <f t="shared" si="11"/>
        <v>2.2766203703703636E-2</v>
      </c>
      <c r="N316">
        <f t="shared" si="12"/>
        <v>14</v>
      </c>
    </row>
    <row r="317" spans="1:14" x14ac:dyDescent="0.25">
      <c r="A317" s="11"/>
      <c r="B317" s="12"/>
      <c r="C317" s="9" t="s">
        <v>587</v>
      </c>
      <c r="D317" s="9" t="s">
        <v>588</v>
      </c>
      <c r="E317" s="9" t="s">
        <v>588</v>
      </c>
      <c r="F317" s="9" t="s">
        <v>15</v>
      </c>
      <c r="G317" s="10" t="s">
        <v>12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589</v>
      </c>
      <c r="H318" s="9" t="s">
        <v>127</v>
      </c>
      <c r="I318" s="9" t="s">
        <v>469</v>
      </c>
      <c r="J318" s="3" t="s">
        <v>2333</v>
      </c>
      <c r="K318" s="13" t="s">
        <v>590</v>
      </c>
      <c r="L318" s="14" t="s">
        <v>591</v>
      </c>
      <c r="M318" s="18">
        <f t="shared" si="11"/>
        <v>1.4953703703703691E-2</v>
      </c>
      <c r="N318">
        <f t="shared" si="12"/>
        <v>4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1107</v>
      </c>
      <c r="H319" s="9" t="s">
        <v>127</v>
      </c>
      <c r="I319" s="9" t="s">
        <v>995</v>
      </c>
      <c r="J319" s="3" t="s">
        <v>2333</v>
      </c>
      <c r="K319" s="13" t="s">
        <v>1108</v>
      </c>
      <c r="L319" s="14" t="s">
        <v>1109</v>
      </c>
      <c r="M319" s="18">
        <f t="shared" si="11"/>
        <v>1.4224537037037049E-2</v>
      </c>
      <c r="N319">
        <f t="shared" si="12"/>
        <v>4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1629</v>
      </c>
      <c r="H320" s="9" t="s">
        <v>127</v>
      </c>
      <c r="I320" s="9" t="s">
        <v>1459</v>
      </c>
      <c r="J320" s="3" t="s">
        <v>2333</v>
      </c>
      <c r="K320" s="13" t="s">
        <v>1630</v>
      </c>
      <c r="L320" s="14" t="s">
        <v>1631</v>
      </c>
      <c r="M320" s="18">
        <f t="shared" si="11"/>
        <v>1.4641203703703698E-2</v>
      </c>
      <c r="N320">
        <f t="shared" si="12"/>
        <v>4</v>
      </c>
    </row>
    <row r="321" spans="1:14" x14ac:dyDescent="0.25">
      <c r="A321" s="11"/>
      <c r="B321" s="12"/>
      <c r="C321" s="12"/>
      <c r="D321" s="12"/>
      <c r="E321" s="12"/>
      <c r="F321" s="12"/>
      <c r="G321" s="9" t="s">
        <v>1632</v>
      </c>
      <c r="H321" s="9" t="s">
        <v>127</v>
      </c>
      <c r="I321" s="9" t="s">
        <v>1459</v>
      </c>
      <c r="J321" s="3" t="s">
        <v>2333</v>
      </c>
      <c r="K321" s="13" t="s">
        <v>1633</v>
      </c>
      <c r="L321" s="14" t="s">
        <v>1634</v>
      </c>
      <c r="M321" s="18">
        <f t="shared" si="11"/>
        <v>1.7511574074074082E-2</v>
      </c>
      <c r="N321">
        <f t="shared" si="12"/>
        <v>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2023</v>
      </c>
      <c r="H322" s="9" t="s">
        <v>127</v>
      </c>
      <c r="I322" s="9" t="s">
        <v>1902</v>
      </c>
      <c r="J322" s="3" t="s">
        <v>2333</v>
      </c>
      <c r="K322" s="13" t="s">
        <v>2024</v>
      </c>
      <c r="L322" s="14" t="s">
        <v>2025</v>
      </c>
      <c r="M322" s="18">
        <f t="shared" si="11"/>
        <v>2.0879629629629609E-2</v>
      </c>
      <c r="N322">
        <f t="shared" si="12"/>
        <v>4</v>
      </c>
    </row>
    <row r="323" spans="1:14" x14ac:dyDescent="0.25">
      <c r="A323" s="11"/>
      <c r="B323" s="12"/>
      <c r="C323" s="9" t="s">
        <v>592</v>
      </c>
      <c r="D323" s="9" t="s">
        <v>593</v>
      </c>
      <c r="E323" s="9" t="s">
        <v>593</v>
      </c>
      <c r="F323" s="9" t="s">
        <v>15</v>
      </c>
      <c r="G323" s="10" t="s">
        <v>12</v>
      </c>
      <c r="H323" s="5"/>
      <c r="I323" s="5"/>
      <c r="J323" s="6"/>
      <c r="K323" s="7"/>
      <c r="L323" s="8"/>
    </row>
    <row r="324" spans="1:14" x14ac:dyDescent="0.25">
      <c r="A324" s="11"/>
      <c r="B324" s="12"/>
      <c r="C324" s="12"/>
      <c r="D324" s="12"/>
      <c r="E324" s="12"/>
      <c r="F324" s="12"/>
      <c r="G324" s="9" t="s">
        <v>594</v>
      </c>
      <c r="H324" s="9" t="s">
        <v>127</v>
      </c>
      <c r="I324" s="9" t="s">
        <v>469</v>
      </c>
      <c r="J324" s="3" t="s">
        <v>2333</v>
      </c>
      <c r="K324" s="13" t="s">
        <v>595</v>
      </c>
      <c r="L324" s="14" t="s">
        <v>596</v>
      </c>
      <c r="M324" s="18">
        <f t="shared" ref="M324:M386" si="13">L324-K324</f>
        <v>3.7129629629629624E-2</v>
      </c>
      <c r="N324">
        <f t="shared" ref="N324:N386" si="14">HOUR(K324)</f>
        <v>14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1635</v>
      </c>
      <c r="H325" s="9" t="s">
        <v>127</v>
      </c>
      <c r="I325" s="9" t="s">
        <v>1459</v>
      </c>
      <c r="J325" s="3" t="s">
        <v>2333</v>
      </c>
      <c r="K325" s="13" t="s">
        <v>1636</v>
      </c>
      <c r="L325" s="14" t="s">
        <v>1637</v>
      </c>
      <c r="M325" s="18">
        <f t="shared" si="13"/>
        <v>6.5381944444444395E-2</v>
      </c>
      <c r="N325">
        <f t="shared" si="14"/>
        <v>10</v>
      </c>
    </row>
    <row r="326" spans="1:14" x14ac:dyDescent="0.25">
      <c r="A326" s="11"/>
      <c r="B326" s="12"/>
      <c r="C326" s="9" t="s">
        <v>73</v>
      </c>
      <c r="D326" s="9" t="s">
        <v>74</v>
      </c>
      <c r="E326" s="9" t="s">
        <v>384</v>
      </c>
      <c r="F326" s="9" t="s">
        <v>15</v>
      </c>
      <c r="G326" s="10" t="s">
        <v>12</v>
      </c>
      <c r="H326" s="5"/>
      <c r="I326" s="5"/>
      <c r="J326" s="6"/>
      <c r="K326" s="7"/>
      <c r="L326" s="8"/>
    </row>
    <row r="327" spans="1:14" x14ac:dyDescent="0.25">
      <c r="A327" s="11"/>
      <c r="B327" s="12"/>
      <c r="C327" s="12"/>
      <c r="D327" s="12"/>
      <c r="E327" s="12"/>
      <c r="F327" s="12"/>
      <c r="G327" s="9" t="s">
        <v>597</v>
      </c>
      <c r="H327" s="9" t="s">
        <v>386</v>
      </c>
      <c r="I327" s="9" t="s">
        <v>469</v>
      </c>
      <c r="J327" s="3" t="s">
        <v>2333</v>
      </c>
      <c r="K327" s="13" t="s">
        <v>598</v>
      </c>
      <c r="L327" s="17" t="s">
        <v>2341</v>
      </c>
      <c r="M327" s="18">
        <f t="shared" si="13"/>
        <v>2.1006944444444398E-2</v>
      </c>
      <c r="N327">
        <f t="shared" si="14"/>
        <v>23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1110</v>
      </c>
      <c r="H328" s="9" t="s">
        <v>386</v>
      </c>
      <c r="I328" s="9" t="s">
        <v>995</v>
      </c>
      <c r="J328" s="3" t="s">
        <v>2333</v>
      </c>
      <c r="K328" s="13" t="s">
        <v>1111</v>
      </c>
      <c r="L328" s="14" t="s">
        <v>1112</v>
      </c>
      <c r="M328" s="18">
        <f t="shared" si="13"/>
        <v>5.975694444444446E-2</v>
      </c>
      <c r="N328">
        <f t="shared" si="14"/>
        <v>6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1113</v>
      </c>
      <c r="H329" s="9" t="s">
        <v>386</v>
      </c>
      <c r="I329" s="9" t="s">
        <v>995</v>
      </c>
      <c r="J329" s="3" t="s">
        <v>2333</v>
      </c>
      <c r="K329" s="13" t="s">
        <v>1114</v>
      </c>
      <c r="L329" s="14" t="s">
        <v>1115</v>
      </c>
      <c r="M329" s="18">
        <f t="shared" si="13"/>
        <v>3.2106481481481486E-2</v>
      </c>
      <c r="N329">
        <f t="shared" si="14"/>
        <v>9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1116</v>
      </c>
      <c r="H330" s="9" t="s">
        <v>386</v>
      </c>
      <c r="I330" s="9" t="s">
        <v>995</v>
      </c>
      <c r="J330" s="3" t="s">
        <v>2333</v>
      </c>
      <c r="K330" s="13" t="s">
        <v>1117</v>
      </c>
      <c r="L330" s="14" t="s">
        <v>1118</v>
      </c>
      <c r="M330" s="18">
        <f t="shared" si="13"/>
        <v>5.0138888888888899E-2</v>
      </c>
      <c r="N330">
        <f t="shared" si="14"/>
        <v>11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1119</v>
      </c>
      <c r="H331" s="9" t="s">
        <v>386</v>
      </c>
      <c r="I331" s="9" t="s">
        <v>995</v>
      </c>
      <c r="J331" s="3" t="s">
        <v>2333</v>
      </c>
      <c r="K331" s="13" t="s">
        <v>1120</v>
      </c>
      <c r="L331" s="14" t="s">
        <v>1121</v>
      </c>
      <c r="M331" s="18">
        <f t="shared" si="13"/>
        <v>5.0613425925925881E-2</v>
      </c>
      <c r="N331">
        <f t="shared" si="14"/>
        <v>13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1122</v>
      </c>
      <c r="H332" s="9" t="s">
        <v>386</v>
      </c>
      <c r="I332" s="9" t="s">
        <v>995</v>
      </c>
      <c r="J332" s="3" t="s">
        <v>2333</v>
      </c>
      <c r="K332" s="13" t="s">
        <v>1123</v>
      </c>
      <c r="L332" s="14" t="s">
        <v>1124</v>
      </c>
      <c r="M332" s="18">
        <f t="shared" si="13"/>
        <v>3.0277777777777737E-2</v>
      </c>
      <c r="N332">
        <f t="shared" si="14"/>
        <v>15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1638</v>
      </c>
      <c r="H333" s="9" t="s">
        <v>127</v>
      </c>
      <c r="I333" s="9" t="s">
        <v>1459</v>
      </c>
      <c r="J333" s="3" t="s">
        <v>2333</v>
      </c>
      <c r="K333" s="13" t="s">
        <v>1639</v>
      </c>
      <c r="L333" s="14" t="s">
        <v>1640</v>
      </c>
      <c r="M333" s="18">
        <f t="shared" si="13"/>
        <v>1.3275462962962975E-2</v>
      </c>
      <c r="N333">
        <f t="shared" si="14"/>
        <v>5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1641</v>
      </c>
      <c r="H334" s="9" t="s">
        <v>386</v>
      </c>
      <c r="I334" s="9" t="s">
        <v>1459</v>
      </c>
      <c r="J334" s="3" t="s">
        <v>2333</v>
      </c>
      <c r="K334" s="13" t="s">
        <v>1642</v>
      </c>
      <c r="L334" s="14" t="s">
        <v>1643</v>
      </c>
      <c r="M334" s="18">
        <f t="shared" si="13"/>
        <v>2.3888888888888848E-2</v>
      </c>
      <c r="N334">
        <f t="shared" si="14"/>
        <v>9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1644</v>
      </c>
      <c r="H335" s="9" t="s">
        <v>386</v>
      </c>
      <c r="I335" s="9" t="s">
        <v>1459</v>
      </c>
      <c r="J335" s="3" t="s">
        <v>2333</v>
      </c>
      <c r="K335" s="13" t="s">
        <v>1645</v>
      </c>
      <c r="L335" s="14" t="s">
        <v>1646</v>
      </c>
      <c r="M335" s="18">
        <f t="shared" si="13"/>
        <v>2.6863425925925999E-2</v>
      </c>
      <c r="N335">
        <f t="shared" si="14"/>
        <v>11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1647</v>
      </c>
      <c r="H336" s="9" t="s">
        <v>386</v>
      </c>
      <c r="I336" s="9" t="s">
        <v>1459</v>
      </c>
      <c r="J336" s="3" t="s">
        <v>2333</v>
      </c>
      <c r="K336" s="13" t="s">
        <v>1648</v>
      </c>
      <c r="L336" s="14" t="s">
        <v>1649</v>
      </c>
      <c r="M336" s="18">
        <f t="shared" si="13"/>
        <v>2.9583333333333295E-2</v>
      </c>
      <c r="N336">
        <f t="shared" si="14"/>
        <v>12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1650</v>
      </c>
      <c r="H337" s="9" t="s">
        <v>386</v>
      </c>
      <c r="I337" s="9" t="s">
        <v>1459</v>
      </c>
      <c r="J337" s="3" t="s">
        <v>2333</v>
      </c>
      <c r="K337" s="13" t="s">
        <v>1651</v>
      </c>
      <c r="L337" s="14" t="s">
        <v>1652</v>
      </c>
      <c r="M337" s="18">
        <f t="shared" si="13"/>
        <v>2.228009259259256E-2</v>
      </c>
      <c r="N337">
        <f t="shared" si="14"/>
        <v>17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2026</v>
      </c>
      <c r="H338" s="9" t="s">
        <v>386</v>
      </c>
      <c r="I338" s="9" t="s">
        <v>1902</v>
      </c>
      <c r="J338" s="3" t="s">
        <v>2333</v>
      </c>
      <c r="K338" s="13" t="s">
        <v>2027</v>
      </c>
      <c r="L338" s="14" t="s">
        <v>2028</v>
      </c>
      <c r="M338" s="18">
        <f t="shared" si="13"/>
        <v>3.4884259259259254E-2</v>
      </c>
      <c r="N338">
        <f t="shared" si="14"/>
        <v>6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2029</v>
      </c>
      <c r="H339" s="9" t="s">
        <v>127</v>
      </c>
      <c r="I339" s="9" t="s">
        <v>1902</v>
      </c>
      <c r="J339" s="3" t="s">
        <v>2333</v>
      </c>
      <c r="K339" s="13" t="s">
        <v>2030</v>
      </c>
      <c r="L339" s="14" t="s">
        <v>2031</v>
      </c>
      <c r="M339" s="18">
        <f t="shared" si="13"/>
        <v>2.3506944444444455E-2</v>
      </c>
      <c r="N339">
        <f t="shared" si="14"/>
        <v>14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2325</v>
      </c>
      <c r="H340" s="9" t="s">
        <v>127</v>
      </c>
      <c r="I340" s="9" t="s">
        <v>2293</v>
      </c>
      <c r="J340" s="3" t="s">
        <v>2333</v>
      </c>
      <c r="K340" s="13" t="s">
        <v>2326</v>
      </c>
      <c r="L340" s="14" t="s">
        <v>2327</v>
      </c>
      <c r="M340" s="18">
        <f t="shared" si="13"/>
        <v>2.0578703703703738E-2</v>
      </c>
      <c r="N340">
        <f t="shared" si="14"/>
        <v>17</v>
      </c>
    </row>
    <row r="341" spans="1:14" x14ac:dyDescent="0.25">
      <c r="A341" s="11"/>
      <c r="B341" s="12"/>
      <c r="C341" s="9" t="s">
        <v>199</v>
      </c>
      <c r="D341" s="9" t="s">
        <v>200</v>
      </c>
      <c r="E341" s="9" t="s">
        <v>200</v>
      </c>
      <c r="F341" s="9" t="s">
        <v>15</v>
      </c>
      <c r="G341" s="10" t="s">
        <v>12</v>
      </c>
      <c r="H341" s="5"/>
      <c r="I341" s="5"/>
      <c r="J341" s="6"/>
      <c r="K341" s="7"/>
      <c r="L341" s="8"/>
    </row>
    <row r="342" spans="1:14" x14ac:dyDescent="0.25">
      <c r="A342" s="11"/>
      <c r="B342" s="12"/>
      <c r="C342" s="12"/>
      <c r="D342" s="12"/>
      <c r="E342" s="12"/>
      <c r="F342" s="12"/>
      <c r="G342" s="9" t="s">
        <v>201</v>
      </c>
      <c r="H342" s="9" t="s">
        <v>127</v>
      </c>
      <c r="I342" s="9" t="s">
        <v>18</v>
      </c>
      <c r="J342" s="3" t="s">
        <v>2333</v>
      </c>
      <c r="K342" s="13" t="s">
        <v>202</v>
      </c>
      <c r="L342" s="14" t="s">
        <v>203</v>
      </c>
      <c r="M342" s="18">
        <f t="shared" si="13"/>
        <v>1.7754629629629592E-2</v>
      </c>
      <c r="N342">
        <f t="shared" si="14"/>
        <v>10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2274</v>
      </c>
      <c r="H343" s="9" t="s">
        <v>127</v>
      </c>
      <c r="I343" s="9" t="s">
        <v>2235</v>
      </c>
      <c r="J343" s="3" t="s">
        <v>2333</v>
      </c>
      <c r="K343" s="13" t="s">
        <v>2275</v>
      </c>
      <c r="L343" s="14" t="s">
        <v>2276</v>
      </c>
      <c r="M343" s="18">
        <f t="shared" si="13"/>
        <v>1.5578703703703678E-2</v>
      </c>
      <c r="N343">
        <f t="shared" si="14"/>
        <v>5</v>
      </c>
    </row>
    <row r="344" spans="1:14" x14ac:dyDescent="0.25">
      <c r="A344" s="11"/>
      <c r="B344" s="12"/>
      <c r="C344" s="9" t="s">
        <v>514</v>
      </c>
      <c r="D344" s="9" t="s">
        <v>515</v>
      </c>
      <c r="E344" s="9" t="s">
        <v>515</v>
      </c>
      <c r="F344" s="9" t="s">
        <v>15</v>
      </c>
      <c r="G344" s="9" t="s">
        <v>2032</v>
      </c>
      <c r="H344" s="9" t="s">
        <v>127</v>
      </c>
      <c r="I344" s="9" t="s">
        <v>1902</v>
      </c>
      <c r="J344" s="3" t="s">
        <v>2333</v>
      </c>
      <c r="K344" s="13" t="s">
        <v>2033</v>
      </c>
      <c r="L344" s="14" t="s">
        <v>2034</v>
      </c>
      <c r="M344" s="18">
        <f t="shared" si="13"/>
        <v>1.8553240740740717E-2</v>
      </c>
      <c r="N344">
        <f t="shared" si="14"/>
        <v>13</v>
      </c>
    </row>
    <row r="345" spans="1:14" x14ac:dyDescent="0.25">
      <c r="A345" s="11"/>
      <c r="B345" s="12"/>
      <c r="C345" s="9" t="s">
        <v>204</v>
      </c>
      <c r="D345" s="9" t="s">
        <v>205</v>
      </c>
      <c r="E345" s="9" t="s">
        <v>205</v>
      </c>
      <c r="F345" s="9" t="s">
        <v>15</v>
      </c>
      <c r="G345" s="10" t="s">
        <v>12</v>
      </c>
      <c r="H345" s="5"/>
      <c r="I345" s="5"/>
      <c r="J345" s="6"/>
      <c r="K345" s="7"/>
      <c r="L345" s="8"/>
    </row>
    <row r="346" spans="1:14" x14ac:dyDescent="0.25">
      <c r="A346" s="11"/>
      <c r="B346" s="12"/>
      <c r="C346" s="12"/>
      <c r="D346" s="12"/>
      <c r="E346" s="12"/>
      <c r="F346" s="12"/>
      <c r="G346" s="9" t="s">
        <v>206</v>
      </c>
      <c r="H346" s="9" t="s">
        <v>127</v>
      </c>
      <c r="I346" s="9" t="s">
        <v>18</v>
      </c>
      <c r="J346" s="3" t="s">
        <v>2333</v>
      </c>
      <c r="K346" s="13" t="s">
        <v>207</v>
      </c>
      <c r="L346" s="14" t="s">
        <v>208</v>
      </c>
      <c r="M346" s="18">
        <f t="shared" si="13"/>
        <v>1.9444444444444375E-2</v>
      </c>
      <c r="N346">
        <f t="shared" si="14"/>
        <v>20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599</v>
      </c>
      <c r="H347" s="9" t="s">
        <v>127</v>
      </c>
      <c r="I347" s="9" t="s">
        <v>469</v>
      </c>
      <c r="J347" s="3" t="s">
        <v>2333</v>
      </c>
      <c r="K347" s="13" t="s">
        <v>600</v>
      </c>
      <c r="L347" s="14" t="s">
        <v>601</v>
      </c>
      <c r="M347" s="18">
        <f t="shared" si="13"/>
        <v>2.1921296296296244E-2</v>
      </c>
      <c r="N347">
        <f t="shared" si="14"/>
        <v>18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1125</v>
      </c>
      <c r="H348" s="9" t="s">
        <v>127</v>
      </c>
      <c r="I348" s="9" t="s">
        <v>995</v>
      </c>
      <c r="J348" s="3" t="s">
        <v>2333</v>
      </c>
      <c r="K348" s="13" t="s">
        <v>1126</v>
      </c>
      <c r="L348" s="14" t="s">
        <v>1127</v>
      </c>
      <c r="M348" s="18">
        <f t="shared" si="13"/>
        <v>5.8553240740740753E-2</v>
      </c>
      <c r="N348">
        <f t="shared" si="14"/>
        <v>12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1653</v>
      </c>
      <c r="H349" s="9" t="s">
        <v>127</v>
      </c>
      <c r="I349" s="9" t="s">
        <v>1459</v>
      </c>
      <c r="J349" s="3" t="s">
        <v>2333</v>
      </c>
      <c r="K349" s="13" t="s">
        <v>1654</v>
      </c>
      <c r="L349" s="14" t="s">
        <v>1655</v>
      </c>
      <c r="M349" s="18">
        <f t="shared" si="13"/>
        <v>2.0902777777777826E-2</v>
      </c>
      <c r="N349">
        <f t="shared" si="14"/>
        <v>14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2035</v>
      </c>
      <c r="H350" s="9" t="s">
        <v>127</v>
      </c>
      <c r="I350" s="9" t="s">
        <v>1902</v>
      </c>
      <c r="J350" s="3" t="s">
        <v>2333</v>
      </c>
      <c r="K350" s="13" t="s">
        <v>2036</v>
      </c>
      <c r="L350" s="14" t="s">
        <v>2037</v>
      </c>
      <c r="M350" s="18">
        <f t="shared" si="13"/>
        <v>1.7268518518518405E-2</v>
      </c>
      <c r="N350">
        <f t="shared" si="14"/>
        <v>16</v>
      </c>
    </row>
    <row r="351" spans="1:14" x14ac:dyDescent="0.25">
      <c r="A351" s="11"/>
      <c r="B351" s="12"/>
      <c r="C351" s="9" t="s">
        <v>209</v>
      </c>
      <c r="D351" s="9" t="s">
        <v>210</v>
      </c>
      <c r="E351" s="9" t="s">
        <v>210</v>
      </c>
      <c r="F351" s="9" t="s">
        <v>15</v>
      </c>
      <c r="G351" s="10" t="s">
        <v>12</v>
      </c>
      <c r="H351" s="5"/>
      <c r="I351" s="5"/>
      <c r="J351" s="6"/>
      <c r="K351" s="7"/>
      <c r="L351" s="8"/>
    </row>
    <row r="352" spans="1:14" x14ac:dyDescent="0.25">
      <c r="A352" s="11"/>
      <c r="B352" s="12"/>
      <c r="C352" s="12"/>
      <c r="D352" s="12"/>
      <c r="E352" s="12"/>
      <c r="F352" s="12"/>
      <c r="G352" s="9" t="s">
        <v>211</v>
      </c>
      <c r="H352" s="9" t="s">
        <v>127</v>
      </c>
      <c r="I352" s="9" t="s">
        <v>18</v>
      </c>
      <c r="J352" s="3" t="s">
        <v>2333</v>
      </c>
      <c r="K352" s="13" t="s">
        <v>212</v>
      </c>
      <c r="L352" s="14" t="s">
        <v>213</v>
      </c>
      <c r="M352" s="18">
        <f t="shared" si="13"/>
        <v>2.634259259259264E-2</v>
      </c>
      <c r="N352">
        <f t="shared" si="14"/>
        <v>8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602</v>
      </c>
      <c r="H353" s="9" t="s">
        <v>127</v>
      </c>
      <c r="I353" s="9" t="s">
        <v>469</v>
      </c>
      <c r="J353" s="3" t="s">
        <v>2333</v>
      </c>
      <c r="K353" s="13" t="s">
        <v>603</v>
      </c>
      <c r="L353" s="14" t="s">
        <v>604</v>
      </c>
      <c r="M353" s="18">
        <f t="shared" si="13"/>
        <v>2.7314814814814792E-2</v>
      </c>
      <c r="N353">
        <f t="shared" si="14"/>
        <v>8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605</v>
      </c>
      <c r="H354" s="9" t="s">
        <v>127</v>
      </c>
      <c r="I354" s="9" t="s">
        <v>469</v>
      </c>
      <c r="J354" s="3" t="s">
        <v>2333</v>
      </c>
      <c r="K354" s="13" t="s">
        <v>606</v>
      </c>
      <c r="L354" s="14" t="s">
        <v>607</v>
      </c>
      <c r="M354" s="18">
        <f t="shared" si="13"/>
        <v>2.9618055555555578E-2</v>
      </c>
      <c r="N354">
        <f t="shared" si="14"/>
        <v>10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1128</v>
      </c>
      <c r="H355" s="9" t="s">
        <v>127</v>
      </c>
      <c r="I355" s="9" t="s">
        <v>995</v>
      </c>
      <c r="J355" s="3" t="s">
        <v>2333</v>
      </c>
      <c r="K355" s="13" t="s">
        <v>1129</v>
      </c>
      <c r="L355" s="14" t="s">
        <v>1130</v>
      </c>
      <c r="M355" s="18">
        <f t="shared" si="13"/>
        <v>2.2118055555555516E-2</v>
      </c>
      <c r="N355">
        <f t="shared" si="14"/>
        <v>10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1131</v>
      </c>
      <c r="H356" s="9" t="s">
        <v>127</v>
      </c>
      <c r="I356" s="9" t="s">
        <v>995</v>
      </c>
      <c r="J356" s="3" t="s">
        <v>2333</v>
      </c>
      <c r="K356" s="13" t="s">
        <v>1132</v>
      </c>
      <c r="L356" s="14" t="s">
        <v>1133</v>
      </c>
      <c r="M356" s="18">
        <f t="shared" si="13"/>
        <v>6.3842592592592506E-2</v>
      </c>
      <c r="N356">
        <f t="shared" si="14"/>
        <v>12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1656</v>
      </c>
      <c r="H357" s="9" t="s">
        <v>127</v>
      </c>
      <c r="I357" s="9" t="s">
        <v>1459</v>
      </c>
      <c r="J357" s="3" t="s">
        <v>2333</v>
      </c>
      <c r="K357" s="13" t="s">
        <v>1657</v>
      </c>
      <c r="L357" s="14" t="s">
        <v>1658</v>
      </c>
      <c r="M357" s="18">
        <f t="shared" si="13"/>
        <v>2.3368055555555545E-2</v>
      </c>
      <c r="N357">
        <f t="shared" si="14"/>
        <v>8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1659</v>
      </c>
      <c r="H358" s="9" t="s">
        <v>127</v>
      </c>
      <c r="I358" s="9" t="s">
        <v>1459</v>
      </c>
      <c r="J358" s="3" t="s">
        <v>2333</v>
      </c>
      <c r="K358" s="13" t="s">
        <v>1660</v>
      </c>
      <c r="L358" s="14" t="s">
        <v>1661</v>
      </c>
      <c r="M358" s="18">
        <f t="shared" si="13"/>
        <v>2.9490740740740762E-2</v>
      </c>
      <c r="N358">
        <f t="shared" si="14"/>
        <v>9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1662</v>
      </c>
      <c r="H359" s="9" t="s">
        <v>127</v>
      </c>
      <c r="I359" s="9" t="s">
        <v>1459</v>
      </c>
      <c r="J359" s="3" t="s">
        <v>2333</v>
      </c>
      <c r="K359" s="13" t="s">
        <v>1663</v>
      </c>
      <c r="L359" s="14" t="s">
        <v>1664</v>
      </c>
      <c r="M359" s="18">
        <f t="shared" si="13"/>
        <v>6.459490740740742E-2</v>
      </c>
      <c r="N359">
        <f t="shared" si="14"/>
        <v>9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1665</v>
      </c>
      <c r="H360" s="9" t="s">
        <v>127</v>
      </c>
      <c r="I360" s="9" t="s">
        <v>1459</v>
      </c>
      <c r="J360" s="3" t="s">
        <v>2333</v>
      </c>
      <c r="K360" s="13" t="s">
        <v>1666</v>
      </c>
      <c r="L360" s="14" t="s">
        <v>1667</v>
      </c>
      <c r="M360" s="18">
        <f t="shared" si="13"/>
        <v>2.7453703703703702E-2</v>
      </c>
      <c r="N360">
        <f t="shared" si="14"/>
        <v>16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2038</v>
      </c>
      <c r="H361" s="9" t="s">
        <v>127</v>
      </c>
      <c r="I361" s="9" t="s">
        <v>1902</v>
      </c>
      <c r="J361" s="3" t="s">
        <v>2333</v>
      </c>
      <c r="K361" s="13" t="s">
        <v>2039</v>
      </c>
      <c r="L361" s="14" t="s">
        <v>2040</v>
      </c>
      <c r="M361" s="18">
        <f t="shared" si="13"/>
        <v>4.9305555555555602E-2</v>
      </c>
      <c r="N361">
        <f t="shared" si="14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2041</v>
      </c>
      <c r="H362" s="9" t="s">
        <v>127</v>
      </c>
      <c r="I362" s="9" t="s">
        <v>1902</v>
      </c>
      <c r="J362" s="3" t="s">
        <v>2333</v>
      </c>
      <c r="K362" s="13" t="s">
        <v>2042</v>
      </c>
      <c r="L362" s="14" t="s">
        <v>2043</v>
      </c>
      <c r="M362" s="18">
        <f t="shared" si="13"/>
        <v>1.8171296296296324E-2</v>
      </c>
      <c r="N362">
        <f t="shared" si="14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2044</v>
      </c>
      <c r="H363" s="9" t="s">
        <v>127</v>
      </c>
      <c r="I363" s="9" t="s">
        <v>1902</v>
      </c>
      <c r="J363" s="3" t="s">
        <v>2333</v>
      </c>
      <c r="K363" s="13" t="s">
        <v>2045</v>
      </c>
      <c r="L363" s="14" t="s">
        <v>2046</v>
      </c>
      <c r="M363" s="18">
        <f t="shared" si="13"/>
        <v>2.076388888888886E-2</v>
      </c>
      <c r="N363">
        <f t="shared" si="14"/>
        <v>10</v>
      </c>
    </row>
    <row r="364" spans="1:14" x14ac:dyDescent="0.25">
      <c r="A364" s="11"/>
      <c r="B364" s="12"/>
      <c r="C364" s="9" t="s">
        <v>1668</v>
      </c>
      <c r="D364" s="9" t="s">
        <v>1669</v>
      </c>
      <c r="E364" s="9" t="s">
        <v>1669</v>
      </c>
      <c r="F364" s="9" t="s">
        <v>15</v>
      </c>
      <c r="G364" s="10" t="s">
        <v>12</v>
      </c>
      <c r="H364" s="5"/>
      <c r="I364" s="5"/>
      <c r="J364" s="6"/>
      <c r="K364" s="7"/>
      <c r="L364" s="8"/>
    </row>
    <row r="365" spans="1:14" x14ac:dyDescent="0.25">
      <c r="A365" s="11"/>
      <c r="B365" s="12"/>
      <c r="C365" s="12"/>
      <c r="D365" s="12"/>
      <c r="E365" s="12"/>
      <c r="F365" s="12"/>
      <c r="G365" s="9" t="s">
        <v>1670</v>
      </c>
      <c r="H365" s="9" t="s">
        <v>153</v>
      </c>
      <c r="I365" s="9" t="s">
        <v>1459</v>
      </c>
      <c r="J365" s="3" t="s">
        <v>2333</v>
      </c>
      <c r="K365" s="13" t="s">
        <v>1671</v>
      </c>
      <c r="L365" s="14" t="s">
        <v>1672</v>
      </c>
      <c r="M365" s="18">
        <f t="shared" si="13"/>
        <v>3.1168981481481506E-2</v>
      </c>
      <c r="N365">
        <f t="shared" si="14"/>
        <v>14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1673</v>
      </c>
      <c r="H366" s="9" t="s">
        <v>153</v>
      </c>
      <c r="I366" s="9" t="s">
        <v>1459</v>
      </c>
      <c r="J366" s="3" t="s">
        <v>2333</v>
      </c>
      <c r="K366" s="13" t="s">
        <v>1674</v>
      </c>
      <c r="L366" s="14" t="s">
        <v>1675</v>
      </c>
      <c r="M366" s="18">
        <f t="shared" si="13"/>
        <v>2.0775462962963065E-2</v>
      </c>
      <c r="N366">
        <f t="shared" si="14"/>
        <v>19</v>
      </c>
    </row>
    <row r="367" spans="1:14" x14ac:dyDescent="0.25">
      <c r="A367" s="3" t="s">
        <v>214</v>
      </c>
      <c r="B367" s="9" t="s">
        <v>215</v>
      </c>
      <c r="C367" s="10" t="s">
        <v>12</v>
      </c>
      <c r="D367" s="5"/>
      <c r="E367" s="5"/>
      <c r="F367" s="5"/>
      <c r="G367" s="5"/>
      <c r="H367" s="5"/>
      <c r="I367" s="5"/>
      <c r="J367" s="6"/>
      <c r="K367" s="7"/>
      <c r="L367" s="8"/>
    </row>
    <row r="368" spans="1:14" x14ac:dyDescent="0.25">
      <c r="A368" s="11"/>
      <c r="B368" s="12"/>
      <c r="C368" s="9" t="s">
        <v>216</v>
      </c>
      <c r="D368" s="9" t="s">
        <v>217</v>
      </c>
      <c r="E368" s="9" t="s">
        <v>217</v>
      </c>
      <c r="F368" s="9" t="s">
        <v>15</v>
      </c>
      <c r="G368" s="10" t="s">
        <v>12</v>
      </c>
      <c r="H368" s="5"/>
      <c r="I368" s="5"/>
      <c r="J368" s="6"/>
      <c r="K368" s="7"/>
      <c r="L368" s="8"/>
    </row>
    <row r="369" spans="1:14" x14ac:dyDescent="0.25">
      <c r="A369" s="11"/>
      <c r="B369" s="12"/>
      <c r="C369" s="12"/>
      <c r="D369" s="12"/>
      <c r="E369" s="12"/>
      <c r="F369" s="12"/>
      <c r="G369" s="9" t="s">
        <v>218</v>
      </c>
      <c r="H369" s="9" t="s">
        <v>127</v>
      </c>
      <c r="I369" s="9" t="s">
        <v>18</v>
      </c>
      <c r="J369" s="3" t="s">
        <v>2333</v>
      </c>
      <c r="K369" s="13" t="s">
        <v>219</v>
      </c>
      <c r="L369" s="14" t="s">
        <v>220</v>
      </c>
      <c r="M369" s="18">
        <f t="shared" si="13"/>
        <v>1.9826388888888824E-2</v>
      </c>
      <c r="N369">
        <f t="shared" si="14"/>
        <v>8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221</v>
      </c>
      <c r="H370" s="9" t="s">
        <v>127</v>
      </c>
      <c r="I370" s="9" t="s">
        <v>18</v>
      </c>
      <c r="J370" s="3" t="s">
        <v>2333</v>
      </c>
      <c r="K370" s="13" t="s">
        <v>222</v>
      </c>
      <c r="L370" s="14" t="s">
        <v>223</v>
      </c>
      <c r="M370" s="18">
        <f t="shared" si="13"/>
        <v>1.5717592592592561E-2</v>
      </c>
      <c r="N370">
        <f t="shared" si="14"/>
        <v>5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224</v>
      </c>
      <c r="H371" s="9" t="s">
        <v>127</v>
      </c>
      <c r="I371" s="9" t="s">
        <v>18</v>
      </c>
      <c r="J371" s="3" t="s">
        <v>2333</v>
      </c>
      <c r="K371" s="13" t="s">
        <v>225</v>
      </c>
      <c r="L371" s="14" t="s">
        <v>226</v>
      </c>
      <c r="M371" s="18">
        <f t="shared" si="13"/>
        <v>1.2337962962962967E-2</v>
      </c>
      <c r="N371">
        <f t="shared" si="14"/>
        <v>6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227</v>
      </c>
      <c r="H372" s="9" t="s">
        <v>127</v>
      </c>
      <c r="I372" s="9" t="s">
        <v>18</v>
      </c>
      <c r="J372" s="3" t="s">
        <v>2333</v>
      </c>
      <c r="K372" s="13" t="s">
        <v>228</v>
      </c>
      <c r="L372" s="14" t="s">
        <v>229</v>
      </c>
      <c r="M372" s="18">
        <f t="shared" si="13"/>
        <v>2.596064814814808E-2</v>
      </c>
      <c r="N372">
        <f t="shared" si="14"/>
        <v>9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230</v>
      </c>
      <c r="H373" s="9" t="s">
        <v>127</v>
      </c>
      <c r="I373" s="9" t="s">
        <v>18</v>
      </c>
      <c r="J373" s="3" t="s">
        <v>2333</v>
      </c>
      <c r="K373" s="13" t="s">
        <v>231</v>
      </c>
      <c r="L373" s="14" t="s">
        <v>232</v>
      </c>
      <c r="M373" s="18">
        <f t="shared" si="13"/>
        <v>3.0555555555555558E-2</v>
      </c>
      <c r="N373">
        <f t="shared" si="14"/>
        <v>13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233</v>
      </c>
      <c r="H374" s="9" t="s">
        <v>127</v>
      </c>
      <c r="I374" s="9" t="s">
        <v>18</v>
      </c>
      <c r="J374" s="3" t="s">
        <v>2333</v>
      </c>
      <c r="K374" s="13" t="s">
        <v>234</v>
      </c>
      <c r="L374" s="14" t="s">
        <v>235</v>
      </c>
      <c r="M374" s="18">
        <f t="shared" si="13"/>
        <v>3.2928240740740855E-2</v>
      </c>
      <c r="N374">
        <f t="shared" si="14"/>
        <v>15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608</v>
      </c>
      <c r="H375" s="9" t="s">
        <v>127</v>
      </c>
      <c r="I375" s="9" t="s">
        <v>469</v>
      </c>
      <c r="J375" s="3" t="s">
        <v>2333</v>
      </c>
      <c r="K375" s="13" t="s">
        <v>609</v>
      </c>
      <c r="L375" s="14" t="s">
        <v>610</v>
      </c>
      <c r="M375" s="18">
        <f t="shared" si="13"/>
        <v>1.0879629629629628E-2</v>
      </c>
      <c r="N375">
        <f t="shared" si="14"/>
        <v>4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611</v>
      </c>
      <c r="H376" s="9" t="s">
        <v>127</v>
      </c>
      <c r="I376" s="9" t="s">
        <v>469</v>
      </c>
      <c r="J376" s="3" t="s">
        <v>2333</v>
      </c>
      <c r="K376" s="13" t="s">
        <v>612</v>
      </c>
      <c r="L376" s="14" t="s">
        <v>613</v>
      </c>
      <c r="M376" s="18">
        <f t="shared" si="13"/>
        <v>1.4293981481481505E-2</v>
      </c>
      <c r="N376">
        <f t="shared" si="14"/>
        <v>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614</v>
      </c>
      <c r="H377" s="9" t="s">
        <v>127</v>
      </c>
      <c r="I377" s="9" t="s">
        <v>469</v>
      </c>
      <c r="J377" s="3" t="s">
        <v>2333</v>
      </c>
      <c r="K377" s="13" t="s">
        <v>615</v>
      </c>
      <c r="L377" s="14" t="s">
        <v>616</v>
      </c>
      <c r="M377" s="18">
        <f t="shared" si="13"/>
        <v>3.2546296296296295E-2</v>
      </c>
      <c r="N377">
        <f t="shared" si="14"/>
        <v>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617</v>
      </c>
      <c r="H378" s="9" t="s">
        <v>127</v>
      </c>
      <c r="I378" s="9" t="s">
        <v>469</v>
      </c>
      <c r="J378" s="3" t="s">
        <v>2333</v>
      </c>
      <c r="K378" s="13" t="s">
        <v>618</v>
      </c>
      <c r="L378" s="14" t="s">
        <v>619</v>
      </c>
      <c r="M378" s="18">
        <f t="shared" si="13"/>
        <v>2.7013888888888893E-2</v>
      </c>
      <c r="N378">
        <f t="shared" si="14"/>
        <v>8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620</v>
      </c>
      <c r="H379" s="9" t="s">
        <v>127</v>
      </c>
      <c r="I379" s="9" t="s">
        <v>469</v>
      </c>
      <c r="J379" s="3" t="s">
        <v>2333</v>
      </c>
      <c r="K379" s="13" t="s">
        <v>621</v>
      </c>
      <c r="L379" s="14" t="s">
        <v>622</v>
      </c>
      <c r="M379" s="18">
        <f t="shared" si="13"/>
        <v>3.5474537037037068E-2</v>
      </c>
      <c r="N379">
        <f t="shared" si="14"/>
        <v>8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623</v>
      </c>
      <c r="H380" s="9" t="s">
        <v>127</v>
      </c>
      <c r="I380" s="9" t="s">
        <v>469</v>
      </c>
      <c r="J380" s="3" t="s">
        <v>2333</v>
      </c>
      <c r="K380" s="13" t="s">
        <v>624</v>
      </c>
      <c r="L380" s="14" t="s">
        <v>625</v>
      </c>
      <c r="M380" s="18">
        <f t="shared" si="13"/>
        <v>3.1273148148148189E-2</v>
      </c>
      <c r="N380">
        <f t="shared" si="14"/>
        <v>12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1134</v>
      </c>
      <c r="H381" s="9" t="s">
        <v>127</v>
      </c>
      <c r="I381" s="9" t="s">
        <v>995</v>
      </c>
      <c r="J381" s="3" t="s">
        <v>2333</v>
      </c>
      <c r="K381" s="13" t="s">
        <v>1135</v>
      </c>
      <c r="L381" s="14" t="s">
        <v>1136</v>
      </c>
      <c r="M381" s="18">
        <f t="shared" si="13"/>
        <v>2.0335648148148144E-2</v>
      </c>
      <c r="N381">
        <f t="shared" si="14"/>
        <v>5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1137</v>
      </c>
      <c r="H382" s="9" t="s">
        <v>127</v>
      </c>
      <c r="I382" s="9" t="s">
        <v>995</v>
      </c>
      <c r="J382" s="3" t="s">
        <v>2333</v>
      </c>
      <c r="K382" s="13" t="s">
        <v>1138</v>
      </c>
      <c r="L382" s="14" t="s">
        <v>1139</v>
      </c>
      <c r="M382" s="18">
        <f t="shared" si="13"/>
        <v>2.3032407407407418E-2</v>
      </c>
      <c r="N382">
        <f t="shared" si="14"/>
        <v>5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1140</v>
      </c>
      <c r="H383" s="9" t="s">
        <v>127</v>
      </c>
      <c r="I383" s="9" t="s">
        <v>995</v>
      </c>
      <c r="J383" s="3" t="s">
        <v>2333</v>
      </c>
      <c r="K383" s="13" t="s">
        <v>1141</v>
      </c>
      <c r="L383" s="14" t="s">
        <v>1142</v>
      </c>
      <c r="M383" s="18">
        <f t="shared" si="13"/>
        <v>3.6516203703703676E-2</v>
      </c>
      <c r="N383">
        <f t="shared" si="14"/>
        <v>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1143</v>
      </c>
      <c r="H384" s="9" t="s">
        <v>127</v>
      </c>
      <c r="I384" s="9" t="s">
        <v>995</v>
      </c>
      <c r="J384" s="3" t="s">
        <v>2333</v>
      </c>
      <c r="K384" s="13" t="s">
        <v>1144</v>
      </c>
      <c r="L384" s="14" t="s">
        <v>1145</v>
      </c>
      <c r="M384" s="18">
        <f t="shared" si="13"/>
        <v>2.2175925925925877E-2</v>
      </c>
      <c r="N384">
        <f t="shared" si="14"/>
        <v>12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1146</v>
      </c>
      <c r="H385" s="9" t="s">
        <v>127</v>
      </c>
      <c r="I385" s="9" t="s">
        <v>995</v>
      </c>
      <c r="J385" s="3" t="s">
        <v>2333</v>
      </c>
      <c r="K385" s="13" t="s">
        <v>1147</v>
      </c>
      <c r="L385" s="14" t="s">
        <v>1148</v>
      </c>
      <c r="M385" s="18">
        <f t="shared" si="13"/>
        <v>1.5775462962962949E-2</v>
      </c>
      <c r="N385">
        <f t="shared" si="14"/>
        <v>15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1676</v>
      </c>
      <c r="H386" s="9" t="s">
        <v>127</v>
      </c>
      <c r="I386" s="9" t="s">
        <v>1459</v>
      </c>
      <c r="J386" s="3" t="s">
        <v>2333</v>
      </c>
      <c r="K386" s="13" t="s">
        <v>1677</v>
      </c>
      <c r="L386" s="14" t="s">
        <v>1678</v>
      </c>
      <c r="M386" s="18">
        <f t="shared" si="13"/>
        <v>1.3761574074074051E-2</v>
      </c>
      <c r="N386">
        <f t="shared" si="14"/>
        <v>5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1679</v>
      </c>
      <c r="H387" s="9" t="s">
        <v>127</v>
      </c>
      <c r="I387" s="9" t="s">
        <v>1459</v>
      </c>
      <c r="J387" s="3" t="s">
        <v>2333</v>
      </c>
      <c r="K387" s="13" t="s">
        <v>1680</v>
      </c>
      <c r="L387" s="14" t="s">
        <v>1681</v>
      </c>
      <c r="M387" s="18">
        <f t="shared" ref="M387:M450" si="15">L387-K387</f>
        <v>1.7071759259259273E-2</v>
      </c>
      <c r="N387">
        <f t="shared" ref="N387:N450" si="16">HOUR(K387)</f>
        <v>5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1682</v>
      </c>
      <c r="H388" s="9" t="s">
        <v>127</v>
      </c>
      <c r="I388" s="9" t="s">
        <v>1459</v>
      </c>
      <c r="J388" s="3" t="s">
        <v>2333</v>
      </c>
      <c r="K388" s="13" t="s">
        <v>1683</v>
      </c>
      <c r="L388" s="14" t="s">
        <v>1684</v>
      </c>
      <c r="M388" s="18">
        <f t="shared" si="15"/>
        <v>2.4710648148148107E-2</v>
      </c>
      <c r="N388">
        <f t="shared" si="16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1685</v>
      </c>
      <c r="H389" s="9" t="s">
        <v>127</v>
      </c>
      <c r="I389" s="9" t="s">
        <v>1459</v>
      </c>
      <c r="J389" s="3" t="s">
        <v>2333</v>
      </c>
      <c r="K389" s="13" t="s">
        <v>1686</v>
      </c>
      <c r="L389" s="14" t="s">
        <v>1687</v>
      </c>
      <c r="M389" s="18">
        <f t="shared" si="15"/>
        <v>3.6736111111111081E-2</v>
      </c>
      <c r="N389">
        <f t="shared" si="16"/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1688</v>
      </c>
      <c r="H390" s="9" t="s">
        <v>127</v>
      </c>
      <c r="I390" s="9" t="s">
        <v>1459</v>
      </c>
      <c r="J390" s="3" t="s">
        <v>2333</v>
      </c>
      <c r="K390" s="13" t="s">
        <v>1689</v>
      </c>
      <c r="L390" s="14" t="s">
        <v>1690</v>
      </c>
      <c r="M390" s="18">
        <f t="shared" si="15"/>
        <v>2.1076388888888964E-2</v>
      </c>
      <c r="N390">
        <f t="shared" si="16"/>
        <v>12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1691</v>
      </c>
      <c r="H391" s="9" t="s">
        <v>127</v>
      </c>
      <c r="I391" s="9" t="s">
        <v>1459</v>
      </c>
      <c r="J391" s="3" t="s">
        <v>2333</v>
      </c>
      <c r="K391" s="13" t="s">
        <v>1692</v>
      </c>
      <c r="L391" s="14" t="s">
        <v>1693</v>
      </c>
      <c r="M391" s="18">
        <f t="shared" si="15"/>
        <v>3.2615740740740806E-2</v>
      </c>
      <c r="N391">
        <f t="shared" si="16"/>
        <v>12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2047</v>
      </c>
      <c r="H392" s="9" t="s">
        <v>127</v>
      </c>
      <c r="I392" s="9" t="s">
        <v>1902</v>
      </c>
      <c r="J392" s="3" t="s">
        <v>2333</v>
      </c>
      <c r="K392" s="13" t="s">
        <v>2048</v>
      </c>
      <c r="L392" s="14" t="s">
        <v>2049</v>
      </c>
      <c r="M392" s="18">
        <f t="shared" si="15"/>
        <v>2.2499999999999992E-2</v>
      </c>
      <c r="N392">
        <f t="shared" si="16"/>
        <v>5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2050</v>
      </c>
      <c r="H393" s="9" t="s">
        <v>127</v>
      </c>
      <c r="I393" s="9" t="s">
        <v>1902</v>
      </c>
      <c r="J393" s="3" t="s">
        <v>2333</v>
      </c>
      <c r="K393" s="13" t="s">
        <v>2051</v>
      </c>
      <c r="L393" s="14" t="s">
        <v>2052</v>
      </c>
      <c r="M393" s="18">
        <f t="shared" si="15"/>
        <v>3.7465277777777861E-2</v>
      </c>
      <c r="N393">
        <f t="shared" si="16"/>
        <v>8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2053</v>
      </c>
      <c r="H394" s="9" t="s">
        <v>127</v>
      </c>
      <c r="I394" s="9" t="s">
        <v>1902</v>
      </c>
      <c r="J394" s="3" t="s">
        <v>2333</v>
      </c>
      <c r="K394" s="13" t="s">
        <v>2054</v>
      </c>
      <c r="L394" s="14" t="s">
        <v>2055</v>
      </c>
      <c r="M394" s="18">
        <f t="shared" si="15"/>
        <v>1.063657407407409E-2</v>
      </c>
      <c r="N394">
        <f t="shared" si="16"/>
        <v>11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2056</v>
      </c>
      <c r="H395" s="9" t="s">
        <v>127</v>
      </c>
      <c r="I395" s="9" t="s">
        <v>1902</v>
      </c>
      <c r="J395" s="3" t="s">
        <v>2333</v>
      </c>
      <c r="K395" s="13" t="s">
        <v>2057</v>
      </c>
      <c r="L395" s="14" t="s">
        <v>2058</v>
      </c>
      <c r="M395" s="18">
        <f t="shared" si="15"/>
        <v>1.1597222222222259E-2</v>
      </c>
      <c r="N395">
        <f t="shared" si="16"/>
        <v>14</v>
      </c>
    </row>
    <row r="396" spans="1:14" x14ac:dyDescent="0.25">
      <c r="A396" s="11"/>
      <c r="B396" s="12"/>
      <c r="C396" s="9" t="s">
        <v>13</v>
      </c>
      <c r="D396" s="9" t="s">
        <v>14</v>
      </c>
      <c r="E396" s="9" t="s">
        <v>14</v>
      </c>
      <c r="F396" s="9" t="s">
        <v>15</v>
      </c>
      <c r="G396" s="10" t="s">
        <v>12</v>
      </c>
      <c r="H396" s="5"/>
      <c r="I396" s="5"/>
      <c r="J396" s="6"/>
      <c r="K396" s="7"/>
      <c r="L396" s="8"/>
    </row>
    <row r="397" spans="1:14" x14ac:dyDescent="0.25">
      <c r="A397" s="11"/>
      <c r="B397" s="12"/>
      <c r="C397" s="12"/>
      <c r="D397" s="12"/>
      <c r="E397" s="12"/>
      <c r="F397" s="12"/>
      <c r="G397" s="9" t="s">
        <v>626</v>
      </c>
      <c r="H397" s="9" t="s">
        <v>127</v>
      </c>
      <c r="I397" s="9" t="s">
        <v>469</v>
      </c>
      <c r="J397" s="3" t="s">
        <v>2333</v>
      </c>
      <c r="K397" s="13" t="s">
        <v>627</v>
      </c>
      <c r="L397" s="14" t="s">
        <v>628</v>
      </c>
      <c r="M397" s="18">
        <f t="shared" si="15"/>
        <v>2.9351851851851907E-2</v>
      </c>
      <c r="N397">
        <f t="shared" si="16"/>
        <v>11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1149</v>
      </c>
      <c r="H398" s="9" t="s">
        <v>127</v>
      </c>
      <c r="I398" s="9" t="s">
        <v>995</v>
      </c>
      <c r="J398" s="3" t="s">
        <v>2333</v>
      </c>
      <c r="K398" s="13" t="s">
        <v>1150</v>
      </c>
      <c r="L398" s="14" t="s">
        <v>1151</v>
      </c>
      <c r="M398" s="18">
        <f t="shared" si="15"/>
        <v>1.4340277777777743E-2</v>
      </c>
      <c r="N398">
        <f t="shared" si="16"/>
        <v>7</v>
      </c>
    </row>
    <row r="399" spans="1:14" x14ac:dyDescent="0.25">
      <c r="A399" s="11"/>
      <c r="B399" s="12"/>
      <c r="C399" s="9" t="s">
        <v>124</v>
      </c>
      <c r="D399" s="9" t="s">
        <v>125</v>
      </c>
      <c r="E399" s="9" t="s">
        <v>125</v>
      </c>
      <c r="F399" s="9" t="s">
        <v>15</v>
      </c>
      <c r="G399" s="10" t="s">
        <v>12</v>
      </c>
      <c r="H399" s="5"/>
      <c r="I399" s="5"/>
      <c r="J399" s="6"/>
      <c r="K399" s="7"/>
      <c r="L399" s="8"/>
    </row>
    <row r="400" spans="1:14" x14ac:dyDescent="0.25">
      <c r="A400" s="11"/>
      <c r="B400" s="12"/>
      <c r="C400" s="12"/>
      <c r="D400" s="12"/>
      <c r="E400" s="12"/>
      <c r="F400" s="12"/>
      <c r="G400" s="9" t="s">
        <v>236</v>
      </c>
      <c r="H400" s="9" t="s">
        <v>127</v>
      </c>
      <c r="I400" s="9" t="s">
        <v>18</v>
      </c>
      <c r="J400" s="3" t="s">
        <v>2333</v>
      </c>
      <c r="K400" s="13" t="s">
        <v>237</v>
      </c>
      <c r="L400" s="14" t="s">
        <v>238</v>
      </c>
      <c r="M400" s="18">
        <f t="shared" si="15"/>
        <v>1.4456018518518521E-2</v>
      </c>
      <c r="N400">
        <f t="shared" si="16"/>
        <v>7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239</v>
      </c>
      <c r="H401" s="9" t="s">
        <v>127</v>
      </c>
      <c r="I401" s="9" t="s">
        <v>18</v>
      </c>
      <c r="J401" s="3" t="s">
        <v>2333</v>
      </c>
      <c r="K401" s="13" t="s">
        <v>240</v>
      </c>
      <c r="L401" s="14" t="s">
        <v>241</v>
      </c>
      <c r="M401" s="18">
        <f t="shared" si="15"/>
        <v>1.3518518518518485E-2</v>
      </c>
      <c r="N401">
        <f t="shared" si="16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242</v>
      </c>
      <c r="H402" s="9" t="s">
        <v>127</v>
      </c>
      <c r="I402" s="9" t="s">
        <v>18</v>
      </c>
      <c r="J402" s="3" t="s">
        <v>2333</v>
      </c>
      <c r="K402" s="13" t="s">
        <v>243</v>
      </c>
      <c r="L402" s="14" t="s">
        <v>244</v>
      </c>
      <c r="M402" s="18">
        <f t="shared" si="15"/>
        <v>2.4340277777777808E-2</v>
      </c>
      <c r="N402">
        <f t="shared" si="16"/>
        <v>8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245</v>
      </c>
      <c r="H403" s="9" t="s">
        <v>127</v>
      </c>
      <c r="I403" s="9" t="s">
        <v>18</v>
      </c>
      <c r="J403" s="3" t="s">
        <v>2333</v>
      </c>
      <c r="K403" s="13" t="s">
        <v>246</v>
      </c>
      <c r="L403" s="14" t="s">
        <v>247</v>
      </c>
      <c r="M403" s="18">
        <f t="shared" si="15"/>
        <v>2.5833333333333319E-2</v>
      </c>
      <c r="N403">
        <f t="shared" si="16"/>
        <v>8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248</v>
      </c>
      <c r="H404" s="9" t="s">
        <v>127</v>
      </c>
      <c r="I404" s="9" t="s">
        <v>18</v>
      </c>
      <c r="J404" s="3" t="s">
        <v>2333</v>
      </c>
      <c r="K404" s="13" t="s">
        <v>249</v>
      </c>
      <c r="L404" s="14" t="s">
        <v>250</v>
      </c>
      <c r="M404" s="18">
        <f t="shared" si="15"/>
        <v>1.5069444444444413E-2</v>
      </c>
      <c r="N404">
        <f t="shared" si="16"/>
        <v>9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251</v>
      </c>
      <c r="H405" s="9" t="s">
        <v>127</v>
      </c>
      <c r="I405" s="9" t="s">
        <v>18</v>
      </c>
      <c r="J405" s="3" t="s">
        <v>2333</v>
      </c>
      <c r="K405" s="13" t="s">
        <v>252</v>
      </c>
      <c r="L405" s="14" t="s">
        <v>253</v>
      </c>
      <c r="M405" s="18">
        <f t="shared" si="15"/>
        <v>1.6319444444444442E-2</v>
      </c>
      <c r="N405">
        <f t="shared" si="16"/>
        <v>9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254</v>
      </c>
      <c r="H406" s="9" t="s">
        <v>127</v>
      </c>
      <c r="I406" s="9" t="s">
        <v>18</v>
      </c>
      <c r="J406" s="3" t="s">
        <v>2333</v>
      </c>
      <c r="K406" s="13" t="s">
        <v>255</v>
      </c>
      <c r="L406" s="14" t="s">
        <v>256</v>
      </c>
      <c r="M406" s="18">
        <f t="shared" si="15"/>
        <v>1.4259259259259249E-2</v>
      </c>
      <c r="N406">
        <f t="shared" si="16"/>
        <v>11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257</v>
      </c>
      <c r="H407" s="9" t="s">
        <v>127</v>
      </c>
      <c r="I407" s="9" t="s">
        <v>18</v>
      </c>
      <c r="J407" s="3" t="s">
        <v>2333</v>
      </c>
      <c r="K407" s="13" t="s">
        <v>258</v>
      </c>
      <c r="L407" s="14" t="s">
        <v>259</v>
      </c>
      <c r="M407" s="18">
        <f t="shared" si="15"/>
        <v>2.2939814814814774E-2</v>
      </c>
      <c r="N407">
        <f t="shared" si="16"/>
        <v>11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260</v>
      </c>
      <c r="H408" s="9" t="s">
        <v>127</v>
      </c>
      <c r="I408" s="9" t="s">
        <v>18</v>
      </c>
      <c r="J408" s="3" t="s">
        <v>2333</v>
      </c>
      <c r="K408" s="13" t="s">
        <v>261</v>
      </c>
      <c r="L408" s="14" t="s">
        <v>262</v>
      </c>
      <c r="M408" s="18">
        <f t="shared" si="15"/>
        <v>1.2465277777777839E-2</v>
      </c>
      <c r="N408">
        <f t="shared" si="16"/>
        <v>12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263</v>
      </c>
      <c r="H409" s="9" t="s">
        <v>127</v>
      </c>
      <c r="I409" s="9" t="s">
        <v>18</v>
      </c>
      <c r="J409" s="3" t="s">
        <v>2333</v>
      </c>
      <c r="K409" s="13" t="s">
        <v>264</v>
      </c>
      <c r="L409" s="14" t="s">
        <v>265</v>
      </c>
      <c r="M409" s="18">
        <f t="shared" si="15"/>
        <v>1.6851851851851785E-2</v>
      </c>
      <c r="N409">
        <f t="shared" si="16"/>
        <v>12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266</v>
      </c>
      <c r="H410" s="9" t="s">
        <v>127</v>
      </c>
      <c r="I410" s="9" t="s">
        <v>18</v>
      </c>
      <c r="J410" s="3" t="s">
        <v>2333</v>
      </c>
      <c r="K410" s="13" t="s">
        <v>267</v>
      </c>
      <c r="L410" s="14" t="s">
        <v>268</v>
      </c>
      <c r="M410" s="18">
        <f t="shared" si="15"/>
        <v>4.5081018518518423E-2</v>
      </c>
      <c r="N410">
        <f t="shared" si="16"/>
        <v>14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269</v>
      </c>
      <c r="H411" s="9" t="s">
        <v>127</v>
      </c>
      <c r="I411" s="9" t="s">
        <v>18</v>
      </c>
      <c r="J411" s="3" t="s">
        <v>2333</v>
      </c>
      <c r="K411" s="13" t="s">
        <v>270</v>
      </c>
      <c r="L411" s="14" t="s">
        <v>271</v>
      </c>
      <c r="M411" s="18">
        <f t="shared" si="15"/>
        <v>3.5775462962962967E-2</v>
      </c>
      <c r="N411">
        <f t="shared" si="16"/>
        <v>14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629</v>
      </c>
      <c r="H412" s="9" t="s">
        <v>127</v>
      </c>
      <c r="I412" s="9" t="s">
        <v>469</v>
      </c>
      <c r="J412" s="3" t="s">
        <v>2333</v>
      </c>
      <c r="K412" s="13" t="s">
        <v>630</v>
      </c>
      <c r="L412" s="14" t="s">
        <v>631</v>
      </c>
      <c r="M412" s="18">
        <f t="shared" si="15"/>
        <v>3.4907407407407443E-2</v>
      </c>
      <c r="N412">
        <f t="shared" si="16"/>
        <v>5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632</v>
      </c>
      <c r="H413" s="9" t="s">
        <v>127</v>
      </c>
      <c r="I413" s="9" t="s">
        <v>469</v>
      </c>
      <c r="J413" s="3" t="s">
        <v>2333</v>
      </c>
      <c r="K413" s="13" t="s">
        <v>633</v>
      </c>
      <c r="L413" s="14" t="s">
        <v>634</v>
      </c>
      <c r="M413" s="18">
        <f t="shared" si="15"/>
        <v>1.9490740740740753E-2</v>
      </c>
      <c r="N413">
        <f t="shared" si="16"/>
        <v>6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635</v>
      </c>
      <c r="H414" s="9" t="s">
        <v>127</v>
      </c>
      <c r="I414" s="9" t="s">
        <v>469</v>
      </c>
      <c r="J414" s="3" t="s">
        <v>2333</v>
      </c>
      <c r="K414" s="13" t="s">
        <v>636</v>
      </c>
      <c r="L414" s="14" t="s">
        <v>637</v>
      </c>
      <c r="M414" s="18">
        <f t="shared" si="15"/>
        <v>1.6574074074074074E-2</v>
      </c>
      <c r="N414">
        <f t="shared" si="16"/>
        <v>6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638</v>
      </c>
      <c r="H415" s="9" t="s">
        <v>127</v>
      </c>
      <c r="I415" s="9" t="s">
        <v>469</v>
      </c>
      <c r="J415" s="3" t="s">
        <v>2333</v>
      </c>
      <c r="K415" s="13" t="s">
        <v>639</v>
      </c>
      <c r="L415" s="14" t="s">
        <v>640</v>
      </c>
      <c r="M415" s="18">
        <f t="shared" si="15"/>
        <v>1.5104166666666641E-2</v>
      </c>
      <c r="N415">
        <f t="shared" si="16"/>
        <v>6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641</v>
      </c>
      <c r="H416" s="9" t="s">
        <v>127</v>
      </c>
      <c r="I416" s="9" t="s">
        <v>469</v>
      </c>
      <c r="J416" s="3" t="s">
        <v>2333</v>
      </c>
      <c r="K416" s="13" t="s">
        <v>642</v>
      </c>
      <c r="L416" s="14" t="s">
        <v>643</v>
      </c>
      <c r="M416" s="18">
        <f t="shared" si="15"/>
        <v>2.250000000000002E-2</v>
      </c>
      <c r="N416">
        <f t="shared" si="16"/>
        <v>8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644</v>
      </c>
      <c r="H417" s="9" t="s">
        <v>127</v>
      </c>
      <c r="I417" s="9" t="s">
        <v>469</v>
      </c>
      <c r="J417" s="3" t="s">
        <v>2333</v>
      </c>
      <c r="K417" s="13" t="s">
        <v>645</v>
      </c>
      <c r="L417" s="14" t="s">
        <v>646</v>
      </c>
      <c r="M417" s="18">
        <f t="shared" si="15"/>
        <v>3.7638888888888833E-2</v>
      </c>
      <c r="N417">
        <f t="shared" si="16"/>
        <v>8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647</v>
      </c>
      <c r="H418" s="9" t="s">
        <v>127</v>
      </c>
      <c r="I418" s="9" t="s">
        <v>469</v>
      </c>
      <c r="J418" s="3" t="s">
        <v>2333</v>
      </c>
      <c r="K418" s="13" t="s">
        <v>648</v>
      </c>
      <c r="L418" s="14" t="s">
        <v>649</v>
      </c>
      <c r="M418" s="18">
        <f t="shared" si="15"/>
        <v>3.050925925925918E-2</v>
      </c>
      <c r="N418">
        <f t="shared" si="16"/>
        <v>9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650</v>
      </c>
      <c r="H419" s="9" t="s">
        <v>127</v>
      </c>
      <c r="I419" s="9" t="s">
        <v>469</v>
      </c>
      <c r="J419" s="3" t="s">
        <v>2333</v>
      </c>
      <c r="K419" s="13" t="s">
        <v>651</v>
      </c>
      <c r="L419" s="14" t="s">
        <v>652</v>
      </c>
      <c r="M419" s="18">
        <f t="shared" si="15"/>
        <v>1.9756944444444369E-2</v>
      </c>
      <c r="N419">
        <f t="shared" si="16"/>
        <v>9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653</v>
      </c>
      <c r="H420" s="9" t="s">
        <v>127</v>
      </c>
      <c r="I420" s="9" t="s">
        <v>469</v>
      </c>
      <c r="J420" s="3" t="s">
        <v>2333</v>
      </c>
      <c r="K420" s="13" t="s">
        <v>654</v>
      </c>
      <c r="L420" s="14" t="s">
        <v>655</v>
      </c>
      <c r="M420" s="18">
        <f t="shared" si="15"/>
        <v>1.6747685185185157E-2</v>
      </c>
      <c r="N420">
        <f t="shared" si="16"/>
        <v>9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656</v>
      </c>
      <c r="H421" s="9" t="s">
        <v>127</v>
      </c>
      <c r="I421" s="9" t="s">
        <v>469</v>
      </c>
      <c r="J421" s="3" t="s">
        <v>2333</v>
      </c>
      <c r="K421" s="13" t="s">
        <v>657</v>
      </c>
      <c r="L421" s="14" t="s">
        <v>658</v>
      </c>
      <c r="M421" s="18">
        <f t="shared" si="15"/>
        <v>1.9907407407407429E-2</v>
      </c>
      <c r="N421">
        <f t="shared" si="16"/>
        <v>11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659</v>
      </c>
      <c r="H422" s="9" t="s">
        <v>127</v>
      </c>
      <c r="I422" s="9" t="s">
        <v>469</v>
      </c>
      <c r="J422" s="3" t="s">
        <v>2333</v>
      </c>
      <c r="K422" s="13" t="s">
        <v>660</v>
      </c>
      <c r="L422" s="14" t="s">
        <v>661</v>
      </c>
      <c r="M422" s="18">
        <f t="shared" si="15"/>
        <v>2.7071759259259198E-2</v>
      </c>
      <c r="N422">
        <f t="shared" si="16"/>
        <v>11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662</v>
      </c>
      <c r="H423" s="9" t="s">
        <v>127</v>
      </c>
      <c r="I423" s="9" t="s">
        <v>469</v>
      </c>
      <c r="J423" s="3" t="s">
        <v>2333</v>
      </c>
      <c r="K423" s="13" t="s">
        <v>663</v>
      </c>
      <c r="L423" s="14" t="s">
        <v>664</v>
      </c>
      <c r="M423" s="18">
        <f t="shared" si="15"/>
        <v>1.9004629629629677E-2</v>
      </c>
      <c r="N423">
        <f t="shared" si="16"/>
        <v>12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665</v>
      </c>
      <c r="H424" s="9" t="s">
        <v>127</v>
      </c>
      <c r="I424" s="9" t="s">
        <v>469</v>
      </c>
      <c r="J424" s="3" t="s">
        <v>2333</v>
      </c>
      <c r="K424" s="13" t="s">
        <v>666</v>
      </c>
      <c r="L424" s="14" t="s">
        <v>667</v>
      </c>
      <c r="M424" s="18">
        <f t="shared" si="15"/>
        <v>1.2916666666666687E-2</v>
      </c>
      <c r="N424">
        <f t="shared" si="16"/>
        <v>12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668</v>
      </c>
      <c r="H425" s="9" t="s">
        <v>127</v>
      </c>
      <c r="I425" s="9" t="s">
        <v>469</v>
      </c>
      <c r="J425" s="3" t="s">
        <v>2333</v>
      </c>
      <c r="K425" s="13" t="s">
        <v>669</v>
      </c>
      <c r="L425" s="14" t="s">
        <v>670</v>
      </c>
      <c r="M425" s="18">
        <f t="shared" si="15"/>
        <v>1.518518518518519E-2</v>
      </c>
      <c r="N425">
        <f t="shared" si="16"/>
        <v>12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671</v>
      </c>
      <c r="H426" s="9" t="s">
        <v>127</v>
      </c>
      <c r="I426" s="9" t="s">
        <v>469</v>
      </c>
      <c r="J426" s="3" t="s">
        <v>2333</v>
      </c>
      <c r="K426" s="13" t="s">
        <v>672</v>
      </c>
      <c r="L426" s="14" t="s">
        <v>673</v>
      </c>
      <c r="M426" s="18">
        <f t="shared" si="15"/>
        <v>1.9884259259259185E-2</v>
      </c>
      <c r="N426">
        <f t="shared" si="16"/>
        <v>14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1152</v>
      </c>
      <c r="H427" s="9" t="s">
        <v>127</v>
      </c>
      <c r="I427" s="9" t="s">
        <v>995</v>
      </c>
      <c r="J427" s="3" t="s">
        <v>2333</v>
      </c>
      <c r="K427" s="13" t="s">
        <v>1153</v>
      </c>
      <c r="L427" s="14" t="s">
        <v>1154</v>
      </c>
      <c r="M427" s="18">
        <f t="shared" si="15"/>
        <v>2.1331018518518541E-2</v>
      </c>
      <c r="N427">
        <f t="shared" si="16"/>
        <v>5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1155</v>
      </c>
      <c r="H428" s="9" t="s">
        <v>127</v>
      </c>
      <c r="I428" s="9" t="s">
        <v>995</v>
      </c>
      <c r="J428" s="3" t="s">
        <v>2333</v>
      </c>
      <c r="K428" s="13" t="s">
        <v>1156</v>
      </c>
      <c r="L428" s="14" t="s">
        <v>1157</v>
      </c>
      <c r="M428" s="18">
        <f t="shared" si="15"/>
        <v>1.2719907407407416E-2</v>
      </c>
      <c r="N428">
        <f t="shared" si="16"/>
        <v>6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1158</v>
      </c>
      <c r="H429" s="9" t="s">
        <v>127</v>
      </c>
      <c r="I429" s="9" t="s">
        <v>995</v>
      </c>
      <c r="J429" s="3" t="s">
        <v>2333</v>
      </c>
      <c r="K429" s="13" t="s">
        <v>1159</v>
      </c>
      <c r="L429" s="14" t="s">
        <v>1160</v>
      </c>
      <c r="M429" s="18">
        <f t="shared" si="15"/>
        <v>1.6828703703703707E-2</v>
      </c>
      <c r="N429">
        <f t="shared" si="16"/>
        <v>6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1161</v>
      </c>
      <c r="H430" s="9" t="s">
        <v>127</v>
      </c>
      <c r="I430" s="9" t="s">
        <v>995</v>
      </c>
      <c r="J430" s="3" t="s">
        <v>2333</v>
      </c>
      <c r="K430" s="13" t="s">
        <v>1162</v>
      </c>
      <c r="L430" s="14" t="s">
        <v>1014</v>
      </c>
      <c r="M430" s="18">
        <f t="shared" si="15"/>
        <v>1.6319444444444442E-2</v>
      </c>
      <c r="N430">
        <f t="shared" si="16"/>
        <v>7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1163</v>
      </c>
      <c r="H431" s="9" t="s">
        <v>127</v>
      </c>
      <c r="I431" s="9" t="s">
        <v>995</v>
      </c>
      <c r="J431" s="3" t="s">
        <v>2333</v>
      </c>
      <c r="K431" s="13" t="s">
        <v>1164</v>
      </c>
      <c r="L431" s="14" t="s">
        <v>1165</v>
      </c>
      <c r="M431" s="18">
        <f t="shared" si="15"/>
        <v>2.0104166666666645E-2</v>
      </c>
      <c r="N431">
        <f t="shared" si="16"/>
        <v>8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1166</v>
      </c>
      <c r="H432" s="9" t="s">
        <v>127</v>
      </c>
      <c r="I432" s="9" t="s">
        <v>995</v>
      </c>
      <c r="J432" s="3" t="s">
        <v>2333</v>
      </c>
      <c r="K432" s="13" t="s">
        <v>1167</v>
      </c>
      <c r="L432" s="14" t="s">
        <v>1168</v>
      </c>
      <c r="M432" s="18">
        <f t="shared" si="15"/>
        <v>2.0046296296296284E-2</v>
      </c>
      <c r="N432">
        <f t="shared" si="16"/>
        <v>8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1169</v>
      </c>
      <c r="H433" s="9" t="s">
        <v>127</v>
      </c>
      <c r="I433" s="9" t="s">
        <v>995</v>
      </c>
      <c r="J433" s="3" t="s">
        <v>2333</v>
      </c>
      <c r="K433" s="13" t="s">
        <v>1170</v>
      </c>
      <c r="L433" s="14" t="s">
        <v>1171</v>
      </c>
      <c r="M433" s="18">
        <f t="shared" si="15"/>
        <v>1.4456018518518521E-2</v>
      </c>
      <c r="N433">
        <f t="shared" si="16"/>
        <v>9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1172</v>
      </c>
      <c r="H434" s="9" t="s">
        <v>127</v>
      </c>
      <c r="I434" s="9" t="s">
        <v>995</v>
      </c>
      <c r="J434" s="3" t="s">
        <v>2333</v>
      </c>
      <c r="K434" s="13" t="s">
        <v>1173</v>
      </c>
      <c r="L434" s="14" t="s">
        <v>1174</v>
      </c>
      <c r="M434" s="18">
        <f t="shared" si="15"/>
        <v>1.5300925925925857E-2</v>
      </c>
      <c r="N434">
        <f t="shared" si="16"/>
        <v>9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1175</v>
      </c>
      <c r="H435" s="9" t="s">
        <v>127</v>
      </c>
      <c r="I435" s="9" t="s">
        <v>995</v>
      </c>
      <c r="J435" s="3" t="s">
        <v>2333</v>
      </c>
      <c r="K435" s="13" t="s">
        <v>1176</v>
      </c>
      <c r="L435" s="14" t="s">
        <v>1177</v>
      </c>
      <c r="M435" s="18">
        <f t="shared" si="15"/>
        <v>1.4594907407407431E-2</v>
      </c>
      <c r="N435">
        <f t="shared" si="16"/>
        <v>9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1178</v>
      </c>
      <c r="H436" s="9" t="s">
        <v>127</v>
      </c>
      <c r="I436" s="9" t="s">
        <v>995</v>
      </c>
      <c r="J436" s="3" t="s">
        <v>2333</v>
      </c>
      <c r="K436" s="13" t="s">
        <v>1179</v>
      </c>
      <c r="L436" s="14" t="s">
        <v>1180</v>
      </c>
      <c r="M436" s="18">
        <f t="shared" si="15"/>
        <v>1.3576388888888846E-2</v>
      </c>
      <c r="N436">
        <f t="shared" si="16"/>
        <v>11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1181</v>
      </c>
      <c r="H437" s="9" t="s">
        <v>127</v>
      </c>
      <c r="I437" s="9" t="s">
        <v>995</v>
      </c>
      <c r="J437" s="3" t="s">
        <v>2333</v>
      </c>
      <c r="K437" s="13" t="s">
        <v>1182</v>
      </c>
      <c r="L437" s="14" t="s">
        <v>1183</v>
      </c>
      <c r="M437" s="18">
        <f t="shared" si="15"/>
        <v>2.6782407407407394E-2</v>
      </c>
      <c r="N437">
        <f t="shared" si="16"/>
        <v>11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1184</v>
      </c>
      <c r="H438" s="9" t="s">
        <v>127</v>
      </c>
      <c r="I438" s="9" t="s">
        <v>995</v>
      </c>
      <c r="J438" s="3" t="s">
        <v>2333</v>
      </c>
      <c r="K438" s="13" t="s">
        <v>1185</v>
      </c>
      <c r="L438" s="14" t="s">
        <v>1186</v>
      </c>
      <c r="M438" s="18">
        <f t="shared" si="15"/>
        <v>2.1874999999999978E-2</v>
      </c>
      <c r="N438">
        <f t="shared" si="16"/>
        <v>12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1187</v>
      </c>
      <c r="H439" s="9" t="s">
        <v>127</v>
      </c>
      <c r="I439" s="9" t="s">
        <v>995</v>
      </c>
      <c r="J439" s="3" t="s">
        <v>2333</v>
      </c>
      <c r="K439" s="13" t="s">
        <v>1188</v>
      </c>
      <c r="L439" s="14" t="s">
        <v>1189</v>
      </c>
      <c r="M439" s="18">
        <f t="shared" si="15"/>
        <v>4.9803240740740717E-2</v>
      </c>
      <c r="N439">
        <f t="shared" si="16"/>
        <v>12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1190</v>
      </c>
      <c r="H440" s="9" t="s">
        <v>127</v>
      </c>
      <c r="I440" s="9" t="s">
        <v>995</v>
      </c>
      <c r="J440" s="3" t="s">
        <v>2333</v>
      </c>
      <c r="K440" s="13" t="s">
        <v>1191</v>
      </c>
      <c r="L440" s="14" t="s">
        <v>1192</v>
      </c>
      <c r="M440" s="18">
        <f t="shared" si="15"/>
        <v>3.2442129629629668E-2</v>
      </c>
      <c r="N440">
        <f t="shared" si="16"/>
        <v>12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1193</v>
      </c>
      <c r="H441" s="9" t="s">
        <v>127</v>
      </c>
      <c r="I441" s="9" t="s">
        <v>995</v>
      </c>
      <c r="J441" s="3" t="s">
        <v>2333</v>
      </c>
      <c r="K441" s="13" t="s">
        <v>1194</v>
      </c>
      <c r="L441" s="14" t="s">
        <v>1195</v>
      </c>
      <c r="M441" s="18">
        <f t="shared" si="15"/>
        <v>1.6365740740740709E-2</v>
      </c>
      <c r="N441">
        <f t="shared" si="16"/>
        <v>14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1694</v>
      </c>
      <c r="H442" s="9" t="s">
        <v>127</v>
      </c>
      <c r="I442" s="9" t="s">
        <v>1459</v>
      </c>
      <c r="J442" s="3" t="s">
        <v>2333</v>
      </c>
      <c r="K442" s="13" t="s">
        <v>1695</v>
      </c>
      <c r="L442" s="14" t="s">
        <v>1696</v>
      </c>
      <c r="M442" s="18">
        <f t="shared" si="15"/>
        <v>2.6238425925925901E-2</v>
      </c>
      <c r="N442">
        <f t="shared" si="16"/>
        <v>5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1697</v>
      </c>
      <c r="H443" s="9" t="s">
        <v>127</v>
      </c>
      <c r="I443" s="9" t="s">
        <v>1459</v>
      </c>
      <c r="J443" s="3" t="s">
        <v>2333</v>
      </c>
      <c r="K443" s="13" t="s">
        <v>1698</v>
      </c>
      <c r="L443" s="14" t="s">
        <v>1699</v>
      </c>
      <c r="M443" s="18">
        <f t="shared" si="15"/>
        <v>1.5821759259259272E-2</v>
      </c>
      <c r="N443">
        <f t="shared" si="16"/>
        <v>6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1700</v>
      </c>
      <c r="H444" s="9" t="s">
        <v>127</v>
      </c>
      <c r="I444" s="9" t="s">
        <v>1459</v>
      </c>
      <c r="J444" s="3" t="s">
        <v>2333</v>
      </c>
      <c r="K444" s="13" t="s">
        <v>1701</v>
      </c>
      <c r="L444" s="14" t="s">
        <v>1702</v>
      </c>
      <c r="M444" s="18">
        <f t="shared" si="15"/>
        <v>2.1932870370370394E-2</v>
      </c>
      <c r="N444">
        <f t="shared" si="16"/>
        <v>6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1703</v>
      </c>
      <c r="H445" s="9" t="s">
        <v>127</v>
      </c>
      <c r="I445" s="9" t="s">
        <v>1459</v>
      </c>
      <c r="J445" s="3" t="s">
        <v>2333</v>
      </c>
      <c r="K445" s="13" t="s">
        <v>1704</v>
      </c>
      <c r="L445" s="14" t="s">
        <v>1705</v>
      </c>
      <c r="M445" s="18">
        <f t="shared" si="15"/>
        <v>1.9074074074074077E-2</v>
      </c>
      <c r="N445">
        <f t="shared" si="16"/>
        <v>7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1706</v>
      </c>
      <c r="H446" s="9" t="s">
        <v>127</v>
      </c>
      <c r="I446" s="9" t="s">
        <v>1459</v>
      </c>
      <c r="J446" s="3" t="s">
        <v>2333</v>
      </c>
      <c r="K446" s="13" t="s">
        <v>1707</v>
      </c>
      <c r="L446" s="14" t="s">
        <v>1708</v>
      </c>
      <c r="M446" s="18">
        <f t="shared" si="15"/>
        <v>4.0266203703703762E-2</v>
      </c>
      <c r="N446">
        <f t="shared" si="16"/>
        <v>9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1709</v>
      </c>
      <c r="H447" s="9" t="s">
        <v>127</v>
      </c>
      <c r="I447" s="9" t="s">
        <v>1459</v>
      </c>
      <c r="J447" s="3" t="s">
        <v>2333</v>
      </c>
      <c r="K447" s="13" t="s">
        <v>1710</v>
      </c>
      <c r="L447" s="14" t="s">
        <v>1711</v>
      </c>
      <c r="M447" s="18">
        <f t="shared" si="15"/>
        <v>1.4467592592592615E-2</v>
      </c>
      <c r="N447">
        <f t="shared" si="16"/>
        <v>9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1712</v>
      </c>
      <c r="H448" s="9" t="s">
        <v>127</v>
      </c>
      <c r="I448" s="9" t="s">
        <v>1459</v>
      </c>
      <c r="J448" s="3" t="s">
        <v>2333</v>
      </c>
      <c r="K448" s="13" t="s">
        <v>1713</v>
      </c>
      <c r="L448" s="14" t="s">
        <v>1714</v>
      </c>
      <c r="M448" s="18">
        <f t="shared" si="15"/>
        <v>2.7083333333333348E-2</v>
      </c>
      <c r="N448">
        <f t="shared" si="16"/>
        <v>9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1715</v>
      </c>
      <c r="H449" s="9" t="s">
        <v>127</v>
      </c>
      <c r="I449" s="9" t="s">
        <v>1459</v>
      </c>
      <c r="J449" s="3" t="s">
        <v>2333</v>
      </c>
      <c r="K449" s="13" t="s">
        <v>1716</v>
      </c>
      <c r="L449" s="14" t="s">
        <v>1717</v>
      </c>
      <c r="M449" s="18">
        <f t="shared" si="15"/>
        <v>2.8101851851851822E-2</v>
      </c>
      <c r="N449">
        <f t="shared" si="16"/>
        <v>9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1718</v>
      </c>
      <c r="H450" s="9" t="s">
        <v>127</v>
      </c>
      <c r="I450" s="9" t="s">
        <v>1459</v>
      </c>
      <c r="J450" s="3" t="s">
        <v>2333</v>
      </c>
      <c r="K450" s="13" t="s">
        <v>1719</v>
      </c>
      <c r="L450" s="14" t="s">
        <v>1720</v>
      </c>
      <c r="M450" s="18">
        <f t="shared" si="15"/>
        <v>1.6307870370370292E-2</v>
      </c>
      <c r="N450">
        <f t="shared" si="16"/>
        <v>12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1721</v>
      </c>
      <c r="H451" s="9" t="s">
        <v>127</v>
      </c>
      <c r="I451" s="9" t="s">
        <v>1459</v>
      </c>
      <c r="J451" s="3" t="s">
        <v>2333</v>
      </c>
      <c r="K451" s="13" t="s">
        <v>1722</v>
      </c>
      <c r="L451" s="14" t="s">
        <v>1723</v>
      </c>
      <c r="M451" s="18">
        <f t="shared" ref="M451:M514" si="17">L451-K451</f>
        <v>1.8692129629629628E-2</v>
      </c>
      <c r="N451">
        <f t="shared" ref="N451:N514" si="18">HOUR(K451)</f>
        <v>12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1724</v>
      </c>
      <c r="H452" s="9" t="s">
        <v>127</v>
      </c>
      <c r="I452" s="9" t="s">
        <v>1459</v>
      </c>
      <c r="J452" s="3" t="s">
        <v>2333</v>
      </c>
      <c r="K452" s="13" t="s">
        <v>1725</v>
      </c>
      <c r="L452" s="14" t="s">
        <v>1726</v>
      </c>
      <c r="M452" s="18">
        <f t="shared" si="17"/>
        <v>3.6817129629629686E-2</v>
      </c>
      <c r="N452">
        <f t="shared" si="18"/>
        <v>12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1727</v>
      </c>
      <c r="H453" s="9" t="s">
        <v>127</v>
      </c>
      <c r="I453" s="9" t="s">
        <v>1459</v>
      </c>
      <c r="J453" s="3" t="s">
        <v>2333</v>
      </c>
      <c r="K453" s="13" t="s">
        <v>1728</v>
      </c>
      <c r="L453" s="14" t="s">
        <v>1729</v>
      </c>
      <c r="M453" s="18">
        <f t="shared" si="17"/>
        <v>4.4374999999999942E-2</v>
      </c>
      <c r="N453">
        <f t="shared" si="18"/>
        <v>12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1730</v>
      </c>
      <c r="H454" s="9" t="s">
        <v>127</v>
      </c>
      <c r="I454" s="9" t="s">
        <v>1459</v>
      </c>
      <c r="J454" s="3" t="s">
        <v>2333</v>
      </c>
      <c r="K454" s="13" t="s">
        <v>1731</v>
      </c>
      <c r="L454" s="14" t="s">
        <v>1732</v>
      </c>
      <c r="M454" s="18">
        <f t="shared" si="17"/>
        <v>2.4490740740740757E-2</v>
      </c>
      <c r="N454">
        <f t="shared" si="18"/>
        <v>16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2059</v>
      </c>
      <c r="H455" s="9" t="s">
        <v>127</v>
      </c>
      <c r="I455" s="9" t="s">
        <v>1902</v>
      </c>
      <c r="J455" s="3" t="s">
        <v>2333</v>
      </c>
      <c r="K455" s="13" t="s">
        <v>2060</v>
      </c>
      <c r="L455" s="14" t="s">
        <v>2061</v>
      </c>
      <c r="M455" s="18">
        <f t="shared" si="17"/>
        <v>2.0810185185185154E-2</v>
      </c>
      <c r="N455">
        <f t="shared" si="18"/>
        <v>5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2062</v>
      </c>
      <c r="H456" s="9" t="s">
        <v>127</v>
      </c>
      <c r="I456" s="9" t="s">
        <v>1902</v>
      </c>
      <c r="J456" s="3" t="s">
        <v>2333</v>
      </c>
      <c r="K456" s="13" t="s">
        <v>2063</v>
      </c>
      <c r="L456" s="14" t="s">
        <v>2064</v>
      </c>
      <c r="M456" s="18">
        <f t="shared" si="17"/>
        <v>1.8935185185185222E-2</v>
      </c>
      <c r="N456">
        <f t="shared" si="18"/>
        <v>6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2065</v>
      </c>
      <c r="H457" s="9" t="s">
        <v>127</v>
      </c>
      <c r="I457" s="9" t="s">
        <v>1902</v>
      </c>
      <c r="J457" s="3" t="s">
        <v>2333</v>
      </c>
      <c r="K457" s="13" t="s">
        <v>2066</v>
      </c>
      <c r="L457" s="14" t="s">
        <v>2067</v>
      </c>
      <c r="M457" s="18">
        <f t="shared" si="17"/>
        <v>1.6469907407407447E-2</v>
      </c>
      <c r="N457">
        <f t="shared" si="18"/>
        <v>6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2068</v>
      </c>
      <c r="H458" s="9" t="s">
        <v>127</v>
      </c>
      <c r="I458" s="9" t="s">
        <v>1902</v>
      </c>
      <c r="J458" s="3" t="s">
        <v>2333</v>
      </c>
      <c r="K458" s="13" t="s">
        <v>2069</v>
      </c>
      <c r="L458" s="14" t="s">
        <v>2070</v>
      </c>
      <c r="M458" s="18">
        <f t="shared" si="17"/>
        <v>1.5671296296296267E-2</v>
      </c>
      <c r="N458">
        <f t="shared" si="18"/>
        <v>7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2071</v>
      </c>
      <c r="H459" s="9" t="s">
        <v>127</v>
      </c>
      <c r="I459" s="9" t="s">
        <v>1902</v>
      </c>
      <c r="J459" s="3" t="s">
        <v>2333</v>
      </c>
      <c r="K459" s="13" t="s">
        <v>2072</v>
      </c>
      <c r="L459" s="14" t="s">
        <v>2073</v>
      </c>
      <c r="M459" s="18">
        <f t="shared" si="17"/>
        <v>2.9618055555555522E-2</v>
      </c>
      <c r="N459">
        <f t="shared" si="18"/>
        <v>8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2074</v>
      </c>
      <c r="H460" s="9" t="s">
        <v>127</v>
      </c>
      <c r="I460" s="9" t="s">
        <v>1902</v>
      </c>
      <c r="J460" s="3" t="s">
        <v>2333</v>
      </c>
      <c r="K460" s="13" t="s">
        <v>2075</v>
      </c>
      <c r="L460" s="14" t="s">
        <v>2076</v>
      </c>
      <c r="M460" s="18">
        <f t="shared" si="17"/>
        <v>2.2743055555555558E-2</v>
      </c>
      <c r="N460">
        <f t="shared" si="18"/>
        <v>9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2077</v>
      </c>
      <c r="H461" s="9" t="s">
        <v>127</v>
      </c>
      <c r="I461" s="9" t="s">
        <v>1902</v>
      </c>
      <c r="J461" s="3" t="s">
        <v>2333</v>
      </c>
      <c r="K461" s="13" t="s">
        <v>2078</v>
      </c>
      <c r="L461" s="14" t="s">
        <v>2079</v>
      </c>
      <c r="M461" s="18">
        <f t="shared" si="17"/>
        <v>1.5196759259259229E-2</v>
      </c>
      <c r="N461">
        <f t="shared" si="18"/>
        <v>9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2080</v>
      </c>
      <c r="H462" s="9" t="s">
        <v>127</v>
      </c>
      <c r="I462" s="9" t="s">
        <v>1902</v>
      </c>
      <c r="J462" s="3" t="s">
        <v>2333</v>
      </c>
      <c r="K462" s="13" t="s">
        <v>2081</v>
      </c>
      <c r="L462" s="14" t="s">
        <v>2082</v>
      </c>
      <c r="M462" s="18">
        <f t="shared" si="17"/>
        <v>2.7835648148148207E-2</v>
      </c>
      <c r="N462">
        <f t="shared" si="18"/>
        <v>10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2083</v>
      </c>
      <c r="H463" s="9" t="s">
        <v>127</v>
      </c>
      <c r="I463" s="9" t="s">
        <v>1902</v>
      </c>
      <c r="J463" s="3" t="s">
        <v>2333</v>
      </c>
      <c r="K463" s="13" t="s">
        <v>2084</v>
      </c>
      <c r="L463" s="14" t="s">
        <v>2085</v>
      </c>
      <c r="M463" s="18">
        <f t="shared" si="17"/>
        <v>1.6863425925925934E-2</v>
      </c>
      <c r="N463">
        <f t="shared" si="18"/>
        <v>11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2086</v>
      </c>
      <c r="H464" s="9" t="s">
        <v>127</v>
      </c>
      <c r="I464" s="9" t="s">
        <v>1902</v>
      </c>
      <c r="J464" s="3" t="s">
        <v>2333</v>
      </c>
      <c r="K464" s="13" t="s">
        <v>2087</v>
      </c>
      <c r="L464" s="14" t="s">
        <v>2088</v>
      </c>
      <c r="M464" s="18">
        <f t="shared" si="17"/>
        <v>1.5324074074074101E-2</v>
      </c>
      <c r="N464">
        <f t="shared" si="18"/>
        <v>11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2089</v>
      </c>
      <c r="H465" s="9" t="s">
        <v>127</v>
      </c>
      <c r="I465" s="9" t="s">
        <v>1902</v>
      </c>
      <c r="J465" s="3" t="s">
        <v>2333</v>
      </c>
      <c r="K465" s="13" t="s">
        <v>2090</v>
      </c>
      <c r="L465" s="14" t="s">
        <v>1267</v>
      </c>
      <c r="M465" s="18">
        <f t="shared" si="17"/>
        <v>1.482638888888882E-2</v>
      </c>
      <c r="N465">
        <f t="shared" si="18"/>
        <v>11</v>
      </c>
    </row>
    <row r="466" spans="1:14" x14ac:dyDescent="0.25">
      <c r="A466" s="11"/>
      <c r="B466" s="12"/>
      <c r="C466" s="9" t="s">
        <v>162</v>
      </c>
      <c r="D466" s="9" t="s">
        <v>163</v>
      </c>
      <c r="E466" s="9" t="s">
        <v>163</v>
      </c>
      <c r="F466" s="9" t="s">
        <v>15</v>
      </c>
      <c r="G466" s="10" t="s">
        <v>12</v>
      </c>
      <c r="H466" s="5"/>
      <c r="I466" s="5"/>
      <c r="J466" s="6"/>
      <c r="K466" s="7"/>
      <c r="L466" s="8"/>
    </row>
    <row r="467" spans="1:14" x14ac:dyDescent="0.25">
      <c r="A467" s="11"/>
      <c r="B467" s="12"/>
      <c r="C467" s="12"/>
      <c r="D467" s="12"/>
      <c r="E467" s="12"/>
      <c r="F467" s="12"/>
      <c r="G467" s="9" t="s">
        <v>272</v>
      </c>
      <c r="H467" s="9" t="s">
        <v>127</v>
      </c>
      <c r="I467" s="9" t="s">
        <v>18</v>
      </c>
      <c r="J467" s="3" t="s">
        <v>2333</v>
      </c>
      <c r="K467" s="13" t="s">
        <v>273</v>
      </c>
      <c r="L467" s="14" t="s">
        <v>274</v>
      </c>
      <c r="M467" s="18">
        <f t="shared" si="17"/>
        <v>2.2094907407407438E-2</v>
      </c>
      <c r="N467">
        <f t="shared" si="18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275</v>
      </c>
      <c r="H468" s="9" t="s">
        <v>127</v>
      </c>
      <c r="I468" s="9" t="s">
        <v>18</v>
      </c>
      <c r="J468" s="3" t="s">
        <v>2333</v>
      </c>
      <c r="K468" s="13" t="s">
        <v>276</v>
      </c>
      <c r="L468" s="14" t="s">
        <v>277</v>
      </c>
      <c r="M468" s="18">
        <f t="shared" si="17"/>
        <v>2.3715277777777821E-2</v>
      </c>
      <c r="N468">
        <f t="shared" si="18"/>
        <v>13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278</v>
      </c>
      <c r="H469" s="9" t="s">
        <v>127</v>
      </c>
      <c r="I469" s="9" t="s">
        <v>18</v>
      </c>
      <c r="J469" s="3" t="s">
        <v>2333</v>
      </c>
      <c r="K469" s="13" t="s">
        <v>279</v>
      </c>
      <c r="L469" s="14" t="s">
        <v>280</v>
      </c>
      <c r="M469" s="18">
        <f t="shared" si="17"/>
        <v>3.5381944444444535E-2</v>
      </c>
      <c r="N469">
        <f t="shared" si="18"/>
        <v>14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281</v>
      </c>
      <c r="H470" s="9" t="s">
        <v>127</v>
      </c>
      <c r="I470" s="9" t="s">
        <v>18</v>
      </c>
      <c r="J470" s="3" t="s">
        <v>2333</v>
      </c>
      <c r="K470" s="13" t="s">
        <v>282</v>
      </c>
      <c r="L470" s="14" t="s">
        <v>283</v>
      </c>
      <c r="M470" s="18">
        <f t="shared" si="17"/>
        <v>4.6979166666666683E-2</v>
      </c>
      <c r="N470">
        <f t="shared" si="18"/>
        <v>14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284</v>
      </c>
      <c r="H471" s="9" t="s">
        <v>127</v>
      </c>
      <c r="I471" s="9" t="s">
        <v>18</v>
      </c>
      <c r="J471" s="3" t="s">
        <v>2333</v>
      </c>
      <c r="K471" s="13" t="s">
        <v>285</v>
      </c>
      <c r="L471" s="14" t="s">
        <v>286</v>
      </c>
      <c r="M471" s="18">
        <f t="shared" si="17"/>
        <v>4.7974537037037024E-2</v>
      </c>
      <c r="N471">
        <f t="shared" si="18"/>
        <v>14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287</v>
      </c>
      <c r="H472" s="9" t="s">
        <v>127</v>
      </c>
      <c r="I472" s="9" t="s">
        <v>18</v>
      </c>
      <c r="J472" s="3" t="s">
        <v>2333</v>
      </c>
      <c r="K472" s="13" t="s">
        <v>288</v>
      </c>
      <c r="L472" s="14" t="s">
        <v>289</v>
      </c>
      <c r="M472" s="18">
        <f t="shared" si="17"/>
        <v>3.4386574074074083E-2</v>
      </c>
      <c r="N472">
        <f t="shared" si="18"/>
        <v>15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674</v>
      </c>
      <c r="H473" s="9" t="s">
        <v>127</v>
      </c>
      <c r="I473" s="9" t="s">
        <v>469</v>
      </c>
      <c r="J473" s="3" t="s">
        <v>2333</v>
      </c>
      <c r="K473" s="13" t="s">
        <v>675</v>
      </c>
      <c r="L473" s="14" t="s">
        <v>676</v>
      </c>
      <c r="M473" s="18">
        <f t="shared" si="17"/>
        <v>1.1064814814814805E-2</v>
      </c>
      <c r="N473">
        <f t="shared" si="18"/>
        <v>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677</v>
      </c>
      <c r="H474" s="9" t="s">
        <v>127</v>
      </c>
      <c r="I474" s="9" t="s">
        <v>469</v>
      </c>
      <c r="J474" s="3" t="s">
        <v>2333</v>
      </c>
      <c r="K474" s="13" t="s">
        <v>678</v>
      </c>
      <c r="L474" s="14" t="s">
        <v>679</v>
      </c>
      <c r="M474" s="18">
        <f t="shared" si="17"/>
        <v>1.6307870370370375E-2</v>
      </c>
      <c r="N474">
        <f t="shared" si="18"/>
        <v>4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680</v>
      </c>
      <c r="H475" s="9" t="s">
        <v>127</v>
      </c>
      <c r="I475" s="9" t="s">
        <v>469</v>
      </c>
      <c r="J475" s="3" t="s">
        <v>2333</v>
      </c>
      <c r="K475" s="13" t="s">
        <v>681</v>
      </c>
      <c r="L475" s="14" t="s">
        <v>682</v>
      </c>
      <c r="M475" s="18">
        <f t="shared" si="17"/>
        <v>2.3217592592592595E-2</v>
      </c>
      <c r="N475">
        <f t="shared" si="18"/>
        <v>6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683</v>
      </c>
      <c r="H476" s="9" t="s">
        <v>127</v>
      </c>
      <c r="I476" s="9" t="s">
        <v>469</v>
      </c>
      <c r="J476" s="3" t="s">
        <v>2333</v>
      </c>
      <c r="K476" s="13" t="s">
        <v>684</v>
      </c>
      <c r="L476" s="14" t="s">
        <v>685</v>
      </c>
      <c r="M476" s="18">
        <f t="shared" si="17"/>
        <v>1.439814814814816E-2</v>
      </c>
      <c r="N476">
        <f t="shared" si="18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686</v>
      </c>
      <c r="H477" s="9" t="s">
        <v>127</v>
      </c>
      <c r="I477" s="9" t="s">
        <v>469</v>
      </c>
      <c r="J477" s="3" t="s">
        <v>2333</v>
      </c>
      <c r="K477" s="13" t="s">
        <v>687</v>
      </c>
      <c r="L477" s="14" t="s">
        <v>688</v>
      </c>
      <c r="M477" s="18">
        <f t="shared" si="17"/>
        <v>1.2418981481481461E-2</v>
      </c>
      <c r="N477">
        <f t="shared" si="18"/>
        <v>8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689</v>
      </c>
      <c r="H478" s="9" t="s">
        <v>127</v>
      </c>
      <c r="I478" s="9" t="s">
        <v>469</v>
      </c>
      <c r="J478" s="3" t="s">
        <v>2333</v>
      </c>
      <c r="K478" s="13" t="s">
        <v>690</v>
      </c>
      <c r="L478" s="14" t="s">
        <v>691</v>
      </c>
      <c r="M478" s="18">
        <f t="shared" si="17"/>
        <v>2.8773148148148131E-2</v>
      </c>
      <c r="N478">
        <f t="shared" si="18"/>
        <v>8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692</v>
      </c>
      <c r="H479" s="9" t="s">
        <v>127</v>
      </c>
      <c r="I479" s="9" t="s">
        <v>469</v>
      </c>
      <c r="J479" s="3" t="s">
        <v>2333</v>
      </c>
      <c r="K479" s="13" t="s">
        <v>693</v>
      </c>
      <c r="L479" s="14" t="s">
        <v>694</v>
      </c>
      <c r="M479" s="18">
        <f t="shared" si="17"/>
        <v>1.2997685185185182E-2</v>
      </c>
      <c r="N479">
        <f t="shared" si="18"/>
        <v>9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695</v>
      </c>
      <c r="H480" s="9" t="s">
        <v>127</v>
      </c>
      <c r="I480" s="9" t="s">
        <v>469</v>
      </c>
      <c r="J480" s="3" t="s">
        <v>2333</v>
      </c>
      <c r="K480" s="13" t="s">
        <v>696</v>
      </c>
      <c r="L480" s="14" t="s">
        <v>697</v>
      </c>
      <c r="M480" s="18">
        <f t="shared" si="17"/>
        <v>1.2627314814814827E-2</v>
      </c>
      <c r="N480">
        <f t="shared" si="18"/>
        <v>11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698</v>
      </c>
      <c r="H481" s="9" t="s">
        <v>127</v>
      </c>
      <c r="I481" s="9" t="s">
        <v>469</v>
      </c>
      <c r="J481" s="3" t="s">
        <v>2333</v>
      </c>
      <c r="K481" s="13" t="s">
        <v>699</v>
      </c>
      <c r="L481" s="14" t="s">
        <v>700</v>
      </c>
      <c r="M481" s="18">
        <f t="shared" si="17"/>
        <v>2.3229166666666745E-2</v>
      </c>
      <c r="N481">
        <f t="shared" si="18"/>
        <v>12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701</v>
      </c>
      <c r="H482" s="9" t="s">
        <v>127</v>
      </c>
      <c r="I482" s="9" t="s">
        <v>469</v>
      </c>
      <c r="J482" s="3" t="s">
        <v>2333</v>
      </c>
      <c r="K482" s="13" t="s">
        <v>702</v>
      </c>
      <c r="L482" s="14" t="s">
        <v>703</v>
      </c>
      <c r="M482" s="18">
        <f t="shared" si="17"/>
        <v>3.1192129629629584E-2</v>
      </c>
      <c r="N482">
        <f t="shared" si="18"/>
        <v>13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704</v>
      </c>
      <c r="H483" s="9" t="s">
        <v>127</v>
      </c>
      <c r="I483" s="9" t="s">
        <v>469</v>
      </c>
      <c r="J483" s="3" t="s">
        <v>2333</v>
      </c>
      <c r="K483" s="13" t="s">
        <v>705</v>
      </c>
      <c r="L483" s="14" t="s">
        <v>706</v>
      </c>
      <c r="M483" s="18">
        <f t="shared" si="17"/>
        <v>1.6562499999999925E-2</v>
      </c>
      <c r="N483">
        <f t="shared" si="18"/>
        <v>14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1196</v>
      </c>
      <c r="H484" s="9" t="s">
        <v>127</v>
      </c>
      <c r="I484" s="9" t="s">
        <v>995</v>
      </c>
      <c r="J484" s="3" t="s">
        <v>2333</v>
      </c>
      <c r="K484" s="13" t="s">
        <v>1197</v>
      </c>
      <c r="L484" s="14" t="s">
        <v>1198</v>
      </c>
      <c r="M484" s="18">
        <f t="shared" si="17"/>
        <v>1.1342592592592599E-2</v>
      </c>
      <c r="N484">
        <f t="shared" si="18"/>
        <v>4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1199</v>
      </c>
      <c r="H485" s="9" t="s">
        <v>127</v>
      </c>
      <c r="I485" s="9" t="s">
        <v>995</v>
      </c>
      <c r="J485" s="3" t="s">
        <v>2333</v>
      </c>
      <c r="K485" s="13" t="s">
        <v>1200</v>
      </c>
      <c r="L485" s="14" t="s">
        <v>1201</v>
      </c>
      <c r="M485" s="18">
        <f t="shared" si="17"/>
        <v>1.5150462962962963E-2</v>
      </c>
      <c r="N485">
        <f t="shared" si="18"/>
        <v>4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1202</v>
      </c>
      <c r="H486" s="9" t="s">
        <v>127</v>
      </c>
      <c r="I486" s="9" t="s">
        <v>995</v>
      </c>
      <c r="J486" s="3" t="s">
        <v>2333</v>
      </c>
      <c r="K486" s="13" t="s">
        <v>1203</v>
      </c>
      <c r="L486" s="14" t="s">
        <v>1204</v>
      </c>
      <c r="M486" s="18">
        <f t="shared" si="17"/>
        <v>1.6909722222222257E-2</v>
      </c>
      <c r="N486">
        <f t="shared" si="18"/>
        <v>6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1205</v>
      </c>
      <c r="H487" s="9" t="s">
        <v>127</v>
      </c>
      <c r="I487" s="9" t="s">
        <v>995</v>
      </c>
      <c r="J487" s="3" t="s">
        <v>2333</v>
      </c>
      <c r="K487" s="13" t="s">
        <v>1206</v>
      </c>
      <c r="L487" s="14" t="s">
        <v>1207</v>
      </c>
      <c r="M487" s="18">
        <f t="shared" si="17"/>
        <v>2.148148148148149E-2</v>
      </c>
      <c r="N487">
        <f t="shared" si="18"/>
        <v>7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1208</v>
      </c>
      <c r="H488" s="9" t="s">
        <v>127</v>
      </c>
      <c r="I488" s="9" t="s">
        <v>995</v>
      </c>
      <c r="J488" s="3" t="s">
        <v>2333</v>
      </c>
      <c r="K488" s="13" t="s">
        <v>1209</v>
      </c>
      <c r="L488" s="14" t="s">
        <v>1210</v>
      </c>
      <c r="M488" s="18">
        <f t="shared" si="17"/>
        <v>3.2754629629629661E-2</v>
      </c>
      <c r="N488">
        <f t="shared" si="18"/>
        <v>8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1211</v>
      </c>
      <c r="H489" s="9" t="s">
        <v>127</v>
      </c>
      <c r="I489" s="9" t="s">
        <v>995</v>
      </c>
      <c r="J489" s="3" t="s">
        <v>2333</v>
      </c>
      <c r="K489" s="13" t="s">
        <v>1212</v>
      </c>
      <c r="L489" s="14" t="s">
        <v>1213</v>
      </c>
      <c r="M489" s="18">
        <f t="shared" si="17"/>
        <v>2.9884259259259249E-2</v>
      </c>
      <c r="N489">
        <f t="shared" si="18"/>
        <v>8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1733</v>
      </c>
      <c r="H490" s="9" t="s">
        <v>127</v>
      </c>
      <c r="I490" s="9" t="s">
        <v>1459</v>
      </c>
      <c r="J490" s="3" t="s">
        <v>2333</v>
      </c>
      <c r="K490" s="13" t="s">
        <v>1734</v>
      </c>
      <c r="L490" s="14" t="s">
        <v>1735</v>
      </c>
      <c r="M490" s="18">
        <f t="shared" si="17"/>
        <v>1.1192129629629621E-2</v>
      </c>
      <c r="N490">
        <f t="shared" si="18"/>
        <v>4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1736</v>
      </c>
      <c r="H491" s="9" t="s">
        <v>127</v>
      </c>
      <c r="I491" s="9" t="s">
        <v>1459</v>
      </c>
      <c r="J491" s="3" t="s">
        <v>2333</v>
      </c>
      <c r="K491" s="13" t="s">
        <v>1737</v>
      </c>
      <c r="L491" s="14" t="s">
        <v>1738</v>
      </c>
      <c r="M491" s="18">
        <f t="shared" si="17"/>
        <v>1.86574074074074E-2</v>
      </c>
      <c r="N491">
        <f t="shared" si="18"/>
        <v>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1739</v>
      </c>
      <c r="H492" s="9" t="s">
        <v>127</v>
      </c>
      <c r="I492" s="9" t="s">
        <v>1459</v>
      </c>
      <c r="J492" s="3" t="s">
        <v>2333</v>
      </c>
      <c r="K492" s="13" t="s">
        <v>1740</v>
      </c>
      <c r="L492" s="14" t="s">
        <v>1741</v>
      </c>
      <c r="M492" s="18">
        <f t="shared" si="17"/>
        <v>2.3506944444444455E-2</v>
      </c>
      <c r="N492">
        <f t="shared" si="18"/>
        <v>6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1742</v>
      </c>
      <c r="H493" s="9" t="s">
        <v>127</v>
      </c>
      <c r="I493" s="9" t="s">
        <v>1459</v>
      </c>
      <c r="J493" s="3" t="s">
        <v>2333</v>
      </c>
      <c r="K493" s="13" t="s">
        <v>1743</v>
      </c>
      <c r="L493" s="14" t="s">
        <v>1744</v>
      </c>
      <c r="M493" s="18">
        <f t="shared" si="17"/>
        <v>3.0798611111111096E-2</v>
      </c>
      <c r="N493">
        <f t="shared" si="18"/>
        <v>7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1745</v>
      </c>
      <c r="H494" s="9" t="s">
        <v>127</v>
      </c>
      <c r="I494" s="9" t="s">
        <v>1459</v>
      </c>
      <c r="J494" s="3" t="s">
        <v>2333</v>
      </c>
      <c r="K494" s="13" t="s">
        <v>1746</v>
      </c>
      <c r="L494" s="14" t="s">
        <v>1747</v>
      </c>
      <c r="M494" s="18">
        <f t="shared" si="17"/>
        <v>1.8587962962963001E-2</v>
      </c>
      <c r="N494">
        <f t="shared" si="18"/>
        <v>8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1748</v>
      </c>
      <c r="H495" s="9" t="s">
        <v>127</v>
      </c>
      <c r="I495" s="9" t="s">
        <v>1459</v>
      </c>
      <c r="J495" s="3" t="s">
        <v>2333</v>
      </c>
      <c r="K495" s="13" t="s">
        <v>1749</v>
      </c>
      <c r="L495" s="14" t="s">
        <v>1750</v>
      </c>
      <c r="M495" s="18">
        <f t="shared" si="17"/>
        <v>2.8587962962962954E-2</v>
      </c>
      <c r="N495">
        <f t="shared" si="18"/>
        <v>8</v>
      </c>
    </row>
    <row r="496" spans="1:14" x14ac:dyDescent="0.25">
      <c r="A496" s="11"/>
      <c r="B496" s="12"/>
      <c r="C496" s="9" t="s">
        <v>290</v>
      </c>
      <c r="D496" s="9" t="s">
        <v>291</v>
      </c>
      <c r="E496" s="9" t="s">
        <v>291</v>
      </c>
      <c r="F496" s="9" t="s">
        <v>15</v>
      </c>
      <c r="G496" s="10" t="s">
        <v>12</v>
      </c>
      <c r="H496" s="5"/>
      <c r="I496" s="5"/>
      <c r="J496" s="6"/>
      <c r="K496" s="7"/>
      <c r="L496" s="8"/>
    </row>
    <row r="497" spans="1:14" x14ac:dyDescent="0.25">
      <c r="A497" s="11"/>
      <c r="B497" s="12"/>
      <c r="C497" s="12"/>
      <c r="D497" s="12"/>
      <c r="E497" s="12"/>
      <c r="F497" s="12"/>
      <c r="G497" s="9" t="s">
        <v>292</v>
      </c>
      <c r="H497" s="9" t="s">
        <v>127</v>
      </c>
      <c r="I497" s="9" t="s">
        <v>18</v>
      </c>
      <c r="J497" s="3" t="s">
        <v>2333</v>
      </c>
      <c r="K497" s="13" t="s">
        <v>293</v>
      </c>
      <c r="L497" s="14" t="s">
        <v>294</v>
      </c>
      <c r="M497" s="18">
        <f t="shared" si="17"/>
        <v>2.5312500000000009E-2</v>
      </c>
      <c r="N497">
        <f t="shared" si="18"/>
        <v>1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295</v>
      </c>
      <c r="H498" s="9" t="s">
        <v>127</v>
      </c>
      <c r="I498" s="9" t="s">
        <v>18</v>
      </c>
      <c r="J498" s="3" t="s">
        <v>2333</v>
      </c>
      <c r="K498" s="13" t="s">
        <v>296</v>
      </c>
      <c r="L498" s="14" t="s">
        <v>297</v>
      </c>
      <c r="M498" s="18">
        <f t="shared" si="17"/>
        <v>2.5428240740740744E-2</v>
      </c>
      <c r="N498">
        <f t="shared" si="18"/>
        <v>1</v>
      </c>
    </row>
    <row r="499" spans="1:14" x14ac:dyDescent="0.25">
      <c r="A499" s="11"/>
      <c r="B499" s="12"/>
      <c r="C499" s="9" t="s">
        <v>298</v>
      </c>
      <c r="D499" s="9" t="s">
        <v>299</v>
      </c>
      <c r="E499" s="9" t="s">
        <v>300</v>
      </c>
      <c r="F499" s="9" t="s">
        <v>15</v>
      </c>
      <c r="G499" s="10" t="s">
        <v>12</v>
      </c>
      <c r="H499" s="5"/>
      <c r="I499" s="5"/>
      <c r="J499" s="6"/>
      <c r="K499" s="7"/>
      <c r="L499" s="8"/>
    </row>
    <row r="500" spans="1:14" x14ac:dyDescent="0.25">
      <c r="A500" s="11"/>
      <c r="B500" s="12"/>
      <c r="C500" s="12"/>
      <c r="D500" s="12"/>
      <c r="E500" s="12"/>
      <c r="F500" s="12"/>
      <c r="G500" s="9" t="s">
        <v>301</v>
      </c>
      <c r="H500" s="9" t="s">
        <v>127</v>
      </c>
      <c r="I500" s="9" t="s">
        <v>18</v>
      </c>
      <c r="J500" s="3" t="s">
        <v>2333</v>
      </c>
      <c r="K500" s="13" t="s">
        <v>302</v>
      </c>
      <c r="L500" s="14" t="s">
        <v>303</v>
      </c>
      <c r="M500" s="18">
        <f t="shared" si="17"/>
        <v>1.8703703703703667E-2</v>
      </c>
      <c r="N500">
        <f t="shared" si="18"/>
        <v>6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304</v>
      </c>
      <c r="H501" s="9" t="s">
        <v>127</v>
      </c>
      <c r="I501" s="9" t="s">
        <v>18</v>
      </c>
      <c r="J501" s="3" t="s">
        <v>2333</v>
      </c>
      <c r="K501" s="13" t="s">
        <v>305</v>
      </c>
      <c r="L501" s="14" t="s">
        <v>306</v>
      </c>
      <c r="M501" s="18">
        <f t="shared" si="17"/>
        <v>1.5671296296296267E-2</v>
      </c>
      <c r="N501">
        <f t="shared" si="18"/>
        <v>9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307</v>
      </c>
      <c r="H502" s="9" t="s">
        <v>127</v>
      </c>
      <c r="I502" s="9" t="s">
        <v>18</v>
      </c>
      <c r="J502" s="3" t="s">
        <v>2333</v>
      </c>
      <c r="K502" s="13" t="s">
        <v>308</v>
      </c>
      <c r="L502" s="14" t="s">
        <v>309</v>
      </c>
      <c r="M502" s="18">
        <f t="shared" si="17"/>
        <v>2.684027777777781E-2</v>
      </c>
      <c r="N502">
        <f t="shared" si="18"/>
        <v>10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310</v>
      </c>
      <c r="H503" s="9" t="s">
        <v>127</v>
      </c>
      <c r="I503" s="9" t="s">
        <v>18</v>
      </c>
      <c r="J503" s="3" t="s">
        <v>2333</v>
      </c>
      <c r="K503" s="13" t="s">
        <v>311</v>
      </c>
      <c r="L503" s="14" t="s">
        <v>312</v>
      </c>
      <c r="M503" s="18">
        <f t="shared" si="17"/>
        <v>2.0347222222222239E-2</v>
      </c>
      <c r="N503">
        <f t="shared" si="18"/>
        <v>10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313</v>
      </c>
      <c r="H504" s="9" t="s">
        <v>127</v>
      </c>
      <c r="I504" s="9" t="s">
        <v>18</v>
      </c>
      <c r="J504" s="3" t="s">
        <v>2333</v>
      </c>
      <c r="K504" s="13" t="s">
        <v>314</v>
      </c>
      <c r="L504" s="14" t="s">
        <v>315</v>
      </c>
      <c r="M504" s="18">
        <f t="shared" si="17"/>
        <v>1.9571759259259247E-2</v>
      </c>
      <c r="N504">
        <f t="shared" si="18"/>
        <v>11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316</v>
      </c>
      <c r="H505" s="9" t="s">
        <v>127</v>
      </c>
      <c r="I505" s="9" t="s">
        <v>18</v>
      </c>
      <c r="J505" s="3" t="s">
        <v>2333</v>
      </c>
      <c r="K505" s="13" t="s">
        <v>317</v>
      </c>
      <c r="L505" s="14" t="s">
        <v>318</v>
      </c>
      <c r="M505" s="18">
        <f t="shared" si="17"/>
        <v>1.9108796296296304E-2</v>
      </c>
      <c r="N505">
        <f t="shared" si="18"/>
        <v>11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319</v>
      </c>
      <c r="H506" s="9" t="s">
        <v>127</v>
      </c>
      <c r="I506" s="9" t="s">
        <v>18</v>
      </c>
      <c r="J506" s="3" t="s">
        <v>2333</v>
      </c>
      <c r="K506" s="13" t="s">
        <v>320</v>
      </c>
      <c r="L506" s="14" t="s">
        <v>321</v>
      </c>
      <c r="M506" s="18">
        <f t="shared" si="17"/>
        <v>2.4074074074074026E-2</v>
      </c>
      <c r="N506">
        <f t="shared" si="18"/>
        <v>12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322</v>
      </c>
      <c r="H507" s="9" t="s">
        <v>127</v>
      </c>
      <c r="I507" s="9" t="s">
        <v>18</v>
      </c>
      <c r="J507" s="3" t="s">
        <v>2333</v>
      </c>
      <c r="K507" s="13" t="s">
        <v>323</v>
      </c>
      <c r="L507" s="14" t="s">
        <v>324</v>
      </c>
      <c r="M507" s="18">
        <f t="shared" si="17"/>
        <v>3.3726851851851869E-2</v>
      </c>
      <c r="N507">
        <f t="shared" si="18"/>
        <v>13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325</v>
      </c>
      <c r="H508" s="9" t="s">
        <v>127</v>
      </c>
      <c r="I508" s="9" t="s">
        <v>18</v>
      </c>
      <c r="J508" s="3" t="s">
        <v>2333</v>
      </c>
      <c r="K508" s="13" t="s">
        <v>326</v>
      </c>
      <c r="L508" s="14" t="s">
        <v>327</v>
      </c>
      <c r="M508" s="18">
        <f t="shared" si="17"/>
        <v>2.430555555555558E-2</v>
      </c>
      <c r="N508">
        <f t="shared" si="18"/>
        <v>13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328</v>
      </c>
      <c r="H509" s="9" t="s">
        <v>127</v>
      </c>
      <c r="I509" s="9" t="s">
        <v>18</v>
      </c>
      <c r="J509" s="3" t="s">
        <v>2333</v>
      </c>
      <c r="K509" s="13" t="s">
        <v>329</v>
      </c>
      <c r="L509" s="14" t="s">
        <v>330</v>
      </c>
      <c r="M509" s="18">
        <f t="shared" si="17"/>
        <v>3.4004629629629579E-2</v>
      </c>
      <c r="N509">
        <f t="shared" si="18"/>
        <v>13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331</v>
      </c>
      <c r="H510" s="9" t="s">
        <v>127</v>
      </c>
      <c r="I510" s="9" t="s">
        <v>18</v>
      </c>
      <c r="J510" s="3" t="s">
        <v>2333</v>
      </c>
      <c r="K510" s="13" t="s">
        <v>332</v>
      </c>
      <c r="L510" s="14" t="s">
        <v>333</v>
      </c>
      <c r="M510" s="18">
        <f t="shared" si="17"/>
        <v>4.6747685185185128E-2</v>
      </c>
      <c r="N510">
        <f t="shared" si="18"/>
        <v>14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707</v>
      </c>
      <c r="H511" s="9" t="s">
        <v>127</v>
      </c>
      <c r="I511" s="9" t="s">
        <v>469</v>
      </c>
      <c r="J511" s="3" t="s">
        <v>2333</v>
      </c>
      <c r="K511" s="13" t="s">
        <v>708</v>
      </c>
      <c r="L511" s="14" t="s">
        <v>709</v>
      </c>
      <c r="M511" s="18">
        <f t="shared" si="17"/>
        <v>2.0416666666666639E-2</v>
      </c>
      <c r="N511">
        <f t="shared" si="18"/>
        <v>6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710</v>
      </c>
      <c r="H512" s="9" t="s">
        <v>127</v>
      </c>
      <c r="I512" s="9" t="s">
        <v>469</v>
      </c>
      <c r="J512" s="3" t="s">
        <v>2333</v>
      </c>
      <c r="K512" s="13" t="s">
        <v>711</v>
      </c>
      <c r="L512" s="14" t="s">
        <v>712</v>
      </c>
      <c r="M512" s="18">
        <f t="shared" si="17"/>
        <v>3.3449074074074048E-2</v>
      </c>
      <c r="N512">
        <f t="shared" si="18"/>
        <v>9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713</v>
      </c>
      <c r="H513" s="9" t="s">
        <v>127</v>
      </c>
      <c r="I513" s="9" t="s">
        <v>469</v>
      </c>
      <c r="J513" s="3" t="s">
        <v>2333</v>
      </c>
      <c r="K513" s="13" t="s">
        <v>714</v>
      </c>
      <c r="L513" s="14" t="s">
        <v>715</v>
      </c>
      <c r="M513" s="18">
        <f t="shared" si="17"/>
        <v>1.6076388888888904E-2</v>
      </c>
      <c r="N513">
        <f t="shared" si="18"/>
        <v>9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716</v>
      </c>
      <c r="H514" s="9" t="s">
        <v>127</v>
      </c>
      <c r="I514" s="9" t="s">
        <v>469</v>
      </c>
      <c r="J514" s="3" t="s">
        <v>2333</v>
      </c>
      <c r="K514" s="13" t="s">
        <v>717</v>
      </c>
      <c r="L514" s="14" t="s">
        <v>718</v>
      </c>
      <c r="M514" s="18">
        <f t="shared" si="17"/>
        <v>1.3425925925925841E-2</v>
      </c>
      <c r="N514">
        <f t="shared" si="18"/>
        <v>10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719</v>
      </c>
      <c r="H515" s="9" t="s">
        <v>127</v>
      </c>
      <c r="I515" s="9" t="s">
        <v>469</v>
      </c>
      <c r="J515" s="3" t="s">
        <v>2333</v>
      </c>
      <c r="K515" s="13" t="s">
        <v>720</v>
      </c>
      <c r="L515" s="14" t="s">
        <v>721</v>
      </c>
      <c r="M515" s="18">
        <f t="shared" ref="M515:M577" si="19">L515-K515</f>
        <v>1.3611111111111129E-2</v>
      </c>
      <c r="N515">
        <f t="shared" ref="N515:N577" si="20">HOUR(K515)</f>
        <v>10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722</v>
      </c>
      <c r="H516" s="9" t="s">
        <v>127</v>
      </c>
      <c r="I516" s="9" t="s">
        <v>469</v>
      </c>
      <c r="J516" s="3" t="s">
        <v>2333</v>
      </c>
      <c r="K516" s="13" t="s">
        <v>723</v>
      </c>
      <c r="L516" s="14" t="s">
        <v>724</v>
      </c>
      <c r="M516" s="18">
        <f t="shared" si="19"/>
        <v>1.6157407407407454E-2</v>
      </c>
      <c r="N516">
        <f t="shared" si="20"/>
        <v>11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725</v>
      </c>
      <c r="H517" s="9" t="s">
        <v>127</v>
      </c>
      <c r="I517" s="9" t="s">
        <v>469</v>
      </c>
      <c r="J517" s="3" t="s">
        <v>2333</v>
      </c>
      <c r="K517" s="13" t="s">
        <v>726</v>
      </c>
      <c r="L517" s="14" t="s">
        <v>727</v>
      </c>
      <c r="M517" s="18">
        <f t="shared" si="19"/>
        <v>4.0034722222222263E-2</v>
      </c>
      <c r="N517">
        <f t="shared" si="20"/>
        <v>11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728</v>
      </c>
      <c r="H518" s="9" t="s">
        <v>127</v>
      </c>
      <c r="I518" s="9" t="s">
        <v>469</v>
      </c>
      <c r="J518" s="3" t="s">
        <v>2333</v>
      </c>
      <c r="K518" s="13" t="s">
        <v>729</v>
      </c>
      <c r="L518" s="14" t="s">
        <v>730</v>
      </c>
      <c r="M518" s="18">
        <f t="shared" si="19"/>
        <v>2.7534722222222197E-2</v>
      </c>
      <c r="N518">
        <f t="shared" si="20"/>
        <v>12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1751</v>
      </c>
      <c r="H519" s="9" t="s">
        <v>127</v>
      </c>
      <c r="I519" s="9" t="s">
        <v>1459</v>
      </c>
      <c r="J519" s="3" t="s">
        <v>2333</v>
      </c>
      <c r="K519" s="13" t="s">
        <v>1752</v>
      </c>
      <c r="L519" s="14" t="s">
        <v>1753</v>
      </c>
      <c r="M519" s="18">
        <f t="shared" si="19"/>
        <v>1.6168981481481493E-2</v>
      </c>
      <c r="N519">
        <f t="shared" si="20"/>
        <v>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1754</v>
      </c>
      <c r="H520" s="9" t="s">
        <v>127</v>
      </c>
      <c r="I520" s="9" t="s">
        <v>1459</v>
      </c>
      <c r="J520" s="3" t="s">
        <v>2333</v>
      </c>
      <c r="K520" s="13" t="s">
        <v>1755</v>
      </c>
      <c r="L520" s="14" t="s">
        <v>1014</v>
      </c>
      <c r="M520" s="18">
        <f t="shared" si="19"/>
        <v>2.9236111111111129E-2</v>
      </c>
      <c r="N520">
        <f t="shared" si="20"/>
        <v>6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1756</v>
      </c>
      <c r="H521" s="9" t="s">
        <v>127</v>
      </c>
      <c r="I521" s="9" t="s">
        <v>1459</v>
      </c>
      <c r="J521" s="3" t="s">
        <v>2333</v>
      </c>
      <c r="K521" s="13" t="s">
        <v>1757</v>
      </c>
      <c r="L521" s="14" t="s">
        <v>1758</v>
      </c>
      <c r="M521" s="18">
        <f t="shared" si="19"/>
        <v>2.4722222222222201E-2</v>
      </c>
      <c r="N521">
        <f t="shared" si="20"/>
        <v>10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1759</v>
      </c>
      <c r="H522" s="9" t="s">
        <v>127</v>
      </c>
      <c r="I522" s="9" t="s">
        <v>1459</v>
      </c>
      <c r="J522" s="3" t="s">
        <v>2333</v>
      </c>
      <c r="K522" s="13" t="s">
        <v>1760</v>
      </c>
      <c r="L522" s="14" t="s">
        <v>1761</v>
      </c>
      <c r="M522" s="18">
        <f t="shared" si="19"/>
        <v>2.9872685185185155E-2</v>
      </c>
      <c r="N522">
        <f t="shared" si="20"/>
        <v>10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1762</v>
      </c>
      <c r="H523" s="9" t="s">
        <v>127</v>
      </c>
      <c r="I523" s="9" t="s">
        <v>1459</v>
      </c>
      <c r="J523" s="3" t="s">
        <v>2333</v>
      </c>
      <c r="K523" s="13" t="s">
        <v>1763</v>
      </c>
      <c r="L523" s="14" t="s">
        <v>1764</v>
      </c>
      <c r="M523" s="18">
        <f t="shared" si="19"/>
        <v>2.091435185185192E-2</v>
      </c>
      <c r="N523">
        <f t="shared" si="20"/>
        <v>11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1765</v>
      </c>
      <c r="H524" s="9" t="s">
        <v>127</v>
      </c>
      <c r="I524" s="9" t="s">
        <v>1459</v>
      </c>
      <c r="J524" s="3" t="s">
        <v>2333</v>
      </c>
      <c r="K524" s="13" t="s">
        <v>1766</v>
      </c>
      <c r="L524" s="14" t="s">
        <v>1767</v>
      </c>
      <c r="M524" s="18">
        <f t="shared" si="19"/>
        <v>2.7233796296296298E-2</v>
      </c>
      <c r="N524">
        <f t="shared" si="20"/>
        <v>12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1768</v>
      </c>
      <c r="H525" s="9" t="s">
        <v>127</v>
      </c>
      <c r="I525" s="9" t="s">
        <v>1459</v>
      </c>
      <c r="J525" s="3" t="s">
        <v>2333</v>
      </c>
      <c r="K525" s="13" t="s">
        <v>1769</v>
      </c>
      <c r="L525" s="14" t="s">
        <v>1770</v>
      </c>
      <c r="M525" s="18">
        <f t="shared" si="19"/>
        <v>2.0254629629629539E-2</v>
      </c>
      <c r="N525">
        <f t="shared" si="20"/>
        <v>13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2091</v>
      </c>
      <c r="H526" s="9" t="s">
        <v>127</v>
      </c>
      <c r="I526" s="9" t="s">
        <v>1902</v>
      </c>
      <c r="J526" s="3" t="s">
        <v>2333</v>
      </c>
      <c r="K526" s="13" t="s">
        <v>2092</v>
      </c>
      <c r="L526" s="14" t="s">
        <v>2093</v>
      </c>
      <c r="M526" s="18">
        <f t="shared" si="19"/>
        <v>2.4282407407407391E-2</v>
      </c>
      <c r="N526">
        <f t="shared" si="20"/>
        <v>9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2094</v>
      </c>
      <c r="H527" s="9" t="s">
        <v>127</v>
      </c>
      <c r="I527" s="9" t="s">
        <v>1902</v>
      </c>
      <c r="J527" s="3" t="s">
        <v>2333</v>
      </c>
      <c r="K527" s="13" t="s">
        <v>2095</v>
      </c>
      <c r="L527" s="14" t="s">
        <v>2096</v>
      </c>
      <c r="M527" s="18">
        <f t="shared" si="19"/>
        <v>3.3715277777777719E-2</v>
      </c>
      <c r="N527">
        <f t="shared" si="20"/>
        <v>10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2097</v>
      </c>
      <c r="H528" s="9" t="s">
        <v>127</v>
      </c>
      <c r="I528" s="9" t="s">
        <v>1902</v>
      </c>
      <c r="J528" s="3" t="s">
        <v>2333</v>
      </c>
      <c r="K528" s="13" t="s">
        <v>2098</v>
      </c>
      <c r="L528" s="14" t="s">
        <v>2099</v>
      </c>
      <c r="M528" s="18">
        <f t="shared" si="19"/>
        <v>3.0439814814814836E-2</v>
      </c>
      <c r="N528">
        <f t="shared" si="20"/>
        <v>10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2100</v>
      </c>
      <c r="H529" s="9" t="s">
        <v>127</v>
      </c>
      <c r="I529" s="9" t="s">
        <v>1902</v>
      </c>
      <c r="J529" s="3" t="s">
        <v>2333</v>
      </c>
      <c r="K529" s="13" t="s">
        <v>2101</v>
      </c>
      <c r="L529" s="14" t="s">
        <v>2102</v>
      </c>
      <c r="M529" s="18">
        <f t="shared" si="19"/>
        <v>1.5092592592592602E-2</v>
      </c>
      <c r="N529">
        <f t="shared" si="20"/>
        <v>11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2103</v>
      </c>
      <c r="H530" s="9" t="s">
        <v>127</v>
      </c>
      <c r="I530" s="9" t="s">
        <v>1902</v>
      </c>
      <c r="J530" s="3" t="s">
        <v>2333</v>
      </c>
      <c r="K530" s="13" t="s">
        <v>2104</v>
      </c>
      <c r="L530" s="14" t="s">
        <v>2105</v>
      </c>
      <c r="M530" s="18">
        <f t="shared" si="19"/>
        <v>1.7256944444444478E-2</v>
      </c>
      <c r="N530">
        <f t="shared" si="20"/>
        <v>13</v>
      </c>
    </row>
    <row r="531" spans="1:14" x14ac:dyDescent="0.25">
      <c r="A531" s="11"/>
      <c r="B531" s="12"/>
      <c r="C531" s="12"/>
      <c r="D531" s="12"/>
      <c r="E531" s="12"/>
      <c r="F531" s="12"/>
      <c r="G531" s="9" t="s">
        <v>2106</v>
      </c>
      <c r="H531" s="9" t="s">
        <v>127</v>
      </c>
      <c r="I531" s="9" t="s">
        <v>1902</v>
      </c>
      <c r="J531" s="3" t="s">
        <v>2333</v>
      </c>
      <c r="K531" s="13" t="s">
        <v>2107</v>
      </c>
      <c r="L531" s="14" t="s">
        <v>2108</v>
      </c>
      <c r="M531" s="18">
        <f t="shared" si="19"/>
        <v>1.809027777777783E-2</v>
      </c>
      <c r="N531">
        <f t="shared" si="20"/>
        <v>13</v>
      </c>
    </row>
    <row r="532" spans="1:14" x14ac:dyDescent="0.25">
      <c r="A532" s="11"/>
      <c r="B532" s="12"/>
      <c r="C532" s="9" t="s">
        <v>173</v>
      </c>
      <c r="D532" s="9" t="s">
        <v>174</v>
      </c>
      <c r="E532" s="9" t="s">
        <v>174</v>
      </c>
      <c r="F532" s="9" t="s">
        <v>15</v>
      </c>
      <c r="G532" s="10" t="s">
        <v>12</v>
      </c>
      <c r="H532" s="5"/>
      <c r="I532" s="5"/>
      <c r="J532" s="6"/>
      <c r="K532" s="7"/>
      <c r="L532" s="8"/>
    </row>
    <row r="533" spans="1:14" x14ac:dyDescent="0.25">
      <c r="A533" s="11"/>
      <c r="B533" s="12"/>
      <c r="C533" s="12"/>
      <c r="D533" s="12"/>
      <c r="E533" s="12"/>
      <c r="F533" s="12"/>
      <c r="G533" s="9" t="s">
        <v>334</v>
      </c>
      <c r="H533" s="9" t="s">
        <v>127</v>
      </c>
      <c r="I533" s="9" t="s">
        <v>18</v>
      </c>
      <c r="J533" s="3" t="s">
        <v>2333</v>
      </c>
      <c r="K533" s="13" t="s">
        <v>335</v>
      </c>
      <c r="L533" s="14" t="s">
        <v>336</v>
      </c>
      <c r="M533" s="18">
        <f t="shared" si="19"/>
        <v>1.3460648148148138E-2</v>
      </c>
      <c r="N533">
        <f t="shared" si="20"/>
        <v>2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337</v>
      </c>
      <c r="H534" s="9" t="s">
        <v>127</v>
      </c>
      <c r="I534" s="9" t="s">
        <v>18</v>
      </c>
      <c r="J534" s="3" t="s">
        <v>2333</v>
      </c>
      <c r="K534" s="13" t="s">
        <v>338</v>
      </c>
      <c r="L534" s="14" t="s">
        <v>339</v>
      </c>
      <c r="M534" s="18">
        <f t="shared" si="19"/>
        <v>1.6319444444444442E-2</v>
      </c>
      <c r="N534">
        <f t="shared" si="20"/>
        <v>9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340</v>
      </c>
      <c r="H535" s="9" t="s">
        <v>127</v>
      </c>
      <c r="I535" s="9" t="s">
        <v>18</v>
      </c>
      <c r="J535" s="3" t="s">
        <v>2333</v>
      </c>
      <c r="K535" s="13" t="s">
        <v>341</v>
      </c>
      <c r="L535" s="14" t="s">
        <v>342</v>
      </c>
      <c r="M535" s="18">
        <f t="shared" si="19"/>
        <v>3.0763888888888924E-2</v>
      </c>
      <c r="N535">
        <f t="shared" si="20"/>
        <v>13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731</v>
      </c>
      <c r="H536" s="9" t="s">
        <v>127</v>
      </c>
      <c r="I536" s="9" t="s">
        <v>469</v>
      </c>
      <c r="J536" s="3" t="s">
        <v>2333</v>
      </c>
      <c r="K536" s="13" t="s">
        <v>732</v>
      </c>
      <c r="L536" s="14" t="s">
        <v>733</v>
      </c>
      <c r="M536" s="18">
        <f t="shared" si="19"/>
        <v>2.2696759259259291E-2</v>
      </c>
      <c r="N536">
        <f t="shared" si="20"/>
        <v>9</v>
      </c>
    </row>
    <row r="537" spans="1:14" x14ac:dyDescent="0.25">
      <c r="A537" s="11"/>
      <c r="B537" s="12"/>
      <c r="C537" s="9" t="s">
        <v>181</v>
      </c>
      <c r="D537" s="9" t="s">
        <v>182</v>
      </c>
      <c r="E537" s="9" t="s">
        <v>182</v>
      </c>
      <c r="F537" s="9" t="s">
        <v>15</v>
      </c>
      <c r="G537" s="10" t="s">
        <v>12</v>
      </c>
      <c r="H537" s="5"/>
      <c r="I537" s="5"/>
      <c r="J537" s="6"/>
      <c r="K537" s="7"/>
      <c r="L537" s="8"/>
    </row>
    <row r="538" spans="1:14" x14ac:dyDescent="0.25">
      <c r="A538" s="11"/>
      <c r="B538" s="12"/>
      <c r="C538" s="12"/>
      <c r="D538" s="12"/>
      <c r="E538" s="12"/>
      <c r="F538" s="12"/>
      <c r="G538" s="9" t="s">
        <v>343</v>
      </c>
      <c r="H538" s="9" t="s">
        <v>127</v>
      </c>
      <c r="I538" s="9" t="s">
        <v>18</v>
      </c>
      <c r="J538" s="3" t="s">
        <v>2333</v>
      </c>
      <c r="K538" s="13" t="s">
        <v>344</v>
      </c>
      <c r="L538" s="14" t="s">
        <v>345</v>
      </c>
      <c r="M538" s="18">
        <f t="shared" si="19"/>
        <v>1.1631944444444486E-2</v>
      </c>
      <c r="N538">
        <f t="shared" si="20"/>
        <v>10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346</v>
      </c>
      <c r="H539" s="9" t="s">
        <v>127</v>
      </c>
      <c r="I539" s="9" t="s">
        <v>18</v>
      </c>
      <c r="J539" s="3" t="s">
        <v>2333</v>
      </c>
      <c r="K539" s="13" t="s">
        <v>347</v>
      </c>
      <c r="L539" s="14" t="s">
        <v>348</v>
      </c>
      <c r="M539" s="18">
        <f t="shared" si="19"/>
        <v>1.8587962962962945E-2</v>
      </c>
      <c r="N539">
        <f t="shared" si="20"/>
        <v>15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734</v>
      </c>
      <c r="H540" s="9" t="s">
        <v>127</v>
      </c>
      <c r="I540" s="9" t="s">
        <v>469</v>
      </c>
      <c r="J540" s="3" t="s">
        <v>2333</v>
      </c>
      <c r="K540" s="13" t="s">
        <v>735</v>
      </c>
      <c r="L540" s="14" t="s">
        <v>736</v>
      </c>
      <c r="M540" s="18">
        <f t="shared" si="19"/>
        <v>2.4386574074074074E-2</v>
      </c>
      <c r="N540">
        <f t="shared" si="20"/>
        <v>6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737</v>
      </c>
      <c r="H541" s="9" t="s">
        <v>127</v>
      </c>
      <c r="I541" s="9" t="s">
        <v>469</v>
      </c>
      <c r="J541" s="3" t="s">
        <v>2333</v>
      </c>
      <c r="K541" s="13" t="s">
        <v>738</v>
      </c>
      <c r="L541" s="14" t="s">
        <v>739</v>
      </c>
      <c r="M541" s="18">
        <f t="shared" si="19"/>
        <v>1.6689814814814796E-2</v>
      </c>
      <c r="N541">
        <f t="shared" si="20"/>
        <v>10</v>
      </c>
    </row>
    <row r="542" spans="1:14" x14ac:dyDescent="0.25">
      <c r="A542" s="11"/>
      <c r="B542" s="12"/>
      <c r="C542" s="12"/>
      <c r="D542" s="12"/>
      <c r="E542" s="12"/>
      <c r="F542" s="12"/>
      <c r="G542" s="9" t="s">
        <v>740</v>
      </c>
      <c r="H542" s="9" t="s">
        <v>127</v>
      </c>
      <c r="I542" s="9" t="s">
        <v>469</v>
      </c>
      <c r="J542" s="3" t="s">
        <v>2333</v>
      </c>
      <c r="K542" s="13" t="s">
        <v>741</v>
      </c>
      <c r="L542" s="14" t="s">
        <v>742</v>
      </c>
      <c r="M542" s="18">
        <f t="shared" si="19"/>
        <v>2.9027777777777874E-2</v>
      </c>
      <c r="N542">
        <f t="shared" si="20"/>
        <v>13</v>
      </c>
    </row>
    <row r="543" spans="1:14" x14ac:dyDescent="0.25">
      <c r="A543" s="11"/>
      <c r="B543" s="12"/>
      <c r="C543" s="12"/>
      <c r="D543" s="12"/>
      <c r="E543" s="12"/>
      <c r="F543" s="12"/>
      <c r="G543" s="9" t="s">
        <v>743</v>
      </c>
      <c r="H543" s="9" t="s">
        <v>127</v>
      </c>
      <c r="I543" s="9" t="s">
        <v>469</v>
      </c>
      <c r="J543" s="3" t="s">
        <v>2333</v>
      </c>
      <c r="K543" s="13" t="s">
        <v>744</v>
      </c>
      <c r="L543" s="14" t="s">
        <v>745</v>
      </c>
      <c r="M543" s="18">
        <f t="shared" si="19"/>
        <v>1.2638888888888866E-2</v>
      </c>
      <c r="N543">
        <f t="shared" si="20"/>
        <v>15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1214</v>
      </c>
      <c r="H544" s="9" t="s">
        <v>127</v>
      </c>
      <c r="I544" s="9" t="s">
        <v>995</v>
      </c>
      <c r="J544" s="3" t="s">
        <v>2333</v>
      </c>
      <c r="K544" s="13" t="s">
        <v>1215</v>
      </c>
      <c r="L544" s="14" t="s">
        <v>1216</v>
      </c>
      <c r="M544" s="18">
        <f t="shared" si="19"/>
        <v>1.5231481481481457E-2</v>
      </c>
      <c r="N544">
        <f t="shared" si="20"/>
        <v>6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1217</v>
      </c>
      <c r="H545" s="9" t="s">
        <v>127</v>
      </c>
      <c r="I545" s="9" t="s">
        <v>995</v>
      </c>
      <c r="J545" s="3" t="s">
        <v>2333</v>
      </c>
      <c r="K545" s="13" t="s">
        <v>1218</v>
      </c>
      <c r="L545" s="14" t="s">
        <v>1219</v>
      </c>
      <c r="M545" s="18">
        <f t="shared" si="19"/>
        <v>2.5289351851851827E-2</v>
      </c>
      <c r="N545">
        <f t="shared" si="20"/>
        <v>7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1220</v>
      </c>
      <c r="H546" s="9" t="s">
        <v>127</v>
      </c>
      <c r="I546" s="9" t="s">
        <v>995</v>
      </c>
      <c r="J546" s="3" t="s">
        <v>2333</v>
      </c>
      <c r="K546" s="13" t="s">
        <v>1221</v>
      </c>
      <c r="L546" s="14" t="s">
        <v>1222</v>
      </c>
      <c r="M546" s="18">
        <f t="shared" si="19"/>
        <v>1.2881944444444404E-2</v>
      </c>
      <c r="N546">
        <f t="shared" si="20"/>
        <v>10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1223</v>
      </c>
      <c r="H547" s="9" t="s">
        <v>127</v>
      </c>
      <c r="I547" s="9" t="s">
        <v>995</v>
      </c>
      <c r="J547" s="3" t="s">
        <v>2333</v>
      </c>
      <c r="K547" s="13" t="s">
        <v>1224</v>
      </c>
      <c r="L547" s="14" t="s">
        <v>1225</v>
      </c>
      <c r="M547" s="18">
        <f t="shared" si="19"/>
        <v>1.4918981481481519E-2</v>
      </c>
      <c r="N547">
        <f t="shared" si="20"/>
        <v>14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1226</v>
      </c>
      <c r="H548" s="9" t="s">
        <v>127</v>
      </c>
      <c r="I548" s="9" t="s">
        <v>995</v>
      </c>
      <c r="J548" s="3" t="s">
        <v>2333</v>
      </c>
      <c r="K548" s="13" t="s">
        <v>1227</v>
      </c>
      <c r="L548" s="14" t="s">
        <v>1228</v>
      </c>
      <c r="M548" s="18">
        <f t="shared" si="19"/>
        <v>1.402777777777775E-2</v>
      </c>
      <c r="N548">
        <f t="shared" si="20"/>
        <v>14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1771</v>
      </c>
      <c r="H549" s="9" t="s">
        <v>127</v>
      </c>
      <c r="I549" s="9" t="s">
        <v>1459</v>
      </c>
      <c r="J549" s="3" t="s">
        <v>2333</v>
      </c>
      <c r="K549" s="13" t="s">
        <v>1772</v>
      </c>
      <c r="L549" s="14" t="s">
        <v>1773</v>
      </c>
      <c r="M549" s="18">
        <f t="shared" si="19"/>
        <v>2.5115740740740744E-2</v>
      </c>
      <c r="N549">
        <f t="shared" si="20"/>
        <v>6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1774</v>
      </c>
      <c r="H550" s="9" t="s">
        <v>127</v>
      </c>
      <c r="I550" s="9" t="s">
        <v>1459</v>
      </c>
      <c r="J550" s="3" t="s">
        <v>2333</v>
      </c>
      <c r="K550" s="13" t="s">
        <v>1775</v>
      </c>
      <c r="L550" s="14" t="s">
        <v>1776</v>
      </c>
      <c r="M550" s="18">
        <f t="shared" si="19"/>
        <v>2.5833333333333375E-2</v>
      </c>
      <c r="N550">
        <f t="shared" si="20"/>
        <v>10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1777</v>
      </c>
      <c r="H551" s="9" t="s">
        <v>127</v>
      </c>
      <c r="I551" s="9" t="s">
        <v>1459</v>
      </c>
      <c r="J551" s="3" t="s">
        <v>2333</v>
      </c>
      <c r="K551" s="13" t="s">
        <v>1778</v>
      </c>
      <c r="L551" s="14" t="s">
        <v>1779</v>
      </c>
      <c r="M551" s="18">
        <f t="shared" si="19"/>
        <v>1.4120370370370394E-2</v>
      </c>
      <c r="N551">
        <f t="shared" si="20"/>
        <v>14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2109</v>
      </c>
      <c r="H552" s="9" t="s">
        <v>127</v>
      </c>
      <c r="I552" s="9" t="s">
        <v>1902</v>
      </c>
      <c r="J552" s="3" t="s">
        <v>2333</v>
      </c>
      <c r="K552" s="13" t="s">
        <v>2110</v>
      </c>
      <c r="L552" s="14" t="s">
        <v>2111</v>
      </c>
      <c r="M552" s="18">
        <f t="shared" si="19"/>
        <v>1.2731481481481455E-2</v>
      </c>
      <c r="N552">
        <f t="shared" si="20"/>
        <v>6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2112</v>
      </c>
      <c r="H553" s="9" t="s">
        <v>127</v>
      </c>
      <c r="I553" s="9" t="s">
        <v>1902</v>
      </c>
      <c r="J553" s="3" t="s">
        <v>2333</v>
      </c>
      <c r="K553" s="13" t="s">
        <v>2113</v>
      </c>
      <c r="L553" s="14" t="s">
        <v>2114</v>
      </c>
      <c r="M553" s="18">
        <f t="shared" si="19"/>
        <v>1.2974537037037048E-2</v>
      </c>
      <c r="N553">
        <f t="shared" si="20"/>
        <v>8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2277</v>
      </c>
      <c r="H554" s="9" t="s">
        <v>127</v>
      </c>
      <c r="I554" s="9" t="s">
        <v>2235</v>
      </c>
      <c r="J554" s="3" t="s">
        <v>2333</v>
      </c>
      <c r="K554" s="13" t="s">
        <v>2278</v>
      </c>
      <c r="L554" s="14" t="s">
        <v>2279</v>
      </c>
      <c r="M554" s="18">
        <f t="shared" si="19"/>
        <v>1.5219907407407418E-2</v>
      </c>
      <c r="N554">
        <f t="shared" si="20"/>
        <v>7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2307</v>
      </c>
      <c r="H555" s="9" t="s">
        <v>127</v>
      </c>
      <c r="I555" s="9" t="s">
        <v>2293</v>
      </c>
      <c r="J555" s="3" t="s">
        <v>2333</v>
      </c>
      <c r="K555" s="13" t="s">
        <v>2308</v>
      </c>
      <c r="L555" s="14" t="s">
        <v>2309</v>
      </c>
      <c r="M555" s="18">
        <f t="shared" si="19"/>
        <v>1.2083333333333279E-2</v>
      </c>
      <c r="N555">
        <f t="shared" si="20"/>
        <v>9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2310</v>
      </c>
      <c r="H556" s="9" t="s">
        <v>127</v>
      </c>
      <c r="I556" s="9" t="s">
        <v>2293</v>
      </c>
      <c r="J556" s="3" t="s">
        <v>2333</v>
      </c>
      <c r="K556" s="13" t="s">
        <v>2311</v>
      </c>
      <c r="L556" s="14" t="s">
        <v>2312</v>
      </c>
      <c r="M556" s="18">
        <f t="shared" si="19"/>
        <v>1.3645833333333357E-2</v>
      </c>
      <c r="N556">
        <f t="shared" si="20"/>
        <v>12</v>
      </c>
    </row>
    <row r="557" spans="1:14" x14ac:dyDescent="0.25">
      <c r="A557" s="11"/>
      <c r="B557" s="12"/>
      <c r="C557" s="9" t="s">
        <v>104</v>
      </c>
      <c r="D557" s="9" t="s">
        <v>105</v>
      </c>
      <c r="E557" s="10" t="s">
        <v>12</v>
      </c>
      <c r="F557" s="5"/>
      <c r="G557" s="5"/>
      <c r="H557" s="5"/>
      <c r="I557" s="5"/>
      <c r="J557" s="6"/>
      <c r="K557" s="7"/>
      <c r="L557" s="8"/>
    </row>
    <row r="558" spans="1:14" x14ac:dyDescent="0.25">
      <c r="A558" s="11"/>
      <c r="B558" s="12"/>
      <c r="C558" s="12"/>
      <c r="D558" s="12"/>
      <c r="E558" s="9" t="s">
        <v>105</v>
      </c>
      <c r="F558" s="9" t="s">
        <v>15</v>
      </c>
      <c r="G558" s="10" t="s">
        <v>12</v>
      </c>
      <c r="H558" s="5"/>
      <c r="I558" s="5"/>
      <c r="J558" s="6"/>
      <c r="K558" s="7"/>
      <c r="L558" s="8"/>
    </row>
    <row r="559" spans="1:14" x14ac:dyDescent="0.25">
      <c r="A559" s="11"/>
      <c r="B559" s="12"/>
      <c r="C559" s="12"/>
      <c r="D559" s="12"/>
      <c r="E559" s="12"/>
      <c r="F559" s="12"/>
      <c r="G559" s="9" t="s">
        <v>349</v>
      </c>
      <c r="H559" s="9" t="s">
        <v>127</v>
      </c>
      <c r="I559" s="9" t="s">
        <v>18</v>
      </c>
      <c r="J559" s="3" t="s">
        <v>2333</v>
      </c>
      <c r="K559" s="13" t="s">
        <v>350</v>
      </c>
      <c r="L559" s="17" t="s">
        <v>351</v>
      </c>
      <c r="M559" s="18">
        <f t="shared" si="19"/>
        <v>1.6608796296296299E-2</v>
      </c>
      <c r="N559">
        <v>0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746</v>
      </c>
      <c r="H560" s="9" t="s">
        <v>127</v>
      </c>
      <c r="I560" s="9" t="s">
        <v>469</v>
      </c>
      <c r="J560" s="3" t="s">
        <v>2333</v>
      </c>
      <c r="K560" s="13" t="s">
        <v>747</v>
      </c>
      <c r="L560" s="14" t="s">
        <v>748</v>
      </c>
      <c r="M560" s="18">
        <f t="shared" si="19"/>
        <v>1.1979166666666652E-2</v>
      </c>
      <c r="N560">
        <f t="shared" si="20"/>
        <v>2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749</v>
      </c>
      <c r="H561" s="9" t="s">
        <v>127</v>
      </c>
      <c r="I561" s="9" t="s">
        <v>469</v>
      </c>
      <c r="J561" s="3" t="s">
        <v>2333</v>
      </c>
      <c r="K561" s="13" t="s">
        <v>750</v>
      </c>
      <c r="L561" s="14" t="s">
        <v>751</v>
      </c>
      <c r="M561" s="18">
        <f t="shared" si="19"/>
        <v>1.7418981481481466E-2</v>
      </c>
      <c r="N561">
        <f t="shared" si="20"/>
        <v>23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1229</v>
      </c>
      <c r="H562" s="9" t="s">
        <v>127</v>
      </c>
      <c r="I562" s="9" t="s">
        <v>995</v>
      </c>
      <c r="J562" s="3" t="s">
        <v>2333</v>
      </c>
      <c r="K562" s="13" t="s">
        <v>1230</v>
      </c>
      <c r="L562" s="14" t="s">
        <v>1231</v>
      </c>
      <c r="M562" s="18">
        <f t="shared" si="19"/>
        <v>1.2037037037037027E-2</v>
      </c>
      <c r="N562">
        <f t="shared" si="20"/>
        <v>2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1232</v>
      </c>
      <c r="H563" s="9" t="s">
        <v>127</v>
      </c>
      <c r="I563" s="9" t="s">
        <v>995</v>
      </c>
      <c r="J563" s="3" t="s">
        <v>2333</v>
      </c>
      <c r="K563" s="13" t="s">
        <v>1233</v>
      </c>
      <c r="L563" s="14" t="s">
        <v>1234</v>
      </c>
      <c r="M563" s="18">
        <f t="shared" si="19"/>
        <v>2.7858796296296312E-2</v>
      </c>
      <c r="N563">
        <f t="shared" si="20"/>
        <v>5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1780</v>
      </c>
      <c r="H564" s="9" t="s">
        <v>127</v>
      </c>
      <c r="I564" s="9" t="s">
        <v>1459</v>
      </c>
      <c r="J564" s="3" t="s">
        <v>2333</v>
      </c>
      <c r="K564" s="13" t="s">
        <v>1781</v>
      </c>
      <c r="L564" s="14" t="s">
        <v>1782</v>
      </c>
      <c r="M564" s="18">
        <f t="shared" si="19"/>
        <v>1.8310185185185179E-2</v>
      </c>
      <c r="N564">
        <f t="shared" si="20"/>
        <v>3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1783</v>
      </c>
      <c r="H565" s="9" t="s">
        <v>127</v>
      </c>
      <c r="I565" s="9" t="s">
        <v>1459</v>
      </c>
      <c r="J565" s="3" t="s">
        <v>2333</v>
      </c>
      <c r="K565" s="13" t="s">
        <v>1784</v>
      </c>
      <c r="L565" s="14" t="s">
        <v>1785</v>
      </c>
      <c r="M565" s="18">
        <f t="shared" si="19"/>
        <v>1.9548611111111114E-2</v>
      </c>
      <c r="N565">
        <f t="shared" si="20"/>
        <v>7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2115</v>
      </c>
      <c r="H566" s="9" t="s">
        <v>127</v>
      </c>
      <c r="I566" s="9" t="s">
        <v>1902</v>
      </c>
      <c r="J566" s="3" t="s">
        <v>2333</v>
      </c>
      <c r="K566" s="13" t="s">
        <v>2116</v>
      </c>
      <c r="L566" s="14" t="s">
        <v>2117</v>
      </c>
      <c r="M566" s="18">
        <f t="shared" si="19"/>
        <v>1.0509259259259246E-2</v>
      </c>
      <c r="N566">
        <f t="shared" si="20"/>
        <v>2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2118</v>
      </c>
      <c r="H567" s="9" t="s">
        <v>127</v>
      </c>
      <c r="I567" s="9" t="s">
        <v>1902</v>
      </c>
      <c r="J567" s="3" t="s">
        <v>2333</v>
      </c>
      <c r="K567" s="13" t="s">
        <v>2119</v>
      </c>
      <c r="L567" s="14" t="s">
        <v>2120</v>
      </c>
      <c r="M567" s="18">
        <f t="shared" si="19"/>
        <v>2.1331018518518513E-2</v>
      </c>
      <c r="N567">
        <f t="shared" si="20"/>
        <v>5</v>
      </c>
    </row>
    <row r="568" spans="1:14" x14ac:dyDescent="0.25">
      <c r="A568" s="11"/>
      <c r="B568" s="12"/>
      <c r="C568" s="12"/>
      <c r="D568" s="12"/>
      <c r="E568" s="9" t="s">
        <v>192</v>
      </c>
      <c r="F568" s="9" t="s">
        <v>15</v>
      </c>
      <c r="G568" s="10" t="s">
        <v>12</v>
      </c>
      <c r="H568" s="5"/>
      <c r="I568" s="5"/>
      <c r="J568" s="6"/>
      <c r="K568" s="7"/>
      <c r="L568" s="8"/>
    </row>
    <row r="569" spans="1:14" x14ac:dyDescent="0.25">
      <c r="A569" s="11"/>
      <c r="B569" s="12"/>
      <c r="C569" s="12"/>
      <c r="D569" s="12"/>
      <c r="E569" s="12"/>
      <c r="F569" s="12"/>
      <c r="G569" s="9" t="s">
        <v>352</v>
      </c>
      <c r="H569" s="9" t="s">
        <v>127</v>
      </c>
      <c r="I569" s="9" t="s">
        <v>18</v>
      </c>
      <c r="J569" s="3" t="s">
        <v>2333</v>
      </c>
      <c r="K569" s="13" t="s">
        <v>353</v>
      </c>
      <c r="L569" s="14" t="s">
        <v>354</v>
      </c>
      <c r="M569" s="18">
        <f t="shared" si="19"/>
        <v>1.9502314814814792E-2</v>
      </c>
      <c r="N569">
        <f t="shared" si="20"/>
        <v>12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752</v>
      </c>
      <c r="H570" s="9" t="s">
        <v>127</v>
      </c>
      <c r="I570" s="9" t="s">
        <v>469</v>
      </c>
      <c r="J570" s="3" t="s">
        <v>2333</v>
      </c>
      <c r="K570" s="13" t="s">
        <v>753</v>
      </c>
      <c r="L570" s="14" t="s">
        <v>754</v>
      </c>
      <c r="M570" s="18">
        <f t="shared" si="19"/>
        <v>1.824074074074078E-2</v>
      </c>
      <c r="N570">
        <f t="shared" si="20"/>
        <v>6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755</v>
      </c>
      <c r="H571" s="9" t="s">
        <v>127</v>
      </c>
      <c r="I571" s="9" t="s">
        <v>469</v>
      </c>
      <c r="J571" s="3" t="s">
        <v>2333</v>
      </c>
      <c r="K571" s="13" t="s">
        <v>756</v>
      </c>
      <c r="L571" s="14" t="s">
        <v>757</v>
      </c>
      <c r="M571" s="18">
        <f t="shared" si="19"/>
        <v>3.1377314814814872E-2</v>
      </c>
      <c r="N571">
        <f t="shared" si="20"/>
        <v>12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1235</v>
      </c>
      <c r="H572" s="9" t="s">
        <v>127</v>
      </c>
      <c r="I572" s="9" t="s">
        <v>995</v>
      </c>
      <c r="J572" s="3" t="s">
        <v>2333</v>
      </c>
      <c r="K572" s="13" t="s">
        <v>1236</v>
      </c>
      <c r="L572" s="14" t="s">
        <v>1237</v>
      </c>
      <c r="M572" s="18">
        <f t="shared" si="19"/>
        <v>2.2152777777777799E-2</v>
      </c>
      <c r="N572">
        <f t="shared" si="20"/>
        <v>7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1238</v>
      </c>
      <c r="H573" s="9" t="s">
        <v>127</v>
      </c>
      <c r="I573" s="9" t="s">
        <v>995</v>
      </c>
      <c r="J573" s="3" t="s">
        <v>2333</v>
      </c>
      <c r="K573" s="13" t="s">
        <v>1239</v>
      </c>
      <c r="L573" s="14" t="s">
        <v>1240</v>
      </c>
      <c r="M573" s="18">
        <f t="shared" si="19"/>
        <v>2.3067129629629646E-2</v>
      </c>
      <c r="N573">
        <f t="shared" si="20"/>
        <v>11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1786</v>
      </c>
      <c r="H574" s="9" t="s">
        <v>127</v>
      </c>
      <c r="I574" s="9" t="s">
        <v>1459</v>
      </c>
      <c r="J574" s="3" t="s">
        <v>2333</v>
      </c>
      <c r="K574" s="13" t="s">
        <v>1787</v>
      </c>
      <c r="L574" s="14" t="s">
        <v>1788</v>
      </c>
      <c r="M574" s="18">
        <f t="shared" si="19"/>
        <v>2.8391203703703682E-2</v>
      </c>
      <c r="N574">
        <f t="shared" si="20"/>
        <v>7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1789</v>
      </c>
      <c r="H575" s="9" t="s">
        <v>127</v>
      </c>
      <c r="I575" s="9" t="s">
        <v>1459</v>
      </c>
      <c r="J575" s="3" t="s">
        <v>2333</v>
      </c>
      <c r="K575" s="13" t="s">
        <v>1790</v>
      </c>
      <c r="L575" s="14" t="s">
        <v>1791</v>
      </c>
      <c r="M575" s="18">
        <f t="shared" si="19"/>
        <v>4.7488425925925948E-2</v>
      </c>
      <c r="N575">
        <f t="shared" si="20"/>
        <v>9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2121</v>
      </c>
      <c r="H576" s="9" t="s">
        <v>127</v>
      </c>
      <c r="I576" s="9" t="s">
        <v>1902</v>
      </c>
      <c r="J576" s="3" t="s">
        <v>2333</v>
      </c>
      <c r="K576" s="13" t="s">
        <v>2122</v>
      </c>
      <c r="L576" s="14" t="s">
        <v>2123</v>
      </c>
      <c r="M576" s="18">
        <f t="shared" si="19"/>
        <v>1.4525462962962976E-2</v>
      </c>
      <c r="N576">
        <f t="shared" si="20"/>
        <v>6</v>
      </c>
    </row>
    <row r="577" spans="1:14" x14ac:dyDescent="0.25">
      <c r="A577" s="11"/>
      <c r="B577" s="12"/>
      <c r="C577" s="12"/>
      <c r="D577" s="12"/>
      <c r="E577" s="12"/>
      <c r="F577" s="12"/>
      <c r="G577" s="9" t="s">
        <v>2124</v>
      </c>
      <c r="H577" s="9" t="s">
        <v>127</v>
      </c>
      <c r="I577" s="9" t="s">
        <v>1902</v>
      </c>
      <c r="J577" s="3" t="s">
        <v>2333</v>
      </c>
      <c r="K577" s="13" t="s">
        <v>2125</v>
      </c>
      <c r="L577" s="14" t="s">
        <v>2126</v>
      </c>
      <c r="M577" s="18">
        <f t="shared" si="19"/>
        <v>1.1747685185185208E-2</v>
      </c>
      <c r="N577">
        <f t="shared" si="20"/>
        <v>20</v>
      </c>
    </row>
    <row r="578" spans="1:14" x14ac:dyDescent="0.25">
      <c r="A578" s="11"/>
      <c r="B578" s="12"/>
      <c r="C578" s="9" t="s">
        <v>1241</v>
      </c>
      <c r="D578" s="9" t="s">
        <v>1242</v>
      </c>
      <c r="E578" s="9" t="s">
        <v>1242</v>
      </c>
      <c r="F578" s="9" t="s">
        <v>15</v>
      </c>
      <c r="G578" s="10" t="s">
        <v>12</v>
      </c>
      <c r="H578" s="5"/>
      <c r="I578" s="5"/>
      <c r="J578" s="6"/>
      <c r="K578" s="7"/>
      <c r="L578" s="8"/>
    </row>
    <row r="579" spans="1:14" x14ac:dyDescent="0.25">
      <c r="A579" s="11"/>
      <c r="B579" s="12"/>
      <c r="C579" s="12"/>
      <c r="D579" s="12"/>
      <c r="E579" s="12"/>
      <c r="F579" s="12"/>
      <c r="G579" s="9" t="s">
        <v>1243</v>
      </c>
      <c r="H579" s="9" t="s">
        <v>127</v>
      </c>
      <c r="I579" s="9" t="s">
        <v>995</v>
      </c>
      <c r="J579" s="3" t="s">
        <v>2333</v>
      </c>
      <c r="K579" s="13" t="s">
        <v>1244</v>
      </c>
      <c r="L579" s="14" t="s">
        <v>1245</v>
      </c>
      <c r="M579" s="18">
        <f t="shared" ref="M579:M642" si="21">L579-K579</f>
        <v>2.9965277777777771E-2</v>
      </c>
      <c r="N579">
        <f t="shared" ref="N579:N642" si="22">HOUR(K579)</f>
        <v>5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1246</v>
      </c>
      <c r="H580" s="9" t="s">
        <v>127</v>
      </c>
      <c r="I580" s="9" t="s">
        <v>995</v>
      </c>
      <c r="J580" s="3" t="s">
        <v>2333</v>
      </c>
      <c r="K580" s="13" t="s">
        <v>1247</v>
      </c>
      <c r="L580" s="14" t="s">
        <v>225</v>
      </c>
      <c r="M580" s="18">
        <f t="shared" si="21"/>
        <v>3.3067129629629627E-2</v>
      </c>
      <c r="N580">
        <f t="shared" si="22"/>
        <v>5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1792</v>
      </c>
      <c r="H581" s="9" t="s">
        <v>127</v>
      </c>
      <c r="I581" s="9" t="s">
        <v>1459</v>
      </c>
      <c r="J581" s="3" t="s">
        <v>2333</v>
      </c>
      <c r="K581" s="13" t="s">
        <v>1793</v>
      </c>
      <c r="L581" s="14" t="s">
        <v>1794</v>
      </c>
      <c r="M581" s="18">
        <f t="shared" si="21"/>
        <v>1.8935185185185194E-2</v>
      </c>
      <c r="N581">
        <f t="shared" si="22"/>
        <v>2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1795</v>
      </c>
      <c r="H582" s="9" t="s">
        <v>127</v>
      </c>
      <c r="I582" s="9" t="s">
        <v>1459</v>
      </c>
      <c r="J582" s="3" t="s">
        <v>2333</v>
      </c>
      <c r="K582" s="13" t="s">
        <v>1796</v>
      </c>
      <c r="L582" s="14" t="s">
        <v>1797</v>
      </c>
      <c r="M582" s="18">
        <f t="shared" si="21"/>
        <v>1.4421296296296293E-2</v>
      </c>
      <c r="N582">
        <f t="shared" si="22"/>
        <v>3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2127</v>
      </c>
      <c r="H583" s="9" t="s">
        <v>127</v>
      </c>
      <c r="I583" s="9" t="s">
        <v>1902</v>
      </c>
      <c r="J583" s="3" t="s">
        <v>2333</v>
      </c>
      <c r="K583" s="13" t="s">
        <v>2128</v>
      </c>
      <c r="L583" s="14" t="s">
        <v>2129</v>
      </c>
      <c r="M583" s="18">
        <f t="shared" si="21"/>
        <v>1.5046296296296308E-2</v>
      </c>
      <c r="N583">
        <f t="shared" si="22"/>
        <v>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2130</v>
      </c>
      <c r="H584" s="9" t="s">
        <v>127</v>
      </c>
      <c r="I584" s="9" t="s">
        <v>1902</v>
      </c>
      <c r="J584" s="3" t="s">
        <v>2333</v>
      </c>
      <c r="K584" s="13" t="s">
        <v>2131</v>
      </c>
      <c r="L584" s="14" t="s">
        <v>2132</v>
      </c>
      <c r="M584" s="18">
        <f t="shared" si="21"/>
        <v>1.8900462962962966E-2</v>
      </c>
      <c r="N584">
        <f t="shared" si="22"/>
        <v>3</v>
      </c>
    </row>
    <row r="585" spans="1:14" x14ac:dyDescent="0.25">
      <c r="A585" s="11"/>
      <c r="B585" s="12"/>
      <c r="C585" s="9" t="s">
        <v>355</v>
      </c>
      <c r="D585" s="9" t="s">
        <v>356</v>
      </c>
      <c r="E585" s="9" t="s">
        <v>356</v>
      </c>
      <c r="F585" s="9" t="s">
        <v>15</v>
      </c>
      <c r="G585" s="10" t="s">
        <v>12</v>
      </c>
      <c r="H585" s="5"/>
      <c r="I585" s="5"/>
      <c r="J585" s="6"/>
      <c r="K585" s="7"/>
      <c r="L585" s="8"/>
    </row>
    <row r="586" spans="1:14" x14ac:dyDescent="0.25">
      <c r="A586" s="11"/>
      <c r="B586" s="12"/>
      <c r="C586" s="12"/>
      <c r="D586" s="12"/>
      <c r="E586" s="12"/>
      <c r="F586" s="12"/>
      <c r="G586" s="9" t="s">
        <v>357</v>
      </c>
      <c r="H586" s="9" t="s">
        <v>127</v>
      </c>
      <c r="I586" s="9" t="s">
        <v>18</v>
      </c>
      <c r="J586" s="3" t="s">
        <v>2333</v>
      </c>
      <c r="K586" s="13" t="s">
        <v>358</v>
      </c>
      <c r="L586" s="14" t="s">
        <v>359</v>
      </c>
      <c r="M586" s="18">
        <f t="shared" si="21"/>
        <v>2.1562499999999984E-2</v>
      </c>
      <c r="N586">
        <f t="shared" si="22"/>
        <v>8</v>
      </c>
    </row>
    <row r="587" spans="1:14" x14ac:dyDescent="0.25">
      <c r="A587" s="11"/>
      <c r="B587" s="12"/>
      <c r="C587" s="12"/>
      <c r="D587" s="12"/>
      <c r="E587" s="12"/>
      <c r="F587" s="12"/>
      <c r="G587" s="9" t="s">
        <v>360</v>
      </c>
      <c r="H587" s="9" t="s">
        <v>127</v>
      </c>
      <c r="I587" s="9" t="s">
        <v>18</v>
      </c>
      <c r="J587" s="3" t="s">
        <v>2333</v>
      </c>
      <c r="K587" s="13" t="s">
        <v>361</v>
      </c>
      <c r="L587" s="14" t="s">
        <v>362</v>
      </c>
      <c r="M587" s="18">
        <f t="shared" si="21"/>
        <v>2.2025462962962983E-2</v>
      </c>
      <c r="N587">
        <f t="shared" si="22"/>
        <v>9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363</v>
      </c>
      <c r="H588" s="9" t="s">
        <v>127</v>
      </c>
      <c r="I588" s="9" t="s">
        <v>18</v>
      </c>
      <c r="J588" s="3" t="s">
        <v>2333</v>
      </c>
      <c r="K588" s="13" t="s">
        <v>364</v>
      </c>
      <c r="L588" s="14" t="s">
        <v>365</v>
      </c>
      <c r="M588" s="18">
        <f t="shared" si="21"/>
        <v>2.2986111111111041E-2</v>
      </c>
      <c r="N588">
        <f t="shared" si="22"/>
        <v>12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366</v>
      </c>
      <c r="H589" s="9" t="s">
        <v>127</v>
      </c>
      <c r="I589" s="9" t="s">
        <v>18</v>
      </c>
      <c r="J589" s="3" t="s">
        <v>2333</v>
      </c>
      <c r="K589" s="13" t="s">
        <v>367</v>
      </c>
      <c r="L589" s="14" t="s">
        <v>368</v>
      </c>
      <c r="M589" s="18">
        <f t="shared" si="21"/>
        <v>3.3749999999999947E-2</v>
      </c>
      <c r="N589">
        <f t="shared" si="22"/>
        <v>13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369</v>
      </c>
      <c r="H590" s="9" t="s">
        <v>127</v>
      </c>
      <c r="I590" s="9" t="s">
        <v>18</v>
      </c>
      <c r="J590" s="3" t="s">
        <v>2333</v>
      </c>
      <c r="K590" s="13" t="s">
        <v>370</v>
      </c>
      <c r="L590" s="14" t="s">
        <v>371</v>
      </c>
      <c r="M590" s="18">
        <f t="shared" si="21"/>
        <v>3.2500000000000084E-2</v>
      </c>
      <c r="N590">
        <f t="shared" si="22"/>
        <v>15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372</v>
      </c>
      <c r="H591" s="9" t="s">
        <v>127</v>
      </c>
      <c r="I591" s="9" t="s">
        <v>18</v>
      </c>
      <c r="J591" s="3" t="s">
        <v>2333</v>
      </c>
      <c r="K591" s="13" t="s">
        <v>373</v>
      </c>
      <c r="L591" s="14" t="s">
        <v>374</v>
      </c>
      <c r="M591" s="18">
        <f t="shared" si="21"/>
        <v>1.5729166666666794E-2</v>
      </c>
      <c r="N591">
        <f t="shared" si="22"/>
        <v>18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375</v>
      </c>
      <c r="H592" s="9" t="s">
        <v>127</v>
      </c>
      <c r="I592" s="9" t="s">
        <v>18</v>
      </c>
      <c r="J592" s="3" t="s">
        <v>2333</v>
      </c>
      <c r="K592" s="13" t="s">
        <v>376</v>
      </c>
      <c r="L592" s="14" t="s">
        <v>377</v>
      </c>
      <c r="M592" s="18">
        <f t="shared" si="21"/>
        <v>1.9432870370370336E-2</v>
      </c>
      <c r="N592">
        <f t="shared" si="22"/>
        <v>20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378</v>
      </c>
      <c r="H593" s="9" t="s">
        <v>127</v>
      </c>
      <c r="I593" s="9" t="s">
        <v>18</v>
      </c>
      <c r="J593" s="3" t="s">
        <v>2333</v>
      </c>
      <c r="K593" s="13" t="s">
        <v>379</v>
      </c>
      <c r="L593" s="14" t="s">
        <v>380</v>
      </c>
      <c r="M593" s="18">
        <f t="shared" si="21"/>
        <v>1.6793981481481479E-2</v>
      </c>
      <c r="N593">
        <f t="shared" si="22"/>
        <v>20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381</v>
      </c>
      <c r="H594" s="9" t="s">
        <v>127</v>
      </c>
      <c r="I594" s="9" t="s">
        <v>18</v>
      </c>
      <c r="J594" s="3" t="s">
        <v>2333</v>
      </c>
      <c r="K594" s="13" t="s">
        <v>382</v>
      </c>
      <c r="L594" s="14" t="s">
        <v>383</v>
      </c>
      <c r="M594" s="18">
        <f t="shared" si="21"/>
        <v>1.6932870370370501E-2</v>
      </c>
      <c r="N594">
        <f t="shared" si="22"/>
        <v>22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758</v>
      </c>
      <c r="H595" s="9" t="s">
        <v>127</v>
      </c>
      <c r="I595" s="9" t="s">
        <v>469</v>
      </c>
      <c r="J595" s="3" t="s">
        <v>2333</v>
      </c>
      <c r="K595" s="13" t="s">
        <v>759</v>
      </c>
      <c r="L595" s="17" t="s">
        <v>760</v>
      </c>
      <c r="M595" s="18">
        <f t="shared" si="21"/>
        <v>1.2893518518518518E-2</v>
      </c>
      <c r="N595">
        <v>0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761</v>
      </c>
      <c r="H596" s="9" t="s">
        <v>127</v>
      </c>
      <c r="I596" s="9" t="s">
        <v>469</v>
      </c>
      <c r="J596" s="3" t="s">
        <v>2333</v>
      </c>
      <c r="K596" s="13" t="s">
        <v>762</v>
      </c>
      <c r="L596" s="17" t="s">
        <v>763</v>
      </c>
      <c r="M596" s="18">
        <f t="shared" si="21"/>
        <v>1.7523148148148152E-2</v>
      </c>
      <c r="N596">
        <v>0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764</v>
      </c>
      <c r="H597" s="9" t="s">
        <v>127</v>
      </c>
      <c r="I597" s="9" t="s">
        <v>469</v>
      </c>
      <c r="J597" s="3" t="s">
        <v>2333</v>
      </c>
      <c r="K597" s="13" t="s">
        <v>765</v>
      </c>
      <c r="L597" s="14" t="s">
        <v>766</v>
      </c>
      <c r="M597" s="18">
        <f t="shared" si="21"/>
        <v>1.6006944444444442E-2</v>
      </c>
      <c r="N597">
        <v>0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767</v>
      </c>
      <c r="H598" s="9" t="s">
        <v>127</v>
      </c>
      <c r="I598" s="9" t="s">
        <v>469</v>
      </c>
      <c r="J598" s="3" t="s">
        <v>2333</v>
      </c>
      <c r="K598" s="13" t="s">
        <v>768</v>
      </c>
      <c r="L598" s="14" t="s">
        <v>769</v>
      </c>
      <c r="M598" s="18">
        <f t="shared" si="21"/>
        <v>2.393518518518517E-2</v>
      </c>
      <c r="N598">
        <f t="shared" si="22"/>
        <v>3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770</v>
      </c>
      <c r="H599" s="9" t="s">
        <v>127</v>
      </c>
      <c r="I599" s="9" t="s">
        <v>469</v>
      </c>
      <c r="J599" s="3" t="s">
        <v>2333</v>
      </c>
      <c r="K599" s="13" t="s">
        <v>771</v>
      </c>
      <c r="L599" s="14" t="s">
        <v>772</v>
      </c>
      <c r="M599" s="18">
        <f t="shared" si="21"/>
        <v>2.5347222222222215E-2</v>
      </c>
      <c r="N599">
        <f t="shared" si="22"/>
        <v>5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773</v>
      </c>
      <c r="H600" s="9" t="s">
        <v>127</v>
      </c>
      <c r="I600" s="9" t="s">
        <v>469</v>
      </c>
      <c r="J600" s="3" t="s">
        <v>2333</v>
      </c>
      <c r="K600" s="13" t="s">
        <v>774</v>
      </c>
      <c r="L600" s="14" t="s">
        <v>775</v>
      </c>
      <c r="M600" s="18">
        <f t="shared" si="21"/>
        <v>3.2175925925925941E-2</v>
      </c>
      <c r="N600">
        <f t="shared" si="22"/>
        <v>8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776</v>
      </c>
      <c r="H601" s="9" t="s">
        <v>127</v>
      </c>
      <c r="I601" s="9" t="s">
        <v>469</v>
      </c>
      <c r="J601" s="3" t="s">
        <v>2333</v>
      </c>
      <c r="K601" s="13" t="s">
        <v>777</v>
      </c>
      <c r="L601" s="14" t="s">
        <v>308</v>
      </c>
      <c r="M601" s="18">
        <f t="shared" si="21"/>
        <v>1.6585648148148113E-2</v>
      </c>
      <c r="N601">
        <f t="shared" si="22"/>
        <v>9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778</v>
      </c>
      <c r="H602" s="9" t="s">
        <v>127</v>
      </c>
      <c r="I602" s="9" t="s">
        <v>469</v>
      </c>
      <c r="J602" s="3" t="s">
        <v>2333</v>
      </c>
      <c r="K602" s="13" t="s">
        <v>779</v>
      </c>
      <c r="L602" s="14" t="s">
        <v>780</v>
      </c>
      <c r="M602" s="18">
        <f t="shared" si="21"/>
        <v>2.7581018518518463E-2</v>
      </c>
      <c r="N602">
        <f t="shared" si="22"/>
        <v>10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781</v>
      </c>
      <c r="H603" s="9" t="s">
        <v>127</v>
      </c>
      <c r="I603" s="9" t="s">
        <v>469</v>
      </c>
      <c r="J603" s="3" t="s">
        <v>2333</v>
      </c>
      <c r="K603" s="13" t="s">
        <v>782</v>
      </c>
      <c r="L603" s="14" t="s">
        <v>783</v>
      </c>
      <c r="M603" s="18">
        <f t="shared" si="21"/>
        <v>2.7499999999999969E-2</v>
      </c>
      <c r="N603">
        <f t="shared" si="22"/>
        <v>11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784</v>
      </c>
      <c r="H604" s="9" t="s">
        <v>127</v>
      </c>
      <c r="I604" s="9" t="s">
        <v>469</v>
      </c>
      <c r="J604" s="3" t="s">
        <v>2333</v>
      </c>
      <c r="K604" s="13" t="s">
        <v>785</v>
      </c>
      <c r="L604" s="14" t="s">
        <v>786</v>
      </c>
      <c r="M604" s="18">
        <f t="shared" si="21"/>
        <v>3.2233796296296302E-2</v>
      </c>
      <c r="N604">
        <f t="shared" si="22"/>
        <v>13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787</v>
      </c>
      <c r="H605" s="9" t="s">
        <v>127</v>
      </c>
      <c r="I605" s="9" t="s">
        <v>469</v>
      </c>
      <c r="J605" s="3" t="s">
        <v>2333</v>
      </c>
      <c r="K605" s="13" t="s">
        <v>788</v>
      </c>
      <c r="L605" s="14" t="s">
        <v>789</v>
      </c>
      <c r="M605" s="18">
        <f t="shared" si="21"/>
        <v>2.7523148148148158E-2</v>
      </c>
      <c r="N605">
        <f t="shared" si="22"/>
        <v>13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790</v>
      </c>
      <c r="H606" s="9" t="s">
        <v>127</v>
      </c>
      <c r="I606" s="9" t="s">
        <v>469</v>
      </c>
      <c r="J606" s="3" t="s">
        <v>2333</v>
      </c>
      <c r="K606" s="13" t="s">
        <v>791</v>
      </c>
      <c r="L606" s="14" t="s">
        <v>792</v>
      </c>
      <c r="M606" s="18">
        <f t="shared" si="21"/>
        <v>1.6678240740740757E-2</v>
      </c>
      <c r="N606">
        <f t="shared" si="22"/>
        <v>15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793</v>
      </c>
      <c r="H607" s="9" t="s">
        <v>127</v>
      </c>
      <c r="I607" s="9" t="s">
        <v>469</v>
      </c>
      <c r="J607" s="3" t="s">
        <v>2333</v>
      </c>
      <c r="K607" s="13" t="s">
        <v>794</v>
      </c>
      <c r="L607" s="14" t="s">
        <v>795</v>
      </c>
      <c r="M607" s="18">
        <f t="shared" si="21"/>
        <v>1.1469907407407498E-2</v>
      </c>
      <c r="N607">
        <f t="shared" si="22"/>
        <v>16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796</v>
      </c>
      <c r="H608" s="9" t="s">
        <v>127</v>
      </c>
      <c r="I608" s="9" t="s">
        <v>469</v>
      </c>
      <c r="J608" s="3" t="s">
        <v>2333</v>
      </c>
      <c r="K608" s="13" t="s">
        <v>797</v>
      </c>
      <c r="L608" s="14" t="s">
        <v>798</v>
      </c>
      <c r="M608" s="18">
        <f t="shared" si="21"/>
        <v>1.6087962962962887E-2</v>
      </c>
      <c r="N608">
        <f t="shared" si="22"/>
        <v>18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799</v>
      </c>
      <c r="H609" s="9" t="s">
        <v>127</v>
      </c>
      <c r="I609" s="9" t="s">
        <v>469</v>
      </c>
      <c r="J609" s="3" t="s">
        <v>2333</v>
      </c>
      <c r="K609" s="13" t="s">
        <v>800</v>
      </c>
      <c r="L609" s="14" t="s">
        <v>801</v>
      </c>
      <c r="M609" s="18">
        <f t="shared" si="21"/>
        <v>1.6747685185185102E-2</v>
      </c>
      <c r="N609">
        <f t="shared" si="22"/>
        <v>20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802</v>
      </c>
      <c r="H610" s="9" t="s">
        <v>127</v>
      </c>
      <c r="I610" s="9" t="s">
        <v>469</v>
      </c>
      <c r="J610" s="3" t="s">
        <v>2333</v>
      </c>
      <c r="K610" s="13" t="s">
        <v>803</v>
      </c>
      <c r="L610" s="14" t="s">
        <v>804</v>
      </c>
      <c r="M610" s="18">
        <f t="shared" si="21"/>
        <v>1.6944444444444429E-2</v>
      </c>
      <c r="N610">
        <f t="shared" si="22"/>
        <v>22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1248</v>
      </c>
      <c r="H611" s="9" t="s">
        <v>127</v>
      </c>
      <c r="I611" s="9" t="s">
        <v>995</v>
      </c>
      <c r="J611" s="3" t="s">
        <v>2333</v>
      </c>
      <c r="K611" s="13" t="s">
        <v>1249</v>
      </c>
      <c r="L611" s="14" t="s">
        <v>1250</v>
      </c>
      <c r="M611" s="18">
        <f t="shared" si="21"/>
        <v>1.9178240740740732E-2</v>
      </c>
      <c r="N611">
        <f t="shared" si="22"/>
        <v>3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1251</v>
      </c>
      <c r="H612" s="9" t="s">
        <v>127</v>
      </c>
      <c r="I612" s="9" t="s">
        <v>995</v>
      </c>
      <c r="J612" s="3" t="s">
        <v>2333</v>
      </c>
      <c r="K612" s="13" t="s">
        <v>1252</v>
      </c>
      <c r="L612" s="14" t="s">
        <v>1253</v>
      </c>
      <c r="M612" s="18">
        <f t="shared" si="21"/>
        <v>2.5127314814814838E-2</v>
      </c>
      <c r="N612">
        <f t="shared" si="22"/>
        <v>5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1254</v>
      </c>
      <c r="H613" s="9" t="s">
        <v>127</v>
      </c>
      <c r="I613" s="9" t="s">
        <v>995</v>
      </c>
      <c r="J613" s="3" t="s">
        <v>2333</v>
      </c>
      <c r="K613" s="13" t="s">
        <v>1255</v>
      </c>
      <c r="L613" s="14" t="s">
        <v>1256</v>
      </c>
      <c r="M613" s="18">
        <f t="shared" si="21"/>
        <v>2.34375E-2</v>
      </c>
      <c r="N613">
        <f t="shared" si="22"/>
        <v>6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1257</v>
      </c>
      <c r="H614" s="9" t="s">
        <v>127</v>
      </c>
      <c r="I614" s="9" t="s">
        <v>995</v>
      </c>
      <c r="J614" s="3" t="s">
        <v>2333</v>
      </c>
      <c r="K614" s="13" t="s">
        <v>1258</v>
      </c>
      <c r="L614" s="14" t="s">
        <v>1259</v>
      </c>
      <c r="M614" s="18">
        <f t="shared" si="21"/>
        <v>1.8761574074074083E-2</v>
      </c>
      <c r="N614">
        <f t="shared" si="22"/>
        <v>8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1260</v>
      </c>
      <c r="H615" s="9" t="s">
        <v>127</v>
      </c>
      <c r="I615" s="9" t="s">
        <v>995</v>
      </c>
      <c r="J615" s="3" t="s">
        <v>2333</v>
      </c>
      <c r="K615" s="13" t="s">
        <v>1261</v>
      </c>
      <c r="L615" s="14" t="s">
        <v>1262</v>
      </c>
      <c r="M615" s="18">
        <f t="shared" si="21"/>
        <v>1.8217592592592535E-2</v>
      </c>
      <c r="N615">
        <f t="shared" si="22"/>
        <v>9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1263</v>
      </c>
      <c r="H616" s="9" t="s">
        <v>127</v>
      </c>
      <c r="I616" s="9" t="s">
        <v>995</v>
      </c>
      <c r="J616" s="3" t="s">
        <v>2333</v>
      </c>
      <c r="K616" s="13" t="s">
        <v>1264</v>
      </c>
      <c r="L616" s="14" t="s">
        <v>1265</v>
      </c>
      <c r="M616" s="18">
        <f t="shared" si="21"/>
        <v>1.5011574074074052E-2</v>
      </c>
      <c r="N616">
        <f t="shared" si="22"/>
        <v>11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1266</v>
      </c>
      <c r="H617" s="9" t="s">
        <v>127</v>
      </c>
      <c r="I617" s="9" t="s">
        <v>995</v>
      </c>
      <c r="J617" s="3" t="s">
        <v>2333</v>
      </c>
      <c r="K617" s="13" t="s">
        <v>1267</v>
      </c>
      <c r="L617" s="14" t="s">
        <v>1268</v>
      </c>
      <c r="M617" s="18">
        <f t="shared" si="21"/>
        <v>2.6736111111111072E-2</v>
      </c>
      <c r="N617">
        <f t="shared" si="22"/>
        <v>12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1269</v>
      </c>
      <c r="H618" s="9" t="s">
        <v>127</v>
      </c>
      <c r="I618" s="9" t="s">
        <v>995</v>
      </c>
      <c r="J618" s="3" t="s">
        <v>2333</v>
      </c>
      <c r="K618" s="13" t="s">
        <v>1270</v>
      </c>
      <c r="L618" s="14" t="s">
        <v>1271</v>
      </c>
      <c r="M618" s="18">
        <f t="shared" si="21"/>
        <v>2.64699074074074E-2</v>
      </c>
      <c r="N618">
        <f t="shared" si="22"/>
        <v>13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1272</v>
      </c>
      <c r="H619" s="9" t="s">
        <v>127</v>
      </c>
      <c r="I619" s="9" t="s">
        <v>995</v>
      </c>
      <c r="J619" s="3" t="s">
        <v>2333</v>
      </c>
      <c r="K619" s="13" t="s">
        <v>1273</v>
      </c>
      <c r="L619" s="14" t="s">
        <v>1274</v>
      </c>
      <c r="M619" s="18">
        <f t="shared" si="21"/>
        <v>2.0081018518518512E-2</v>
      </c>
      <c r="N619">
        <f t="shared" si="22"/>
        <v>14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1275</v>
      </c>
      <c r="H620" s="9" t="s">
        <v>127</v>
      </c>
      <c r="I620" s="9" t="s">
        <v>995</v>
      </c>
      <c r="J620" s="3" t="s">
        <v>2333</v>
      </c>
      <c r="K620" s="13" t="s">
        <v>1276</v>
      </c>
      <c r="L620" s="14" t="s">
        <v>1277</v>
      </c>
      <c r="M620" s="18">
        <f t="shared" si="21"/>
        <v>1.2337962962962967E-2</v>
      </c>
      <c r="N620">
        <f t="shared" si="22"/>
        <v>15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1278</v>
      </c>
      <c r="H621" s="9" t="s">
        <v>127</v>
      </c>
      <c r="I621" s="9" t="s">
        <v>995</v>
      </c>
      <c r="J621" s="3" t="s">
        <v>2333</v>
      </c>
      <c r="K621" s="13" t="s">
        <v>1279</v>
      </c>
      <c r="L621" s="14" t="s">
        <v>1280</v>
      </c>
      <c r="M621" s="18">
        <f t="shared" si="21"/>
        <v>1.7280092592592666E-2</v>
      </c>
      <c r="N621">
        <f t="shared" si="22"/>
        <v>18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1281</v>
      </c>
      <c r="H622" s="9" t="s">
        <v>127</v>
      </c>
      <c r="I622" s="9" t="s">
        <v>995</v>
      </c>
      <c r="J622" s="3" t="s">
        <v>2333</v>
      </c>
      <c r="K622" s="13" t="s">
        <v>1282</v>
      </c>
      <c r="L622" s="14" t="s">
        <v>1283</v>
      </c>
      <c r="M622" s="18">
        <f t="shared" si="21"/>
        <v>1.4363425925925877E-2</v>
      </c>
      <c r="N622">
        <f t="shared" si="22"/>
        <v>20</v>
      </c>
    </row>
    <row r="623" spans="1:14" x14ac:dyDescent="0.25">
      <c r="A623" s="11"/>
      <c r="B623" s="12"/>
      <c r="C623" s="12"/>
      <c r="D623" s="12"/>
      <c r="E623" s="12"/>
      <c r="F623" s="12"/>
      <c r="G623" s="9" t="s">
        <v>1284</v>
      </c>
      <c r="H623" s="9" t="s">
        <v>127</v>
      </c>
      <c r="I623" s="9" t="s">
        <v>995</v>
      </c>
      <c r="J623" s="3" t="s">
        <v>2333</v>
      </c>
      <c r="K623" s="13" t="s">
        <v>1285</v>
      </c>
      <c r="L623" s="14" t="s">
        <v>1286</v>
      </c>
      <c r="M623" s="18">
        <f t="shared" si="21"/>
        <v>1.8692129629629739E-2</v>
      </c>
      <c r="N623">
        <f t="shared" si="22"/>
        <v>22</v>
      </c>
    </row>
    <row r="624" spans="1:14" x14ac:dyDescent="0.25">
      <c r="A624" s="11"/>
      <c r="B624" s="12"/>
      <c r="C624" s="12"/>
      <c r="D624" s="12"/>
      <c r="E624" s="12"/>
      <c r="F624" s="12"/>
      <c r="G624" s="9" t="s">
        <v>1798</v>
      </c>
      <c r="H624" s="9" t="s">
        <v>127</v>
      </c>
      <c r="I624" s="9" t="s">
        <v>1459</v>
      </c>
      <c r="J624" s="3" t="s">
        <v>2333</v>
      </c>
      <c r="K624" s="13" t="s">
        <v>1799</v>
      </c>
      <c r="L624" s="14" t="s">
        <v>1800</v>
      </c>
      <c r="M624" s="18">
        <f t="shared" si="21"/>
        <v>2.7719907407407401E-2</v>
      </c>
      <c r="N624">
        <f t="shared" si="22"/>
        <v>2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1801</v>
      </c>
      <c r="H625" s="9" t="s">
        <v>127</v>
      </c>
      <c r="I625" s="9" t="s">
        <v>1459</v>
      </c>
      <c r="J625" s="3" t="s">
        <v>2333</v>
      </c>
      <c r="K625" s="13" t="s">
        <v>1802</v>
      </c>
      <c r="L625" s="14" t="s">
        <v>1803</v>
      </c>
      <c r="M625" s="18">
        <f t="shared" si="21"/>
        <v>2.4224537037036975E-2</v>
      </c>
      <c r="N625">
        <f t="shared" si="22"/>
        <v>8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1804</v>
      </c>
      <c r="H626" s="9" t="s">
        <v>127</v>
      </c>
      <c r="I626" s="9" t="s">
        <v>1459</v>
      </c>
      <c r="J626" s="3" t="s">
        <v>2333</v>
      </c>
      <c r="K626" s="13" t="s">
        <v>1805</v>
      </c>
      <c r="L626" s="14" t="s">
        <v>1806</v>
      </c>
      <c r="M626" s="18">
        <f t="shared" si="21"/>
        <v>3.0868055555555496E-2</v>
      </c>
      <c r="N626">
        <f t="shared" si="22"/>
        <v>8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1807</v>
      </c>
      <c r="H627" s="9" t="s">
        <v>127</v>
      </c>
      <c r="I627" s="9" t="s">
        <v>1459</v>
      </c>
      <c r="J627" s="3" t="s">
        <v>2333</v>
      </c>
      <c r="K627" s="13" t="s">
        <v>1808</v>
      </c>
      <c r="L627" s="14" t="s">
        <v>1809</v>
      </c>
      <c r="M627" s="18">
        <f t="shared" si="21"/>
        <v>2.1782407407407445E-2</v>
      </c>
      <c r="N627">
        <f t="shared" si="22"/>
        <v>13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1810</v>
      </c>
      <c r="H628" s="9" t="s">
        <v>127</v>
      </c>
      <c r="I628" s="9" t="s">
        <v>1459</v>
      </c>
      <c r="J628" s="3" t="s">
        <v>2333</v>
      </c>
      <c r="K628" s="13" t="s">
        <v>1811</v>
      </c>
      <c r="L628" s="14" t="s">
        <v>1812</v>
      </c>
      <c r="M628" s="18">
        <f t="shared" si="21"/>
        <v>1.7743055555555554E-2</v>
      </c>
      <c r="N628">
        <f t="shared" si="22"/>
        <v>16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1813</v>
      </c>
      <c r="H629" s="9" t="s">
        <v>127</v>
      </c>
      <c r="I629" s="9" t="s">
        <v>1459</v>
      </c>
      <c r="J629" s="3" t="s">
        <v>2333</v>
      </c>
      <c r="K629" s="13" t="s">
        <v>1814</v>
      </c>
      <c r="L629" s="14" t="s">
        <v>1815</v>
      </c>
      <c r="M629" s="18">
        <f t="shared" si="21"/>
        <v>1.4375000000000027E-2</v>
      </c>
      <c r="N629">
        <f t="shared" si="22"/>
        <v>18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1816</v>
      </c>
      <c r="H630" s="9" t="s">
        <v>127</v>
      </c>
      <c r="I630" s="9" t="s">
        <v>1459</v>
      </c>
      <c r="J630" s="3" t="s">
        <v>2333</v>
      </c>
      <c r="K630" s="13" t="s">
        <v>1817</v>
      </c>
      <c r="L630" s="14" t="s">
        <v>1818</v>
      </c>
      <c r="M630" s="18">
        <f t="shared" si="21"/>
        <v>1.4664351851851776E-2</v>
      </c>
      <c r="N630">
        <f t="shared" si="22"/>
        <v>19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1819</v>
      </c>
      <c r="H631" s="9" t="s">
        <v>127</v>
      </c>
      <c r="I631" s="9" t="s">
        <v>1459</v>
      </c>
      <c r="J631" s="3" t="s">
        <v>2333</v>
      </c>
      <c r="K631" s="13" t="s">
        <v>1820</v>
      </c>
      <c r="L631" s="14" t="s">
        <v>1821</v>
      </c>
      <c r="M631" s="18">
        <f t="shared" si="21"/>
        <v>2.3113425925925912E-2</v>
      </c>
      <c r="N631">
        <f t="shared" si="22"/>
        <v>19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1822</v>
      </c>
      <c r="H632" s="9" t="s">
        <v>127</v>
      </c>
      <c r="I632" s="9" t="s">
        <v>1459</v>
      </c>
      <c r="J632" s="3" t="s">
        <v>2333</v>
      </c>
      <c r="K632" s="13" t="s">
        <v>1823</v>
      </c>
      <c r="L632" s="14" t="s">
        <v>1824</v>
      </c>
      <c r="M632" s="18">
        <f t="shared" si="21"/>
        <v>1.6342592592592631E-2</v>
      </c>
      <c r="N632">
        <f t="shared" si="22"/>
        <v>23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2133</v>
      </c>
      <c r="H633" s="9" t="s">
        <v>127</v>
      </c>
      <c r="I633" s="9" t="s">
        <v>1902</v>
      </c>
      <c r="J633" s="3" t="s">
        <v>2333</v>
      </c>
      <c r="K633" s="13" t="s">
        <v>2134</v>
      </c>
      <c r="L633" s="17" t="s">
        <v>2135</v>
      </c>
      <c r="M633" s="18">
        <f t="shared" si="21"/>
        <v>1.3993055555555554E-2</v>
      </c>
      <c r="N633">
        <v>0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2136</v>
      </c>
      <c r="H634" s="9" t="s">
        <v>127</v>
      </c>
      <c r="I634" s="9" t="s">
        <v>1902</v>
      </c>
      <c r="J634" s="3" t="s">
        <v>2333</v>
      </c>
      <c r="K634" s="13" t="s">
        <v>2137</v>
      </c>
      <c r="L634" s="14" t="s">
        <v>2138</v>
      </c>
      <c r="M634" s="18">
        <f t="shared" si="21"/>
        <v>1.5474537037037044E-2</v>
      </c>
      <c r="N634">
        <f t="shared" si="22"/>
        <v>1</v>
      </c>
    </row>
    <row r="635" spans="1:14" x14ac:dyDescent="0.25">
      <c r="A635" s="11"/>
      <c r="B635" s="12"/>
      <c r="C635" s="12"/>
      <c r="D635" s="12"/>
      <c r="E635" s="12"/>
      <c r="F635" s="12"/>
      <c r="G635" s="9" t="s">
        <v>2139</v>
      </c>
      <c r="H635" s="9" t="s">
        <v>127</v>
      </c>
      <c r="I635" s="9" t="s">
        <v>1902</v>
      </c>
      <c r="J635" s="3" t="s">
        <v>2333</v>
      </c>
      <c r="K635" s="13" t="s">
        <v>2140</v>
      </c>
      <c r="L635" s="14" t="s">
        <v>2141</v>
      </c>
      <c r="M635" s="18">
        <f t="shared" si="21"/>
        <v>2.6319444444444423E-2</v>
      </c>
      <c r="N635">
        <f t="shared" si="22"/>
        <v>3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2142</v>
      </c>
      <c r="H636" s="9" t="s">
        <v>127</v>
      </c>
      <c r="I636" s="9" t="s">
        <v>1902</v>
      </c>
      <c r="J636" s="3" t="s">
        <v>2333</v>
      </c>
      <c r="K636" s="13" t="s">
        <v>2143</v>
      </c>
      <c r="L636" s="14" t="s">
        <v>2144</v>
      </c>
      <c r="M636" s="18">
        <f t="shared" si="21"/>
        <v>4.4247685185185182E-2</v>
      </c>
      <c r="N636">
        <f t="shared" si="22"/>
        <v>3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2145</v>
      </c>
      <c r="H637" s="9" t="s">
        <v>127</v>
      </c>
      <c r="I637" s="9" t="s">
        <v>1902</v>
      </c>
      <c r="J637" s="3" t="s">
        <v>2333</v>
      </c>
      <c r="K637" s="13" t="s">
        <v>2146</v>
      </c>
      <c r="L637" s="14" t="s">
        <v>2147</v>
      </c>
      <c r="M637" s="18">
        <f t="shared" si="21"/>
        <v>2.5578703703703715E-2</v>
      </c>
      <c r="N637">
        <f t="shared" si="22"/>
        <v>4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2148</v>
      </c>
      <c r="H638" s="9" t="s">
        <v>127</v>
      </c>
      <c r="I638" s="9" t="s">
        <v>1902</v>
      </c>
      <c r="J638" s="3" t="s">
        <v>2333</v>
      </c>
      <c r="K638" s="13" t="s">
        <v>2149</v>
      </c>
      <c r="L638" s="14" t="s">
        <v>2150</v>
      </c>
      <c r="M638" s="18">
        <f t="shared" si="21"/>
        <v>1.5578703703703678E-2</v>
      </c>
      <c r="N638">
        <f t="shared" si="22"/>
        <v>5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2151</v>
      </c>
      <c r="H639" s="9" t="s">
        <v>127</v>
      </c>
      <c r="I639" s="9" t="s">
        <v>1902</v>
      </c>
      <c r="J639" s="3" t="s">
        <v>2333</v>
      </c>
      <c r="K639" s="13" t="s">
        <v>2152</v>
      </c>
      <c r="L639" s="14" t="s">
        <v>2153</v>
      </c>
      <c r="M639" s="18">
        <f t="shared" si="21"/>
        <v>3.0254629629629604E-2</v>
      </c>
      <c r="N639">
        <f t="shared" si="22"/>
        <v>8</v>
      </c>
    </row>
    <row r="640" spans="1:14" x14ac:dyDescent="0.25">
      <c r="A640" s="11"/>
      <c r="B640" s="12"/>
      <c r="C640" s="12"/>
      <c r="D640" s="12"/>
      <c r="E640" s="12"/>
      <c r="F640" s="12"/>
      <c r="G640" s="9" t="s">
        <v>2154</v>
      </c>
      <c r="H640" s="9" t="s">
        <v>127</v>
      </c>
      <c r="I640" s="9" t="s">
        <v>1902</v>
      </c>
      <c r="J640" s="3" t="s">
        <v>2333</v>
      </c>
      <c r="K640" s="13" t="s">
        <v>2155</v>
      </c>
      <c r="L640" s="14" t="s">
        <v>2156</v>
      </c>
      <c r="M640" s="18">
        <f t="shared" si="21"/>
        <v>4.6377314814814885E-2</v>
      </c>
      <c r="N640">
        <f t="shared" si="22"/>
        <v>8</v>
      </c>
    </row>
    <row r="641" spans="1:14" x14ac:dyDescent="0.25">
      <c r="A641" s="11"/>
      <c r="B641" s="12"/>
      <c r="C641" s="12"/>
      <c r="D641" s="12"/>
      <c r="E641" s="12"/>
      <c r="F641" s="12"/>
      <c r="G641" s="9" t="s">
        <v>2157</v>
      </c>
      <c r="H641" s="9" t="s">
        <v>127</v>
      </c>
      <c r="I641" s="9" t="s">
        <v>1902</v>
      </c>
      <c r="J641" s="3" t="s">
        <v>2333</v>
      </c>
      <c r="K641" s="13" t="s">
        <v>2158</v>
      </c>
      <c r="L641" s="14" t="s">
        <v>2159</v>
      </c>
      <c r="M641" s="18">
        <f t="shared" si="21"/>
        <v>1.24305555555555E-2</v>
      </c>
      <c r="N641">
        <f t="shared" si="22"/>
        <v>13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2160</v>
      </c>
      <c r="H642" s="9" t="s">
        <v>127</v>
      </c>
      <c r="I642" s="9" t="s">
        <v>1902</v>
      </c>
      <c r="J642" s="3" t="s">
        <v>2333</v>
      </c>
      <c r="K642" s="13" t="s">
        <v>2161</v>
      </c>
      <c r="L642" s="14" t="s">
        <v>2162</v>
      </c>
      <c r="M642" s="18">
        <f t="shared" si="21"/>
        <v>1.7476851851851882E-2</v>
      </c>
      <c r="N642">
        <f t="shared" si="22"/>
        <v>14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2163</v>
      </c>
      <c r="H643" s="9" t="s">
        <v>127</v>
      </c>
      <c r="I643" s="9" t="s">
        <v>1902</v>
      </c>
      <c r="J643" s="3" t="s">
        <v>2333</v>
      </c>
      <c r="K643" s="13" t="s">
        <v>2164</v>
      </c>
      <c r="L643" s="14" t="s">
        <v>2165</v>
      </c>
      <c r="M643" s="18">
        <f t="shared" ref="M643:M706" si="23">L643-K643</f>
        <v>3.2592592592592506E-2</v>
      </c>
      <c r="N643">
        <f t="shared" ref="N643:N706" si="24">HOUR(K643)</f>
        <v>21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2166</v>
      </c>
      <c r="H644" s="9" t="s">
        <v>127</v>
      </c>
      <c r="I644" s="9" t="s">
        <v>1902</v>
      </c>
      <c r="J644" s="3" t="s">
        <v>2333</v>
      </c>
      <c r="K644" s="13" t="s">
        <v>2167</v>
      </c>
      <c r="L644" s="14" t="s">
        <v>2168</v>
      </c>
      <c r="M644" s="18">
        <f t="shared" si="23"/>
        <v>1.4351851851851838E-2</v>
      </c>
      <c r="N644">
        <f t="shared" si="24"/>
        <v>22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2280</v>
      </c>
      <c r="H645" s="9" t="s">
        <v>127</v>
      </c>
      <c r="I645" s="9" t="s">
        <v>2235</v>
      </c>
      <c r="J645" s="3" t="s">
        <v>2333</v>
      </c>
      <c r="K645" s="13" t="s">
        <v>2281</v>
      </c>
      <c r="L645" s="14" t="s">
        <v>2282</v>
      </c>
      <c r="M645" s="18">
        <f t="shared" si="23"/>
        <v>1.7928240740740731E-2</v>
      </c>
      <c r="N645">
        <f t="shared" si="24"/>
        <v>3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2283</v>
      </c>
      <c r="H646" s="9" t="s">
        <v>127</v>
      </c>
      <c r="I646" s="9" t="s">
        <v>2235</v>
      </c>
      <c r="J646" s="3" t="s">
        <v>2333</v>
      </c>
      <c r="K646" s="13" t="s">
        <v>2284</v>
      </c>
      <c r="L646" s="14" t="s">
        <v>2285</v>
      </c>
      <c r="M646" s="18">
        <f t="shared" si="23"/>
        <v>2.5219907407407399E-2</v>
      </c>
      <c r="N646">
        <f t="shared" si="24"/>
        <v>4</v>
      </c>
    </row>
    <row r="647" spans="1:14" x14ac:dyDescent="0.25">
      <c r="A647" s="11"/>
      <c r="B647" s="12"/>
      <c r="C647" s="9" t="s">
        <v>63</v>
      </c>
      <c r="D647" s="9" t="s">
        <v>64</v>
      </c>
      <c r="E647" s="9" t="s">
        <v>64</v>
      </c>
      <c r="F647" s="9" t="s">
        <v>15</v>
      </c>
      <c r="G647" s="10" t="s">
        <v>12</v>
      </c>
      <c r="H647" s="5"/>
      <c r="I647" s="5"/>
      <c r="J647" s="6"/>
      <c r="K647" s="7"/>
      <c r="L647" s="8"/>
    </row>
    <row r="648" spans="1:14" x14ac:dyDescent="0.25">
      <c r="A648" s="11"/>
      <c r="B648" s="12"/>
      <c r="C648" s="12"/>
      <c r="D648" s="12"/>
      <c r="E648" s="12"/>
      <c r="F648" s="12"/>
      <c r="G648" s="9" t="s">
        <v>1287</v>
      </c>
      <c r="H648" s="9" t="s">
        <v>127</v>
      </c>
      <c r="I648" s="9" t="s">
        <v>995</v>
      </c>
      <c r="J648" s="3" t="s">
        <v>2333</v>
      </c>
      <c r="K648" s="13" t="s">
        <v>1288</v>
      </c>
      <c r="L648" s="14" t="s">
        <v>1289</v>
      </c>
      <c r="M648" s="18">
        <f t="shared" si="23"/>
        <v>2.5682870370370425E-2</v>
      </c>
      <c r="N648">
        <f t="shared" si="24"/>
        <v>9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1290</v>
      </c>
      <c r="H649" s="9" t="s">
        <v>127</v>
      </c>
      <c r="I649" s="9" t="s">
        <v>995</v>
      </c>
      <c r="J649" s="3" t="s">
        <v>2333</v>
      </c>
      <c r="K649" s="13" t="s">
        <v>1291</v>
      </c>
      <c r="L649" s="14" t="s">
        <v>1292</v>
      </c>
      <c r="M649" s="18">
        <f t="shared" si="23"/>
        <v>4.3576388888888928E-2</v>
      </c>
      <c r="N649">
        <f t="shared" si="24"/>
        <v>12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1293</v>
      </c>
      <c r="H650" s="9" t="s">
        <v>127</v>
      </c>
      <c r="I650" s="9" t="s">
        <v>995</v>
      </c>
      <c r="J650" s="3" t="s">
        <v>2333</v>
      </c>
      <c r="K650" s="13" t="s">
        <v>1294</v>
      </c>
      <c r="L650" s="14" t="s">
        <v>1295</v>
      </c>
      <c r="M650" s="18">
        <f t="shared" si="23"/>
        <v>1.490740740740748E-2</v>
      </c>
      <c r="N650">
        <f t="shared" si="24"/>
        <v>18</v>
      </c>
    </row>
    <row r="651" spans="1:14" x14ac:dyDescent="0.25">
      <c r="A651" s="11"/>
      <c r="B651" s="12"/>
      <c r="C651" s="9" t="s">
        <v>592</v>
      </c>
      <c r="D651" s="9" t="s">
        <v>593</v>
      </c>
      <c r="E651" s="9" t="s">
        <v>593</v>
      </c>
      <c r="F651" s="9" t="s">
        <v>15</v>
      </c>
      <c r="G651" s="10" t="s">
        <v>12</v>
      </c>
      <c r="H651" s="5"/>
      <c r="I651" s="5"/>
      <c r="J651" s="6"/>
      <c r="K651" s="7"/>
      <c r="L651" s="8"/>
    </row>
    <row r="652" spans="1:14" x14ac:dyDescent="0.25">
      <c r="A652" s="11"/>
      <c r="B652" s="12"/>
      <c r="C652" s="12"/>
      <c r="D652" s="12"/>
      <c r="E652" s="12"/>
      <c r="F652" s="12"/>
      <c r="G652" s="9" t="s">
        <v>805</v>
      </c>
      <c r="H652" s="9" t="s">
        <v>127</v>
      </c>
      <c r="I652" s="9" t="s">
        <v>469</v>
      </c>
      <c r="J652" s="3" t="s">
        <v>2333</v>
      </c>
      <c r="K652" s="13" t="s">
        <v>806</v>
      </c>
      <c r="L652" s="14" t="s">
        <v>807</v>
      </c>
      <c r="M652" s="18">
        <f t="shared" si="23"/>
        <v>2.519675925925921E-2</v>
      </c>
      <c r="N652">
        <f t="shared" si="24"/>
        <v>5</v>
      </c>
    </row>
    <row r="653" spans="1:14" x14ac:dyDescent="0.25">
      <c r="A653" s="11"/>
      <c r="B653" s="12"/>
      <c r="C653" s="12"/>
      <c r="D653" s="12"/>
      <c r="E653" s="12"/>
      <c r="F653" s="12"/>
      <c r="G653" s="9" t="s">
        <v>808</v>
      </c>
      <c r="H653" s="9" t="s">
        <v>127</v>
      </c>
      <c r="I653" s="9" t="s">
        <v>469</v>
      </c>
      <c r="J653" s="3" t="s">
        <v>2333</v>
      </c>
      <c r="K653" s="13" t="s">
        <v>809</v>
      </c>
      <c r="L653" s="14" t="s">
        <v>810</v>
      </c>
      <c r="M653" s="18">
        <f t="shared" si="23"/>
        <v>2.3993055555555587E-2</v>
      </c>
      <c r="N653">
        <f t="shared" si="24"/>
        <v>8</v>
      </c>
    </row>
    <row r="654" spans="1:14" x14ac:dyDescent="0.25">
      <c r="A654" s="11"/>
      <c r="B654" s="12"/>
      <c r="C654" s="12"/>
      <c r="D654" s="12"/>
      <c r="E654" s="12"/>
      <c r="F654" s="12"/>
      <c r="G654" s="9" t="s">
        <v>811</v>
      </c>
      <c r="H654" s="9" t="s">
        <v>127</v>
      </c>
      <c r="I654" s="9" t="s">
        <v>469</v>
      </c>
      <c r="J654" s="3" t="s">
        <v>2333</v>
      </c>
      <c r="K654" s="13" t="s">
        <v>812</v>
      </c>
      <c r="L654" s="14" t="s">
        <v>813</v>
      </c>
      <c r="M654" s="18">
        <f t="shared" si="23"/>
        <v>1.8865740740740822E-2</v>
      </c>
      <c r="N654">
        <f t="shared" si="24"/>
        <v>8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814</v>
      </c>
      <c r="H655" s="9" t="s">
        <v>127</v>
      </c>
      <c r="I655" s="9" t="s">
        <v>469</v>
      </c>
      <c r="J655" s="3" t="s">
        <v>2333</v>
      </c>
      <c r="K655" s="13" t="s">
        <v>815</v>
      </c>
      <c r="L655" s="14" t="s">
        <v>816</v>
      </c>
      <c r="M655" s="18">
        <f t="shared" si="23"/>
        <v>3.5925925925925861E-2</v>
      </c>
      <c r="N655">
        <f t="shared" si="24"/>
        <v>11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1296</v>
      </c>
      <c r="H656" s="9" t="s">
        <v>127</v>
      </c>
      <c r="I656" s="9" t="s">
        <v>995</v>
      </c>
      <c r="J656" s="3" t="s">
        <v>2333</v>
      </c>
      <c r="K656" s="13" t="s">
        <v>1297</v>
      </c>
      <c r="L656" s="14" t="s">
        <v>1298</v>
      </c>
      <c r="M656" s="18">
        <f t="shared" si="23"/>
        <v>2.0335648148148089E-2</v>
      </c>
      <c r="N656">
        <f t="shared" si="24"/>
        <v>9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1299</v>
      </c>
      <c r="H657" s="9" t="s">
        <v>127</v>
      </c>
      <c r="I657" s="9" t="s">
        <v>995</v>
      </c>
      <c r="J657" s="3" t="s">
        <v>2333</v>
      </c>
      <c r="K657" s="13" t="s">
        <v>1300</v>
      </c>
      <c r="L657" s="14" t="s">
        <v>1301</v>
      </c>
      <c r="M657" s="18">
        <f t="shared" si="23"/>
        <v>1.9050925925925943E-2</v>
      </c>
      <c r="N657">
        <f t="shared" si="24"/>
        <v>10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1825</v>
      </c>
      <c r="H658" s="9" t="s">
        <v>127</v>
      </c>
      <c r="I658" s="9" t="s">
        <v>1459</v>
      </c>
      <c r="J658" s="3" t="s">
        <v>2333</v>
      </c>
      <c r="K658" s="13" t="s">
        <v>1826</v>
      </c>
      <c r="L658" s="14" t="s">
        <v>1827</v>
      </c>
      <c r="M658" s="18">
        <f t="shared" si="23"/>
        <v>1.9525462962962981E-2</v>
      </c>
      <c r="N658">
        <f t="shared" si="24"/>
        <v>5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1828</v>
      </c>
      <c r="H659" s="9" t="s">
        <v>127</v>
      </c>
      <c r="I659" s="9" t="s">
        <v>1459</v>
      </c>
      <c r="J659" s="3" t="s">
        <v>2333</v>
      </c>
      <c r="K659" s="13" t="s">
        <v>1829</v>
      </c>
      <c r="L659" s="14" t="s">
        <v>1830</v>
      </c>
      <c r="M659" s="18">
        <f t="shared" si="23"/>
        <v>2.5277777777777843E-2</v>
      </c>
      <c r="N659">
        <f t="shared" si="24"/>
        <v>8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1831</v>
      </c>
      <c r="H660" s="9" t="s">
        <v>127</v>
      </c>
      <c r="I660" s="9" t="s">
        <v>1459</v>
      </c>
      <c r="J660" s="3" t="s">
        <v>2333</v>
      </c>
      <c r="K660" s="13" t="s">
        <v>1832</v>
      </c>
      <c r="L660" s="14" t="s">
        <v>1833</v>
      </c>
      <c r="M660" s="18">
        <f t="shared" si="23"/>
        <v>2.6134259259259274E-2</v>
      </c>
      <c r="N660">
        <f t="shared" si="24"/>
        <v>8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1834</v>
      </c>
      <c r="H661" s="9" t="s">
        <v>127</v>
      </c>
      <c r="I661" s="9" t="s">
        <v>1459</v>
      </c>
      <c r="J661" s="3" t="s">
        <v>2333</v>
      </c>
      <c r="K661" s="13" t="s">
        <v>1835</v>
      </c>
      <c r="L661" s="14" t="s">
        <v>1836</v>
      </c>
      <c r="M661" s="18">
        <f t="shared" si="23"/>
        <v>2.3425925925925906E-2</v>
      </c>
      <c r="N661">
        <f t="shared" si="24"/>
        <v>11</v>
      </c>
    </row>
    <row r="662" spans="1:14" x14ac:dyDescent="0.25">
      <c r="A662" s="11"/>
      <c r="B662" s="12"/>
      <c r="C662" s="9" t="s">
        <v>817</v>
      </c>
      <c r="D662" s="9" t="s">
        <v>818</v>
      </c>
      <c r="E662" s="9" t="s">
        <v>818</v>
      </c>
      <c r="F662" s="9" t="s">
        <v>15</v>
      </c>
      <c r="G662" s="9" t="s">
        <v>819</v>
      </c>
      <c r="H662" s="9" t="s">
        <v>127</v>
      </c>
      <c r="I662" s="9" t="s">
        <v>469</v>
      </c>
      <c r="J662" s="3" t="s">
        <v>2333</v>
      </c>
      <c r="K662" s="13" t="s">
        <v>820</v>
      </c>
      <c r="L662" s="14" t="s">
        <v>821</v>
      </c>
      <c r="M662" s="18">
        <f t="shared" si="23"/>
        <v>2.7060185185185159E-2</v>
      </c>
      <c r="N662">
        <f t="shared" si="24"/>
        <v>9</v>
      </c>
    </row>
    <row r="663" spans="1:14" x14ac:dyDescent="0.25">
      <c r="A663" s="11"/>
      <c r="B663" s="12"/>
      <c r="C663" s="9" t="s">
        <v>73</v>
      </c>
      <c r="D663" s="9" t="s">
        <v>74</v>
      </c>
      <c r="E663" s="9" t="s">
        <v>384</v>
      </c>
      <c r="F663" s="9" t="s">
        <v>15</v>
      </c>
      <c r="G663" s="10" t="s">
        <v>12</v>
      </c>
      <c r="H663" s="5"/>
      <c r="I663" s="5"/>
      <c r="J663" s="6"/>
      <c r="K663" s="7"/>
      <c r="L663" s="8"/>
    </row>
    <row r="664" spans="1:14" x14ac:dyDescent="0.25">
      <c r="A664" s="11"/>
      <c r="B664" s="12"/>
      <c r="C664" s="12"/>
      <c r="D664" s="12"/>
      <c r="E664" s="12"/>
      <c r="F664" s="12"/>
      <c r="G664" s="9" t="s">
        <v>385</v>
      </c>
      <c r="H664" s="9" t="s">
        <v>386</v>
      </c>
      <c r="I664" s="9" t="s">
        <v>18</v>
      </c>
      <c r="J664" s="3" t="s">
        <v>2333</v>
      </c>
      <c r="K664" s="13" t="s">
        <v>387</v>
      </c>
      <c r="L664" s="14" t="s">
        <v>388</v>
      </c>
      <c r="M664" s="18">
        <f t="shared" si="23"/>
        <v>1.8634259259259267E-2</v>
      </c>
      <c r="N664">
        <f t="shared" si="24"/>
        <v>10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389</v>
      </c>
      <c r="H665" s="9" t="s">
        <v>127</v>
      </c>
      <c r="I665" s="9" t="s">
        <v>18</v>
      </c>
      <c r="J665" s="3" t="s">
        <v>2333</v>
      </c>
      <c r="K665" s="13" t="s">
        <v>390</v>
      </c>
      <c r="L665" s="14" t="s">
        <v>391</v>
      </c>
      <c r="M665" s="18">
        <f t="shared" si="23"/>
        <v>3.3298611111111098E-2</v>
      </c>
      <c r="N665">
        <f t="shared" si="24"/>
        <v>15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392</v>
      </c>
      <c r="H666" s="9" t="s">
        <v>386</v>
      </c>
      <c r="I666" s="9" t="s">
        <v>18</v>
      </c>
      <c r="J666" s="3" t="s">
        <v>2333</v>
      </c>
      <c r="K666" s="13" t="s">
        <v>393</v>
      </c>
      <c r="L666" s="14" t="s">
        <v>394</v>
      </c>
      <c r="M666" s="18">
        <f t="shared" si="23"/>
        <v>1.4050925925925828E-2</v>
      </c>
      <c r="N666">
        <f t="shared" si="24"/>
        <v>22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822</v>
      </c>
      <c r="H667" s="9" t="s">
        <v>386</v>
      </c>
      <c r="I667" s="9" t="s">
        <v>469</v>
      </c>
      <c r="J667" s="3" t="s">
        <v>2333</v>
      </c>
      <c r="K667" s="13" t="s">
        <v>823</v>
      </c>
      <c r="L667" s="14" t="s">
        <v>824</v>
      </c>
      <c r="M667" s="18">
        <f t="shared" si="23"/>
        <v>1.2499999999999983E-2</v>
      </c>
      <c r="N667">
        <f t="shared" si="24"/>
        <v>4</v>
      </c>
    </row>
    <row r="668" spans="1:14" x14ac:dyDescent="0.25">
      <c r="A668" s="11"/>
      <c r="B668" s="12"/>
      <c r="C668" s="12"/>
      <c r="D668" s="12"/>
      <c r="E668" s="12"/>
      <c r="F668" s="12"/>
      <c r="G668" s="9" t="s">
        <v>825</v>
      </c>
      <c r="H668" s="9" t="s">
        <v>386</v>
      </c>
      <c r="I668" s="9" t="s">
        <v>469</v>
      </c>
      <c r="J668" s="3" t="s">
        <v>2333</v>
      </c>
      <c r="K668" s="13" t="s">
        <v>826</v>
      </c>
      <c r="L668" s="14" t="s">
        <v>827</v>
      </c>
      <c r="M668" s="18">
        <f t="shared" si="23"/>
        <v>2.4282407407407391E-2</v>
      </c>
      <c r="N668">
        <f t="shared" si="24"/>
        <v>6</v>
      </c>
    </row>
    <row r="669" spans="1:14" x14ac:dyDescent="0.25">
      <c r="A669" s="11"/>
      <c r="B669" s="12"/>
      <c r="C669" s="12"/>
      <c r="D669" s="12"/>
      <c r="E669" s="12"/>
      <c r="F669" s="12"/>
      <c r="G669" s="9" t="s">
        <v>828</v>
      </c>
      <c r="H669" s="9" t="s">
        <v>386</v>
      </c>
      <c r="I669" s="9" t="s">
        <v>469</v>
      </c>
      <c r="J669" s="3" t="s">
        <v>2333</v>
      </c>
      <c r="K669" s="13" t="s">
        <v>829</v>
      </c>
      <c r="L669" s="14" t="s">
        <v>830</v>
      </c>
      <c r="M669" s="18">
        <f t="shared" si="23"/>
        <v>2.1886574074074128E-2</v>
      </c>
      <c r="N669">
        <f t="shared" si="24"/>
        <v>10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831</v>
      </c>
      <c r="H670" s="9" t="s">
        <v>386</v>
      </c>
      <c r="I670" s="9" t="s">
        <v>469</v>
      </c>
      <c r="J670" s="3" t="s">
        <v>2333</v>
      </c>
      <c r="K670" s="13" t="s">
        <v>832</v>
      </c>
      <c r="L670" s="14" t="s">
        <v>833</v>
      </c>
      <c r="M670" s="18">
        <f t="shared" si="23"/>
        <v>2.1400462962963052E-2</v>
      </c>
      <c r="N670">
        <f t="shared" si="24"/>
        <v>10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834</v>
      </c>
      <c r="H671" s="9" t="s">
        <v>127</v>
      </c>
      <c r="I671" s="9" t="s">
        <v>469</v>
      </c>
      <c r="J671" s="3" t="s">
        <v>2333</v>
      </c>
      <c r="K671" s="13" t="s">
        <v>835</v>
      </c>
      <c r="L671" s="14" t="s">
        <v>836</v>
      </c>
      <c r="M671" s="18">
        <f t="shared" si="23"/>
        <v>4.2280092592592577E-2</v>
      </c>
      <c r="N671">
        <f t="shared" si="24"/>
        <v>12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837</v>
      </c>
      <c r="H672" s="9" t="s">
        <v>127</v>
      </c>
      <c r="I672" s="9" t="s">
        <v>469</v>
      </c>
      <c r="J672" s="3" t="s">
        <v>2333</v>
      </c>
      <c r="K672" s="13" t="s">
        <v>838</v>
      </c>
      <c r="L672" s="14" t="s">
        <v>839</v>
      </c>
      <c r="M672" s="18">
        <f t="shared" si="23"/>
        <v>2.4537037037037024E-2</v>
      </c>
      <c r="N672">
        <f t="shared" si="24"/>
        <v>13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840</v>
      </c>
      <c r="H673" s="9" t="s">
        <v>127</v>
      </c>
      <c r="I673" s="9" t="s">
        <v>469</v>
      </c>
      <c r="J673" s="3" t="s">
        <v>2333</v>
      </c>
      <c r="K673" s="13" t="s">
        <v>841</v>
      </c>
      <c r="L673" s="14" t="s">
        <v>842</v>
      </c>
      <c r="M673" s="18">
        <f t="shared" si="23"/>
        <v>2.5636574074074159E-2</v>
      </c>
      <c r="N673">
        <f t="shared" si="24"/>
        <v>16</v>
      </c>
    </row>
    <row r="674" spans="1:14" x14ac:dyDescent="0.25">
      <c r="A674" s="11"/>
      <c r="B674" s="12"/>
      <c r="C674" s="12"/>
      <c r="D674" s="12"/>
      <c r="E674" s="12"/>
      <c r="F674" s="12"/>
      <c r="G674" s="9" t="s">
        <v>843</v>
      </c>
      <c r="H674" s="9" t="s">
        <v>386</v>
      </c>
      <c r="I674" s="9" t="s">
        <v>469</v>
      </c>
      <c r="J674" s="3" t="s">
        <v>2333</v>
      </c>
      <c r="K674" s="13" t="s">
        <v>844</v>
      </c>
      <c r="L674" s="14" t="s">
        <v>845</v>
      </c>
      <c r="M674" s="18">
        <f t="shared" si="23"/>
        <v>4.0509259259259411E-2</v>
      </c>
      <c r="N674">
        <f t="shared" si="24"/>
        <v>16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846</v>
      </c>
      <c r="H675" s="9" t="s">
        <v>386</v>
      </c>
      <c r="I675" s="9" t="s">
        <v>469</v>
      </c>
      <c r="J675" s="3" t="s">
        <v>2333</v>
      </c>
      <c r="K675" s="13" t="s">
        <v>847</v>
      </c>
      <c r="L675" s="14" t="s">
        <v>848</v>
      </c>
      <c r="M675" s="18">
        <f t="shared" si="23"/>
        <v>1.4675925925926037E-2</v>
      </c>
      <c r="N675">
        <f t="shared" si="24"/>
        <v>19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849</v>
      </c>
      <c r="H676" s="9" t="s">
        <v>386</v>
      </c>
      <c r="I676" s="9" t="s">
        <v>469</v>
      </c>
      <c r="J676" s="3" t="s">
        <v>2333</v>
      </c>
      <c r="K676" s="13" t="s">
        <v>850</v>
      </c>
      <c r="L676" s="14" t="s">
        <v>851</v>
      </c>
      <c r="M676" s="18">
        <f t="shared" si="23"/>
        <v>1.8831018518518428E-2</v>
      </c>
      <c r="N676">
        <f t="shared" si="24"/>
        <v>23</v>
      </c>
    </row>
    <row r="677" spans="1:14" x14ac:dyDescent="0.25">
      <c r="A677" s="11"/>
      <c r="B677" s="12"/>
      <c r="C677" s="12"/>
      <c r="D677" s="12"/>
      <c r="E677" s="12"/>
      <c r="F677" s="12"/>
      <c r="G677" s="9" t="s">
        <v>1302</v>
      </c>
      <c r="H677" s="9" t="s">
        <v>127</v>
      </c>
      <c r="I677" s="9" t="s">
        <v>995</v>
      </c>
      <c r="J677" s="3" t="s">
        <v>2333</v>
      </c>
      <c r="K677" s="13" t="s">
        <v>1303</v>
      </c>
      <c r="L677" s="14" t="s">
        <v>1304</v>
      </c>
      <c r="M677" s="18">
        <f t="shared" si="23"/>
        <v>1.2175925925925896E-2</v>
      </c>
      <c r="N677">
        <f t="shared" si="24"/>
        <v>4</v>
      </c>
    </row>
    <row r="678" spans="1:14" x14ac:dyDescent="0.25">
      <c r="A678" s="11"/>
      <c r="B678" s="12"/>
      <c r="C678" s="12"/>
      <c r="D678" s="12"/>
      <c r="E678" s="12"/>
      <c r="F678" s="12"/>
      <c r="G678" s="9" t="s">
        <v>1305</v>
      </c>
      <c r="H678" s="9" t="s">
        <v>386</v>
      </c>
      <c r="I678" s="9" t="s">
        <v>995</v>
      </c>
      <c r="J678" s="3" t="s">
        <v>2333</v>
      </c>
      <c r="K678" s="13" t="s">
        <v>1306</v>
      </c>
      <c r="L678" s="14" t="s">
        <v>1307</v>
      </c>
      <c r="M678" s="18">
        <f t="shared" si="23"/>
        <v>1.2650462962962961E-2</v>
      </c>
      <c r="N678">
        <f t="shared" si="24"/>
        <v>6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1308</v>
      </c>
      <c r="H679" s="9" t="s">
        <v>386</v>
      </c>
      <c r="I679" s="9" t="s">
        <v>995</v>
      </c>
      <c r="J679" s="3" t="s">
        <v>2333</v>
      </c>
      <c r="K679" s="13" t="s">
        <v>1309</v>
      </c>
      <c r="L679" s="14" t="s">
        <v>1310</v>
      </c>
      <c r="M679" s="18">
        <f t="shared" si="23"/>
        <v>2.4189814814814803E-2</v>
      </c>
      <c r="N679">
        <f t="shared" si="24"/>
        <v>11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1311</v>
      </c>
      <c r="H680" s="9" t="s">
        <v>386</v>
      </c>
      <c r="I680" s="9" t="s">
        <v>995</v>
      </c>
      <c r="J680" s="3" t="s">
        <v>2333</v>
      </c>
      <c r="K680" s="13" t="s">
        <v>1312</v>
      </c>
      <c r="L680" s="14" t="s">
        <v>1313</v>
      </c>
      <c r="M680" s="18">
        <f t="shared" si="23"/>
        <v>4.9884259259259212E-2</v>
      </c>
      <c r="N680">
        <f t="shared" si="24"/>
        <v>12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1314</v>
      </c>
      <c r="H681" s="9" t="s">
        <v>386</v>
      </c>
      <c r="I681" s="9" t="s">
        <v>995</v>
      </c>
      <c r="J681" s="3" t="s">
        <v>2333</v>
      </c>
      <c r="K681" s="13" t="s">
        <v>1315</v>
      </c>
      <c r="L681" s="14" t="s">
        <v>1316</v>
      </c>
      <c r="M681" s="18">
        <f t="shared" si="23"/>
        <v>1.1979166666666652E-2</v>
      </c>
      <c r="N681">
        <f t="shared" si="24"/>
        <v>22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1837</v>
      </c>
      <c r="H682" s="9" t="s">
        <v>386</v>
      </c>
      <c r="I682" s="9" t="s">
        <v>1459</v>
      </c>
      <c r="J682" s="3" t="s">
        <v>2333</v>
      </c>
      <c r="K682" s="13" t="s">
        <v>1838</v>
      </c>
      <c r="L682" s="14" t="s">
        <v>1839</v>
      </c>
      <c r="M682" s="18">
        <f t="shared" si="23"/>
        <v>2.270833333333333E-2</v>
      </c>
      <c r="N682">
        <f t="shared" si="24"/>
        <v>6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1840</v>
      </c>
      <c r="H683" s="9" t="s">
        <v>386</v>
      </c>
      <c r="I683" s="9" t="s">
        <v>1459</v>
      </c>
      <c r="J683" s="3" t="s">
        <v>2333</v>
      </c>
      <c r="K683" s="13" t="s">
        <v>1841</v>
      </c>
      <c r="L683" s="14" t="s">
        <v>28</v>
      </c>
      <c r="M683" s="18">
        <f t="shared" si="23"/>
        <v>2.2013888888888888E-2</v>
      </c>
      <c r="N683">
        <f t="shared" si="24"/>
        <v>7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1842</v>
      </c>
      <c r="H684" s="9" t="s">
        <v>386</v>
      </c>
      <c r="I684" s="9" t="s">
        <v>1459</v>
      </c>
      <c r="J684" s="3" t="s">
        <v>2333</v>
      </c>
      <c r="K684" s="13" t="s">
        <v>1843</v>
      </c>
      <c r="L684" s="14" t="s">
        <v>1844</v>
      </c>
      <c r="M684" s="18">
        <f t="shared" si="23"/>
        <v>1.3321759259259214E-2</v>
      </c>
      <c r="N684">
        <f t="shared" si="24"/>
        <v>10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1845</v>
      </c>
      <c r="H685" s="9" t="s">
        <v>386</v>
      </c>
      <c r="I685" s="9" t="s">
        <v>1459</v>
      </c>
      <c r="J685" s="3" t="s">
        <v>2333</v>
      </c>
      <c r="K685" s="13" t="s">
        <v>1846</v>
      </c>
      <c r="L685" s="14" t="s">
        <v>1847</v>
      </c>
      <c r="M685" s="18">
        <f t="shared" si="23"/>
        <v>1.7835648148148198E-2</v>
      </c>
      <c r="N685">
        <f t="shared" si="24"/>
        <v>16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2169</v>
      </c>
      <c r="H686" s="9" t="s">
        <v>386</v>
      </c>
      <c r="I686" s="9" t="s">
        <v>1902</v>
      </c>
      <c r="J686" s="3" t="s">
        <v>2333</v>
      </c>
      <c r="K686" s="13" t="s">
        <v>2170</v>
      </c>
      <c r="L686" s="14" t="s">
        <v>2171</v>
      </c>
      <c r="M686" s="18">
        <f t="shared" si="23"/>
        <v>1.2696759259259283E-2</v>
      </c>
      <c r="N686">
        <f t="shared" si="24"/>
        <v>7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2172</v>
      </c>
      <c r="H687" s="9" t="s">
        <v>386</v>
      </c>
      <c r="I687" s="9" t="s">
        <v>1902</v>
      </c>
      <c r="J687" s="3" t="s">
        <v>2333</v>
      </c>
      <c r="K687" s="13" t="s">
        <v>2173</v>
      </c>
      <c r="L687" s="14" t="s">
        <v>2174</v>
      </c>
      <c r="M687" s="18">
        <f t="shared" si="23"/>
        <v>1.5173611111111096E-2</v>
      </c>
      <c r="N687">
        <f t="shared" si="24"/>
        <v>7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2175</v>
      </c>
      <c r="H688" s="9" t="s">
        <v>386</v>
      </c>
      <c r="I688" s="9" t="s">
        <v>1902</v>
      </c>
      <c r="J688" s="3" t="s">
        <v>2333</v>
      </c>
      <c r="K688" s="13" t="s">
        <v>2176</v>
      </c>
      <c r="L688" s="14" t="s">
        <v>2177</v>
      </c>
      <c r="M688" s="18">
        <f t="shared" si="23"/>
        <v>2.04050925925926E-2</v>
      </c>
      <c r="N688">
        <f t="shared" si="24"/>
        <v>12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2178</v>
      </c>
      <c r="H689" s="9" t="s">
        <v>386</v>
      </c>
      <c r="I689" s="9" t="s">
        <v>1902</v>
      </c>
      <c r="J689" s="3" t="s">
        <v>2333</v>
      </c>
      <c r="K689" s="13" t="s">
        <v>2179</v>
      </c>
      <c r="L689" s="14" t="s">
        <v>2180</v>
      </c>
      <c r="M689" s="18">
        <f t="shared" si="23"/>
        <v>2.0150462962962856E-2</v>
      </c>
      <c r="N689">
        <f t="shared" si="24"/>
        <v>21</v>
      </c>
    </row>
    <row r="690" spans="1:14" x14ac:dyDescent="0.25">
      <c r="A690" s="11"/>
      <c r="B690" s="12"/>
      <c r="C690" s="9" t="s">
        <v>395</v>
      </c>
      <c r="D690" s="9" t="s">
        <v>396</v>
      </c>
      <c r="E690" s="9" t="s">
        <v>396</v>
      </c>
      <c r="F690" s="9" t="s">
        <v>15</v>
      </c>
      <c r="G690" s="9" t="s">
        <v>397</v>
      </c>
      <c r="H690" s="9" t="s">
        <v>127</v>
      </c>
      <c r="I690" s="9" t="s">
        <v>18</v>
      </c>
      <c r="J690" s="3" t="s">
        <v>2333</v>
      </c>
      <c r="K690" s="13" t="s">
        <v>398</v>
      </c>
      <c r="L690" s="14" t="s">
        <v>399</v>
      </c>
      <c r="M690" s="18">
        <f t="shared" si="23"/>
        <v>2.1932870370370339E-2</v>
      </c>
      <c r="N690">
        <f t="shared" si="24"/>
        <v>11</v>
      </c>
    </row>
    <row r="691" spans="1:14" x14ac:dyDescent="0.25">
      <c r="A691" s="11"/>
      <c r="B691" s="12"/>
      <c r="C691" s="9" t="s">
        <v>1317</v>
      </c>
      <c r="D691" s="9" t="s">
        <v>1318</v>
      </c>
      <c r="E691" s="9" t="s">
        <v>1318</v>
      </c>
      <c r="F691" s="9" t="s">
        <v>15</v>
      </c>
      <c r="G691" s="10" t="s">
        <v>12</v>
      </c>
      <c r="H691" s="5"/>
      <c r="I691" s="5"/>
      <c r="J691" s="6"/>
      <c r="K691" s="7"/>
      <c r="L691" s="8"/>
    </row>
    <row r="692" spans="1:14" x14ac:dyDescent="0.25">
      <c r="A692" s="11"/>
      <c r="B692" s="12"/>
      <c r="C692" s="12"/>
      <c r="D692" s="12"/>
      <c r="E692" s="12"/>
      <c r="F692" s="12"/>
      <c r="G692" s="9" t="s">
        <v>1319</v>
      </c>
      <c r="H692" s="9" t="s">
        <v>386</v>
      </c>
      <c r="I692" s="9" t="s">
        <v>995</v>
      </c>
      <c r="J692" s="3" t="s">
        <v>2333</v>
      </c>
      <c r="K692" s="13" t="s">
        <v>1320</v>
      </c>
      <c r="L692" s="14" t="s">
        <v>1321</v>
      </c>
      <c r="M692" s="18">
        <f t="shared" si="23"/>
        <v>2.9861111111111116E-2</v>
      </c>
      <c r="N692">
        <f t="shared" si="24"/>
        <v>8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2181</v>
      </c>
      <c r="H693" s="9" t="s">
        <v>127</v>
      </c>
      <c r="I693" s="9" t="s">
        <v>1902</v>
      </c>
      <c r="J693" s="3" t="s">
        <v>2333</v>
      </c>
      <c r="K693" s="13" t="s">
        <v>2182</v>
      </c>
      <c r="L693" s="14" t="s">
        <v>2183</v>
      </c>
      <c r="M693" s="18">
        <f t="shared" si="23"/>
        <v>2.9849537037037077E-2</v>
      </c>
      <c r="N693">
        <f t="shared" si="24"/>
        <v>8</v>
      </c>
    </row>
    <row r="694" spans="1:14" x14ac:dyDescent="0.25">
      <c r="A694" s="11"/>
      <c r="B694" s="12"/>
      <c r="C694" s="9" t="s">
        <v>400</v>
      </c>
      <c r="D694" s="9" t="s">
        <v>401</v>
      </c>
      <c r="E694" s="9" t="s">
        <v>401</v>
      </c>
      <c r="F694" s="9" t="s">
        <v>15</v>
      </c>
      <c r="G694" s="9" t="s">
        <v>402</v>
      </c>
      <c r="H694" s="9" t="s">
        <v>127</v>
      </c>
      <c r="I694" s="9" t="s">
        <v>18</v>
      </c>
      <c r="J694" s="3" t="s">
        <v>2333</v>
      </c>
      <c r="K694" s="13" t="s">
        <v>403</v>
      </c>
      <c r="L694" s="14" t="s">
        <v>404</v>
      </c>
      <c r="M694" s="18">
        <f t="shared" si="23"/>
        <v>1.0370370370370391E-2</v>
      </c>
      <c r="N694">
        <f t="shared" si="24"/>
        <v>3</v>
      </c>
    </row>
    <row r="695" spans="1:14" x14ac:dyDescent="0.25">
      <c r="A695" s="11"/>
      <c r="B695" s="12"/>
      <c r="C695" s="9" t="s">
        <v>209</v>
      </c>
      <c r="D695" s="9" t="s">
        <v>210</v>
      </c>
      <c r="E695" s="9" t="s">
        <v>210</v>
      </c>
      <c r="F695" s="9" t="s">
        <v>15</v>
      </c>
      <c r="G695" s="10" t="s">
        <v>12</v>
      </c>
      <c r="H695" s="5"/>
      <c r="I695" s="5"/>
      <c r="J695" s="6"/>
      <c r="K695" s="7"/>
      <c r="L695" s="8"/>
    </row>
    <row r="696" spans="1:14" x14ac:dyDescent="0.25">
      <c r="A696" s="11"/>
      <c r="B696" s="12"/>
      <c r="C696" s="12"/>
      <c r="D696" s="12"/>
      <c r="E696" s="12"/>
      <c r="F696" s="12"/>
      <c r="G696" s="9" t="s">
        <v>405</v>
      </c>
      <c r="H696" s="9" t="s">
        <v>127</v>
      </c>
      <c r="I696" s="9" t="s">
        <v>18</v>
      </c>
      <c r="J696" s="3" t="s">
        <v>2333</v>
      </c>
      <c r="K696" s="13" t="s">
        <v>406</v>
      </c>
      <c r="L696" s="14" t="s">
        <v>407</v>
      </c>
      <c r="M696" s="18">
        <f t="shared" si="23"/>
        <v>2.0219907407407395E-2</v>
      </c>
      <c r="N696">
        <f t="shared" si="24"/>
        <v>2</v>
      </c>
    </row>
    <row r="697" spans="1:14" x14ac:dyDescent="0.25">
      <c r="A697" s="11"/>
      <c r="B697" s="12"/>
      <c r="C697" s="12"/>
      <c r="D697" s="12"/>
      <c r="E697" s="12"/>
      <c r="F697" s="12"/>
      <c r="G697" s="9" t="s">
        <v>408</v>
      </c>
      <c r="H697" s="9" t="s">
        <v>127</v>
      </c>
      <c r="I697" s="9" t="s">
        <v>18</v>
      </c>
      <c r="J697" s="3" t="s">
        <v>2333</v>
      </c>
      <c r="K697" s="13" t="s">
        <v>409</v>
      </c>
      <c r="L697" s="14" t="s">
        <v>410</v>
      </c>
      <c r="M697" s="18">
        <f t="shared" si="23"/>
        <v>2.2048611111111116E-2</v>
      </c>
      <c r="N697">
        <f t="shared" si="24"/>
        <v>6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411</v>
      </c>
      <c r="H698" s="9" t="s">
        <v>127</v>
      </c>
      <c r="I698" s="9" t="s">
        <v>18</v>
      </c>
      <c r="J698" s="3" t="s">
        <v>2333</v>
      </c>
      <c r="K698" s="13" t="s">
        <v>412</v>
      </c>
      <c r="L698" s="14" t="s">
        <v>413</v>
      </c>
      <c r="M698" s="18">
        <f t="shared" si="23"/>
        <v>1.8993055555555527E-2</v>
      </c>
      <c r="N698">
        <f t="shared" si="24"/>
        <v>21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852</v>
      </c>
      <c r="H699" s="9" t="s">
        <v>127</v>
      </c>
      <c r="I699" s="9" t="s">
        <v>469</v>
      </c>
      <c r="J699" s="3" t="s">
        <v>2333</v>
      </c>
      <c r="K699" s="13" t="s">
        <v>853</v>
      </c>
      <c r="L699" s="14" t="s">
        <v>854</v>
      </c>
      <c r="M699" s="18">
        <f t="shared" si="23"/>
        <v>1.7685185185185179E-2</v>
      </c>
      <c r="N699">
        <f t="shared" si="24"/>
        <v>1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855</v>
      </c>
      <c r="H700" s="9" t="s">
        <v>127</v>
      </c>
      <c r="I700" s="9" t="s">
        <v>469</v>
      </c>
      <c r="J700" s="3" t="s">
        <v>2333</v>
      </c>
      <c r="K700" s="13" t="s">
        <v>856</v>
      </c>
      <c r="L700" s="14" t="s">
        <v>857</v>
      </c>
      <c r="M700" s="18">
        <f t="shared" si="23"/>
        <v>3.0208333333333337E-2</v>
      </c>
      <c r="N700">
        <f t="shared" si="24"/>
        <v>5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858</v>
      </c>
      <c r="H701" s="9" t="s">
        <v>127</v>
      </c>
      <c r="I701" s="9" t="s">
        <v>469</v>
      </c>
      <c r="J701" s="3" t="s">
        <v>2333</v>
      </c>
      <c r="K701" s="13" t="s">
        <v>859</v>
      </c>
      <c r="L701" s="14" t="s">
        <v>860</v>
      </c>
      <c r="M701" s="18">
        <f t="shared" si="23"/>
        <v>1.9201388888888893E-2</v>
      </c>
      <c r="N701">
        <f t="shared" si="24"/>
        <v>23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1322</v>
      </c>
      <c r="H702" s="9" t="s">
        <v>127</v>
      </c>
      <c r="I702" s="9" t="s">
        <v>995</v>
      </c>
      <c r="J702" s="3" t="s">
        <v>2333</v>
      </c>
      <c r="K702" s="13" t="s">
        <v>1323</v>
      </c>
      <c r="L702" s="14" t="s">
        <v>1324</v>
      </c>
      <c r="M702" s="18">
        <f t="shared" si="23"/>
        <v>1.6631944444444435E-2</v>
      </c>
      <c r="N702">
        <f t="shared" si="24"/>
        <v>3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1325</v>
      </c>
      <c r="H703" s="9" t="s">
        <v>127</v>
      </c>
      <c r="I703" s="9" t="s">
        <v>995</v>
      </c>
      <c r="J703" s="3" t="s">
        <v>2333</v>
      </c>
      <c r="K703" s="13" t="s">
        <v>1326</v>
      </c>
      <c r="L703" s="14" t="s">
        <v>1327</v>
      </c>
      <c r="M703" s="18">
        <f t="shared" si="23"/>
        <v>1.6284722222222214E-2</v>
      </c>
      <c r="N703">
        <f t="shared" si="24"/>
        <v>7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1848</v>
      </c>
      <c r="H704" s="9" t="s">
        <v>127</v>
      </c>
      <c r="I704" s="9" t="s">
        <v>1459</v>
      </c>
      <c r="J704" s="3" t="s">
        <v>2333</v>
      </c>
      <c r="K704" s="13" t="s">
        <v>1849</v>
      </c>
      <c r="L704" s="14" t="s">
        <v>1850</v>
      </c>
      <c r="M704" s="18">
        <f t="shared" si="23"/>
        <v>2.5196759259259238E-2</v>
      </c>
      <c r="N704">
        <f t="shared" si="24"/>
        <v>8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1851</v>
      </c>
      <c r="H705" s="9" t="s">
        <v>127</v>
      </c>
      <c r="I705" s="9" t="s">
        <v>1459</v>
      </c>
      <c r="J705" s="3" t="s">
        <v>2333</v>
      </c>
      <c r="K705" s="13" t="s">
        <v>1852</v>
      </c>
      <c r="L705" s="14" t="s">
        <v>1853</v>
      </c>
      <c r="M705" s="18">
        <f t="shared" si="23"/>
        <v>3.6574074074074092E-2</v>
      </c>
      <c r="N705">
        <f t="shared" si="24"/>
        <v>8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1854</v>
      </c>
      <c r="H706" s="9" t="s">
        <v>127</v>
      </c>
      <c r="I706" s="9" t="s">
        <v>1459</v>
      </c>
      <c r="J706" s="3" t="s">
        <v>2333</v>
      </c>
      <c r="K706" s="13" t="s">
        <v>1855</v>
      </c>
      <c r="L706" s="14" t="s">
        <v>1856</v>
      </c>
      <c r="M706" s="18">
        <f t="shared" si="23"/>
        <v>1.3958333333333184E-2</v>
      </c>
      <c r="N706">
        <f t="shared" si="24"/>
        <v>20</v>
      </c>
    </row>
    <row r="707" spans="1:14" x14ac:dyDescent="0.25">
      <c r="A707" s="11"/>
      <c r="B707" s="12"/>
      <c r="C707" s="12"/>
      <c r="D707" s="12"/>
      <c r="E707" s="12"/>
      <c r="F707" s="12"/>
      <c r="G707" s="9" t="s">
        <v>2184</v>
      </c>
      <c r="H707" s="9" t="s">
        <v>127</v>
      </c>
      <c r="I707" s="9" t="s">
        <v>1902</v>
      </c>
      <c r="J707" s="3" t="s">
        <v>2333</v>
      </c>
      <c r="K707" s="13" t="s">
        <v>2185</v>
      </c>
      <c r="L707" s="17" t="s">
        <v>2186</v>
      </c>
      <c r="M707" s="18">
        <f t="shared" ref="M707:M770" si="25">L707-K707</f>
        <v>1.8078703703703701E-2</v>
      </c>
      <c r="N707">
        <v>0</v>
      </c>
    </row>
    <row r="708" spans="1:14" x14ac:dyDescent="0.25">
      <c r="A708" s="11"/>
      <c r="B708" s="12"/>
      <c r="C708" s="12"/>
      <c r="D708" s="12"/>
      <c r="E708" s="12"/>
      <c r="F708" s="12"/>
      <c r="G708" s="9" t="s">
        <v>2187</v>
      </c>
      <c r="H708" s="9" t="s">
        <v>127</v>
      </c>
      <c r="I708" s="9" t="s">
        <v>1902</v>
      </c>
      <c r="J708" s="3" t="s">
        <v>2333</v>
      </c>
      <c r="K708" s="13" t="s">
        <v>2188</v>
      </c>
      <c r="L708" s="14" t="s">
        <v>2189</v>
      </c>
      <c r="M708" s="18">
        <f t="shared" si="25"/>
        <v>1.8472222222222223E-2</v>
      </c>
      <c r="N708">
        <f t="shared" ref="N708:N770" si="26">HOUR(K708)</f>
        <v>4</v>
      </c>
    </row>
    <row r="709" spans="1:14" x14ac:dyDescent="0.25">
      <c r="A709" s="3" t="s">
        <v>414</v>
      </c>
      <c r="B709" s="9" t="s">
        <v>415</v>
      </c>
      <c r="C709" s="10" t="s">
        <v>12</v>
      </c>
      <c r="D709" s="5"/>
      <c r="E709" s="5"/>
      <c r="F709" s="5"/>
      <c r="G709" s="5"/>
      <c r="H709" s="5"/>
      <c r="I709" s="5"/>
      <c r="J709" s="6"/>
      <c r="K709" s="7"/>
      <c r="L709" s="8"/>
    </row>
    <row r="710" spans="1:14" x14ac:dyDescent="0.25">
      <c r="A710" s="11"/>
      <c r="B710" s="12"/>
      <c r="C710" s="9" t="s">
        <v>416</v>
      </c>
      <c r="D710" s="9" t="s">
        <v>417</v>
      </c>
      <c r="E710" s="9" t="s">
        <v>417</v>
      </c>
      <c r="F710" s="9" t="s">
        <v>418</v>
      </c>
      <c r="G710" s="10" t="s">
        <v>12</v>
      </c>
      <c r="H710" s="5"/>
      <c r="I710" s="5"/>
      <c r="J710" s="6"/>
      <c r="K710" s="7"/>
      <c r="L710" s="8"/>
    </row>
    <row r="711" spans="1:14" x14ac:dyDescent="0.25">
      <c r="A711" s="11"/>
      <c r="B711" s="12"/>
      <c r="C711" s="12"/>
      <c r="D711" s="12"/>
      <c r="E711" s="12"/>
      <c r="F711" s="12"/>
      <c r="G711" s="9" t="s">
        <v>419</v>
      </c>
      <c r="H711" s="9" t="s">
        <v>127</v>
      </c>
      <c r="I711" s="9" t="s">
        <v>18</v>
      </c>
      <c r="J711" s="3" t="s">
        <v>2333</v>
      </c>
      <c r="K711" s="13" t="s">
        <v>420</v>
      </c>
      <c r="L711" s="14" t="s">
        <v>421</v>
      </c>
      <c r="M711" s="18">
        <f t="shared" si="25"/>
        <v>4.6030092592592609E-2</v>
      </c>
      <c r="N711">
        <f t="shared" si="26"/>
        <v>15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2313</v>
      </c>
      <c r="H712" s="9" t="s">
        <v>127</v>
      </c>
      <c r="I712" s="9" t="s">
        <v>2293</v>
      </c>
      <c r="J712" s="3" t="s">
        <v>2333</v>
      </c>
      <c r="K712" s="13" t="s">
        <v>2314</v>
      </c>
      <c r="L712" s="14" t="s">
        <v>2315</v>
      </c>
      <c r="M712" s="18">
        <f t="shared" si="25"/>
        <v>2.1354166666666563E-2</v>
      </c>
      <c r="N712">
        <f t="shared" si="26"/>
        <v>20</v>
      </c>
    </row>
    <row r="713" spans="1:14" x14ac:dyDescent="0.25">
      <c r="A713" s="11"/>
      <c r="B713" s="12"/>
      <c r="C713" s="9" t="s">
        <v>422</v>
      </c>
      <c r="D713" s="9" t="s">
        <v>423</v>
      </c>
      <c r="E713" s="9" t="s">
        <v>423</v>
      </c>
      <c r="F713" s="9" t="s">
        <v>418</v>
      </c>
      <c r="G713" s="10" t="s">
        <v>12</v>
      </c>
      <c r="H713" s="5"/>
      <c r="I713" s="5"/>
      <c r="J713" s="6"/>
      <c r="K713" s="7"/>
      <c r="L713" s="8"/>
    </row>
    <row r="714" spans="1:14" x14ac:dyDescent="0.25">
      <c r="A714" s="11"/>
      <c r="B714" s="12"/>
      <c r="C714" s="12"/>
      <c r="D714" s="12"/>
      <c r="E714" s="12"/>
      <c r="F714" s="12"/>
      <c r="G714" s="9" t="s">
        <v>424</v>
      </c>
      <c r="H714" s="9" t="s">
        <v>127</v>
      </c>
      <c r="I714" s="9" t="s">
        <v>18</v>
      </c>
      <c r="J714" s="3" t="s">
        <v>2333</v>
      </c>
      <c r="K714" s="13" t="s">
        <v>425</v>
      </c>
      <c r="L714" s="14" t="s">
        <v>426</v>
      </c>
      <c r="M714" s="18">
        <f t="shared" si="25"/>
        <v>2.9027777777777763E-2</v>
      </c>
      <c r="N714">
        <f t="shared" si="26"/>
        <v>12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915</v>
      </c>
      <c r="H715" s="9" t="s">
        <v>127</v>
      </c>
      <c r="I715" s="9" t="s">
        <v>469</v>
      </c>
      <c r="J715" s="3" t="s">
        <v>2333</v>
      </c>
      <c r="K715" s="13" t="s">
        <v>916</v>
      </c>
      <c r="L715" s="14" t="s">
        <v>917</v>
      </c>
      <c r="M715" s="18">
        <f t="shared" si="25"/>
        <v>3.508101851851847E-2</v>
      </c>
      <c r="N715">
        <f t="shared" si="26"/>
        <v>8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1857</v>
      </c>
      <c r="H716" s="9" t="s">
        <v>127</v>
      </c>
      <c r="I716" s="9" t="s">
        <v>1459</v>
      </c>
      <c r="J716" s="3" t="s">
        <v>2333</v>
      </c>
      <c r="K716" s="13" t="s">
        <v>1858</v>
      </c>
      <c r="L716" s="14" t="s">
        <v>1859</v>
      </c>
      <c r="M716" s="18">
        <f t="shared" si="25"/>
        <v>2.6122685185185235E-2</v>
      </c>
      <c r="N716">
        <f t="shared" si="26"/>
        <v>14</v>
      </c>
    </row>
    <row r="717" spans="1:14" x14ac:dyDescent="0.25">
      <c r="A717" s="11"/>
      <c r="B717" s="12"/>
      <c r="C717" s="9" t="s">
        <v>1383</v>
      </c>
      <c r="D717" s="9" t="s">
        <v>1384</v>
      </c>
      <c r="E717" s="9" t="s">
        <v>1384</v>
      </c>
      <c r="F717" s="9" t="s">
        <v>418</v>
      </c>
      <c r="G717" s="10" t="s">
        <v>12</v>
      </c>
      <c r="H717" s="5"/>
      <c r="I717" s="5"/>
      <c r="J717" s="6"/>
      <c r="K717" s="7"/>
      <c r="L717" s="8"/>
    </row>
    <row r="718" spans="1:14" x14ac:dyDescent="0.25">
      <c r="A718" s="11"/>
      <c r="B718" s="12"/>
      <c r="C718" s="12"/>
      <c r="D718" s="12"/>
      <c r="E718" s="12"/>
      <c r="F718" s="12"/>
      <c r="G718" s="9" t="s">
        <v>1385</v>
      </c>
      <c r="H718" s="9" t="s">
        <v>127</v>
      </c>
      <c r="I718" s="9" t="s">
        <v>995</v>
      </c>
      <c r="J718" s="3" t="s">
        <v>2333</v>
      </c>
      <c r="K718" s="13" t="s">
        <v>1386</v>
      </c>
      <c r="L718" s="14" t="s">
        <v>1387</v>
      </c>
      <c r="M718" s="18">
        <f t="shared" si="25"/>
        <v>5.4745370370370361E-2</v>
      </c>
      <c r="N718">
        <f t="shared" si="26"/>
        <v>6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2316</v>
      </c>
      <c r="H719" s="9" t="s">
        <v>127</v>
      </c>
      <c r="I719" s="9" t="s">
        <v>2293</v>
      </c>
      <c r="J719" s="3" t="s">
        <v>2333</v>
      </c>
      <c r="K719" s="13" t="s">
        <v>2317</v>
      </c>
      <c r="L719" s="14" t="s">
        <v>2318</v>
      </c>
      <c r="M719" s="18">
        <f t="shared" si="25"/>
        <v>1.5810185185185288E-2</v>
      </c>
      <c r="N719">
        <f t="shared" si="26"/>
        <v>14</v>
      </c>
    </row>
    <row r="720" spans="1:14" x14ac:dyDescent="0.25">
      <c r="A720" s="11"/>
      <c r="B720" s="12"/>
      <c r="C720" s="9" t="s">
        <v>2190</v>
      </c>
      <c r="D720" s="9" t="s">
        <v>2191</v>
      </c>
      <c r="E720" s="9" t="s">
        <v>2191</v>
      </c>
      <c r="F720" s="9" t="s">
        <v>418</v>
      </c>
      <c r="G720" s="9" t="s">
        <v>2192</v>
      </c>
      <c r="H720" s="9" t="s">
        <v>127</v>
      </c>
      <c r="I720" s="9" t="s">
        <v>1902</v>
      </c>
      <c r="J720" s="3" t="s">
        <v>2333</v>
      </c>
      <c r="K720" s="13" t="s">
        <v>2193</v>
      </c>
      <c r="L720" s="14" t="s">
        <v>2194</v>
      </c>
      <c r="M720" s="18">
        <f t="shared" si="25"/>
        <v>3.4479166666666672E-2</v>
      </c>
      <c r="N720">
        <f t="shared" si="26"/>
        <v>9</v>
      </c>
    </row>
    <row r="721" spans="1:14" x14ac:dyDescent="0.25">
      <c r="A721" s="11"/>
      <c r="B721" s="12"/>
      <c r="C721" s="9" t="s">
        <v>427</v>
      </c>
      <c r="D721" s="9" t="s">
        <v>428</v>
      </c>
      <c r="E721" s="9" t="s">
        <v>428</v>
      </c>
      <c r="F721" s="9" t="s">
        <v>418</v>
      </c>
      <c r="G721" s="10" t="s">
        <v>12</v>
      </c>
      <c r="H721" s="5"/>
      <c r="I721" s="5"/>
      <c r="J721" s="6"/>
      <c r="K721" s="7"/>
      <c r="L721" s="8"/>
    </row>
    <row r="722" spans="1:14" x14ac:dyDescent="0.25">
      <c r="A722" s="11"/>
      <c r="B722" s="12"/>
      <c r="C722" s="12"/>
      <c r="D722" s="12"/>
      <c r="E722" s="12"/>
      <c r="F722" s="12"/>
      <c r="G722" s="9" t="s">
        <v>429</v>
      </c>
      <c r="H722" s="9" t="s">
        <v>127</v>
      </c>
      <c r="I722" s="9" t="s">
        <v>18</v>
      </c>
      <c r="J722" s="3" t="s">
        <v>2333</v>
      </c>
      <c r="K722" s="13" t="s">
        <v>430</v>
      </c>
      <c r="L722" s="14" t="s">
        <v>431</v>
      </c>
      <c r="M722" s="18">
        <f t="shared" si="25"/>
        <v>1.8553240740740717E-2</v>
      </c>
      <c r="N722">
        <f t="shared" si="26"/>
        <v>10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918</v>
      </c>
      <c r="H723" s="9" t="s">
        <v>127</v>
      </c>
      <c r="I723" s="9" t="s">
        <v>469</v>
      </c>
      <c r="J723" s="3" t="s">
        <v>2333</v>
      </c>
      <c r="K723" s="13" t="s">
        <v>919</v>
      </c>
      <c r="L723" s="14" t="s">
        <v>920</v>
      </c>
      <c r="M723" s="18">
        <f t="shared" si="25"/>
        <v>3.2870370370370383E-2</v>
      </c>
      <c r="N723">
        <f t="shared" si="26"/>
        <v>6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1860</v>
      </c>
      <c r="H724" s="9" t="s">
        <v>127</v>
      </c>
      <c r="I724" s="9" t="s">
        <v>1459</v>
      </c>
      <c r="J724" s="3" t="s">
        <v>2333</v>
      </c>
      <c r="K724" s="13" t="s">
        <v>1861</v>
      </c>
      <c r="L724" s="14" t="s">
        <v>1862</v>
      </c>
      <c r="M724" s="18">
        <f t="shared" si="25"/>
        <v>1.6747685185185157E-2</v>
      </c>
      <c r="N724">
        <f t="shared" si="26"/>
        <v>4</v>
      </c>
    </row>
    <row r="725" spans="1:14" x14ac:dyDescent="0.25">
      <c r="A725" s="3" t="s">
        <v>432</v>
      </c>
      <c r="B725" s="9" t="s">
        <v>433</v>
      </c>
      <c r="C725" s="10" t="s">
        <v>12</v>
      </c>
      <c r="D725" s="5"/>
      <c r="E725" s="5"/>
      <c r="F725" s="5"/>
      <c r="G725" s="5"/>
      <c r="H725" s="5"/>
      <c r="I725" s="5"/>
      <c r="J725" s="6"/>
      <c r="K725" s="7"/>
      <c r="L725" s="8"/>
    </row>
    <row r="726" spans="1:14" x14ac:dyDescent="0.25">
      <c r="A726" s="11"/>
      <c r="B726" s="12"/>
      <c r="C726" s="9" t="s">
        <v>1388</v>
      </c>
      <c r="D726" s="9" t="s">
        <v>1389</v>
      </c>
      <c r="E726" s="9" t="s">
        <v>1390</v>
      </c>
      <c r="F726" s="9" t="s">
        <v>15</v>
      </c>
      <c r="G726" s="10" t="s">
        <v>12</v>
      </c>
      <c r="H726" s="5"/>
      <c r="I726" s="5"/>
      <c r="J726" s="6"/>
      <c r="K726" s="7"/>
      <c r="L726" s="8"/>
    </row>
    <row r="727" spans="1:14" x14ac:dyDescent="0.25">
      <c r="A727" s="11"/>
      <c r="B727" s="12"/>
      <c r="C727" s="12"/>
      <c r="D727" s="12"/>
      <c r="E727" s="12"/>
      <c r="F727" s="12"/>
      <c r="G727" s="9" t="s">
        <v>1391</v>
      </c>
      <c r="H727" s="9" t="s">
        <v>127</v>
      </c>
      <c r="I727" s="9" t="s">
        <v>995</v>
      </c>
      <c r="J727" s="3" t="s">
        <v>2333</v>
      </c>
      <c r="K727" s="13" t="s">
        <v>1392</v>
      </c>
      <c r="L727" s="14" t="s">
        <v>1393</v>
      </c>
      <c r="M727" s="18">
        <f t="shared" si="25"/>
        <v>2.0567129629629699E-2</v>
      </c>
      <c r="N727">
        <f t="shared" si="26"/>
        <v>9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1394</v>
      </c>
      <c r="H728" s="9" t="s">
        <v>127</v>
      </c>
      <c r="I728" s="9" t="s">
        <v>995</v>
      </c>
      <c r="J728" s="3" t="s">
        <v>2333</v>
      </c>
      <c r="K728" s="13" t="s">
        <v>1395</v>
      </c>
      <c r="L728" s="14" t="s">
        <v>1396</v>
      </c>
      <c r="M728" s="18">
        <f t="shared" si="25"/>
        <v>4.6238425925925863E-2</v>
      </c>
      <c r="N728">
        <f t="shared" si="26"/>
        <v>12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1397</v>
      </c>
      <c r="H729" s="9" t="s">
        <v>127</v>
      </c>
      <c r="I729" s="9" t="s">
        <v>995</v>
      </c>
      <c r="J729" s="3" t="s">
        <v>2333</v>
      </c>
      <c r="K729" s="13" t="s">
        <v>1398</v>
      </c>
      <c r="L729" s="14" t="s">
        <v>1399</v>
      </c>
      <c r="M729" s="18">
        <f t="shared" si="25"/>
        <v>1.6608796296296302E-2</v>
      </c>
      <c r="N729">
        <f t="shared" si="26"/>
        <v>16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1863</v>
      </c>
      <c r="H730" s="9" t="s">
        <v>127</v>
      </c>
      <c r="I730" s="9" t="s">
        <v>1459</v>
      </c>
      <c r="J730" s="3" t="s">
        <v>2333</v>
      </c>
      <c r="K730" s="13" t="s">
        <v>1864</v>
      </c>
      <c r="L730" s="14" t="s">
        <v>1865</v>
      </c>
      <c r="M730" s="18">
        <f t="shared" si="25"/>
        <v>1.606481481481481E-2</v>
      </c>
      <c r="N730">
        <f t="shared" si="26"/>
        <v>14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2195</v>
      </c>
      <c r="H731" s="9" t="s">
        <v>127</v>
      </c>
      <c r="I731" s="9" t="s">
        <v>1902</v>
      </c>
      <c r="J731" s="3" t="s">
        <v>2333</v>
      </c>
      <c r="K731" s="13" t="s">
        <v>2196</v>
      </c>
      <c r="L731" s="14" t="s">
        <v>2197</v>
      </c>
      <c r="M731" s="18">
        <f t="shared" si="25"/>
        <v>4.2731481481481426E-2</v>
      </c>
      <c r="N731">
        <f t="shared" si="26"/>
        <v>8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2198</v>
      </c>
      <c r="H732" s="9" t="s">
        <v>127</v>
      </c>
      <c r="I732" s="9" t="s">
        <v>1902</v>
      </c>
      <c r="J732" s="3" t="s">
        <v>2333</v>
      </c>
      <c r="K732" s="13" t="s">
        <v>2199</v>
      </c>
      <c r="L732" s="14" t="s">
        <v>2200</v>
      </c>
      <c r="M732" s="18">
        <f t="shared" si="25"/>
        <v>1.5682870370370305E-2</v>
      </c>
      <c r="N732">
        <f t="shared" si="26"/>
        <v>12</v>
      </c>
    </row>
    <row r="733" spans="1:14" x14ac:dyDescent="0.25">
      <c r="A733" s="11"/>
      <c r="B733" s="12"/>
      <c r="C733" s="9" t="s">
        <v>434</v>
      </c>
      <c r="D733" s="9" t="s">
        <v>435</v>
      </c>
      <c r="E733" s="9" t="s">
        <v>436</v>
      </c>
      <c r="F733" s="9" t="s">
        <v>15</v>
      </c>
      <c r="G733" s="10" t="s">
        <v>12</v>
      </c>
      <c r="H733" s="5"/>
      <c r="I733" s="5"/>
      <c r="J733" s="6"/>
      <c r="K733" s="7"/>
      <c r="L733" s="8"/>
    </row>
    <row r="734" spans="1:14" x14ac:dyDescent="0.25">
      <c r="A734" s="11"/>
      <c r="B734" s="12"/>
      <c r="C734" s="12"/>
      <c r="D734" s="12"/>
      <c r="E734" s="12"/>
      <c r="F734" s="12"/>
      <c r="G734" s="9" t="s">
        <v>437</v>
      </c>
      <c r="H734" s="9" t="s">
        <v>127</v>
      </c>
      <c r="I734" s="9" t="s">
        <v>18</v>
      </c>
      <c r="J734" s="3" t="s">
        <v>2333</v>
      </c>
      <c r="K734" s="13" t="s">
        <v>438</v>
      </c>
      <c r="L734" s="14" t="s">
        <v>439</v>
      </c>
      <c r="M734" s="18">
        <f t="shared" si="25"/>
        <v>5.1840277777777777E-2</v>
      </c>
      <c r="N734">
        <f t="shared" si="26"/>
        <v>14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440</v>
      </c>
      <c r="H735" s="9" t="s">
        <v>127</v>
      </c>
      <c r="I735" s="9" t="s">
        <v>18</v>
      </c>
      <c r="J735" s="3" t="s">
        <v>2333</v>
      </c>
      <c r="K735" s="13" t="s">
        <v>441</v>
      </c>
      <c r="L735" s="14" t="s">
        <v>442</v>
      </c>
      <c r="M735" s="18">
        <f t="shared" si="25"/>
        <v>1.5821759259259216E-2</v>
      </c>
      <c r="N735">
        <f t="shared" si="26"/>
        <v>17</v>
      </c>
    </row>
    <row r="736" spans="1:14" x14ac:dyDescent="0.25">
      <c r="A736" s="11"/>
      <c r="B736" s="12"/>
      <c r="C736" s="12"/>
      <c r="D736" s="12"/>
      <c r="E736" s="12"/>
      <c r="F736" s="12"/>
      <c r="G736" s="9" t="s">
        <v>921</v>
      </c>
      <c r="H736" s="9" t="s">
        <v>127</v>
      </c>
      <c r="I736" s="9" t="s">
        <v>469</v>
      </c>
      <c r="J736" s="3" t="s">
        <v>2333</v>
      </c>
      <c r="K736" s="13" t="s">
        <v>922</v>
      </c>
      <c r="L736" s="14" t="s">
        <v>923</v>
      </c>
      <c r="M736" s="18">
        <f t="shared" si="25"/>
        <v>2.3032407407407307E-2</v>
      </c>
      <c r="N736">
        <f t="shared" si="26"/>
        <v>14</v>
      </c>
    </row>
    <row r="737" spans="1:14" x14ac:dyDescent="0.25">
      <c r="A737" s="11"/>
      <c r="B737" s="12"/>
      <c r="C737" s="12"/>
      <c r="D737" s="12"/>
      <c r="E737" s="12"/>
      <c r="F737" s="12"/>
      <c r="G737" s="9" t="s">
        <v>1400</v>
      </c>
      <c r="H737" s="9" t="s">
        <v>127</v>
      </c>
      <c r="I737" s="9" t="s">
        <v>995</v>
      </c>
      <c r="J737" s="3" t="s">
        <v>2333</v>
      </c>
      <c r="K737" s="13" t="s">
        <v>1401</v>
      </c>
      <c r="L737" s="14" t="s">
        <v>1402</v>
      </c>
      <c r="M737" s="18">
        <f t="shared" si="25"/>
        <v>1.4062500000000006E-2</v>
      </c>
      <c r="N737">
        <f t="shared" si="26"/>
        <v>5</v>
      </c>
    </row>
    <row r="738" spans="1:14" x14ac:dyDescent="0.25">
      <c r="A738" s="11"/>
      <c r="B738" s="12"/>
      <c r="C738" s="12"/>
      <c r="D738" s="12"/>
      <c r="E738" s="12"/>
      <c r="F738" s="12"/>
      <c r="G738" s="9" t="s">
        <v>1866</v>
      </c>
      <c r="H738" s="9" t="s">
        <v>127</v>
      </c>
      <c r="I738" s="9" t="s">
        <v>1459</v>
      </c>
      <c r="J738" s="3" t="s">
        <v>2333</v>
      </c>
      <c r="K738" s="13" t="s">
        <v>1867</v>
      </c>
      <c r="L738" s="14" t="s">
        <v>1868</v>
      </c>
      <c r="M738" s="18">
        <f t="shared" si="25"/>
        <v>2.4803240740740695E-2</v>
      </c>
      <c r="N738">
        <f t="shared" si="26"/>
        <v>10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1869</v>
      </c>
      <c r="H739" s="9" t="s">
        <v>127</v>
      </c>
      <c r="I739" s="9" t="s">
        <v>1459</v>
      </c>
      <c r="J739" s="3" t="s">
        <v>2333</v>
      </c>
      <c r="K739" s="13" t="s">
        <v>1870</v>
      </c>
      <c r="L739" s="14" t="s">
        <v>1871</v>
      </c>
      <c r="M739" s="18">
        <f t="shared" si="25"/>
        <v>3.6840277777777763E-2</v>
      </c>
      <c r="N739">
        <f t="shared" si="26"/>
        <v>16</v>
      </c>
    </row>
    <row r="740" spans="1:14" x14ac:dyDescent="0.25">
      <c r="A740" s="11"/>
      <c r="B740" s="12"/>
      <c r="C740" s="9" t="s">
        <v>443</v>
      </c>
      <c r="D740" s="9" t="s">
        <v>444</v>
      </c>
      <c r="E740" s="9" t="s">
        <v>444</v>
      </c>
      <c r="F740" s="9" t="s">
        <v>15</v>
      </c>
      <c r="G740" s="10" t="s">
        <v>12</v>
      </c>
      <c r="H740" s="5"/>
      <c r="I740" s="5"/>
      <c r="J740" s="6"/>
      <c r="K740" s="7"/>
      <c r="L740" s="8"/>
    </row>
    <row r="741" spans="1:14" x14ac:dyDescent="0.25">
      <c r="A741" s="11"/>
      <c r="B741" s="12"/>
      <c r="C741" s="12"/>
      <c r="D741" s="12"/>
      <c r="E741" s="12"/>
      <c r="F741" s="12"/>
      <c r="G741" s="9" t="s">
        <v>445</v>
      </c>
      <c r="H741" s="9" t="s">
        <v>127</v>
      </c>
      <c r="I741" s="9" t="s">
        <v>18</v>
      </c>
      <c r="J741" s="3" t="s">
        <v>2333</v>
      </c>
      <c r="K741" s="13" t="s">
        <v>446</v>
      </c>
      <c r="L741" s="14" t="s">
        <v>447</v>
      </c>
      <c r="M741" s="18">
        <f t="shared" si="25"/>
        <v>1.9768518518518574E-2</v>
      </c>
      <c r="N741">
        <f t="shared" si="26"/>
        <v>9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448</v>
      </c>
      <c r="H742" s="9" t="s">
        <v>127</v>
      </c>
      <c r="I742" s="9" t="s">
        <v>18</v>
      </c>
      <c r="J742" s="3" t="s">
        <v>2333</v>
      </c>
      <c r="K742" s="13" t="s">
        <v>449</v>
      </c>
      <c r="L742" s="14" t="s">
        <v>450</v>
      </c>
      <c r="M742" s="18">
        <f t="shared" si="25"/>
        <v>3.1851851851851798E-2</v>
      </c>
      <c r="N742">
        <f t="shared" si="26"/>
        <v>15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924</v>
      </c>
      <c r="H743" s="9" t="s">
        <v>127</v>
      </c>
      <c r="I743" s="9" t="s">
        <v>469</v>
      </c>
      <c r="J743" s="3" t="s">
        <v>2333</v>
      </c>
      <c r="K743" s="13" t="s">
        <v>925</v>
      </c>
      <c r="L743" s="14" t="s">
        <v>926</v>
      </c>
      <c r="M743" s="18">
        <f t="shared" si="25"/>
        <v>2.2245370370370388E-2</v>
      </c>
      <c r="N743">
        <f t="shared" si="26"/>
        <v>6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927</v>
      </c>
      <c r="H744" s="9" t="s">
        <v>127</v>
      </c>
      <c r="I744" s="9" t="s">
        <v>469</v>
      </c>
      <c r="J744" s="3" t="s">
        <v>2333</v>
      </c>
      <c r="K744" s="13" t="s">
        <v>928</v>
      </c>
      <c r="L744" s="14" t="s">
        <v>929</v>
      </c>
      <c r="M744" s="18">
        <f t="shared" si="25"/>
        <v>3.1701388888888904E-2</v>
      </c>
      <c r="N744">
        <f t="shared" si="26"/>
        <v>11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1403</v>
      </c>
      <c r="H745" s="9" t="s">
        <v>127</v>
      </c>
      <c r="I745" s="9" t="s">
        <v>995</v>
      </c>
      <c r="J745" s="3" t="s">
        <v>2333</v>
      </c>
      <c r="K745" s="13" t="s">
        <v>1404</v>
      </c>
      <c r="L745" s="14" t="s">
        <v>1405</v>
      </c>
      <c r="M745" s="18">
        <f t="shared" si="25"/>
        <v>1.9837962962962946E-2</v>
      </c>
      <c r="N745">
        <f t="shared" si="26"/>
        <v>5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1406</v>
      </c>
      <c r="H746" s="9" t="s">
        <v>127</v>
      </c>
      <c r="I746" s="9" t="s">
        <v>995</v>
      </c>
      <c r="J746" s="3" t="s">
        <v>2333</v>
      </c>
      <c r="K746" s="13" t="s">
        <v>1407</v>
      </c>
      <c r="L746" s="14" t="s">
        <v>1408</v>
      </c>
      <c r="M746" s="18">
        <f t="shared" si="25"/>
        <v>1.9768518518518463E-2</v>
      </c>
      <c r="N746">
        <f t="shared" si="26"/>
        <v>9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1409</v>
      </c>
      <c r="H747" s="9" t="s">
        <v>127</v>
      </c>
      <c r="I747" s="9" t="s">
        <v>995</v>
      </c>
      <c r="J747" s="3" t="s">
        <v>2333</v>
      </c>
      <c r="K747" s="13" t="s">
        <v>1410</v>
      </c>
      <c r="L747" s="14" t="s">
        <v>1411</v>
      </c>
      <c r="M747" s="18">
        <f t="shared" si="25"/>
        <v>1.908564814814806E-2</v>
      </c>
      <c r="N747">
        <f t="shared" si="26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1872</v>
      </c>
      <c r="H748" s="9" t="s">
        <v>127</v>
      </c>
      <c r="I748" s="9" t="s">
        <v>1459</v>
      </c>
      <c r="J748" s="3" t="s">
        <v>2333</v>
      </c>
      <c r="K748" s="13" t="s">
        <v>1873</v>
      </c>
      <c r="L748" s="14" t="s">
        <v>1874</v>
      </c>
      <c r="M748" s="18">
        <f t="shared" si="25"/>
        <v>1.3182870370370359E-2</v>
      </c>
      <c r="N748">
        <f t="shared" si="26"/>
        <v>5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1875</v>
      </c>
      <c r="H749" s="9" t="s">
        <v>127</v>
      </c>
      <c r="I749" s="9" t="s">
        <v>1459</v>
      </c>
      <c r="J749" s="3" t="s">
        <v>2333</v>
      </c>
      <c r="K749" s="13" t="s">
        <v>1876</v>
      </c>
      <c r="L749" s="14" t="s">
        <v>1877</v>
      </c>
      <c r="M749" s="18">
        <f t="shared" si="25"/>
        <v>2.3668981481481499E-2</v>
      </c>
      <c r="N749">
        <f t="shared" si="26"/>
        <v>11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2201</v>
      </c>
      <c r="H750" s="9" t="s">
        <v>127</v>
      </c>
      <c r="I750" s="9" t="s">
        <v>1902</v>
      </c>
      <c r="J750" s="3" t="s">
        <v>2333</v>
      </c>
      <c r="K750" s="13" t="s">
        <v>2202</v>
      </c>
      <c r="L750" s="14" t="s">
        <v>2203</v>
      </c>
      <c r="M750" s="18">
        <f t="shared" si="25"/>
        <v>1.40740740740741E-2</v>
      </c>
      <c r="N750">
        <f t="shared" si="26"/>
        <v>5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2204</v>
      </c>
      <c r="H751" s="9" t="s">
        <v>127</v>
      </c>
      <c r="I751" s="9" t="s">
        <v>1902</v>
      </c>
      <c r="J751" s="3" t="s">
        <v>2333</v>
      </c>
      <c r="K751" s="13" t="s">
        <v>2205</v>
      </c>
      <c r="L751" s="14" t="s">
        <v>2206</v>
      </c>
      <c r="M751" s="18">
        <f t="shared" si="25"/>
        <v>1.9699074074074063E-2</v>
      </c>
      <c r="N751">
        <f t="shared" si="26"/>
        <v>9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2207</v>
      </c>
      <c r="H752" s="9" t="s">
        <v>127</v>
      </c>
      <c r="I752" s="9" t="s">
        <v>1902</v>
      </c>
      <c r="J752" s="3" t="s">
        <v>2333</v>
      </c>
      <c r="K752" s="13" t="s">
        <v>2208</v>
      </c>
      <c r="L752" s="14" t="s">
        <v>2209</v>
      </c>
      <c r="M752" s="18">
        <f t="shared" si="25"/>
        <v>1.1909722222222197E-2</v>
      </c>
      <c r="N752">
        <f t="shared" si="26"/>
        <v>13</v>
      </c>
    </row>
    <row r="753" spans="1:14" x14ac:dyDescent="0.25">
      <c r="A753" s="11"/>
      <c r="B753" s="12"/>
      <c r="C753" s="9" t="s">
        <v>2286</v>
      </c>
      <c r="D753" s="9" t="s">
        <v>2287</v>
      </c>
      <c r="E753" s="9" t="s">
        <v>2288</v>
      </c>
      <c r="F753" s="9" t="s">
        <v>15</v>
      </c>
      <c r="G753" s="9" t="s">
        <v>2289</v>
      </c>
      <c r="H753" s="9" t="s">
        <v>127</v>
      </c>
      <c r="I753" s="9" t="s">
        <v>2235</v>
      </c>
      <c r="J753" s="3" t="s">
        <v>2333</v>
      </c>
      <c r="K753" s="13" t="s">
        <v>2290</v>
      </c>
      <c r="L753" s="14" t="s">
        <v>2291</v>
      </c>
      <c r="M753" s="18">
        <f t="shared" si="25"/>
        <v>1.3877314814814801E-2</v>
      </c>
      <c r="N753">
        <f t="shared" si="26"/>
        <v>9</v>
      </c>
    </row>
    <row r="754" spans="1:14" x14ac:dyDescent="0.25">
      <c r="A754" s="11"/>
      <c r="B754" s="12"/>
      <c r="C754" s="9" t="s">
        <v>930</v>
      </c>
      <c r="D754" s="9" t="s">
        <v>931</v>
      </c>
      <c r="E754" s="9" t="s">
        <v>932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933</v>
      </c>
      <c r="H755" s="9" t="s">
        <v>127</v>
      </c>
      <c r="I755" s="9" t="s">
        <v>469</v>
      </c>
      <c r="J755" s="3" t="s">
        <v>2333</v>
      </c>
      <c r="K755" s="13" t="s">
        <v>934</v>
      </c>
      <c r="L755" s="14" t="s">
        <v>935</v>
      </c>
      <c r="M755" s="18">
        <f t="shared" si="25"/>
        <v>2.3819444444444449E-2</v>
      </c>
      <c r="N755">
        <f t="shared" si="26"/>
        <v>10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1878</v>
      </c>
      <c r="H756" s="9" t="s">
        <v>127</v>
      </c>
      <c r="I756" s="9" t="s">
        <v>1459</v>
      </c>
      <c r="J756" s="3" t="s">
        <v>2333</v>
      </c>
      <c r="K756" s="13" t="s">
        <v>1879</v>
      </c>
      <c r="L756" s="14" t="s">
        <v>1880</v>
      </c>
      <c r="M756" s="18">
        <f t="shared" si="25"/>
        <v>1.7453703703703805E-2</v>
      </c>
      <c r="N756">
        <f t="shared" si="26"/>
        <v>17</v>
      </c>
    </row>
    <row r="757" spans="1:14" x14ac:dyDescent="0.25">
      <c r="A757" s="11"/>
      <c r="B757" s="12"/>
      <c r="C757" s="9" t="s">
        <v>936</v>
      </c>
      <c r="D757" s="9" t="s">
        <v>937</v>
      </c>
      <c r="E757" s="9" t="s">
        <v>938</v>
      </c>
      <c r="F757" s="9" t="s">
        <v>15</v>
      </c>
      <c r="G757" s="9" t="s">
        <v>939</v>
      </c>
      <c r="H757" s="9" t="s">
        <v>127</v>
      </c>
      <c r="I757" s="9" t="s">
        <v>469</v>
      </c>
      <c r="J757" s="3" t="s">
        <v>2333</v>
      </c>
      <c r="K757" s="13" t="s">
        <v>940</v>
      </c>
      <c r="L757" s="14" t="s">
        <v>941</v>
      </c>
      <c r="M757" s="18">
        <f t="shared" si="25"/>
        <v>1.8136574074074208E-2</v>
      </c>
      <c r="N757">
        <f t="shared" si="26"/>
        <v>15</v>
      </c>
    </row>
    <row r="758" spans="1:14" x14ac:dyDescent="0.25">
      <c r="A758" s="11"/>
      <c r="B758" s="12"/>
      <c r="C758" s="9" t="s">
        <v>942</v>
      </c>
      <c r="D758" s="9" t="s">
        <v>943</v>
      </c>
      <c r="E758" s="10" t="s">
        <v>12</v>
      </c>
      <c r="F758" s="5"/>
      <c r="G758" s="5"/>
      <c r="H758" s="5"/>
      <c r="I758" s="5"/>
      <c r="J758" s="6"/>
      <c r="K758" s="7"/>
      <c r="L758" s="8"/>
    </row>
    <row r="759" spans="1:14" x14ac:dyDescent="0.25">
      <c r="A759" s="11"/>
      <c r="B759" s="12"/>
      <c r="C759" s="12"/>
      <c r="D759" s="12"/>
      <c r="E759" s="9" t="s">
        <v>1412</v>
      </c>
      <c r="F759" s="9" t="s">
        <v>15</v>
      </c>
      <c r="G759" s="10" t="s">
        <v>12</v>
      </c>
      <c r="H759" s="5"/>
      <c r="I759" s="5"/>
      <c r="J759" s="6"/>
      <c r="K759" s="7"/>
      <c r="L759" s="8"/>
    </row>
    <row r="760" spans="1:14" x14ac:dyDescent="0.25">
      <c r="A760" s="11"/>
      <c r="B760" s="12"/>
      <c r="C760" s="12"/>
      <c r="D760" s="12"/>
      <c r="E760" s="12"/>
      <c r="F760" s="12"/>
      <c r="G760" s="9" t="s">
        <v>1413</v>
      </c>
      <c r="H760" s="9" t="s">
        <v>127</v>
      </c>
      <c r="I760" s="9" t="s">
        <v>995</v>
      </c>
      <c r="J760" s="3" t="s">
        <v>2333</v>
      </c>
      <c r="K760" s="13" t="s">
        <v>1414</v>
      </c>
      <c r="L760" s="14" t="s">
        <v>1415</v>
      </c>
      <c r="M760" s="18">
        <f t="shared" si="25"/>
        <v>1.7233796296296289E-2</v>
      </c>
      <c r="N760">
        <f t="shared" si="26"/>
        <v>8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1416</v>
      </c>
      <c r="H761" s="9" t="s">
        <v>127</v>
      </c>
      <c r="I761" s="9" t="s">
        <v>995</v>
      </c>
      <c r="J761" s="3" t="s">
        <v>2333</v>
      </c>
      <c r="K761" s="13" t="s">
        <v>1417</v>
      </c>
      <c r="L761" s="14" t="s">
        <v>1418</v>
      </c>
      <c r="M761" s="18">
        <f t="shared" si="25"/>
        <v>1.7534722222222299E-2</v>
      </c>
      <c r="N761">
        <f t="shared" si="26"/>
        <v>10</v>
      </c>
    </row>
    <row r="762" spans="1:14" x14ac:dyDescent="0.25">
      <c r="A762" s="11"/>
      <c r="B762" s="12"/>
      <c r="C762" s="12"/>
      <c r="D762" s="12"/>
      <c r="E762" s="9" t="s">
        <v>944</v>
      </c>
      <c r="F762" s="9" t="s">
        <v>15</v>
      </c>
      <c r="G762" s="10" t="s">
        <v>12</v>
      </c>
      <c r="H762" s="5"/>
      <c r="I762" s="5"/>
      <c r="J762" s="6"/>
      <c r="K762" s="7"/>
      <c r="L762" s="8"/>
    </row>
    <row r="763" spans="1:14" x14ac:dyDescent="0.25">
      <c r="A763" s="11"/>
      <c r="B763" s="12"/>
      <c r="C763" s="12"/>
      <c r="D763" s="12"/>
      <c r="E763" s="12"/>
      <c r="F763" s="12"/>
      <c r="G763" s="9" t="s">
        <v>945</v>
      </c>
      <c r="H763" s="9" t="s">
        <v>127</v>
      </c>
      <c r="I763" s="9" t="s">
        <v>469</v>
      </c>
      <c r="J763" s="3" t="s">
        <v>2333</v>
      </c>
      <c r="K763" s="13" t="s">
        <v>946</v>
      </c>
      <c r="L763" s="14" t="s">
        <v>947</v>
      </c>
      <c r="M763" s="18">
        <f t="shared" si="25"/>
        <v>3.9120370370370361E-2</v>
      </c>
      <c r="N763">
        <f t="shared" si="26"/>
        <v>11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948</v>
      </c>
      <c r="H764" s="9" t="s">
        <v>127</v>
      </c>
      <c r="I764" s="9" t="s">
        <v>469</v>
      </c>
      <c r="J764" s="3" t="s">
        <v>2333</v>
      </c>
      <c r="K764" s="13" t="s">
        <v>949</v>
      </c>
      <c r="L764" s="14" t="s">
        <v>950</v>
      </c>
      <c r="M764" s="18">
        <f t="shared" si="25"/>
        <v>2.7858796296296284E-2</v>
      </c>
      <c r="N764">
        <f t="shared" si="26"/>
        <v>13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951</v>
      </c>
      <c r="H765" s="9" t="s">
        <v>127</v>
      </c>
      <c r="I765" s="9" t="s">
        <v>469</v>
      </c>
      <c r="J765" s="3" t="s">
        <v>2333</v>
      </c>
      <c r="K765" s="13" t="s">
        <v>952</v>
      </c>
      <c r="L765" s="14" t="s">
        <v>953</v>
      </c>
      <c r="M765" s="18">
        <f t="shared" si="25"/>
        <v>2.0416666666666639E-2</v>
      </c>
      <c r="N765">
        <f t="shared" si="26"/>
        <v>15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1419</v>
      </c>
      <c r="H766" s="9" t="s">
        <v>127</v>
      </c>
      <c r="I766" s="9" t="s">
        <v>995</v>
      </c>
      <c r="J766" s="3" t="s">
        <v>2333</v>
      </c>
      <c r="K766" s="13" t="s">
        <v>1420</v>
      </c>
      <c r="L766" s="14" t="s">
        <v>1421</v>
      </c>
      <c r="M766" s="18">
        <f t="shared" si="25"/>
        <v>1.9178240740740815E-2</v>
      </c>
      <c r="N766">
        <f t="shared" si="26"/>
        <v>9</v>
      </c>
    </row>
    <row r="767" spans="1:14" x14ac:dyDescent="0.25">
      <c r="A767" s="11"/>
      <c r="B767" s="12"/>
      <c r="C767" s="12"/>
      <c r="D767" s="12"/>
      <c r="E767" s="9" t="s">
        <v>2210</v>
      </c>
      <c r="F767" s="9" t="s">
        <v>15</v>
      </c>
      <c r="G767" s="9" t="s">
        <v>2211</v>
      </c>
      <c r="H767" s="9" t="s">
        <v>127</v>
      </c>
      <c r="I767" s="9" t="s">
        <v>1902</v>
      </c>
      <c r="J767" s="3" t="s">
        <v>2333</v>
      </c>
      <c r="K767" s="13" t="s">
        <v>2212</v>
      </c>
      <c r="L767" s="14" t="s">
        <v>2213</v>
      </c>
      <c r="M767" s="18">
        <f t="shared" si="25"/>
        <v>1.2685185185185244E-2</v>
      </c>
      <c r="N767">
        <f t="shared" si="26"/>
        <v>16</v>
      </c>
    </row>
    <row r="768" spans="1:14" x14ac:dyDescent="0.25">
      <c r="A768" s="11"/>
      <c r="B768" s="12"/>
      <c r="C768" s="9" t="s">
        <v>954</v>
      </c>
      <c r="D768" s="9" t="s">
        <v>955</v>
      </c>
      <c r="E768" s="9" t="s">
        <v>956</v>
      </c>
      <c r="F768" s="9" t="s">
        <v>15</v>
      </c>
      <c r="G768" s="10" t="s">
        <v>12</v>
      </c>
      <c r="H768" s="5"/>
      <c r="I768" s="5"/>
      <c r="J768" s="6"/>
      <c r="K768" s="7"/>
      <c r="L768" s="8"/>
    </row>
    <row r="769" spans="1:14" x14ac:dyDescent="0.25">
      <c r="A769" s="11"/>
      <c r="B769" s="12"/>
      <c r="C769" s="12"/>
      <c r="D769" s="12"/>
      <c r="E769" s="12"/>
      <c r="F769" s="12"/>
      <c r="G769" s="9" t="s">
        <v>957</v>
      </c>
      <c r="H769" s="9" t="s">
        <v>127</v>
      </c>
      <c r="I769" s="9" t="s">
        <v>469</v>
      </c>
      <c r="J769" s="3" t="s">
        <v>2333</v>
      </c>
      <c r="K769" s="13" t="s">
        <v>958</v>
      </c>
      <c r="L769" s="14" t="s">
        <v>959</v>
      </c>
      <c r="M769" s="18">
        <f t="shared" si="25"/>
        <v>1.9733796296296319E-2</v>
      </c>
      <c r="N769">
        <f t="shared" si="26"/>
        <v>5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1881</v>
      </c>
      <c r="H770" s="9" t="s">
        <v>127</v>
      </c>
      <c r="I770" s="9" t="s">
        <v>1459</v>
      </c>
      <c r="J770" s="3" t="s">
        <v>2333</v>
      </c>
      <c r="K770" s="13" t="s">
        <v>1882</v>
      </c>
      <c r="L770" s="14" t="s">
        <v>1883</v>
      </c>
      <c r="M770" s="18">
        <f t="shared" si="25"/>
        <v>1.4386574074074066E-2</v>
      </c>
      <c r="N770">
        <f t="shared" si="26"/>
        <v>4</v>
      </c>
    </row>
    <row r="771" spans="1:14" x14ac:dyDescent="0.25">
      <c r="A771" s="11"/>
      <c r="B771" s="12"/>
      <c r="C771" s="9" t="s">
        <v>451</v>
      </c>
      <c r="D771" s="9" t="s">
        <v>452</v>
      </c>
      <c r="E771" s="9" t="s">
        <v>453</v>
      </c>
      <c r="F771" s="9" t="s">
        <v>15</v>
      </c>
      <c r="G771" s="10" t="s">
        <v>12</v>
      </c>
      <c r="H771" s="5"/>
      <c r="I771" s="5"/>
      <c r="J771" s="6"/>
      <c r="K771" s="7"/>
      <c r="L771" s="8"/>
    </row>
    <row r="772" spans="1:14" x14ac:dyDescent="0.25">
      <c r="A772" s="11"/>
      <c r="B772" s="12"/>
      <c r="C772" s="12"/>
      <c r="D772" s="12"/>
      <c r="E772" s="12"/>
      <c r="F772" s="12"/>
      <c r="G772" s="9" t="s">
        <v>454</v>
      </c>
      <c r="H772" s="9" t="s">
        <v>127</v>
      </c>
      <c r="I772" s="9" t="s">
        <v>18</v>
      </c>
      <c r="J772" s="3" t="s">
        <v>2333</v>
      </c>
      <c r="K772" s="13" t="s">
        <v>455</v>
      </c>
      <c r="L772" s="14" t="s">
        <v>456</v>
      </c>
      <c r="M772" s="18">
        <f t="shared" ref="M772:M816" si="27">L772-K772</f>
        <v>1.1018518518518428E-2</v>
      </c>
      <c r="N772">
        <f t="shared" ref="N772:N816" si="28">HOUR(K772)</f>
        <v>16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960</v>
      </c>
      <c r="H773" s="9" t="s">
        <v>127</v>
      </c>
      <c r="I773" s="9" t="s">
        <v>469</v>
      </c>
      <c r="J773" s="3" t="s">
        <v>2333</v>
      </c>
      <c r="K773" s="13" t="s">
        <v>961</v>
      </c>
      <c r="L773" s="14" t="s">
        <v>962</v>
      </c>
      <c r="M773" s="18">
        <f t="shared" si="27"/>
        <v>2.0347222222222183E-2</v>
      </c>
      <c r="N773">
        <f t="shared" si="28"/>
        <v>16</v>
      </c>
    </row>
    <row r="774" spans="1:14" x14ac:dyDescent="0.25">
      <c r="A774" s="11"/>
      <c r="B774" s="12"/>
      <c r="C774" s="12"/>
      <c r="D774" s="12"/>
      <c r="E774" s="12"/>
      <c r="F774" s="12"/>
      <c r="G774" s="9" t="s">
        <v>1422</v>
      </c>
      <c r="H774" s="9" t="s">
        <v>127</v>
      </c>
      <c r="I774" s="9" t="s">
        <v>995</v>
      </c>
      <c r="J774" s="3" t="s">
        <v>2333</v>
      </c>
      <c r="K774" s="13" t="s">
        <v>1423</v>
      </c>
      <c r="L774" s="14" t="s">
        <v>1424</v>
      </c>
      <c r="M774" s="18">
        <f t="shared" si="27"/>
        <v>1.2106481481481524E-2</v>
      </c>
      <c r="N774">
        <f t="shared" si="28"/>
        <v>10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1425</v>
      </c>
      <c r="H775" s="9" t="s">
        <v>127</v>
      </c>
      <c r="I775" s="9" t="s">
        <v>995</v>
      </c>
      <c r="J775" s="3" t="s">
        <v>2333</v>
      </c>
      <c r="K775" s="13" t="s">
        <v>1426</v>
      </c>
      <c r="L775" s="14" t="s">
        <v>1427</v>
      </c>
      <c r="M775" s="18">
        <f t="shared" si="27"/>
        <v>3.081018518518519E-2</v>
      </c>
      <c r="N775">
        <f t="shared" si="28"/>
        <v>13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1428</v>
      </c>
      <c r="H776" s="9" t="s">
        <v>127</v>
      </c>
      <c r="I776" s="9" t="s">
        <v>995</v>
      </c>
      <c r="J776" s="3" t="s">
        <v>2333</v>
      </c>
      <c r="K776" s="13" t="s">
        <v>1429</v>
      </c>
      <c r="L776" s="14" t="s">
        <v>1430</v>
      </c>
      <c r="M776" s="18">
        <f t="shared" si="27"/>
        <v>1.2094907407407374E-2</v>
      </c>
      <c r="N776">
        <f t="shared" si="28"/>
        <v>16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1884</v>
      </c>
      <c r="H777" s="9" t="s">
        <v>127</v>
      </c>
      <c r="I777" s="9" t="s">
        <v>1459</v>
      </c>
      <c r="J777" s="3" t="s">
        <v>2333</v>
      </c>
      <c r="K777" s="13" t="s">
        <v>1885</v>
      </c>
      <c r="L777" s="14" t="s">
        <v>1886</v>
      </c>
      <c r="M777" s="18">
        <f t="shared" si="27"/>
        <v>1.8831018518518539E-2</v>
      </c>
      <c r="N777">
        <f t="shared" si="28"/>
        <v>12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2214</v>
      </c>
      <c r="H778" s="9" t="s">
        <v>127</v>
      </c>
      <c r="I778" s="9" t="s">
        <v>1902</v>
      </c>
      <c r="J778" s="3" t="s">
        <v>2333</v>
      </c>
      <c r="K778" s="13" t="s">
        <v>2215</v>
      </c>
      <c r="L778" s="14" t="s">
        <v>2216</v>
      </c>
      <c r="M778" s="18">
        <f t="shared" si="27"/>
        <v>2.2835648148148147E-2</v>
      </c>
      <c r="N778">
        <f t="shared" si="28"/>
        <v>7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2217</v>
      </c>
      <c r="H779" s="9" t="s">
        <v>127</v>
      </c>
      <c r="I779" s="9" t="s">
        <v>1902</v>
      </c>
      <c r="J779" s="3" t="s">
        <v>2333</v>
      </c>
      <c r="K779" s="13" t="s">
        <v>2218</v>
      </c>
      <c r="L779" s="14" t="s">
        <v>2219</v>
      </c>
      <c r="M779" s="18">
        <f t="shared" si="27"/>
        <v>1.3576388888888902E-2</v>
      </c>
      <c r="N779">
        <f t="shared" si="28"/>
        <v>9</v>
      </c>
    </row>
    <row r="780" spans="1:14" x14ac:dyDescent="0.25">
      <c r="A780" s="3" t="s">
        <v>457</v>
      </c>
      <c r="B780" s="9" t="s">
        <v>458</v>
      </c>
      <c r="C780" s="10" t="s">
        <v>12</v>
      </c>
      <c r="D780" s="5"/>
      <c r="E780" s="5"/>
      <c r="F780" s="5"/>
      <c r="G780" s="5"/>
      <c r="H780" s="5"/>
      <c r="I780" s="5"/>
      <c r="J780" s="6"/>
      <c r="K780" s="7"/>
      <c r="L780" s="8"/>
    </row>
    <row r="781" spans="1:14" x14ac:dyDescent="0.25">
      <c r="A781" s="11"/>
      <c r="B781" s="12"/>
      <c r="C781" s="9" t="s">
        <v>1388</v>
      </c>
      <c r="D781" s="9" t="s">
        <v>1389</v>
      </c>
      <c r="E781" s="9" t="s">
        <v>1390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1887</v>
      </c>
      <c r="H782" s="9" t="s">
        <v>17</v>
      </c>
      <c r="I782" s="9" t="s">
        <v>1459</v>
      </c>
      <c r="J782" s="3" t="s">
        <v>2333</v>
      </c>
      <c r="K782" s="13" t="s">
        <v>1888</v>
      </c>
      <c r="L782" s="14" t="s">
        <v>1889</v>
      </c>
      <c r="M782" s="18">
        <f t="shared" si="27"/>
        <v>3.0185185185185148E-2</v>
      </c>
      <c r="N782">
        <f t="shared" si="28"/>
        <v>9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1890</v>
      </c>
      <c r="H783" s="9" t="s">
        <v>17</v>
      </c>
      <c r="I783" s="9" t="s">
        <v>1459</v>
      </c>
      <c r="J783" s="3" t="s">
        <v>2333</v>
      </c>
      <c r="K783" s="13" t="s">
        <v>1891</v>
      </c>
      <c r="L783" s="14" t="s">
        <v>1892</v>
      </c>
      <c r="M783" s="18">
        <f t="shared" si="27"/>
        <v>3.4756944444444438E-2</v>
      </c>
      <c r="N783">
        <f t="shared" si="28"/>
        <v>9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2220</v>
      </c>
      <c r="H784" s="9" t="s">
        <v>17</v>
      </c>
      <c r="I784" s="9" t="s">
        <v>1902</v>
      </c>
      <c r="J784" s="3" t="s">
        <v>2333</v>
      </c>
      <c r="K784" s="13" t="s">
        <v>2221</v>
      </c>
      <c r="L784" s="14" t="s">
        <v>2222</v>
      </c>
      <c r="M784" s="18">
        <f t="shared" si="27"/>
        <v>1.7141203703703756E-2</v>
      </c>
      <c r="N784">
        <f t="shared" si="28"/>
        <v>15</v>
      </c>
    </row>
    <row r="785" spans="1:14" x14ac:dyDescent="0.25">
      <c r="A785" s="11"/>
      <c r="B785" s="12"/>
      <c r="C785" s="9" t="s">
        <v>434</v>
      </c>
      <c r="D785" s="9" t="s">
        <v>435</v>
      </c>
      <c r="E785" s="9" t="s">
        <v>2328</v>
      </c>
      <c r="F785" s="9" t="s">
        <v>15</v>
      </c>
      <c r="G785" s="9" t="s">
        <v>2329</v>
      </c>
      <c r="H785" s="9" t="s">
        <v>17</v>
      </c>
      <c r="I785" s="9" t="s">
        <v>2293</v>
      </c>
      <c r="J785" s="3" t="s">
        <v>2333</v>
      </c>
      <c r="K785" s="13" t="s">
        <v>2330</v>
      </c>
      <c r="L785" s="14" t="s">
        <v>2331</v>
      </c>
      <c r="M785" s="18">
        <f t="shared" si="27"/>
        <v>1.8009259259259225E-2</v>
      </c>
      <c r="N785">
        <f t="shared" si="28"/>
        <v>12</v>
      </c>
    </row>
    <row r="786" spans="1:14" x14ac:dyDescent="0.25">
      <c r="A786" s="11"/>
      <c r="B786" s="12"/>
      <c r="C786" s="9" t="s">
        <v>443</v>
      </c>
      <c r="D786" s="9" t="s">
        <v>444</v>
      </c>
      <c r="E786" s="9" t="s">
        <v>444</v>
      </c>
      <c r="F786" s="9" t="s">
        <v>15</v>
      </c>
      <c r="G786" s="9" t="s">
        <v>1893</v>
      </c>
      <c r="H786" s="9" t="s">
        <v>17</v>
      </c>
      <c r="I786" s="9" t="s">
        <v>1459</v>
      </c>
      <c r="J786" s="3" t="s">
        <v>2333</v>
      </c>
      <c r="K786" s="13" t="s">
        <v>1894</v>
      </c>
      <c r="L786" s="14" t="s">
        <v>1895</v>
      </c>
      <c r="M786" s="18">
        <f t="shared" si="27"/>
        <v>2.0706018518518499E-2</v>
      </c>
      <c r="N786">
        <f t="shared" si="28"/>
        <v>12</v>
      </c>
    </row>
    <row r="787" spans="1:14" x14ac:dyDescent="0.25">
      <c r="A787" s="11"/>
      <c r="B787" s="12"/>
      <c r="C787" s="9" t="s">
        <v>1431</v>
      </c>
      <c r="D787" s="9" t="s">
        <v>1432</v>
      </c>
      <c r="E787" s="9" t="s">
        <v>1433</v>
      </c>
      <c r="F787" s="9" t="s">
        <v>15</v>
      </c>
      <c r="G787" s="10" t="s">
        <v>12</v>
      </c>
      <c r="H787" s="5"/>
      <c r="I787" s="5"/>
      <c r="J787" s="6"/>
      <c r="K787" s="7"/>
      <c r="L787" s="8"/>
    </row>
    <row r="788" spans="1:14" x14ac:dyDescent="0.25">
      <c r="A788" s="11"/>
      <c r="B788" s="12"/>
      <c r="C788" s="12"/>
      <c r="D788" s="12"/>
      <c r="E788" s="12"/>
      <c r="F788" s="12"/>
      <c r="G788" s="9" t="s">
        <v>1434</v>
      </c>
      <c r="H788" s="9" t="s">
        <v>17</v>
      </c>
      <c r="I788" s="9" t="s">
        <v>995</v>
      </c>
      <c r="J788" s="3" t="s">
        <v>2333</v>
      </c>
      <c r="K788" s="13" t="s">
        <v>1435</v>
      </c>
      <c r="L788" s="14" t="s">
        <v>1436</v>
      </c>
      <c r="M788" s="18">
        <f t="shared" si="27"/>
        <v>1.5057870370370319E-2</v>
      </c>
      <c r="N788">
        <f t="shared" si="28"/>
        <v>6</v>
      </c>
    </row>
    <row r="789" spans="1:14" x14ac:dyDescent="0.25">
      <c r="A789" s="11"/>
      <c r="B789" s="12"/>
      <c r="C789" s="12"/>
      <c r="D789" s="12"/>
      <c r="E789" s="12"/>
      <c r="F789" s="12"/>
      <c r="G789" s="9" t="s">
        <v>1437</v>
      </c>
      <c r="H789" s="9" t="s">
        <v>17</v>
      </c>
      <c r="I789" s="9" t="s">
        <v>995</v>
      </c>
      <c r="J789" s="3" t="s">
        <v>2333</v>
      </c>
      <c r="K789" s="13" t="s">
        <v>1438</v>
      </c>
      <c r="L789" s="14" t="s">
        <v>1439</v>
      </c>
      <c r="M789" s="18">
        <f t="shared" si="27"/>
        <v>2.0497685185185188E-2</v>
      </c>
      <c r="N789">
        <f t="shared" si="28"/>
        <v>6</v>
      </c>
    </row>
    <row r="790" spans="1:14" x14ac:dyDescent="0.25">
      <c r="A790" s="11"/>
      <c r="B790" s="12"/>
      <c r="C790" s="12"/>
      <c r="D790" s="12"/>
      <c r="E790" s="12"/>
      <c r="F790" s="12"/>
      <c r="G790" s="9" t="s">
        <v>2223</v>
      </c>
      <c r="H790" s="9" t="s">
        <v>17</v>
      </c>
      <c r="I790" s="9" t="s">
        <v>1902</v>
      </c>
      <c r="J790" s="3" t="s">
        <v>2333</v>
      </c>
      <c r="K790" s="13" t="s">
        <v>2224</v>
      </c>
      <c r="L790" s="14" t="s">
        <v>2225</v>
      </c>
      <c r="M790" s="18">
        <f t="shared" si="27"/>
        <v>2.987268518518521E-2</v>
      </c>
      <c r="N790">
        <f t="shared" si="28"/>
        <v>6</v>
      </c>
    </row>
    <row r="791" spans="1:14" x14ac:dyDescent="0.25">
      <c r="A791" s="11"/>
      <c r="B791" s="12"/>
      <c r="C791" s="9" t="s">
        <v>963</v>
      </c>
      <c r="D791" s="9" t="s">
        <v>964</v>
      </c>
      <c r="E791" s="9" t="s">
        <v>965</v>
      </c>
      <c r="F791" s="9" t="s">
        <v>15</v>
      </c>
      <c r="G791" s="10" t="s">
        <v>12</v>
      </c>
      <c r="H791" s="5"/>
      <c r="I791" s="5"/>
      <c r="J791" s="6"/>
      <c r="K791" s="7"/>
      <c r="L791" s="8"/>
    </row>
    <row r="792" spans="1:14" x14ac:dyDescent="0.25">
      <c r="A792" s="11"/>
      <c r="B792" s="12"/>
      <c r="C792" s="12"/>
      <c r="D792" s="12"/>
      <c r="E792" s="12"/>
      <c r="F792" s="12"/>
      <c r="G792" s="9" t="s">
        <v>966</v>
      </c>
      <c r="H792" s="9" t="s">
        <v>17</v>
      </c>
      <c r="I792" s="9" t="s">
        <v>469</v>
      </c>
      <c r="J792" s="3" t="s">
        <v>2333</v>
      </c>
      <c r="K792" s="13" t="s">
        <v>967</v>
      </c>
      <c r="L792" s="14" t="s">
        <v>968</v>
      </c>
      <c r="M792" s="18">
        <f t="shared" si="27"/>
        <v>1.6145833333333304E-2</v>
      </c>
      <c r="N792">
        <f t="shared" si="28"/>
        <v>16</v>
      </c>
    </row>
    <row r="793" spans="1:14" x14ac:dyDescent="0.25">
      <c r="A793" s="11"/>
      <c r="B793" s="12"/>
      <c r="C793" s="12"/>
      <c r="D793" s="12"/>
      <c r="E793" s="12"/>
      <c r="F793" s="12"/>
      <c r="G793" s="9" t="s">
        <v>1440</v>
      </c>
      <c r="H793" s="9" t="s">
        <v>17</v>
      </c>
      <c r="I793" s="9" t="s">
        <v>995</v>
      </c>
      <c r="J793" s="3" t="s">
        <v>2333</v>
      </c>
      <c r="K793" s="13" t="s">
        <v>1441</v>
      </c>
      <c r="L793" s="14" t="s">
        <v>1442</v>
      </c>
      <c r="M793" s="18">
        <f t="shared" si="27"/>
        <v>5.5868055555555629E-2</v>
      </c>
      <c r="N793">
        <f t="shared" si="28"/>
        <v>13</v>
      </c>
    </row>
    <row r="794" spans="1:14" x14ac:dyDescent="0.25">
      <c r="A794" s="11"/>
      <c r="B794" s="12"/>
      <c r="C794" s="12"/>
      <c r="D794" s="12"/>
      <c r="E794" s="12"/>
      <c r="F794" s="12"/>
      <c r="G794" s="9" t="s">
        <v>1896</v>
      </c>
      <c r="H794" s="9" t="s">
        <v>17</v>
      </c>
      <c r="I794" s="9" t="s">
        <v>1459</v>
      </c>
      <c r="J794" s="3" t="s">
        <v>2333</v>
      </c>
      <c r="K794" s="13" t="s">
        <v>1897</v>
      </c>
      <c r="L794" s="14" t="s">
        <v>1898</v>
      </c>
      <c r="M794" s="18">
        <f t="shared" si="27"/>
        <v>1.806712962962953E-2</v>
      </c>
      <c r="N794">
        <f t="shared" si="28"/>
        <v>15</v>
      </c>
    </row>
    <row r="795" spans="1:14" x14ac:dyDescent="0.25">
      <c r="A795" s="11"/>
      <c r="B795" s="12"/>
      <c r="C795" s="9" t="s">
        <v>459</v>
      </c>
      <c r="D795" s="9" t="s">
        <v>460</v>
      </c>
      <c r="E795" s="9" t="s">
        <v>461</v>
      </c>
      <c r="F795" s="9" t="s">
        <v>15</v>
      </c>
      <c r="G795" s="10" t="s">
        <v>12</v>
      </c>
      <c r="H795" s="5"/>
      <c r="I795" s="5"/>
      <c r="J795" s="6"/>
      <c r="K795" s="7"/>
      <c r="L795" s="8"/>
    </row>
    <row r="796" spans="1:14" x14ac:dyDescent="0.25">
      <c r="A796" s="11"/>
      <c r="B796" s="12"/>
      <c r="C796" s="12"/>
      <c r="D796" s="12"/>
      <c r="E796" s="12"/>
      <c r="F796" s="12"/>
      <c r="G796" s="9" t="s">
        <v>462</v>
      </c>
      <c r="H796" s="9" t="s">
        <v>17</v>
      </c>
      <c r="I796" s="9" t="s">
        <v>18</v>
      </c>
      <c r="J796" s="3" t="s">
        <v>2333</v>
      </c>
      <c r="K796" s="13" t="s">
        <v>463</v>
      </c>
      <c r="L796" s="14" t="s">
        <v>464</v>
      </c>
      <c r="M796" s="18">
        <f t="shared" si="27"/>
        <v>1.4953703703703636E-2</v>
      </c>
      <c r="N796">
        <f t="shared" si="28"/>
        <v>12</v>
      </c>
    </row>
    <row r="797" spans="1:14" x14ac:dyDescent="0.25">
      <c r="A797" s="11"/>
      <c r="B797" s="12"/>
      <c r="C797" s="12"/>
      <c r="D797" s="12"/>
      <c r="E797" s="12"/>
      <c r="F797" s="12"/>
      <c r="G797" s="9" t="s">
        <v>465</v>
      </c>
      <c r="H797" s="9" t="s">
        <v>17</v>
      </c>
      <c r="I797" s="9" t="s">
        <v>18</v>
      </c>
      <c r="J797" s="3" t="s">
        <v>2333</v>
      </c>
      <c r="K797" s="13" t="s">
        <v>466</v>
      </c>
      <c r="L797" s="14" t="s">
        <v>467</v>
      </c>
      <c r="M797" s="18">
        <f t="shared" si="27"/>
        <v>6.4074074074074172E-2</v>
      </c>
      <c r="N797">
        <f t="shared" si="28"/>
        <v>16</v>
      </c>
    </row>
    <row r="798" spans="1:14" x14ac:dyDescent="0.25">
      <c r="A798" s="11"/>
      <c r="B798" s="12"/>
      <c r="C798" s="12"/>
      <c r="D798" s="12"/>
      <c r="E798" s="12"/>
      <c r="F798" s="12"/>
      <c r="G798" s="9" t="s">
        <v>969</v>
      </c>
      <c r="H798" s="9" t="s">
        <v>17</v>
      </c>
      <c r="I798" s="9" t="s">
        <v>469</v>
      </c>
      <c r="J798" s="3" t="s">
        <v>2333</v>
      </c>
      <c r="K798" s="13" t="s">
        <v>970</v>
      </c>
      <c r="L798" s="14" t="s">
        <v>971</v>
      </c>
      <c r="M798" s="18">
        <f t="shared" si="27"/>
        <v>4.7303240740740771E-2</v>
      </c>
      <c r="N798">
        <f t="shared" si="28"/>
        <v>14</v>
      </c>
    </row>
    <row r="799" spans="1:14" x14ac:dyDescent="0.25">
      <c r="A799" s="11"/>
      <c r="B799" s="12"/>
      <c r="C799" s="12"/>
      <c r="D799" s="12"/>
      <c r="E799" s="12"/>
      <c r="F799" s="12"/>
      <c r="G799" s="9" t="s">
        <v>1443</v>
      </c>
      <c r="H799" s="9" t="s">
        <v>17</v>
      </c>
      <c r="I799" s="9" t="s">
        <v>995</v>
      </c>
      <c r="J799" s="3" t="s">
        <v>2333</v>
      </c>
      <c r="K799" s="13" t="s">
        <v>1444</v>
      </c>
      <c r="L799" s="14" t="s">
        <v>1445</v>
      </c>
      <c r="M799" s="18">
        <f t="shared" si="27"/>
        <v>4.7442129629629626E-2</v>
      </c>
      <c r="N799">
        <f t="shared" si="28"/>
        <v>10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1446</v>
      </c>
      <c r="H800" s="9" t="s">
        <v>17</v>
      </c>
      <c r="I800" s="9" t="s">
        <v>995</v>
      </c>
      <c r="J800" s="3" t="s">
        <v>2333</v>
      </c>
      <c r="K800" s="13" t="s">
        <v>1447</v>
      </c>
      <c r="L800" s="14" t="s">
        <v>1448</v>
      </c>
      <c r="M800" s="18">
        <f t="shared" si="27"/>
        <v>6.3101851851851798E-2</v>
      </c>
      <c r="N800">
        <f t="shared" si="28"/>
        <v>13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1449</v>
      </c>
      <c r="H801" s="9" t="s">
        <v>17</v>
      </c>
      <c r="I801" s="9" t="s">
        <v>995</v>
      </c>
      <c r="J801" s="3" t="s">
        <v>2333</v>
      </c>
      <c r="K801" s="13" t="s">
        <v>1450</v>
      </c>
      <c r="L801" s="14" t="s">
        <v>1451</v>
      </c>
      <c r="M801" s="18">
        <f t="shared" si="27"/>
        <v>3.3333333333333215E-2</v>
      </c>
      <c r="N801">
        <f t="shared" si="28"/>
        <v>17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1899</v>
      </c>
      <c r="H802" s="9" t="s">
        <v>17</v>
      </c>
      <c r="I802" s="9" t="s">
        <v>1459</v>
      </c>
      <c r="J802" s="3" t="s">
        <v>2333</v>
      </c>
      <c r="K802" s="13" t="s">
        <v>741</v>
      </c>
      <c r="L802" s="14" t="s">
        <v>1900</v>
      </c>
      <c r="M802" s="18">
        <f t="shared" si="27"/>
        <v>2.1400462962962941E-2</v>
      </c>
      <c r="N802">
        <f t="shared" si="28"/>
        <v>13</v>
      </c>
    </row>
    <row r="803" spans="1:14" x14ac:dyDescent="0.25">
      <c r="A803" s="11"/>
      <c r="B803" s="12"/>
      <c r="C803" s="12"/>
      <c r="D803" s="12"/>
      <c r="E803" s="12"/>
      <c r="F803" s="12"/>
      <c r="G803" s="9" t="s">
        <v>2226</v>
      </c>
      <c r="H803" s="9" t="s">
        <v>17</v>
      </c>
      <c r="I803" s="9" t="s">
        <v>1902</v>
      </c>
      <c r="J803" s="3" t="s">
        <v>2333</v>
      </c>
      <c r="K803" s="13" t="s">
        <v>2227</v>
      </c>
      <c r="L803" s="14" t="s">
        <v>2228</v>
      </c>
      <c r="M803" s="18">
        <f t="shared" si="27"/>
        <v>2.3715277777777766E-2</v>
      </c>
      <c r="N803">
        <f t="shared" si="28"/>
        <v>7</v>
      </c>
    </row>
    <row r="804" spans="1:14" x14ac:dyDescent="0.25">
      <c r="A804" s="11"/>
      <c r="B804" s="12"/>
      <c r="C804" s="12"/>
      <c r="D804" s="12"/>
      <c r="E804" s="12"/>
      <c r="F804" s="12"/>
      <c r="G804" s="9" t="s">
        <v>2229</v>
      </c>
      <c r="H804" s="9" t="s">
        <v>17</v>
      </c>
      <c r="I804" s="9" t="s">
        <v>1902</v>
      </c>
      <c r="J804" s="3" t="s">
        <v>2333</v>
      </c>
      <c r="K804" s="13" t="s">
        <v>2230</v>
      </c>
      <c r="L804" s="14" t="s">
        <v>2231</v>
      </c>
      <c r="M804" s="18">
        <f t="shared" si="27"/>
        <v>1.6921296296296351E-2</v>
      </c>
      <c r="N804">
        <f t="shared" si="28"/>
        <v>13</v>
      </c>
    </row>
    <row r="805" spans="1:14" x14ac:dyDescent="0.25">
      <c r="A805" s="11"/>
      <c r="B805" s="12"/>
      <c r="C805" s="12"/>
      <c r="D805" s="12"/>
      <c r="E805" s="12"/>
      <c r="F805" s="12"/>
      <c r="G805" s="9" t="s">
        <v>2232</v>
      </c>
      <c r="H805" s="9" t="s">
        <v>17</v>
      </c>
      <c r="I805" s="9" t="s">
        <v>1902</v>
      </c>
      <c r="J805" s="3" t="s">
        <v>2333</v>
      </c>
      <c r="K805" s="13" t="s">
        <v>1537</v>
      </c>
      <c r="L805" s="14" t="s">
        <v>2233</v>
      </c>
      <c r="M805" s="18">
        <f t="shared" si="27"/>
        <v>1.3946759259259256E-2</v>
      </c>
      <c r="N805">
        <f t="shared" si="28"/>
        <v>15</v>
      </c>
    </row>
    <row r="806" spans="1:14" x14ac:dyDescent="0.25">
      <c r="A806" s="11"/>
      <c r="B806" s="12"/>
      <c r="C806" s="9" t="s">
        <v>930</v>
      </c>
      <c r="D806" s="9" t="s">
        <v>931</v>
      </c>
      <c r="E806" s="9" t="s">
        <v>932</v>
      </c>
      <c r="F806" s="9" t="s">
        <v>15</v>
      </c>
      <c r="G806" s="10" t="s">
        <v>12</v>
      </c>
      <c r="H806" s="5"/>
      <c r="I806" s="5"/>
      <c r="J806" s="6"/>
      <c r="K806" s="7"/>
      <c r="L806" s="8"/>
    </row>
    <row r="807" spans="1:14" x14ac:dyDescent="0.25">
      <c r="A807" s="11"/>
      <c r="B807" s="12"/>
      <c r="C807" s="12"/>
      <c r="D807" s="12"/>
      <c r="E807" s="12"/>
      <c r="F807" s="12"/>
      <c r="G807" s="9" t="s">
        <v>972</v>
      </c>
      <c r="H807" s="9" t="s">
        <v>17</v>
      </c>
      <c r="I807" s="9" t="s">
        <v>469</v>
      </c>
      <c r="J807" s="3" t="s">
        <v>2333</v>
      </c>
      <c r="K807" s="13" t="s">
        <v>973</v>
      </c>
      <c r="L807" s="14" t="s">
        <v>974</v>
      </c>
      <c r="M807" s="18">
        <f t="shared" si="27"/>
        <v>1.9745370370370441E-2</v>
      </c>
      <c r="N807">
        <f t="shared" si="28"/>
        <v>8</v>
      </c>
    </row>
    <row r="808" spans="1:14" x14ac:dyDescent="0.25">
      <c r="A808" s="11"/>
      <c r="B808" s="12"/>
      <c r="C808" s="12"/>
      <c r="D808" s="12"/>
      <c r="E808" s="12"/>
      <c r="F808" s="12"/>
      <c r="G808" s="9" t="s">
        <v>975</v>
      </c>
      <c r="H808" s="9" t="s">
        <v>17</v>
      </c>
      <c r="I808" s="9" t="s">
        <v>469</v>
      </c>
      <c r="J808" s="3" t="s">
        <v>2333</v>
      </c>
      <c r="K808" s="13" t="s">
        <v>976</v>
      </c>
      <c r="L808" s="14" t="s">
        <v>977</v>
      </c>
      <c r="M808" s="18">
        <f t="shared" si="27"/>
        <v>2.1909722222222205E-2</v>
      </c>
      <c r="N808">
        <f t="shared" si="28"/>
        <v>9</v>
      </c>
    </row>
    <row r="809" spans="1:14" x14ac:dyDescent="0.25">
      <c r="A809" s="11"/>
      <c r="B809" s="12"/>
      <c r="C809" s="12"/>
      <c r="D809" s="12"/>
      <c r="E809" s="12"/>
      <c r="F809" s="12"/>
      <c r="G809" s="9" t="s">
        <v>978</v>
      </c>
      <c r="H809" s="9" t="s">
        <v>17</v>
      </c>
      <c r="I809" s="9" t="s">
        <v>469</v>
      </c>
      <c r="J809" s="3" t="s">
        <v>2333</v>
      </c>
      <c r="K809" s="13" t="s">
        <v>979</v>
      </c>
      <c r="L809" s="14" t="s">
        <v>980</v>
      </c>
      <c r="M809" s="18">
        <f t="shared" si="27"/>
        <v>2.6770833333333299E-2</v>
      </c>
      <c r="N809">
        <f t="shared" si="28"/>
        <v>12</v>
      </c>
    </row>
    <row r="810" spans="1:14" x14ac:dyDescent="0.25">
      <c r="A810" s="11"/>
      <c r="B810" s="12"/>
      <c r="C810" s="12"/>
      <c r="D810" s="12"/>
      <c r="E810" s="12"/>
      <c r="F810" s="12"/>
      <c r="G810" s="9" t="s">
        <v>981</v>
      </c>
      <c r="H810" s="9" t="s">
        <v>17</v>
      </c>
      <c r="I810" s="9" t="s">
        <v>469</v>
      </c>
      <c r="J810" s="3" t="s">
        <v>2333</v>
      </c>
      <c r="K810" s="13" t="s">
        <v>982</v>
      </c>
      <c r="L810" s="14" t="s">
        <v>983</v>
      </c>
      <c r="M810" s="18">
        <f t="shared" si="27"/>
        <v>5.743055555555554E-2</v>
      </c>
      <c r="N810">
        <f t="shared" si="28"/>
        <v>13</v>
      </c>
    </row>
    <row r="811" spans="1:14" x14ac:dyDescent="0.25">
      <c r="A811" s="11"/>
      <c r="B811" s="12"/>
      <c r="C811" s="12"/>
      <c r="D811" s="12"/>
      <c r="E811" s="12"/>
      <c r="F811" s="12"/>
      <c r="G811" s="9" t="s">
        <v>984</v>
      </c>
      <c r="H811" s="9" t="s">
        <v>17</v>
      </c>
      <c r="I811" s="9" t="s">
        <v>469</v>
      </c>
      <c r="J811" s="3" t="s">
        <v>2333</v>
      </c>
      <c r="K811" s="13" t="s">
        <v>985</v>
      </c>
      <c r="L811" s="14" t="s">
        <v>986</v>
      </c>
      <c r="M811" s="18">
        <f t="shared" si="27"/>
        <v>1.7453703703703694E-2</v>
      </c>
      <c r="N811">
        <f t="shared" si="28"/>
        <v>13</v>
      </c>
    </row>
    <row r="812" spans="1:14" x14ac:dyDescent="0.25">
      <c r="A812" s="11"/>
      <c r="B812" s="12"/>
      <c r="C812" s="12"/>
      <c r="D812" s="12"/>
      <c r="E812" s="12"/>
      <c r="F812" s="12"/>
      <c r="G812" s="9" t="s">
        <v>1452</v>
      </c>
      <c r="H812" s="9" t="s">
        <v>17</v>
      </c>
      <c r="I812" s="9" t="s">
        <v>995</v>
      </c>
      <c r="J812" s="3" t="s">
        <v>2333</v>
      </c>
      <c r="K812" s="13" t="s">
        <v>1453</v>
      </c>
      <c r="L812" s="14" t="s">
        <v>1454</v>
      </c>
      <c r="M812" s="18">
        <f t="shared" si="27"/>
        <v>6.8611111111111067E-2</v>
      </c>
      <c r="N812">
        <f t="shared" si="28"/>
        <v>11</v>
      </c>
    </row>
    <row r="813" spans="1:14" x14ac:dyDescent="0.25">
      <c r="A813" s="11"/>
      <c r="B813" s="12"/>
      <c r="C813" s="9" t="s">
        <v>942</v>
      </c>
      <c r="D813" s="9" t="s">
        <v>943</v>
      </c>
      <c r="E813" s="9" t="s">
        <v>944</v>
      </c>
      <c r="F813" s="9" t="s">
        <v>15</v>
      </c>
      <c r="G813" s="10" t="s">
        <v>12</v>
      </c>
      <c r="H813" s="5"/>
      <c r="I813" s="5"/>
      <c r="J813" s="6"/>
      <c r="K813" s="7"/>
      <c r="L813" s="8"/>
    </row>
    <row r="814" spans="1:14" x14ac:dyDescent="0.25">
      <c r="A814" s="11"/>
      <c r="B814" s="12"/>
      <c r="C814" s="12"/>
      <c r="D814" s="12"/>
      <c r="E814" s="12"/>
      <c r="F814" s="12"/>
      <c r="G814" s="9" t="s">
        <v>987</v>
      </c>
      <c r="H814" s="9" t="s">
        <v>17</v>
      </c>
      <c r="I814" s="9" t="s">
        <v>469</v>
      </c>
      <c r="J814" s="3" t="s">
        <v>2333</v>
      </c>
      <c r="K814" s="13" t="s">
        <v>988</v>
      </c>
      <c r="L814" s="14" t="s">
        <v>989</v>
      </c>
      <c r="M814" s="18">
        <f t="shared" si="27"/>
        <v>1.8668981481481439E-2</v>
      </c>
      <c r="N814">
        <f t="shared" si="28"/>
        <v>8</v>
      </c>
    </row>
    <row r="815" spans="1:14" x14ac:dyDescent="0.25">
      <c r="A815" s="11"/>
      <c r="B815" s="12"/>
      <c r="C815" s="12"/>
      <c r="D815" s="12"/>
      <c r="E815" s="12"/>
      <c r="F815" s="12"/>
      <c r="G815" s="9" t="s">
        <v>1455</v>
      </c>
      <c r="H815" s="9" t="s">
        <v>17</v>
      </c>
      <c r="I815" s="9" t="s">
        <v>995</v>
      </c>
      <c r="J815" s="3" t="s">
        <v>2333</v>
      </c>
      <c r="K815" s="13" t="s">
        <v>1456</v>
      </c>
      <c r="L815" s="14" t="s">
        <v>1457</v>
      </c>
      <c r="M815" s="18">
        <f t="shared" si="27"/>
        <v>2.1585648148148173E-2</v>
      </c>
      <c r="N815">
        <f t="shared" si="28"/>
        <v>8</v>
      </c>
    </row>
    <row r="816" spans="1:14" x14ac:dyDescent="0.25">
      <c r="A816" s="11"/>
      <c r="B816" s="11"/>
      <c r="C816" s="3" t="s">
        <v>451</v>
      </c>
      <c r="D816" s="3" t="s">
        <v>452</v>
      </c>
      <c r="E816" s="3" t="s">
        <v>990</v>
      </c>
      <c r="F816" s="3" t="s">
        <v>15</v>
      </c>
      <c r="G816" s="3" t="s">
        <v>991</v>
      </c>
      <c r="H816" s="3" t="s">
        <v>17</v>
      </c>
      <c r="I816" s="3" t="s">
        <v>469</v>
      </c>
      <c r="J816" s="3" t="s">
        <v>2333</v>
      </c>
      <c r="K816" s="15" t="s">
        <v>992</v>
      </c>
      <c r="L816" s="16" t="s">
        <v>993</v>
      </c>
      <c r="M816" s="18">
        <f t="shared" si="27"/>
        <v>2.3680555555555538E-2</v>
      </c>
      <c r="N816">
        <f t="shared" si="28"/>
        <v>10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July 11, 2022</vt:lpstr>
      <vt:lpstr>Tue, July 12, 2022</vt:lpstr>
      <vt:lpstr>Wed, July 13, 2022</vt:lpstr>
      <vt:lpstr>Thu, July 14, 2022</vt:lpstr>
      <vt:lpstr>Fri, July 15, 2022</vt:lpstr>
      <vt:lpstr>Sat, July 16, 2022</vt:lpstr>
      <vt:lpstr>Sun, July 17, 2022</vt:lpstr>
      <vt:lpstr>Week 28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2022-07-19T16:38:07Z</dcterms:created>
  <dcterms:modified xsi:type="dcterms:W3CDTF">2022-07-19T17:42:34Z</dcterms:modified>
</cp:coreProperties>
</file>