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800" windowWidth="28800" windowHeight="12285" firstSheet="1" activeTab="7"/>
  </bookViews>
  <sheets>
    <sheet name="Mon, August 8, 2022" sheetId="1" r:id="rId1"/>
    <sheet name="Tue, August 9, 2022" sheetId="2" r:id="rId2"/>
    <sheet name="Wed, August 10, 2022" sheetId="3" r:id="rId3"/>
    <sheet name="Thu, August 11, 2022" sheetId="4" r:id="rId4"/>
    <sheet name="Fri, August 12, 2022" sheetId="5" r:id="rId5"/>
    <sheet name="Sat, August 13, 2022" sheetId="6" r:id="rId6"/>
    <sheet name="Sun, August 14, 2022" sheetId="7" r:id="rId7"/>
    <sheet name="Week 32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8" l="1"/>
  <c r="O732" i="8"/>
  <c r="P30" i="2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M5" i="8"/>
  <c r="M6" i="8"/>
  <c r="M7" i="8"/>
  <c r="M8" i="8"/>
  <c r="M9" i="8"/>
  <c r="M10" i="8"/>
  <c r="M11" i="8"/>
  <c r="M12" i="8"/>
  <c r="M13" i="8"/>
  <c r="M15" i="8"/>
  <c r="M16" i="8"/>
  <c r="M17" i="8"/>
  <c r="M18" i="8"/>
  <c r="M19" i="8"/>
  <c r="M20" i="8"/>
  <c r="M21" i="8"/>
  <c r="M22" i="8"/>
  <c r="M23" i="8"/>
  <c r="M24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7" i="8"/>
  <c r="M48" i="8"/>
  <c r="M49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1" i="8"/>
  <c r="M82" i="8"/>
  <c r="M83" i="8"/>
  <c r="M84" i="8"/>
  <c r="M85" i="8"/>
  <c r="M86" i="8"/>
  <c r="M87" i="8"/>
  <c r="M88" i="8"/>
  <c r="M89" i="8"/>
  <c r="M90" i="8"/>
  <c r="M92" i="8"/>
  <c r="M93" i="8"/>
  <c r="M94" i="8"/>
  <c r="M95" i="8"/>
  <c r="M98" i="8"/>
  <c r="M99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2" i="8"/>
  <c r="M123" i="8"/>
  <c r="M124" i="8"/>
  <c r="M125" i="8"/>
  <c r="M126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3" i="8"/>
  <c r="M144" i="8"/>
  <c r="M145" i="8"/>
  <c r="M146" i="8"/>
  <c r="M147" i="8"/>
  <c r="M148" i="8"/>
  <c r="M149" i="8"/>
  <c r="M150" i="8"/>
  <c r="M151" i="8"/>
  <c r="M152" i="8"/>
  <c r="M154" i="8"/>
  <c r="M155" i="8"/>
  <c r="M157" i="8"/>
  <c r="M158" i="8"/>
  <c r="M159" i="8"/>
  <c r="M160" i="8"/>
  <c r="M161" i="8"/>
  <c r="M162" i="8"/>
  <c r="M164" i="8"/>
  <c r="M165" i="8"/>
  <c r="M167" i="8"/>
  <c r="M168" i="8"/>
  <c r="M169" i="8"/>
  <c r="M171" i="8"/>
  <c r="M172" i="8"/>
  <c r="M173" i="8"/>
  <c r="M174" i="8"/>
  <c r="M175" i="8"/>
  <c r="M176" i="8"/>
  <c r="M178" i="8"/>
  <c r="M179" i="8"/>
  <c r="M181" i="8"/>
  <c r="M182" i="8"/>
  <c r="M183" i="8"/>
  <c r="M185" i="8"/>
  <c r="M186" i="8"/>
  <c r="M187" i="8"/>
  <c r="M189" i="8"/>
  <c r="M190" i="8"/>
  <c r="M192" i="8"/>
  <c r="M193" i="8"/>
  <c r="M194" i="8"/>
  <c r="M195" i="8"/>
  <c r="M196" i="8"/>
  <c r="M197" i="8"/>
  <c r="M198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5" i="8"/>
  <c r="M236" i="8"/>
  <c r="M237" i="8"/>
  <c r="M238" i="8"/>
  <c r="M239" i="8"/>
  <c r="M240" i="8"/>
  <c r="M241" i="8"/>
  <c r="M242" i="8"/>
  <c r="M243" i="8"/>
  <c r="M244" i="8"/>
  <c r="M245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4" i="8"/>
  <c r="M265" i="8"/>
  <c r="M266" i="8"/>
  <c r="M268" i="8"/>
  <c r="M269" i="8"/>
  <c r="M270" i="8"/>
  <c r="M271" i="8"/>
  <c r="M272" i="8"/>
  <c r="M273" i="8"/>
  <c r="M274" i="8"/>
  <c r="M276" i="8"/>
  <c r="M277" i="8"/>
  <c r="M278" i="8"/>
  <c r="M279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8" i="8"/>
  <c r="M299" i="8"/>
  <c r="M300" i="8"/>
  <c r="M301" i="8"/>
  <c r="M302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30" i="8"/>
  <c r="M331" i="8"/>
  <c r="M333" i="8"/>
  <c r="M334" i="8"/>
  <c r="M335" i="8"/>
  <c r="M336" i="8"/>
  <c r="M338" i="8"/>
  <c r="M339" i="8"/>
  <c r="M340" i="8"/>
  <c r="M341" i="8"/>
  <c r="M343" i="8"/>
  <c r="M344" i="8"/>
  <c r="M345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10" i="8"/>
  <c r="M411" i="8"/>
  <c r="M412" i="8"/>
  <c r="M413" i="8"/>
  <c r="M414" i="8"/>
  <c r="M415" i="8"/>
  <c r="M416" i="8"/>
  <c r="M419" i="8"/>
  <c r="M420" i="8"/>
  <c r="M421" i="8"/>
  <c r="M422" i="8"/>
  <c r="M423" i="8"/>
  <c r="M424" i="8"/>
  <c r="M425" i="8"/>
  <c r="M426" i="8"/>
  <c r="M427" i="8"/>
  <c r="M428" i="8"/>
  <c r="M429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3" i="8"/>
  <c r="M474" i="8"/>
  <c r="M475" i="8"/>
  <c r="M476" i="8"/>
  <c r="M477" i="8"/>
  <c r="M478" i="8"/>
  <c r="M479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7" i="8"/>
  <c r="M498" i="8"/>
  <c r="M499" i="8"/>
  <c r="M500" i="8"/>
  <c r="M501" i="8"/>
  <c r="M502" i="8"/>
  <c r="M503" i="8"/>
  <c r="M504" i="8"/>
  <c r="M506" i="8"/>
  <c r="M507" i="8"/>
  <c r="M508" i="8"/>
  <c r="M509" i="8"/>
  <c r="M510" i="8"/>
  <c r="M511" i="8"/>
  <c r="M512" i="8"/>
  <c r="M513" i="8"/>
  <c r="M515" i="8"/>
  <c r="M516" i="8"/>
  <c r="M517" i="8"/>
  <c r="M518" i="8"/>
  <c r="M519" i="8"/>
  <c r="M520" i="8"/>
  <c r="M521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60" i="8"/>
  <c r="M561" i="8"/>
  <c r="M562" i="8"/>
  <c r="M563" i="8"/>
  <c r="M564" i="8"/>
  <c r="M565" i="8"/>
  <c r="M566" i="8"/>
  <c r="M567" i="8"/>
  <c r="M569" i="8"/>
  <c r="M570" i="8"/>
  <c r="M571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3" i="8"/>
  <c r="M604" i="8"/>
  <c r="M605" i="8"/>
  <c r="M606" i="8"/>
  <c r="M607" i="8"/>
  <c r="M608" i="8"/>
  <c r="M610" i="8"/>
  <c r="M611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9" i="8"/>
  <c r="M631" i="8"/>
  <c r="M632" i="8"/>
  <c r="M634" i="8"/>
  <c r="M635" i="8"/>
  <c r="M637" i="8"/>
  <c r="M638" i="8"/>
  <c r="M639" i="8"/>
  <c r="M640" i="8"/>
  <c r="M641" i="8"/>
  <c r="M642" i="8"/>
  <c r="M644" i="8"/>
  <c r="M645" i="8"/>
  <c r="M646" i="8"/>
  <c r="M647" i="8"/>
  <c r="M648" i="8"/>
  <c r="M649" i="8"/>
  <c r="M650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7" i="8"/>
  <c r="M668" i="8"/>
  <c r="M669" i="8"/>
  <c r="M670" i="8"/>
  <c r="M672" i="8"/>
  <c r="M673" i="8"/>
  <c r="M674" i="8"/>
  <c r="M676" i="8"/>
  <c r="M677" i="8"/>
  <c r="M678" i="8"/>
  <c r="M679" i="8"/>
  <c r="M680" i="8"/>
  <c r="M681" i="8"/>
  <c r="M682" i="8"/>
  <c r="M684" i="8"/>
  <c r="M685" i="8"/>
  <c r="M687" i="8"/>
  <c r="M688" i="8"/>
  <c r="M689" i="8"/>
  <c r="M690" i="8"/>
  <c r="M692" i="8"/>
  <c r="M693" i="8"/>
  <c r="M694" i="8"/>
  <c r="M695" i="8"/>
  <c r="M697" i="8"/>
  <c r="M698" i="8"/>
  <c r="M701" i="8"/>
  <c r="M702" i="8"/>
  <c r="M703" i="8"/>
  <c r="M704" i="8"/>
  <c r="M706" i="8"/>
  <c r="M707" i="8"/>
  <c r="M709" i="8"/>
  <c r="M710" i="8"/>
  <c r="M712" i="8"/>
  <c r="M713" i="8"/>
  <c r="M714" i="8"/>
  <c r="M715" i="8"/>
  <c r="M716" i="8"/>
  <c r="M717" i="8"/>
  <c r="M718" i="8"/>
  <c r="M719" i="8"/>
  <c r="M720" i="8"/>
  <c r="M721" i="8"/>
  <c r="M722" i="8"/>
  <c r="M724" i="8"/>
  <c r="M725" i="8"/>
  <c r="M727" i="8"/>
  <c r="M728" i="8"/>
  <c r="M729" i="8"/>
  <c r="M730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1" i="8"/>
  <c r="N12" i="8"/>
  <c r="N13" i="8"/>
  <c r="N15" i="8"/>
  <c r="N16" i="8"/>
  <c r="N17" i="8"/>
  <c r="N18" i="8"/>
  <c r="N19" i="8"/>
  <c r="N20" i="8"/>
  <c r="N21" i="8"/>
  <c r="N22" i="8"/>
  <c r="N23" i="8"/>
  <c r="N24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7" i="8"/>
  <c r="N48" i="8"/>
  <c r="N49" i="8"/>
  <c r="N51" i="8"/>
  <c r="N52" i="8"/>
  <c r="N53" i="8"/>
  <c r="N54" i="8"/>
  <c r="N55" i="8"/>
  <c r="N56" i="8"/>
  <c r="N57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1" i="8"/>
  <c r="N82" i="8"/>
  <c r="N83" i="8"/>
  <c r="N84" i="8"/>
  <c r="N85" i="8"/>
  <c r="N86" i="8"/>
  <c r="N87" i="8"/>
  <c r="N88" i="8"/>
  <c r="N89" i="8"/>
  <c r="N90" i="8"/>
  <c r="N92" i="8"/>
  <c r="N93" i="8"/>
  <c r="N94" i="8"/>
  <c r="N95" i="8"/>
  <c r="N98" i="8"/>
  <c r="N99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2" i="8"/>
  <c r="N123" i="8"/>
  <c r="N124" i="8"/>
  <c r="N125" i="8"/>
  <c r="N126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3" i="8"/>
  <c r="N144" i="8"/>
  <c r="N145" i="8"/>
  <c r="N146" i="8"/>
  <c r="N147" i="8"/>
  <c r="N148" i="8"/>
  <c r="N149" i="8"/>
  <c r="N150" i="8"/>
  <c r="N151" i="8"/>
  <c r="N152" i="8"/>
  <c r="N154" i="8"/>
  <c r="N155" i="8"/>
  <c r="N157" i="8"/>
  <c r="N158" i="8"/>
  <c r="N159" i="8"/>
  <c r="N160" i="8"/>
  <c r="N161" i="8"/>
  <c r="N162" i="8"/>
  <c r="N164" i="8"/>
  <c r="N165" i="8"/>
  <c r="N167" i="8"/>
  <c r="N168" i="8"/>
  <c r="N169" i="8"/>
  <c r="N171" i="8"/>
  <c r="N172" i="8"/>
  <c r="N173" i="8"/>
  <c r="N174" i="8"/>
  <c r="N175" i="8"/>
  <c r="N176" i="8"/>
  <c r="N178" i="8"/>
  <c r="N179" i="8"/>
  <c r="N181" i="8"/>
  <c r="N182" i="8"/>
  <c r="N183" i="8"/>
  <c r="N185" i="8"/>
  <c r="N186" i="8"/>
  <c r="N187" i="8"/>
  <c r="N189" i="8"/>
  <c r="N190" i="8"/>
  <c r="N192" i="8"/>
  <c r="N193" i="8"/>
  <c r="N194" i="8"/>
  <c r="N195" i="8"/>
  <c r="N196" i="8"/>
  <c r="N197" i="8"/>
  <c r="N198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2" i="8"/>
  <c r="N223" i="8"/>
  <c r="N224" i="8"/>
  <c r="N225" i="8"/>
  <c r="N226" i="8"/>
  <c r="N228" i="8"/>
  <c r="N229" i="8"/>
  <c r="N230" i="8"/>
  <c r="N231" i="8"/>
  <c r="N232" i="8"/>
  <c r="N233" i="8"/>
  <c r="N235" i="8"/>
  <c r="N236" i="8"/>
  <c r="N237" i="8"/>
  <c r="N238" i="8"/>
  <c r="N239" i="8"/>
  <c r="N240" i="8"/>
  <c r="N241" i="8"/>
  <c r="N242" i="8"/>
  <c r="N243" i="8"/>
  <c r="N244" i="8"/>
  <c r="N245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4" i="8"/>
  <c r="N265" i="8"/>
  <c r="N266" i="8"/>
  <c r="N268" i="8"/>
  <c r="N269" i="8"/>
  <c r="N270" i="8"/>
  <c r="N271" i="8"/>
  <c r="N272" i="8"/>
  <c r="N273" i="8"/>
  <c r="N274" i="8"/>
  <c r="N276" i="8"/>
  <c r="N277" i="8"/>
  <c r="N278" i="8"/>
  <c r="N279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8" i="8"/>
  <c r="N299" i="8"/>
  <c r="N300" i="8"/>
  <c r="N301" i="8"/>
  <c r="N302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30" i="8"/>
  <c r="N331" i="8"/>
  <c r="N333" i="8"/>
  <c r="N334" i="8"/>
  <c r="N335" i="8"/>
  <c r="N336" i="8"/>
  <c r="N338" i="8"/>
  <c r="N339" i="8"/>
  <c r="N340" i="8"/>
  <c r="N341" i="8"/>
  <c r="N343" i="8"/>
  <c r="N344" i="8"/>
  <c r="N345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10" i="8"/>
  <c r="N411" i="8"/>
  <c r="N412" i="8"/>
  <c r="N413" i="8"/>
  <c r="N414" i="8"/>
  <c r="N415" i="8"/>
  <c r="N416" i="8"/>
  <c r="N419" i="8"/>
  <c r="N420" i="8"/>
  <c r="N421" i="8"/>
  <c r="N422" i="8"/>
  <c r="N423" i="8"/>
  <c r="N424" i="8"/>
  <c r="N425" i="8"/>
  <c r="N426" i="8"/>
  <c r="N427" i="8"/>
  <c r="N428" i="8"/>
  <c r="N429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3" i="8"/>
  <c r="N474" i="8"/>
  <c r="N475" i="8"/>
  <c r="N476" i="8"/>
  <c r="N477" i="8"/>
  <c r="N478" i="8"/>
  <c r="N479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7" i="8"/>
  <c r="N498" i="8"/>
  <c r="N499" i="8"/>
  <c r="N500" i="8"/>
  <c r="N501" i="8"/>
  <c r="N502" i="8"/>
  <c r="N503" i="8"/>
  <c r="N504" i="8"/>
  <c r="N506" i="8"/>
  <c r="N507" i="8"/>
  <c r="N508" i="8"/>
  <c r="N509" i="8"/>
  <c r="N510" i="8"/>
  <c r="N511" i="8"/>
  <c r="N512" i="8"/>
  <c r="N513" i="8"/>
  <c r="N515" i="8"/>
  <c r="N516" i="8"/>
  <c r="N517" i="8"/>
  <c r="N518" i="8"/>
  <c r="N519" i="8"/>
  <c r="N520" i="8"/>
  <c r="N521" i="8"/>
  <c r="N523" i="8"/>
  <c r="N524" i="8"/>
  <c r="N525" i="8"/>
  <c r="N526" i="8"/>
  <c r="N527" i="8"/>
  <c r="N528" i="8"/>
  <c r="N529" i="8"/>
  <c r="N530" i="8"/>
  <c r="N532" i="8"/>
  <c r="N533" i="8"/>
  <c r="N534" i="8"/>
  <c r="N535" i="8"/>
  <c r="N536" i="8"/>
  <c r="N537" i="8"/>
  <c r="N538" i="8"/>
  <c r="N539" i="8"/>
  <c r="N541" i="8"/>
  <c r="N542" i="8"/>
  <c r="N543" i="8"/>
  <c r="N544" i="8"/>
  <c r="N545" i="8"/>
  <c r="N546" i="8"/>
  <c r="N547" i="8"/>
  <c r="N549" i="8"/>
  <c r="N550" i="8"/>
  <c r="N552" i="8"/>
  <c r="N553" i="8"/>
  <c r="N554" i="8"/>
  <c r="N555" i="8"/>
  <c r="N556" i="8"/>
  <c r="N557" i="8"/>
  <c r="N558" i="8"/>
  <c r="N560" i="8"/>
  <c r="N561" i="8"/>
  <c r="N562" i="8"/>
  <c r="N563" i="8"/>
  <c r="N564" i="8"/>
  <c r="N565" i="8"/>
  <c r="N566" i="8"/>
  <c r="N567" i="8"/>
  <c r="N569" i="8"/>
  <c r="N570" i="8"/>
  <c r="N571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1" i="8"/>
  <c r="N592" i="8"/>
  <c r="N593" i="8"/>
  <c r="N594" i="8"/>
  <c r="N595" i="8"/>
  <c r="N597" i="8"/>
  <c r="N598" i="8"/>
  <c r="N599" i="8"/>
  <c r="N600" i="8"/>
  <c r="N601" i="8"/>
  <c r="N603" i="8"/>
  <c r="N604" i="8"/>
  <c r="N605" i="8"/>
  <c r="N606" i="8"/>
  <c r="N607" i="8"/>
  <c r="N608" i="8"/>
  <c r="N610" i="8"/>
  <c r="N611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9" i="8"/>
  <c r="N631" i="8"/>
  <c r="N632" i="8"/>
  <c r="N634" i="8"/>
  <c r="N635" i="8"/>
  <c r="N637" i="8"/>
  <c r="N638" i="8"/>
  <c r="N639" i="8"/>
  <c r="N640" i="8"/>
  <c r="N641" i="8"/>
  <c r="N642" i="8"/>
  <c r="N644" i="8"/>
  <c r="N645" i="8"/>
  <c r="N646" i="8"/>
  <c r="N647" i="8"/>
  <c r="N648" i="8"/>
  <c r="N649" i="8"/>
  <c r="N650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7" i="8"/>
  <c r="N668" i="8"/>
  <c r="N669" i="8"/>
  <c r="N670" i="8"/>
  <c r="N672" i="8"/>
  <c r="N673" i="8"/>
  <c r="N674" i="8"/>
  <c r="N676" i="8"/>
  <c r="N677" i="8"/>
  <c r="N678" i="8"/>
  <c r="N679" i="8"/>
  <c r="N680" i="8"/>
  <c r="N681" i="8"/>
  <c r="N682" i="8"/>
  <c r="N684" i="8"/>
  <c r="N685" i="8"/>
  <c r="N687" i="8"/>
  <c r="N688" i="8"/>
  <c r="N689" i="8"/>
  <c r="N690" i="8"/>
  <c r="N692" i="8"/>
  <c r="N693" i="8"/>
  <c r="N694" i="8"/>
  <c r="N695" i="8"/>
  <c r="N697" i="8"/>
  <c r="N698" i="8"/>
  <c r="N701" i="8"/>
  <c r="N702" i="8"/>
  <c r="N703" i="8"/>
  <c r="N704" i="8"/>
  <c r="N706" i="8"/>
  <c r="N707" i="8"/>
  <c r="N709" i="8"/>
  <c r="N710" i="8"/>
  <c r="N712" i="8"/>
  <c r="N713" i="8"/>
  <c r="N714" i="8"/>
  <c r="N715" i="8"/>
  <c r="N716" i="8"/>
  <c r="N717" i="8"/>
  <c r="N718" i="8"/>
  <c r="N719" i="8"/>
  <c r="N720" i="8"/>
  <c r="N721" i="8"/>
  <c r="N722" i="8"/>
  <c r="N724" i="8"/>
  <c r="N725" i="8"/>
  <c r="N727" i="8"/>
  <c r="N728" i="8"/>
  <c r="N729" i="8"/>
  <c r="N730" i="8"/>
  <c r="R3" i="7"/>
  <c r="R4" i="7"/>
  <c r="R7" i="7"/>
  <c r="R9" i="7"/>
  <c r="R16" i="7"/>
  <c r="R19" i="7"/>
  <c r="R20" i="7"/>
  <c r="R23" i="7"/>
  <c r="R24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4" i="7"/>
  <c r="L5" i="7"/>
  <c r="L8" i="7"/>
  <c r="L9" i="7"/>
  <c r="L10" i="7"/>
  <c r="L12" i="7"/>
  <c r="L13" i="7"/>
  <c r="L15" i="7"/>
  <c r="L16" i="7"/>
  <c r="R25" i="7"/>
  <c r="L18" i="7"/>
  <c r="L19" i="7"/>
  <c r="L22" i="7"/>
  <c r="L23" i="7"/>
  <c r="L24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5" i="7"/>
  <c r="M8" i="7"/>
  <c r="M9" i="7"/>
  <c r="M10" i="7"/>
  <c r="M12" i="7"/>
  <c r="M13" i="7"/>
  <c r="M15" i="7"/>
  <c r="M16" i="7"/>
  <c r="M18" i="7"/>
  <c r="M19" i="7"/>
  <c r="M22" i="7"/>
  <c r="M23" i="7"/>
  <c r="M24" i="7"/>
  <c r="R5" i="6"/>
  <c r="S3" i="6"/>
  <c r="R6" i="6"/>
  <c r="R7" i="6"/>
  <c r="R8" i="6"/>
  <c r="R9" i="6"/>
  <c r="R10" i="6"/>
  <c r="S2" i="6"/>
  <c r="R11" i="6"/>
  <c r="R12" i="6"/>
  <c r="R14" i="6"/>
  <c r="R15" i="6"/>
  <c r="R16" i="6"/>
  <c r="R17" i="6"/>
  <c r="R19" i="6"/>
  <c r="R20" i="6"/>
  <c r="R23" i="6"/>
  <c r="R24" i="6"/>
  <c r="L4" i="6"/>
  <c r="L5" i="6"/>
  <c r="L8" i="6"/>
  <c r="L9" i="6"/>
  <c r="L10" i="6"/>
  <c r="L11" i="6"/>
  <c r="L12" i="6"/>
  <c r="L13" i="6"/>
  <c r="L15" i="6"/>
  <c r="L17" i="6"/>
  <c r="L18" i="6"/>
  <c r="L19" i="6"/>
  <c r="L20" i="6"/>
  <c r="L21" i="6"/>
  <c r="L22" i="6"/>
  <c r="L23" i="6"/>
  <c r="L24" i="6"/>
  <c r="L26" i="6"/>
  <c r="L27" i="6"/>
  <c r="L28" i="6"/>
  <c r="L29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Q16" i="6"/>
  <c r="P2" i="6"/>
  <c r="Q5" i="6"/>
  <c r="M4" i="6"/>
  <c r="M5" i="6"/>
  <c r="M8" i="6"/>
  <c r="M9" i="6"/>
  <c r="M10" i="6"/>
  <c r="M11" i="6"/>
  <c r="M12" i="6"/>
  <c r="M13" i="6"/>
  <c r="M15" i="6"/>
  <c r="M18" i="6"/>
  <c r="M19" i="6"/>
  <c r="M20" i="6"/>
  <c r="M21" i="6"/>
  <c r="M22" i="6"/>
  <c r="M23" i="6"/>
  <c r="M24" i="6"/>
  <c r="M26" i="6"/>
  <c r="M27" i="6"/>
  <c r="M28" i="6"/>
  <c r="M29" i="6"/>
  <c r="P3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2" i="5"/>
  <c r="R23" i="5"/>
  <c r="L5" i="5"/>
  <c r="L6" i="5"/>
  <c r="L8" i="5"/>
  <c r="L9" i="5"/>
  <c r="L10" i="5"/>
  <c r="L12" i="5"/>
  <c r="L13" i="5"/>
  <c r="L14" i="5"/>
  <c r="L15" i="5"/>
  <c r="L16" i="5"/>
  <c r="L18" i="5"/>
  <c r="L20" i="5"/>
  <c r="L21" i="5"/>
  <c r="L24" i="5"/>
  <c r="L25" i="5"/>
  <c r="L27" i="5"/>
  <c r="L28" i="5"/>
  <c r="L30" i="5"/>
  <c r="L31" i="5"/>
  <c r="L32" i="5"/>
  <c r="L33" i="5"/>
  <c r="L34" i="5"/>
  <c r="L37" i="5"/>
  <c r="L38" i="5"/>
  <c r="L39" i="5"/>
  <c r="L40" i="5"/>
  <c r="L41" i="5"/>
  <c r="L42" i="5"/>
  <c r="R25" i="5"/>
  <c r="L43" i="5"/>
  <c r="L45" i="5"/>
  <c r="L46" i="5"/>
  <c r="L48" i="5"/>
  <c r="L49" i="5"/>
  <c r="L50" i="5"/>
  <c r="L52" i="5"/>
  <c r="L53" i="5"/>
  <c r="L54" i="5"/>
  <c r="L55" i="5"/>
  <c r="L56" i="5"/>
  <c r="L58" i="5"/>
  <c r="L59" i="5"/>
  <c r="L60" i="5"/>
  <c r="L61" i="5"/>
  <c r="L64" i="5"/>
  <c r="L65" i="5"/>
  <c r="L66" i="5"/>
  <c r="L67" i="5"/>
  <c r="L69" i="5"/>
  <c r="L70" i="5"/>
  <c r="L72" i="5"/>
  <c r="L73" i="5"/>
  <c r="L74" i="5"/>
  <c r="L75" i="5"/>
  <c r="L76" i="5"/>
  <c r="L77" i="5"/>
  <c r="L78" i="5"/>
  <c r="L79" i="5"/>
  <c r="L81" i="5"/>
  <c r="L82" i="5"/>
  <c r="L83" i="5"/>
  <c r="L85" i="5"/>
  <c r="L86" i="5"/>
  <c r="L88" i="5"/>
  <c r="L89" i="5"/>
  <c r="L91" i="5"/>
  <c r="L92" i="5"/>
  <c r="L93" i="5"/>
  <c r="L95" i="5"/>
  <c r="L96" i="5"/>
  <c r="L97" i="5"/>
  <c r="L98" i="5"/>
  <c r="L99" i="5"/>
  <c r="L100" i="5"/>
  <c r="L101" i="5"/>
  <c r="L103" i="5"/>
  <c r="L105" i="5"/>
  <c r="L106" i="5"/>
  <c r="L107" i="5"/>
  <c r="L110" i="5"/>
  <c r="L111" i="5"/>
  <c r="L112" i="5"/>
  <c r="L113" i="5"/>
  <c r="L115" i="5"/>
  <c r="L116" i="5"/>
  <c r="L117" i="5"/>
  <c r="L119" i="5"/>
  <c r="L120" i="5"/>
  <c r="L122" i="5"/>
  <c r="L123" i="5"/>
  <c r="L124" i="5"/>
  <c r="L125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8" i="5"/>
  <c r="M9" i="5"/>
  <c r="M10" i="5"/>
  <c r="M12" i="5"/>
  <c r="M13" i="5"/>
  <c r="M14" i="5"/>
  <c r="M15" i="5"/>
  <c r="M16" i="5"/>
  <c r="M18" i="5"/>
  <c r="M20" i="5"/>
  <c r="M21" i="5"/>
  <c r="M24" i="5"/>
  <c r="M25" i="5"/>
  <c r="M27" i="5"/>
  <c r="M28" i="5"/>
  <c r="M30" i="5"/>
  <c r="M31" i="5"/>
  <c r="M32" i="5"/>
  <c r="M33" i="5"/>
  <c r="M34" i="5"/>
  <c r="M38" i="5"/>
  <c r="M39" i="5"/>
  <c r="M40" i="5"/>
  <c r="M41" i="5"/>
  <c r="M42" i="5"/>
  <c r="M43" i="5"/>
  <c r="M45" i="5"/>
  <c r="M46" i="5"/>
  <c r="M48" i="5"/>
  <c r="M49" i="5"/>
  <c r="M50" i="5"/>
  <c r="M52" i="5"/>
  <c r="M53" i="5"/>
  <c r="M54" i="5"/>
  <c r="M55" i="5"/>
  <c r="M56" i="5"/>
  <c r="M58" i="5"/>
  <c r="M59" i="5"/>
  <c r="M60" i="5"/>
  <c r="M61" i="5"/>
  <c r="M64" i="5"/>
  <c r="M65" i="5"/>
  <c r="M66" i="5"/>
  <c r="M67" i="5"/>
  <c r="M69" i="5"/>
  <c r="M70" i="5"/>
  <c r="M72" i="5"/>
  <c r="M73" i="5"/>
  <c r="M74" i="5"/>
  <c r="M75" i="5"/>
  <c r="M76" i="5"/>
  <c r="M77" i="5"/>
  <c r="M78" i="5"/>
  <c r="M79" i="5"/>
  <c r="M81" i="5"/>
  <c r="M82" i="5"/>
  <c r="M83" i="5"/>
  <c r="M85" i="5"/>
  <c r="M86" i="5"/>
  <c r="M88" i="5"/>
  <c r="M89" i="5"/>
  <c r="M92" i="5"/>
  <c r="M93" i="5"/>
  <c r="M96" i="5"/>
  <c r="M97" i="5"/>
  <c r="M98" i="5"/>
  <c r="M99" i="5"/>
  <c r="M100" i="5"/>
  <c r="M101" i="5"/>
  <c r="M103" i="5"/>
  <c r="M105" i="5"/>
  <c r="M106" i="5"/>
  <c r="M107" i="5"/>
  <c r="M110" i="5"/>
  <c r="M111" i="5"/>
  <c r="M112" i="5"/>
  <c r="M113" i="5"/>
  <c r="M115" i="5"/>
  <c r="M116" i="5"/>
  <c r="M117" i="5"/>
  <c r="M119" i="5"/>
  <c r="M120" i="5"/>
  <c r="M122" i="5"/>
  <c r="M123" i="5"/>
  <c r="M124" i="5"/>
  <c r="M125" i="5"/>
  <c r="O30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2" i="4"/>
  <c r="R24" i="4"/>
  <c r="R25" i="4"/>
  <c r="L5" i="4"/>
  <c r="L6" i="4"/>
  <c r="L8" i="4"/>
  <c r="L9" i="4"/>
  <c r="L10" i="4"/>
  <c r="L11" i="4"/>
  <c r="L13" i="4"/>
  <c r="L14" i="4"/>
  <c r="L15" i="4"/>
  <c r="L16" i="4"/>
  <c r="L18" i="4"/>
  <c r="L19" i="4"/>
  <c r="L20" i="4"/>
  <c r="L21" i="4"/>
  <c r="L23" i="4"/>
  <c r="L25" i="4"/>
  <c r="L26" i="4"/>
  <c r="L27" i="4"/>
  <c r="L28" i="4"/>
  <c r="L29" i="4"/>
  <c r="L31" i="4"/>
  <c r="L32" i="4"/>
  <c r="L33" i="4"/>
  <c r="L34" i="4"/>
  <c r="L35" i="4"/>
  <c r="L36" i="4"/>
  <c r="L40" i="4"/>
  <c r="L41" i="4"/>
  <c r="L42" i="4"/>
  <c r="L43" i="4"/>
  <c r="L44" i="4"/>
  <c r="L45" i="4"/>
  <c r="L46" i="4"/>
  <c r="L48" i="4"/>
  <c r="L49" i="4"/>
  <c r="L50" i="4"/>
  <c r="L51" i="4"/>
  <c r="L52" i="4"/>
  <c r="L53" i="4"/>
  <c r="L54" i="4"/>
  <c r="L56" i="4"/>
  <c r="L57" i="4"/>
  <c r="L59" i="4"/>
  <c r="L60" i="4"/>
  <c r="L61" i="4"/>
  <c r="L62" i="4"/>
  <c r="L63" i="4"/>
  <c r="L66" i="4"/>
  <c r="L67" i="4"/>
  <c r="L68" i="4"/>
  <c r="L69" i="4"/>
  <c r="L70" i="4"/>
  <c r="L71" i="4"/>
  <c r="L73" i="4"/>
  <c r="L74" i="4"/>
  <c r="L75" i="4"/>
  <c r="L76" i="4"/>
  <c r="L77" i="4"/>
  <c r="L79" i="4"/>
  <c r="L80" i="4"/>
  <c r="L81" i="4"/>
  <c r="L83" i="4"/>
  <c r="L85" i="4"/>
  <c r="L86" i="4"/>
  <c r="L87" i="4"/>
  <c r="L88" i="4"/>
  <c r="L89" i="4"/>
  <c r="L90" i="4"/>
  <c r="L91" i="4"/>
  <c r="L92" i="4"/>
  <c r="L93" i="4"/>
  <c r="L95" i="4"/>
  <c r="L96" i="4"/>
  <c r="L97" i="4"/>
  <c r="L99" i="4"/>
  <c r="L100" i="4"/>
  <c r="L102" i="4"/>
  <c r="L103" i="4"/>
  <c r="L104" i="4"/>
  <c r="L106" i="4"/>
  <c r="L107" i="4"/>
  <c r="L108" i="4"/>
  <c r="L110" i="4"/>
  <c r="L111" i="4"/>
  <c r="L112" i="4"/>
  <c r="L113" i="4"/>
  <c r="L114" i="4"/>
  <c r="L115" i="4"/>
  <c r="L116" i="4"/>
  <c r="L117" i="4"/>
  <c r="L119" i="4"/>
  <c r="L120" i="4"/>
  <c r="L122" i="4"/>
  <c r="L124" i="4"/>
  <c r="L125" i="4"/>
  <c r="L126" i="4"/>
  <c r="L128" i="4"/>
  <c r="L129" i="4"/>
  <c r="L131" i="4"/>
  <c r="L132" i="4"/>
  <c r="L133" i="4"/>
  <c r="L134" i="4"/>
  <c r="L135" i="4"/>
  <c r="L138" i="4"/>
  <c r="L139" i="4"/>
  <c r="L140" i="4"/>
  <c r="L141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Q6" i="4"/>
  <c r="P2" i="4"/>
  <c r="M5" i="4"/>
  <c r="M6" i="4"/>
  <c r="M8" i="4"/>
  <c r="M9" i="4"/>
  <c r="M10" i="4"/>
  <c r="M11" i="4"/>
  <c r="M13" i="4"/>
  <c r="M14" i="4"/>
  <c r="M15" i="4"/>
  <c r="M16" i="4"/>
  <c r="M18" i="4"/>
  <c r="M19" i="4"/>
  <c r="M20" i="4"/>
  <c r="M21" i="4"/>
  <c r="M23" i="4"/>
  <c r="M25" i="4"/>
  <c r="M26" i="4"/>
  <c r="M27" i="4"/>
  <c r="M28" i="4"/>
  <c r="M29" i="4"/>
  <c r="M31" i="4"/>
  <c r="M32" i="4"/>
  <c r="M33" i="4"/>
  <c r="M34" i="4"/>
  <c r="M35" i="4"/>
  <c r="M36" i="4"/>
  <c r="M41" i="4"/>
  <c r="M42" i="4"/>
  <c r="M43" i="4"/>
  <c r="M44" i="4"/>
  <c r="M45" i="4"/>
  <c r="M46" i="4"/>
  <c r="M48" i="4"/>
  <c r="M49" i="4"/>
  <c r="M50" i="4"/>
  <c r="M51" i="4"/>
  <c r="M52" i="4"/>
  <c r="M53" i="4"/>
  <c r="M54" i="4"/>
  <c r="M56" i="4"/>
  <c r="M57" i="4"/>
  <c r="M59" i="4"/>
  <c r="M60" i="4"/>
  <c r="M61" i="4"/>
  <c r="M62" i="4"/>
  <c r="M63" i="4"/>
  <c r="M66" i="4"/>
  <c r="M67" i="4"/>
  <c r="M68" i="4"/>
  <c r="M69" i="4"/>
  <c r="M70" i="4"/>
  <c r="M71" i="4"/>
  <c r="M73" i="4"/>
  <c r="M74" i="4"/>
  <c r="M75" i="4"/>
  <c r="M76" i="4"/>
  <c r="M77" i="4"/>
  <c r="M79" i="4"/>
  <c r="M80" i="4"/>
  <c r="M81" i="4"/>
  <c r="M83" i="4"/>
  <c r="M85" i="4"/>
  <c r="M86" i="4"/>
  <c r="M87" i="4"/>
  <c r="M88" i="4"/>
  <c r="M89" i="4"/>
  <c r="M90" i="4"/>
  <c r="M91" i="4"/>
  <c r="M92" i="4"/>
  <c r="M93" i="4"/>
  <c r="M95" i="4"/>
  <c r="M96" i="4"/>
  <c r="M97" i="4"/>
  <c r="M99" i="4"/>
  <c r="M100" i="4"/>
  <c r="M102" i="4"/>
  <c r="M103" i="4"/>
  <c r="M104" i="4"/>
  <c r="M106" i="4"/>
  <c r="M107" i="4"/>
  <c r="M108" i="4"/>
  <c r="M111" i="4"/>
  <c r="M112" i="4"/>
  <c r="M113" i="4"/>
  <c r="M114" i="4"/>
  <c r="M115" i="4"/>
  <c r="M116" i="4"/>
  <c r="M117" i="4"/>
  <c r="M119" i="4"/>
  <c r="M120" i="4"/>
  <c r="M122" i="4"/>
  <c r="M124" i="4"/>
  <c r="M125" i="4"/>
  <c r="M126" i="4"/>
  <c r="M128" i="4"/>
  <c r="M129" i="4"/>
  <c r="M131" i="4"/>
  <c r="M132" i="4"/>
  <c r="M133" i="4"/>
  <c r="M134" i="4"/>
  <c r="M135" i="4"/>
  <c r="M138" i="4"/>
  <c r="M139" i="4"/>
  <c r="M140" i="4"/>
  <c r="M141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2" i="3"/>
  <c r="R23" i="3"/>
  <c r="R24" i="3"/>
  <c r="L4" i="3"/>
  <c r="L6" i="3"/>
  <c r="L7" i="3"/>
  <c r="L8" i="3"/>
  <c r="L10" i="3"/>
  <c r="L11" i="3"/>
  <c r="L12" i="3"/>
  <c r="L13" i="3"/>
  <c r="L14" i="3"/>
  <c r="L15" i="3"/>
  <c r="L19" i="3"/>
  <c r="L20" i="3"/>
  <c r="L21" i="3"/>
  <c r="L22" i="3"/>
  <c r="L23" i="3"/>
  <c r="L24" i="3"/>
  <c r="L26" i="3"/>
  <c r="L27" i="3"/>
  <c r="L28" i="3"/>
  <c r="L30" i="3"/>
  <c r="L31" i="3"/>
  <c r="L32" i="3"/>
  <c r="L33" i="3"/>
  <c r="L35" i="3"/>
  <c r="L36" i="3"/>
  <c r="L38" i="3"/>
  <c r="L39" i="3"/>
  <c r="L40" i="3"/>
  <c r="L42" i="3"/>
  <c r="L43" i="3"/>
  <c r="L44" i="3"/>
  <c r="L47" i="3"/>
  <c r="L48" i="3"/>
  <c r="L50" i="3"/>
  <c r="L51" i="3"/>
  <c r="L52" i="3"/>
  <c r="L53" i="3"/>
  <c r="L54" i="3"/>
  <c r="L55" i="3"/>
  <c r="L56" i="3"/>
  <c r="L57" i="3"/>
  <c r="L58" i="3"/>
  <c r="L59" i="3"/>
  <c r="L61" i="3"/>
  <c r="L62" i="3"/>
  <c r="L65" i="3"/>
  <c r="L66" i="3"/>
  <c r="L67" i="3"/>
  <c r="L68" i="3"/>
  <c r="L69" i="3"/>
  <c r="L70" i="3"/>
  <c r="L72" i="3"/>
  <c r="L73" i="3"/>
  <c r="L74" i="3"/>
  <c r="L75" i="3"/>
  <c r="L76" i="3"/>
  <c r="L77" i="3"/>
  <c r="L79" i="3"/>
  <c r="L80" i="3"/>
  <c r="L83" i="3"/>
  <c r="L84" i="3"/>
  <c r="L85" i="3"/>
  <c r="L87" i="3"/>
  <c r="L88" i="3"/>
  <c r="L89" i="3"/>
  <c r="L90" i="3"/>
  <c r="L91" i="3"/>
  <c r="L92" i="3"/>
  <c r="L94" i="3"/>
  <c r="L95" i="3"/>
  <c r="L97" i="3"/>
  <c r="L98" i="3"/>
  <c r="L99" i="3"/>
  <c r="L102" i="3"/>
  <c r="L103" i="3"/>
  <c r="L104" i="3"/>
  <c r="L105" i="3"/>
  <c r="L107" i="3"/>
  <c r="L108" i="3"/>
  <c r="L109" i="3"/>
  <c r="L110" i="3"/>
  <c r="L111" i="3"/>
  <c r="L112" i="3"/>
  <c r="L113" i="3"/>
  <c r="R25" i="3"/>
  <c r="L114" i="3"/>
  <c r="L115" i="3"/>
  <c r="L117" i="3"/>
  <c r="L118" i="3"/>
  <c r="L119" i="3"/>
  <c r="L120" i="3"/>
  <c r="L121" i="3"/>
  <c r="L122" i="3"/>
  <c r="L123" i="3"/>
  <c r="L124" i="3"/>
  <c r="L126" i="3"/>
  <c r="L127" i="3"/>
  <c r="L128" i="3"/>
  <c r="L129" i="3"/>
  <c r="L131" i="3"/>
  <c r="L133" i="3"/>
  <c r="L134" i="3"/>
  <c r="L135" i="3"/>
  <c r="L137" i="3"/>
  <c r="L138" i="3"/>
  <c r="L140" i="3"/>
  <c r="L141" i="3"/>
  <c r="L142" i="3"/>
  <c r="L144" i="3"/>
  <c r="L145" i="3"/>
  <c r="L146" i="3"/>
  <c r="L147" i="3"/>
  <c r="L149" i="3"/>
  <c r="L150" i="3"/>
  <c r="L154" i="3"/>
  <c r="L155" i="3"/>
  <c r="L156" i="3"/>
  <c r="L157" i="3"/>
  <c r="L159" i="3"/>
  <c r="L160" i="3"/>
  <c r="L162" i="3"/>
  <c r="L163" i="3"/>
  <c r="L164" i="3"/>
  <c r="L166" i="3"/>
  <c r="L167" i="3"/>
  <c r="L168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Q10" i="3"/>
  <c r="P4" i="3"/>
  <c r="P3" i="3"/>
  <c r="P2" i="3"/>
  <c r="Q5" i="3"/>
  <c r="M4" i="3"/>
  <c r="M6" i="3"/>
  <c r="M7" i="3"/>
  <c r="M8" i="3"/>
  <c r="M10" i="3"/>
  <c r="M11" i="3"/>
  <c r="M12" i="3"/>
  <c r="M13" i="3"/>
  <c r="M14" i="3"/>
  <c r="M15" i="3"/>
  <c r="M19" i="3"/>
  <c r="M20" i="3"/>
  <c r="M21" i="3"/>
  <c r="M22" i="3"/>
  <c r="M23" i="3"/>
  <c r="M24" i="3"/>
  <c r="M26" i="3"/>
  <c r="M27" i="3"/>
  <c r="M28" i="3"/>
  <c r="M30" i="3"/>
  <c r="M31" i="3"/>
  <c r="M32" i="3"/>
  <c r="M33" i="3"/>
  <c r="M35" i="3"/>
  <c r="M36" i="3"/>
  <c r="M38" i="3"/>
  <c r="M39" i="3"/>
  <c r="M40" i="3"/>
  <c r="M42" i="3"/>
  <c r="M43" i="3"/>
  <c r="M44" i="3"/>
  <c r="M47" i="3"/>
  <c r="M48" i="3"/>
  <c r="M50" i="3"/>
  <c r="M51" i="3"/>
  <c r="M52" i="3"/>
  <c r="M53" i="3"/>
  <c r="M54" i="3"/>
  <c r="M55" i="3"/>
  <c r="M56" i="3"/>
  <c r="M57" i="3"/>
  <c r="M58" i="3"/>
  <c r="M59" i="3"/>
  <c r="M61" i="3"/>
  <c r="M62" i="3"/>
  <c r="M65" i="3"/>
  <c r="M66" i="3"/>
  <c r="M67" i="3"/>
  <c r="M68" i="3"/>
  <c r="M69" i="3"/>
  <c r="M70" i="3"/>
  <c r="M72" i="3"/>
  <c r="M73" i="3"/>
  <c r="M74" i="3"/>
  <c r="M75" i="3"/>
  <c r="M76" i="3"/>
  <c r="M77" i="3"/>
  <c r="M79" i="3"/>
  <c r="M80" i="3"/>
  <c r="M83" i="3"/>
  <c r="M84" i="3"/>
  <c r="M85" i="3"/>
  <c r="M87" i="3"/>
  <c r="M88" i="3"/>
  <c r="M89" i="3"/>
  <c r="M90" i="3"/>
  <c r="M91" i="3"/>
  <c r="M92" i="3"/>
  <c r="M94" i="3"/>
  <c r="M95" i="3"/>
  <c r="M97" i="3"/>
  <c r="M98" i="3"/>
  <c r="M99" i="3"/>
  <c r="M102" i="3"/>
  <c r="M103" i="3"/>
  <c r="M104" i="3"/>
  <c r="M105" i="3"/>
  <c r="M108" i="3"/>
  <c r="M109" i="3"/>
  <c r="M110" i="3"/>
  <c r="M111" i="3"/>
  <c r="M112" i="3"/>
  <c r="M113" i="3"/>
  <c r="M114" i="3"/>
  <c r="M115" i="3"/>
  <c r="M117" i="3"/>
  <c r="M118" i="3"/>
  <c r="M119" i="3"/>
  <c r="M120" i="3"/>
  <c r="M121" i="3"/>
  <c r="M122" i="3"/>
  <c r="M123" i="3"/>
  <c r="M124" i="3"/>
  <c r="M126" i="3"/>
  <c r="M127" i="3"/>
  <c r="M128" i="3"/>
  <c r="M129" i="3"/>
  <c r="M131" i="3"/>
  <c r="M133" i="3"/>
  <c r="M134" i="3"/>
  <c r="M135" i="3"/>
  <c r="M137" i="3"/>
  <c r="M138" i="3"/>
  <c r="M140" i="3"/>
  <c r="M141" i="3"/>
  <c r="M142" i="3"/>
  <c r="M144" i="3"/>
  <c r="M145" i="3"/>
  <c r="M146" i="3"/>
  <c r="M147" i="3"/>
  <c r="M149" i="3"/>
  <c r="M150" i="3"/>
  <c r="M154" i="3"/>
  <c r="M155" i="3"/>
  <c r="M156" i="3"/>
  <c r="M157" i="3"/>
  <c r="M159" i="3"/>
  <c r="M160" i="3"/>
  <c r="M162" i="3"/>
  <c r="M163" i="3"/>
  <c r="M164" i="3"/>
  <c r="M166" i="3"/>
  <c r="M167" i="3"/>
  <c r="M168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2" i="2"/>
  <c r="R23" i="2"/>
  <c r="R24" i="2"/>
  <c r="L5" i="2"/>
  <c r="L6" i="2"/>
  <c r="L8" i="2"/>
  <c r="L9" i="2"/>
  <c r="L11" i="2"/>
  <c r="L12" i="2"/>
  <c r="L13" i="2"/>
  <c r="L15" i="2"/>
  <c r="L16" i="2"/>
  <c r="L17" i="2"/>
  <c r="L18" i="2"/>
  <c r="L20" i="2"/>
  <c r="L21" i="2"/>
  <c r="L22" i="2"/>
  <c r="L23" i="2"/>
  <c r="L25" i="2"/>
  <c r="L26" i="2"/>
  <c r="L27" i="2"/>
  <c r="L28" i="2"/>
  <c r="L29" i="2"/>
  <c r="L33" i="2"/>
  <c r="L34" i="2"/>
  <c r="L35" i="2"/>
  <c r="L36" i="2"/>
  <c r="L37" i="2"/>
  <c r="L38" i="2"/>
  <c r="L40" i="2"/>
  <c r="L41" i="2"/>
  <c r="L42" i="2"/>
  <c r="L44" i="2"/>
  <c r="L45" i="2"/>
  <c r="L46" i="2"/>
  <c r="L47" i="2"/>
  <c r="L48" i="2"/>
  <c r="L50" i="2"/>
  <c r="L51" i="2"/>
  <c r="L54" i="2"/>
  <c r="L55" i="2"/>
  <c r="L56" i="2"/>
  <c r="L58" i="2"/>
  <c r="L59" i="2"/>
  <c r="L60" i="2"/>
  <c r="L61" i="2"/>
  <c r="L62" i="2"/>
  <c r="L65" i="2"/>
  <c r="L66" i="2"/>
  <c r="L67" i="2"/>
  <c r="L68" i="2"/>
  <c r="L69" i="2"/>
  <c r="L70" i="2"/>
  <c r="L71" i="2"/>
  <c r="L73" i="2"/>
  <c r="L74" i="2"/>
  <c r="L75" i="2"/>
  <c r="L76" i="2"/>
  <c r="L77" i="2"/>
  <c r="L78" i="2"/>
  <c r="L81" i="2"/>
  <c r="L82" i="2"/>
  <c r="L83" i="2"/>
  <c r="L84" i="2"/>
  <c r="L85" i="2"/>
  <c r="L87" i="2"/>
  <c r="L88" i="2"/>
  <c r="L89" i="2"/>
  <c r="L90" i="2"/>
  <c r="L91" i="2"/>
  <c r="L92" i="2"/>
  <c r="L93" i="2"/>
  <c r="L94" i="2"/>
  <c r="L95" i="2"/>
  <c r="L97" i="2"/>
  <c r="L98" i="2"/>
  <c r="L100" i="2"/>
  <c r="L101" i="2"/>
  <c r="L103" i="2"/>
  <c r="L105" i="2"/>
  <c r="L106" i="2"/>
  <c r="L108" i="2"/>
  <c r="L109" i="2"/>
  <c r="L111" i="2"/>
  <c r="L112" i="2"/>
  <c r="L113" i="2"/>
  <c r="L114" i="2"/>
  <c r="L115" i="2"/>
  <c r="L116" i="2"/>
  <c r="L117" i="2"/>
  <c r="L118" i="2"/>
  <c r="L119" i="2"/>
  <c r="L121" i="2"/>
  <c r="L122" i="2"/>
  <c r="L123" i="2"/>
  <c r="L124" i="2"/>
  <c r="L126" i="2"/>
  <c r="L127" i="2"/>
  <c r="L128" i="2"/>
  <c r="L129" i="2"/>
  <c r="L130" i="2"/>
  <c r="L132" i="2"/>
  <c r="L133" i="2"/>
  <c r="L134" i="2"/>
  <c r="L135" i="2"/>
  <c r="L138" i="2"/>
  <c r="L139" i="2"/>
  <c r="L141" i="2"/>
  <c r="L142" i="2"/>
  <c r="L143" i="2"/>
  <c r="L144" i="2"/>
  <c r="L145" i="2"/>
  <c r="L147" i="2"/>
  <c r="L148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R25" i="2"/>
  <c r="L168" i="2"/>
  <c r="L169" i="2"/>
  <c r="L170" i="2"/>
  <c r="L171" i="2"/>
  <c r="L172" i="2"/>
  <c r="L174" i="2"/>
  <c r="L175" i="2"/>
  <c r="L176" i="2"/>
  <c r="L178" i="2"/>
  <c r="L179" i="2"/>
  <c r="L181" i="2"/>
  <c r="L182" i="2"/>
  <c r="L184" i="2"/>
  <c r="L185" i="2"/>
  <c r="L186" i="2"/>
  <c r="L188" i="2"/>
  <c r="L189" i="2"/>
  <c r="L191" i="2"/>
  <c r="L192" i="2"/>
  <c r="L195" i="2"/>
  <c r="L196" i="2"/>
  <c r="L197" i="2"/>
  <c r="L198" i="2"/>
  <c r="L199" i="2"/>
  <c r="L201" i="2"/>
  <c r="L202" i="2"/>
  <c r="L203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8" i="2"/>
  <c r="M9" i="2"/>
  <c r="M11" i="2"/>
  <c r="M12" i="2"/>
  <c r="M13" i="2"/>
  <c r="M15" i="2"/>
  <c r="M16" i="2"/>
  <c r="M17" i="2"/>
  <c r="M18" i="2"/>
  <c r="M20" i="2"/>
  <c r="M21" i="2"/>
  <c r="M22" i="2"/>
  <c r="M23" i="2"/>
  <c r="M25" i="2"/>
  <c r="M26" i="2"/>
  <c r="M27" i="2"/>
  <c r="M28" i="2"/>
  <c r="M29" i="2"/>
  <c r="M33" i="2"/>
  <c r="M34" i="2"/>
  <c r="M35" i="2"/>
  <c r="M36" i="2"/>
  <c r="M37" i="2"/>
  <c r="M38" i="2"/>
  <c r="M40" i="2"/>
  <c r="M41" i="2"/>
  <c r="M42" i="2"/>
  <c r="M44" i="2"/>
  <c r="M45" i="2"/>
  <c r="M46" i="2"/>
  <c r="M47" i="2"/>
  <c r="M48" i="2"/>
  <c r="M50" i="2"/>
  <c r="M51" i="2"/>
  <c r="M54" i="2"/>
  <c r="M55" i="2"/>
  <c r="M56" i="2"/>
  <c r="M58" i="2"/>
  <c r="M59" i="2"/>
  <c r="M60" i="2"/>
  <c r="M61" i="2"/>
  <c r="M62" i="2"/>
  <c r="M65" i="2"/>
  <c r="M66" i="2"/>
  <c r="M67" i="2"/>
  <c r="M68" i="2"/>
  <c r="M69" i="2"/>
  <c r="M70" i="2"/>
  <c r="M71" i="2"/>
  <c r="M73" i="2"/>
  <c r="M74" i="2"/>
  <c r="M75" i="2"/>
  <c r="M76" i="2"/>
  <c r="M77" i="2"/>
  <c r="M78" i="2"/>
  <c r="M81" i="2"/>
  <c r="M82" i="2"/>
  <c r="M83" i="2"/>
  <c r="M84" i="2"/>
  <c r="M85" i="2"/>
  <c r="M87" i="2"/>
  <c r="M88" i="2"/>
  <c r="M89" i="2"/>
  <c r="M90" i="2"/>
  <c r="M91" i="2"/>
  <c r="M92" i="2"/>
  <c r="M93" i="2"/>
  <c r="M94" i="2"/>
  <c r="M95" i="2"/>
  <c r="M97" i="2"/>
  <c r="M98" i="2"/>
  <c r="M100" i="2"/>
  <c r="M101" i="2"/>
  <c r="M103" i="2"/>
  <c r="M105" i="2"/>
  <c r="M106" i="2"/>
  <c r="M108" i="2"/>
  <c r="M109" i="2"/>
  <c r="M112" i="2"/>
  <c r="M113" i="2"/>
  <c r="M114" i="2"/>
  <c r="M115" i="2"/>
  <c r="M116" i="2"/>
  <c r="M117" i="2"/>
  <c r="M118" i="2"/>
  <c r="M119" i="2"/>
  <c r="M121" i="2"/>
  <c r="M122" i="2"/>
  <c r="M123" i="2"/>
  <c r="M124" i="2"/>
  <c r="M126" i="2"/>
  <c r="M127" i="2"/>
  <c r="M128" i="2"/>
  <c r="M129" i="2"/>
  <c r="M130" i="2"/>
  <c r="M132" i="2"/>
  <c r="M133" i="2"/>
  <c r="M134" i="2"/>
  <c r="M135" i="2"/>
  <c r="M138" i="2"/>
  <c r="M139" i="2"/>
  <c r="M141" i="2"/>
  <c r="M142" i="2"/>
  <c r="M143" i="2"/>
  <c r="M144" i="2"/>
  <c r="M145" i="2"/>
  <c r="M147" i="2"/>
  <c r="M148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8" i="2"/>
  <c r="M169" i="2"/>
  <c r="M170" i="2"/>
  <c r="M171" i="2"/>
  <c r="M172" i="2"/>
  <c r="M174" i="2"/>
  <c r="M175" i="2"/>
  <c r="M176" i="2"/>
  <c r="M178" i="2"/>
  <c r="M179" i="2"/>
  <c r="M181" i="2"/>
  <c r="M182" i="2"/>
  <c r="M184" i="2"/>
  <c r="M185" i="2"/>
  <c r="M186" i="2"/>
  <c r="M188" i="2"/>
  <c r="M189" i="2"/>
  <c r="M191" i="2"/>
  <c r="M192" i="2"/>
  <c r="M195" i="2"/>
  <c r="M196" i="2"/>
  <c r="M197" i="2"/>
  <c r="M198" i="2"/>
  <c r="M199" i="2"/>
  <c r="M201" i="2"/>
  <c r="M202" i="2"/>
  <c r="M203" i="2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5" i="1"/>
  <c r="L6" i="1"/>
  <c r="L7" i="1"/>
  <c r="L9" i="1"/>
  <c r="L10" i="1"/>
  <c r="L11" i="1"/>
  <c r="L12" i="1"/>
  <c r="L13" i="1"/>
  <c r="L14" i="1"/>
  <c r="L16" i="1"/>
  <c r="L17" i="1"/>
  <c r="L18" i="1"/>
  <c r="L20" i="1"/>
  <c r="L21" i="1"/>
  <c r="L22" i="1"/>
  <c r="L23" i="1"/>
  <c r="L24" i="1"/>
  <c r="L25" i="1"/>
  <c r="L26" i="1"/>
  <c r="L28" i="1"/>
  <c r="L29" i="1"/>
  <c r="L30" i="1"/>
  <c r="L31" i="1"/>
  <c r="L33" i="1"/>
  <c r="L34" i="1"/>
  <c r="L35" i="1"/>
  <c r="L36" i="1"/>
  <c r="L37" i="1"/>
  <c r="L39" i="1"/>
  <c r="L41" i="1"/>
  <c r="L42" i="1"/>
  <c r="L43" i="1"/>
  <c r="L44" i="1"/>
  <c r="L45" i="1"/>
  <c r="L46" i="1"/>
  <c r="L48" i="1"/>
  <c r="L49" i="1"/>
  <c r="L50" i="1"/>
  <c r="L52" i="1"/>
  <c r="L53" i="1"/>
  <c r="L54" i="1"/>
  <c r="L55" i="1"/>
  <c r="L58" i="1"/>
  <c r="L59" i="1"/>
  <c r="L60" i="1"/>
  <c r="L61" i="1"/>
  <c r="L62" i="1"/>
  <c r="L63" i="1"/>
  <c r="L64" i="1"/>
  <c r="L66" i="1"/>
  <c r="L67" i="1"/>
  <c r="L68" i="1"/>
  <c r="L69" i="1"/>
  <c r="L70" i="1"/>
  <c r="L71" i="1"/>
  <c r="L73" i="1"/>
  <c r="L74" i="1"/>
  <c r="L75" i="1"/>
  <c r="L76" i="1"/>
  <c r="L77" i="1"/>
  <c r="L79" i="1"/>
  <c r="L80" i="1"/>
  <c r="L81" i="1"/>
  <c r="L82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8" i="1"/>
  <c r="L109" i="1"/>
  <c r="L111" i="1"/>
  <c r="L112" i="1"/>
  <c r="L113" i="1"/>
  <c r="L114" i="1"/>
  <c r="L115" i="1"/>
  <c r="L116" i="1"/>
  <c r="L117" i="1"/>
  <c r="L118" i="1"/>
  <c r="L119" i="1"/>
  <c r="L120" i="1"/>
  <c r="L122" i="1"/>
  <c r="L123" i="1"/>
  <c r="L125" i="1"/>
  <c r="L126" i="1"/>
  <c r="L129" i="1"/>
  <c r="L130" i="1"/>
  <c r="L131" i="1"/>
  <c r="L132" i="1"/>
  <c r="L134" i="1"/>
  <c r="L135" i="1"/>
  <c r="L136" i="1"/>
  <c r="L137" i="1"/>
  <c r="L138" i="1"/>
  <c r="L139" i="1"/>
  <c r="L140" i="1"/>
  <c r="L141" i="1"/>
  <c r="L142" i="1"/>
  <c r="L143" i="1"/>
  <c r="L145" i="1"/>
  <c r="L146" i="1"/>
  <c r="L147" i="1"/>
  <c r="L148" i="1"/>
  <c r="L149" i="1"/>
  <c r="L150" i="1"/>
  <c r="L151" i="1"/>
  <c r="L153" i="1"/>
  <c r="L154" i="1"/>
  <c r="L155" i="1"/>
  <c r="L156" i="1"/>
  <c r="L158" i="1"/>
  <c r="L159" i="1"/>
  <c r="L160" i="1"/>
  <c r="L162" i="1"/>
  <c r="L164" i="1"/>
  <c r="L165" i="1"/>
  <c r="L16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9" i="1"/>
  <c r="M10" i="1"/>
  <c r="M11" i="1"/>
  <c r="M12" i="1"/>
  <c r="M13" i="1"/>
  <c r="M14" i="1"/>
  <c r="M16" i="1"/>
  <c r="M17" i="1"/>
  <c r="M18" i="1"/>
  <c r="M20" i="1"/>
  <c r="M21" i="1"/>
  <c r="M22" i="1"/>
  <c r="M23" i="1"/>
  <c r="M24" i="1"/>
  <c r="M25" i="1"/>
  <c r="M26" i="1"/>
  <c r="M28" i="1"/>
  <c r="M29" i="1"/>
  <c r="M30" i="1"/>
  <c r="M31" i="1"/>
  <c r="M33" i="1"/>
  <c r="M34" i="1"/>
  <c r="M35" i="1"/>
  <c r="M36" i="1"/>
  <c r="M37" i="1"/>
  <c r="M39" i="1"/>
  <c r="M41" i="1"/>
  <c r="M42" i="1"/>
  <c r="M43" i="1"/>
  <c r="M44" i="1"/>
  <c r="M45" i="1"/>
  <c r="M46" i="1"/>
  <c r="M48" i="1"/>
  <c r="M49" i="1"/>
  <c r="M50" i="1"/>
  <c r="M52" i="1"/>
  <c r="M53" i="1"/>
  <c r="M54" i="1"/>
  <c r="M55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3" i="1"/>
  <c r="M74" i="1"/>
  <c r="M75" i="1"/>
  <c r="M76" i="1"/>
  <c r="M77" i="1"/>
  <c r="M79" i="1"/>
  <c r="M80" i="1"/>
  <c r="M81" i="1"/>
  <c r="M82" i="1"/>
  <c r="M85" i="1"/>
  <c r="M86" i="1"/>
  <c r="M87" i="1"/>
  <c r="M88" i="1"/>
  <c r="M89" i="1"/>
  <c r="M90" i="1"/>
  <c r="M91" i="1"/>
  <c r="M92" i="1"/>
  <c r="M93" i="1"/>
  <c r="M94" i="1"/>
  <c r="M95" i="1"/>
  <c r="M97" i="1"/>
  <c r="M98" i="1"/>
  <c r="M99" i="1"/>
  <c r="M100" i="1"/>
  <c r="M101" i="1"/>
  <c r="M102" i="1"/>
  <c r="M103" i="1"/>
  <c r="M104" i="1"/>
  <c r="M105" i="1"/>
  <c r="M108" i="1"/>
  <c r="M109" i="1"/>
  <c r="M111" i="1"/>
  <c r="M112" i="1"/>
  <c r="M113" i="1"/>
  <c r="M114" i="1"/>
  <c r="M115" i="1"/>
  <c r="M116" i="1"/>
  <c r="M117" i="1"/>
  <c r="M118" i="1"/>
  <c r="M119" i="1"/>
  <c r="M120" i="1"/>
  <c r="M122" i="1"/>
  <c r="M123" i="1"/>
  <c r="M125" i="1"/>
  <c r="M126" i="1"/>
  <c r="M129" i="1"/>
  <c r="M130" i="1"/>
  <c r="M131" i="1"/>
  <c r="M132" i="1"/>
  <c r="M134" i="1"/>
  <c r="M135" i="1"/>
  <c r="M136" i="1"/>
  <c r="M137" i="1"/>
  <c r="M138" i="1"/>
  <c r="M139" i="1"/>
  <c r="M140" i="1"/>
  <c r="M141" i="1"/>
  <c r="M142" i="1"/>
  <c r="M143" i="1"/>
  <c r="M145" i="1"/>
  <c r="M146" i="1"/>
  <c r="M147" i="1"/>
  <c r="M148" i="1"/>
  <c r="M149" i="1"/>
  <c r="M150" i="1"/>
  <c r="M151" i="1"/>
  <c r="M153" i="1"/>
  <c r="M154" i="1"/>
  <c r="M155" i="1"/>
  <c r="M156" i="1"/>
  <c r="M158" i="1"/>
  <c r="M159" i="1"/>
  <c r="M160" i="1"/>
  <c r="M162" i="1"/>
  <c r="M164" i="1"/>
  <c r="M165" i="1"/>
  <c r="M166" i="1"/>
  <c r="Q21" i="3"/>
  <c r="Q15" i="3"/>
  <c r="Q9" i="3"/>
  <c r="Q3" i="3"/>
  <c r="Q2" i="3"/>
  <c r="Q20" i="3"/>
  <c r="Q14" i="3"/>
  <c r="Q8" i="3"/>
  <c r="Q25" i="3"/>
  <c r="Q19" i="3"/>
  <c r="Q13" i="3"/>
  <c r="Q7" i="3"/>
  <c r="Q16" i="3"/>
  <c r="Q4" i="3"/>
  <c r="Q24" i="3"/>
  <c r="Q18" i="3"/>
  <c r="Q12" i="3"/>
  <c r="Q6" i="3"/>
  <c r="Q22" i="3"/>
  <c r="Q23" i="3"/>
  <c r="Q17" i="3"/>
  <c r="Q11" i="3"/>
  <c r="Q7" i="2"/>
  <c r="Q3" i="2"/>
  <c r="Q23" i="2"/>
  <c r="Q17" i="2"/>
  <c r="Q11" i="2"/>
  <c r="Q5" i="2"/>
  <c r="Q24" i="2"/>
  <c r="Q18" i="2"/>
  <c r="Q12" i="2"/>
  <c r="Q6" i="2"/>
  <c r="Q22" i="2"/>
  <c r="Q16" i="2"/>
  <c r="Q10" i="2"/>
  <c r="Q4" i="2"/>
  <c r="Q21" i="2"/>
  <c r="Q15" i="2"/>
  <c r="Q9" i="2"/>
  <c r="Q2" i="2"/>
  <c r="Q20" i="2"/>
  <c r="Q14" i="2"/>
  <c r="Q8" i="2"/>
  <c r="Q25" i="2"/>
  <c r="Q19" i="2"/>
  <c r="Q13" i="2"/>
  <c r="S25" i="8"/>
  <c r="T7" i="8"/>
  <c r="R2" i="8"/>
  <c r="R3" i="8"/>
  <c r="R25" i="8"/>
  <c r="R19" i="8"/>
  <c r="R13" i="8"/>
  <c r="R7" i="8"/>
  <c r="R14" i="8"/>
  <c r="R24" i="8"/>
  <c r="R18" i="8"/>
  <c r="R12" i="8"/>
  <c r="R6" i="8"/>
  <c r="R20" i="8"/>
  <c r="R8" i="8"/>
  <c r="R23" i="8"/>
  <c r="R17" i="8"/>
  <c r="R11" i="8"/>
  <c r="R5" i="8"/>
  <c r="R22" i="8"/>
  <c r="R16" i="8"/>
  <c r="R10" i="8"/>
  <c r="R4" i="8"/>
  <c r="R21" i="8"/>
  <c r="R15" i="8"/>
  <c r="R9" i="8"/>
  <c r="S2" i="7"/>
  <c r="S3" i="7"/>
  <c r="S8" i="7"/>
  <c r="S25" i="7"/>
  <c r="S19" i="7"/>
  <c r="S13" i="7"/>
  <c r="S7" i="7"/>
  <c r="S14" i="7"/>
  <c r="S24" i="7"/>
  <c r="S18" i="7"/>
  <c r="S12" i="7"/>
  <c r="S6" i="7"/>
  <c r="S20" i="7"/>
  <c r="S23" i="7"/>
  <c r="S17" i="7"/>
  <c r="S11" i="7"/>
  <c r="S5" i="7"/>
  <c r="S22" i="7"/>
  <c r="S16" i="7"/>
  <c r="S10" i="7"/>
  <c r="S4" i="7"/>
  <c r="S21" i="7"/>
  <c r="S15" i="7"/>
  <c r="S9" i="7"/>
  <c r="S8" i="6"/>
  <c r="Q21" i="6"/>
  <c r="Q15" i="6"/>
  <c r="Q9" i="6"/>
  <c r="Q3" i="6"/>
  <c r="S25" i="6"/>
  <c r="S19" i="6"/>
  <c r="S13" i="6"/>
  <c r="S7" i="6"/>
  <c r="Q22" i="6"/>
  <c r="Q4" i="6"/>
  <c r="S14" i="6"/>
  <c r="Q2" i="6"/>
  <c r="Q20" i="6"/>
  <c r="Q14" i="6"/>
  <c r="Q8" i="6"/>
  <c r="S24" i="6"/>
  <c r="S18" i="6"/>
  <c r="S12" i="6"/>
  <c r="S6" i="6"/>
  <c r="Q25" i="6"/>
  <c r="Q19" i="6"/>
  <c r="Q13" i="6"/>
  <c r="Q7" i="6"/>
  <c r="S23" i="6"/>
  <c r="S17" i="6"/>
  <c r="S11" i="6"/>
  <c r="S5" i="6"/>
  <c r="Q10" i="6"/>
  <c r="S20" i="6"/>
  <c r="Q24" i="6"/>
  <c r="Q18" i="6"/>
  <c r="Q12" i="6"/>
  <c r="Q6" i="6"/>
  <c r="S22" i="6"/>
  <c r="S16" i="6"/>
  <c r="S10" i="6"/>
  <c r="S4" i="6"/>
  <c r="Q23" i="6"/>
  <c r="Q17" i="6"/>
  <c r="Q11" i="6"/>
  <c r="S21" i="6"/>
  <c r="S15" i="6"/>
  <c r="S9" i="6"/>
  <c r="Q6" i="5"/>
  <c r="Q7" i="5"/>
  <c r="Q22" i="5"/>
  <c r="Q16" i="5"/>
  <c r="Q10" i="5"/>
  <c r="Q4" i="5"/>
  <c r="Q23" i="5"/>
  <c r="Q17" i="5"/>
  <c r="Q11" i="5"/>
  <c r="Q5" i="5"/>
  <c r="Q21" i="5"/>
  <c r="Q15" i="5"/>
  <c r="Q9" i="5"/>
  <c r="Q3" i="5"/>
  <c r="Q2" i="5"/>
  <c r="Q20" i="5"/>
  <c r="Q14" i="5"/>
  <c r="Q8" i="5"/>
  <c r="Q24" i="5"/>
  <c r="Q18" i="5"/>
  <c r="Q12" i="5"/>
  <c r="Q25" i="5"/>
  <c r="Q19" i="5"/>
  <c r="Q13" i="5"/>
  <c r="S2" i="5"/>
  <c r="S3" i="5"/>
  <c r="S8" i="5"/>
  <c r="S25" i="5"/>
  <c r="S19" i="5"/>
  <c r="S13" i="5"/>
  <c r="S7" i="5"/>
  <c r="S20" i="5"/>
  <c r="S24" i="5"/>
  <c r="S18" i="5"/>
  <c r="S12" i="5"/>
  <c r="S6" i="5"/>
  <c r="S23" i="5"/>
  <c r="S17" i="5"/>
  <c r="S11" i="5"/>
  <c r="S5" i="5"/>
  <c r="S14" i="5"/>
  <c r="S22" i="5"/>
  <c r="S16" i="5"/>
  <c r="S10" i="5"/>
  <c r="S4" i="5"/>
  <c r="S21" i="5"/>
  <c r="S15" i="5"/>
  <c r="S9" i="5"/>
  <c r="S20" i="4"/>
  <c r="Q7" i="4"/>
  <c r="S3" i="4"/>
  <c r="S8" i="4"/>
  <c r="Q23" i="4"/>
  <c r="Q17" i="4"/>
  <c r="Q11" i="4"/>
  <c r="Q5" i="4"/>
  <c r="S25" i="4"/>
  <c r="S19" i="4"/>
  <c r="S13" i="4"/>
  <c r="S7" i="4"/>
  <c r="S14" i="4"/>
  <c r="Q22" i="4"/>
  <c r="Q16" i="4"/>
  <c r="Q10" i="4"/>
  <c r="Q4" i="4"/>
  <c r="S24" i="4"/>
  <c r="S18" i="4"/>
  <c r="S12" i="4"/>
  <c r="S6" i="4"/>
  <c r="S2" i="4"/>
  <c r="Q21" i="4"/>
  <c r="Q15" i="4"/>
  <c r="Q9" i="4"/>
  <c r="Q3" i="4"/>
  <c r="S23" i="4"/>
  <c r="S17" i="4"/>
  <c r="S11" i="4"/>
  <c r="S5" i="4"/>
  <c r="Q24" i="4"/>
  <c r="Q18" i="4"/>
  <c r="Q12" i="4"/>
  <c r="Q2" i="4"/>
  <c r="Q20" i="4"/>
  <c r="Q14" i="4"/>
  <c r="Q8" i="4"/>
  <c r="S22" i="4"/>
  <c r="S16" i="4"/>
  <c r="S10" i="4"/>
  <c r="S4" i="4"/>
  <c r="Q25" i="4"/>
  <c r="Q19" i="4"/>
  <c r="Q13" i="4"/>
  <c r="S21" i="4"/>
  <c r="S15" i="4"/>
  <c r="S9" i="4"/>
  <c r="S20" i="3"/>
  <c r="S3" i="3"/>
  <c r="S8" i="3"/>
  <c r="S25" i="3"/>
  <c r="S19" i="3"/>
  <c r="S13" i="3"/>
  <c r="S7" i="3"/>
  <c r="S14" i="3"/>
  <c r="S24" i="3"/>
  <c r="S18" i="3"/>
  <c r="S12" i="3"/>
  <c r="S6" i="3"/>
  <c r="S2" i="3"/>
  <c r="S23" i="3"/>
  <c r="S17" i="3"/>
  <c r="S11" i="3"/>
  <c r="S5" i="3"/>
  <c r="S22" i="3"/>
  <c r="S16" i="3"/>
  <c r="S10" i="3"/>
  <c r="S4" i="3"/>
  <c r="S21" i="3"/>
  <c r="S15" i="3"/>
  <c r="S9" i="3"/>
  <c r="S2" i="2"/>
  <c r="S3" i="2"/>
  <c r="S8" i="2"/>
  <c r="S25" i="2"/>
  <c r="S19" i="2"/>
  <c r="S13" i="2"/>
  <c r="S7" i="2"/>
  <c r="S14" i="2"/>
  <c r="S24" i="2"/>
  <c r="S18" i="2"/>
  <c r="S12" i="2"/>
  <c r="S6" i="2"/>
  <c r="S20" i="2"/>
  <c r="S23" i="2"/>
  <c r="S17" i="2"/>
  <c r="S11" i="2"/>
  <c r="S5" i="2"/>
  <c r="S22" i="2"/>
  <c r="S16" i="2"/>
  <c r="S10" i="2"/>
  <c r="S4" i="2"/>
  <c r="S21" i="2"/>
  <c r="S15" i="2"/>
  <c r="S9" i="2"/>
  <c r="R25" i="1"/>
  <c r="S7" i="1"/>
  <c r="S2" i="1"/>
  <c r="S20" i="1"/>
  <c r="S14" i="1"/>
  <c r="S8" i="1"/>
  <c r="S25" i="1"/>
  <c r="S19" i="1"/>
  <c r="S13" i="1"/>
  <c r="S24" i="1"/>
  <c r="S18" i="1"/>
  <c r="S12" i="1"/>
  <c r="S6" i="1"/>
  <c r="S23" i="1"/>
  <c r="S17" i="1"/>
  <c r="S11" i="1"/>
  <c r="S5" i="1"/>
  <c r="S22" i="1"/>
  <c r="S16" i="1"/>
  <c r="S10" i="1"/>
  <c r="S4" i="1"/>
  <c r="S21" i="1"/>
  <c r="S15" i="1"/>
  <c r="S9" i="1"/>
  <c r="T15" i="8"/>
  <c r="T23" i="8"/>
  <c r="T14" i="8"/>
  <c r="T22" i="8"/>
  <c r="T6" i="8"/>
  <c r="T18" i="8"/>
  <c r="T13" i="8"/>
  <c r="T8" i="8"/>
  <c r="T4" i="8"/>
  <c r="T19" i="8"/>
  <c r="T9" i="8"/>
  <c r="T10" i="8"/>
  <c r="T5" i="8"/>
  <c r="T21" i="8"/>
  <c r="T16" i="8"/>
  <c r="T20" i="8"/>
  <c r="T12" i="8"/>
  <c r="T25" i="8"/>
  <c r="T3" i="8"/>
  <c r="T2" i="8"/>
  <c r="T11" i="8"/>
  <c r="T24" i="8"/>
  <c r="T17" i="8"/>
  <c r="S3" i="1"/>
</calcChain>
</file>

<file path=xl/sharedStrings.xml><?xml version="1.0" encoding="utf-8"?>
<sst xmlns="http://schemas.openxmlformats.org/spreadsheetml/2006/main" count="8962" uniqueCount="2102">
  <si>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</si>
  <si>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</si>
  <si>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</si>
  <si>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</si>
  <si>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</si>
  <si>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</si>
  <si>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</si>
  <si>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</si>
  <si>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</si>
  <si>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</si>
  <si>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</si>
  <si>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</si>
  <si>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</si>
  <si>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121427</t>
  </si>
  <si>
    <t>High Country Lumber and Mulch LLC</t>
  </si>
  <si>
    <t>Wood Delivery</t>
  </si>
  <si>
    <t>11563602</t>
  </si>
  <si>
    <t>Mixed Hardwood</t>
  </si>
  <si>
    <t>08.08.2022</t>
  </si>
  <si>
    <t>8:37:05</t>
  </si>
  <si>
    <t>9:15:36</t>
  </si>
  <si>
    <t>11564161</t>
  </si>
  <si>
    <t>10:22:18</t>
  </si>
  <si>
    <t>10:56:17</t>
  </si>
  <si>
    <t>122491</t>
  </si>
  <si>
    <t>McDowell Lumber and Pallet Co.</t>
  </si>
  <si>
    <t>11563600</t>
  </si>
  <si>
    <t>8:17:33</t>
  </si>
  <si>
    <t>8:47:38</t>
  </si>
  <si>
    <t>126249</t>
  </si>
  <si>
    <t>Kepley-Frank Hardwood Co.</t>
  </si>
  <si>
    <t>11562342</t>
  </si>
  <si>
    <t>3:30:28</t>
  </si>
  <si>
    <t>3:47:04</t>
  </si>
  <si>
    <t>11562348</t>
  </si>
  <si>
    <t>4:28:12</t>
  </si>
  <si>
    <t>4:47:26</t>
  </si>
  <si>
    <t>11563451</t>
  </si>
  <si>
    <t>Poplar</t>
  </si>
  <si>
    <t>7:29:59</t>
  </si>
  <si>
    <t>7:54:14</t>
  </si>
  <si>
    <t>11563943</t>
  </si>
  <si>
    <t>9:47:59</t>
  </si>
  <si>
    <t>10:30:33</t>
  </si>
  <si>
    <t>11564534</t>
  </si>
  <si>
    <t>13:20:02</t>
  </si>
  <si>
    <t>13:51:05</t>
  </si>
  <si>
    <t>11564825</t>
  </si>
  <si>
    <t>15:23:46</t>
  </si>
  <si>
    <t>16:01:59</t>
  </si>
  <si>
    <t>131973</t>
  </si>
  <si>
    <t>Shaver Wood Products LLC</t>
  </si>
  <si>
    <t>11562341</t>
  </si>
  <si>
    <t>3:10:14</t>
  </si>
  <si>
    <t>3:34:43</t>
  </si>
  <si>
    <t>11562796</t>
  </si>
  <si>
    <t>5:16:28</t>
  </si>
  <si>
    <t>5:48:54</t>
  </si>
  <si>
    <t>11563453</t>
  </si>
  <si>
    <t>7:40:00</t>
  </si>
  <si>
    <t>8:13:02</t>
  </si>
  <si>
    <t>132348</t>
  </si>
  <si>
    <t>Uwharrie Lumber Company</t>
  </si>
  <si>
    <t>11564935</t>
  </si>
  <si>
    <t>19:31:08</t>
  </si>
  <si>
    <t>19:56:25</t>
  </si>
  <si>
    <t>11564942</t>
  </si>
  <si>
    <t>20:03:59</t>
  </si>
  <si>
    <t>20:25:33</t>
  </si>
  <si>
    <t>11564970</t>
  </si>
  <si>
    <t>20:45:22</t>
  </si>
  <si>
    <t>21:10:32</t>
  </si>
  <si>
    <t>11565027</t>
  </si>
  <si>
    <t>22:13:46</t>
  </si>
  <si>
    <t>22:37:00</t>
  </si>
  <si>
    <t>11565032</t>
  </si>
  <si>
    <t>22:38:51</t>
  </si>
  <si>
    <t>23:05:10</t>
  </si>
  <si>
    <t>11565101</t>
  </si>
  <si>
    <t>23:23:58</t>
  </si>
  <si>
    <t>23:48:34</t>
  </si>
  <si>
    <t>11565117</t>
  </si>
  <si>
    <t>23:29:38</t>
  </si>
  <si>
    <t>23:59:51</t>
  </si>
  <si>
    <t>132671</t>
  </si>
  <si>
    <t>Piedmont Hardwood Lumber Co. Inc</t>
  </si>
  <si>
    <t>11564164</t>
  </si>
  <si>
    <t>10:41:25</t>
  </si>
  <si>
    <t>11:38:13</t>
  </si>
  <si>
    <t>11564829</t>
  </si>
  <si>
    <t>16:27:22</t>
  </si>
  <si>
    <t>17:02:30</t>
  </si>
  <si>
    <t>11564833</t>
  </si>
  <si>
    <t>17:31:43</t>
  </si>
  <si>
    <t>17:54:32</t>
  </si>
  <si>
    <t>133775</t>
  </si>
  <si>
    <t>High Rock Forest Products</t>
  </si>
  <si>
    <t>11563025</t>
  </si>
  <si>
    <t>5:48:31</t>
  </si>
  <si>
    <t>6:19:02</t>
  </si>
  <si>
    <t>133777</t>
  </si>
  <si>
    <t>Woodgrain Inc</t>
  </si>
  <si>
    <t>11563944</t>
  </si>
  <si>
    <t>9:50:59</t>
  </si>
  <si>
    <t>10:32:54</t>
  </si>
  <si>
    <t>11564349</t>
  </si>
  <si>
    <t>11:05:29</t>
  </si>
  <si>
    <t>11:45:41</t>
  </si>
  <si>
    <t>11564677</t>
  </si>
  <si>
    <t>13:42:56</t>
  </si>
  <si>
    <t>14:23:46</t>
  </si>
  <si>
    <t>11564764</t>
  </si>
  <si>
    <t>15:21:42</t>
  </si>
  <si>
    <t>15:43:21</t>
  </si>
  <si>
    <t>135245</t>
  </si>
  <si>
    <t>Poplar Ridge Lumber Co Inc</t>
  </si>
  <si>
    <t>11564257</t>
  </si>
  <si>
    <t>10:19:28</t>
  </si>
  <si>
    <t>10:59:52</t>
  </si>
  <si>
    <t>812275</t>
  </si>
  <si>
    <t>Sawdust       dec.wood    -    - -</t>
  </si>
  <si>
    <t>121422</t>
  </si>
  <si>
    <t>PalletOne of North Carolina</t>
  </si>
  <si>
    <t>11564158</t>
  </si>
  <si>
    <t>10:03:17</t>
  </si>
  <si>
    <t>10:48:57</t>
  </si>
  <si>
    <t>11563595</t>
  </si>
  <si>
    <t>7:47:31</t>
  </si>
  <si>
    <t>8:19:31</t>
  </si>
  <si>
    <t>11564160</t>
  </si>
  <si>
    <t>10:12:28</t>
  </si>
  <si>
    <t>10:37:21</t>
  </si>
  <si>
    <t>11564533</t>
  </si>
  <si>
    <t>13:13:25</t>
  </si>
  <si>
    <t>13:36:13</t>
  </si>
  <si>
    <t>11564827</t>
  </si>
  <si>
    <t>15:43:29</t>
  </si>
  <si>
    <t>16:20:39</t>
  </si>
  <si>
    <t>11564353</t>
  </si>
  <si>
    <t>11:37:35</t>
  </si>
  <si>
    <t>12:11:44</t>
  </si>
  <si>
    <t>131860</t>
  </si>
  <si>
    <t>Hopkins Lumber Contractors Inc</t>
  </si>
  <si>
    <t>11563599</t>
  </si>
  <si>
    <t>8:06:43</t>
  </si>
  <si>
    <t>9:03:32</t>
  </si>
  <si>
    <t>11563596</t>
  </si>
  <si>
    <t>7:49:20</t>
  </si>
  <si>
    <t>8:29:55</t>
  </si>
  <si>
    <t>11564676</t>
  </si>
  <si>
    <t>13:29:40</t>
  </si>
  <si>
    <t>14:05:35</t>
  </si>
  <si>
    <t>LZ-Uwharrie Lumber Sawdust</t>
  </si>
  <si>
    <t>11563024</t>
  </si>
  <si>
    <t>5:47:00</t>
  </si>
  <si>
    <t>6:07:47</t>
  </si>
  <si>
    <t>11563597</t>
  </si>
  <si>
    <t>7:51:15</t>
  </si>
  <si>
    <t>8:44:58</t>
  </si>
  <si>
    <t>11564680</t>
  </si>
  <si>
    <t>13:54:44</t>
  </si>
  <si>
    <t>14:32:31</t>
  </si>
  <si>
    <t>11563941</t>
  </si>
  <si>
    <t>9:34:15</t>
  </si>
  <si>
    <t>10:18:25</t>
  </si>
  <si>
    <t>134022</t>
  </si>
  <si>
    <t>R &amp; M Lumber</t>
  </si>
  <si>
    <t>11564531</t>
  </si>
  <si>
    <t>12:45:58</t>
  </si>
  <si>
    <t>13:14:57</t>
  </si>
  <si>
    <t>1474070</t>
  </si>
  <si>
    <t>Sawdust     Pine             -    - -</t>
  </si>
  <si>
    <t>122405</t>
  </si>
  <si>
    <t>Jordan Lumber &amp; Supply</t>
  </si>
  <si>
    <t>11562344</t>
  </si>
  <si>
    <t>Southern Yellow Pine</t>
  </si>
  <si>
    <t>4:04:24</t>
  </si>
  <si>
    <t>4:23:20</t>
  </si>
  <si>
    <t>11562345</t>
  </si>
  <si>
    <t>4:15:33</t>
  </si>
  <si>
    <t>4:33:48</t>
  </si>
  <si>
    <t>11563450</t>
  </si>
  <si>
    <t>7:22:18</t>
  </si>
  <si>
    <t>7:42:53</t>
  </si>
  <si>
    <t>11564162</t>
  </si>
  <si>
    <t>10:24:27</t>
  </si>
  <si>
    <t>11:07:02</t>
  </si>
  <si>
    <t>11564681</t>
  </si>
  <si>
    <t>13:56:47</t>
  </si>
  <si>
    <t>14:41:25</t>
  </si>
  <si>
    <t>11564922</t>
  </si>
  <si>
    <t>19:23:15</t>
  </si>
  <si>
    <t>19:42:14</t>
  </si>
  <si>
    <t>11565056</t>
  </si>
  <si>
    <t>22:51:47</t>
  </si>
  <si>
    <t>23:24:30</t>
  </si>
  <si>
    <t>122406</t>
  </si>
  <si>
    <t>H. W. Culp Lumber Co.</t>
  </si>
  <si>
    <t>11562790</t>
  </si>
  <si>
    <t>4:40:16</t>
  </si>
  <si>
    <t>5:04:17</t>
  </si>
  <si>
    <t>11563940</t>
  </si>
  <si>
    <t>9:19:27</t>
  </si>
  <si>
    <t>9:43:02</t>
  </si>
  <si>
    <t>11564527</t>
  </si>
  <si>
    <t>12:14:04</t>
  </si>
  <si>
    <t>12:34:37</t>
  </si>
  <si>
    <t>11564756</t>
  </si>
  <si>
    <t>14:21:48</t>
  </si>
  <si>
    <t>14:49:57</t>
  </si>
  <si>
    <t>126302</t>
  </si>
  <si>
    <t>Troy Lumber Company</t>
  </si>
  <si>
    <t>LZ Troy Lumber Co S</t>
  </si>
  <si>
    <t>11564678</t>
  </si>
  <si>
    <t>Shavings</t>
  </si>
  <si>
    <t>13:44:59</t>
  </si>
  <si>
    <t>14:22:08</t>
  </si>
  <si>
    <t>130657</t>
  </si>
  <si>
    <t>S &amp; L Sawmills</t>
  </si>
  <si>
    <t>11562795</t>
  </si>
  <si>
    <t>5:14:32</t>
  </si>
  <si>
    <t>5:33:32</t>
  </si>
  <si>
    <t>131853</t>
  </si>
  <si>
    <t>Pine Products, LLC</t>
  </si>
  <si>
    <t>11563942</t>
  </si>
  <si>
    <t>9:37:03</t>
  </si>
  <si>
    <t>10:15:15</t>
  </si>
  <si>
    <t>11564163</t>
  </si>
  <si>
    <t>10:39:39</t>
  </si>
  <si>
    <t>11:11:56</t>
  </si>
  <si>
    <t>11564351</t>
  </si>
  <si>
    <t>11:14:20</t>
  </si>
  <si>
    <t>11:58:01</t>
  </si>
  <si>
    <t>11564675</t>
  </si>
  <si>
    <t>13:21:38</t>
  </si>
  <si>
    <t>14:00:30</t>
  </si>
  <si>
    <t>11564887</t>
  </si>
  <si>
    <t>17:50:02</t>
  </si>
  <si>
    <t>18:21:45</t>
  </si>
  <si>
    <t>LZ-Hopkins-Critz Mill</t>
  </si>
  <si>
    <t>11563446</t>
  </si>
  <si>
    <t>7:05:41</t>
  </si>
  <si>
    <t>7:27:29</t>
  </si>
  <si>
    <t>11564346</t>
  </si>
  <si>
    <t>10:50:06</t>
  </si>
  <si>
    <t>11:40:01</t>
  </si>
  <si>
    <t>11564971</t>
  </si>
  <si>
    <t>20:49:11</t>
  </si>
  <si>
    <t>21:21:38</t>
  </si>
  <si>
    <t>151663</t>
  </si>
  <si>
    <t>New Hope Hardwoods</t>
  </si>
  <si>
    <t>11564936</t>
  </si>
  <si>
    <t>19:34:36</t>
  </si>
  <si>
    <t>20:12:20</t>
  </si>
  <si>
    <t>1506200</t>
  </si>
  <si>
    <t>Chips         pine        -    - d</t>
  </si>
  <si>
    <t>11562343</t>
  </si>
  <si>
    <t>3:37:56</t>
  </si>
  <si>
    <t>3:59:18</t>
  </si>
  <si>
    <t>11562488</t>
  </si>
  <si>
    <t>6:06:50</t>
  </si>
  <si>
    <t>6:30:17</t>
  </si>
  <si>
    <t>11563023</t>
  </si>
  <si>
    <t>5:42:25</t>
  </si>
  <si>
    <t>6:45:53</t>
  </si>
  <si>
    <t>11563445</t>
  </si>
  <si>
    <t>7:01:37</t>
  </si>
  <si>
    <t>7:22:35</t>
  </si>
  <si>
    <t>11563452</t>
  </si>
  <si>
    <t>7:32:38</t>
  </si>
  <si>
    <t>7:55:58</t>
  </si>
  <si>
    <t>11563938</t>
  </si>
  <si>
    <t>9:15:17</t>
  </si>
  <si>
    <t>9:35:48</t>
  </si>
  <si>
    <t>11564155</t>
  </si>
  <si>
    <t>9:52:25</t>
  </si>
  <si>
    <t>10:25:59</t>
  </si>
  <si>
    <t>11564350</t>
  </si>
  <si>
    <t>11:07:17</t>
  </si>
  <si>
    <t>11:43:55</t>
  </si>
  <si>
    <t>11564354</t>
  </si>
  <si>
    <t>11:51:35</t>
  </si>
  <si>
    <t>12:20:37</t>
  </si>
  <si>
    <t>11564530</t>
  </si>
  <si>
    <t>12:43:23</t>
  </si>
  <si>
    <t>13:06:46</t>
  </si>
  <si>
    <t>11564684</t>
  </si>
  <si>
    <t>14:04:16</t>
  </si>
  <si>
    <t>14:27:25</t>
  </si>
  <si>
    <t>11562346</t>
  </si>
  <si>
    <t>4:19:04</t>
  </si>
  <si>
    <t>4:36:39</t>
  </si>
  <si>
    <t>11562349</t>
  </si>
  <si>
    <t>4:30:20</t>
  </si>
  <si>
    <t>5:01:26</t>
  </si>
  <si>
    <t>11563200</t>
  </si>
  <si>
    <t>6:09:07</t>
  </si>
  <si>
    <t>7:02:01</t>
  </si>
  <si>
    <t>11563207</t>
  </si>
  <si>
    <t>6:51:28</t>
  </si>
  <si>
    <t>7:19:05</t>
  </si>
  <si>
    <t>11563454</t>
  </si>
  <si>
    <t>7:41:26</t>
  </si>
  <si>
    <t>8:04:28</t>
  </si>
  <si>
    <t>11563604</t>
  </si>
  <si>
    <t>8:52:47</t>
  </si>
  <si>
    <t>9:13:44</t>
  </si>
  <si>
    <t>11564159</t>
  </si>
  <si>
    <t>10:04:54</t>
  </si>
  <si>
    <t>10:46:56</t>
  </si>
  <si>
    <t>11564529</t>
  </si>
  <si>
    <t>12:24:14</t>
  </si>
  <si>
    <t>12:56:13</t>
  </si>
  <si>
    <t>11564759</t>
  </si>
  <si>
    <t>14:38:44</t>
  </si>
  <si>
    <t>15:18:40</t>
  </si>
  <si>
    <t>LZ Troy Lumber Chipmill</t>
  </si>
  <si>
    <t>11563202</t>
  </si>
  <si>
    <t>6:20:09</t>
  </si>
  <si>
    <t>7:13:47</t>
  </si>
  <si>
    <t>11564525</t>
  </si>
  <si>
    <t>11:54:29</t>
  </si>
  <si>
    <t>12:37:41</t>
  </si>
  <si>
    <t>LZ Troy Lumber Sawmill</t>
  </si>
  <si>
    <t>11562347</t>
  </si>
  <si>
    <t>4:25:59</t>
  </si>
  <si>
    <t>4:50:53</t>
  </si>
  <si>
    <t>11563601</t>
  </si>
  <si>
    <t>8:27:12</t>
  </si>
  <si>
    <t>8:49:03</t>
  </si>
  <si>
    <t>11563939</t>
  </si>
  <si>
    <t>9:17:39</t>
  </si>
  <si>
    <t>9:54:54</t>
  </si>
  <si>
    <t>11564347</t>
  </si>
  <si>
    <t>11:02:02</t>
  </si>
  <si>
    <t>11:33:21</t>
  </si>
  <si>
    <t>11564348</t>
  </si>
  <si>
    <t>11:03:37</t>
  </si>
  <si>
    <t>11:42:16</t>
  </si>
  <si>
    <t>11564352</t>
  </si>
  <si>
    <t>11:32:39</t>
  </si>
  <si>
    <t>11:52:21</t>
  </si>
  <si>
    <t>11564679</t>
  </si>
  <si>
    <t>13:46:46</t>
  </si>
  <si>
    <t>14:10:47</t>
  </si>
  <si>
    <t>11564758</t>
  </si>
  <si>
    <t>14:37:13</t>
  </si>
  <si>
    <t>15:17:13</t>
  </si>
  <si>
    <t>11564761</t>
  </si>
  <si>
    <t>15:04:17</t>
  </si>
  <si>
    <t>15:47:56</t>
  </si>
  <si>
    <t>11564763</t>
  </si>
  <si>
    <t>15:20:19</t>
  </si>
  <si>
    <t>16:03:45</t>
  </si>
  <si>
    <t>131651</t>
  </si>
  <si>
    <t>Triple-N Lumber</t>
  </si>
  <si>
    <t>11564532</t>
  </si>
  <si>
    <t>12:58:32</t>
  </si>
  <si>
    <t>13:27:42</t>
  </si>
  <si>
    <t>11564682</t>
  </si>
  <si>
    <t>13:58:36</t>
  </si>
  <si>
    <t>14:25:45</t>
  </si>
  <si>
    <t>11563204</t>
  </si>
  <si>
    <t>6:30:31</t>
  </si>
  <si>
    <t>7:25:54</t>
  </si>
  <si>
    <t>11564760</t>
  </si>
  <si>
    <t>15:02:01</t>
  </si>
  <si>
    <t>15:28:56</t>
  </si>
  <si>
    <t>11561589</t>
  </si>
  <si>
    <t>1:35:45</t>
  </si>
  <si>
    <t>1:55:19</t>
  </si>
  <si>
    <t>11562791</t>
  </si>
  <si>
    <t>4:45:05</t>
  </si>
  <si>
    <t>5:14:55</t>
  </si>
  <si>
    <t>11565158</t>
  </si>
  <si>
    <t>23:51:36</t>
  </si>
  <si>
    <t>11564832</t>
  </si>
  <si>
    <t>17:17:26</t>
  </si>
  <si>
    <t>17:37:01</t>
  </si>
  <si>
    <t>132367</t>
  </si>
  <si>
    <t>Boise Cascade Company</t>
  </si>
  <si>
    <t>11562340</t>
  </si>
  <si>
    <t>3:01:39</t>
  </si>
  <si>
    <t>3:29:39</t>
  </si>
  <si>
    <t>11563022</t>
  </si>
  <si>
    <t>5:31:07</t>
  </si>
  <si>
    <t>6:34:17</t>
  </si>
  <si>
    <t>11564157</t>
  </si>
  <si>
    <t>10:01:54</t>
  </si>
  <si>
    <t>10:39:22</t>
  </si>
  <si>
    <t>11564757</t>
  </si>
  <si>
    <t>14:27:33</t>
  </si>
  <si>
    <t>14:57:26</t>
  </si>
  <si>
    <t>11564924</t>
  </si>
  <si>
    <t>19:28:57</t>
  </si>
  <si>
    <t>19:59:41</t>
  </si>
  <si>
    <t>11564972</t>
  </si>
  <si>
    <t>20:50:47</t>
  </si>
  <si>
    <t>21:16:23</t>
  </si>
  <si>
    <t>11565099</t>
  </si>
  <si>
    <t>23:21:45</t>
  </si>
  <si>
    <t>23:46:08</t>
  </si>
  <si>
    <t>11565155</t>
  </si>
  <si>
    <t>23:49:32</t>
  </si>
  <si>
    <t>133767</t>
  </si>
  <si>
    <t>Carolina Wood Enterprises</t>
  </si>
  <si>
    <t>11563598</t>
  </si>
  <si>
    <t>7:53:03</t>
  </si>
  <si>
    <t>8:21:12</t>
  </si>
  <si>
    <t>133776</t>
  </si>
  <si>
    <t>Hull Brothers Lumber Co.</t>
  </si>
  <si>
    <t>11564526</t>
  </si>
  <si>
    <t>12:11:36</t>
  </si>
  <si>
    <t>12:46:04</t>
  </si>
  <si>
    <t>LZ Woodgrain - Independence VA</t>
  </si>
  <si>
    <t>11563021</t>
  </si>
  <si>
    <t>White Pine</t>
  </si>
  <si>
    <t>5:28:50</t>
  </si>
  <si>
    <t>6:21:19</t>
  </si>
  <si>
    <t>11564345</t>
  </si>
  <si>
    <t>10:46:23</t>
  </si>
  <si>
    <t>11:03:32</t>
  </si>
  <si>
    <t>11564683</t>
  </si>
  <si>
    <t>14:01:40</t>
  </si>
  <si>
    <t>14:47:59</t>
  </si>
  <si>
    <t>11564830</t>
  </si>
  <si>
    <t>16:43:09</t>
  </si>
  <si>
    <t>17:09:32</t>
  </si>
  <si>
    <t>11564943</t>
  </si>
  <si>
    <t>20:05:51</t>
  </si>
  <si>
    <t>20:28:04</t>
  </si>
  <si>
    <t>11564967</t>
  </si>
  <si>
    <t>20:29:05</t>
  </si>
  <si>
    <t>21:03:33</t>
  </si>
  <si>
    <t>11565029</t>
  </si>
  <si>
    <t>22:23:10</t>
  </si>
  <si>
    <t>22:43:24</t>
  </si>
  <si>
    <t>143118</t>
  </si>
  <si>
    <t>Gregory Lumber, Inc</t>
  </si>
  <si>
    <t>11561588</t>
  </si>
  <si>
    <t>1:08:48</t>
  </si>
  <si>
    <t>1:31:05</t>
  </si>
  <si>
    <t>11562797</t>
  </si>
  <si>
    <t>5:21:14</t>
  </si>
  <si>
    <t>5:44:29</t>
  </si>
  <si>
    <t>11565033</t>
  </si>
  <si>
    <t>22:46:43</t>
  </si>
  <si>
    <t>23:12:24</t>
  </si>
  <si>
    <t>1545607</t>
  </si>
  <si>
    <t>Pre-Consumer RC Solid Wood Chips</t>
  </si>
  <si>
    <t>137602</t>
  </si>
  <si>
    <t>Clayton Homes</t>
  </si>
  <si>
    <t>Recycling</t>
  </si>
  <si>
    <t>11564831</t>
  </si>
  <si>
    <t>16:48:55</t>
  </si>
  <si>
    <t>17:21:58</t>
  </si>
  <si>
    <t>1558234</t>
  </si>
  <si>
    <t>In-woods chips  coniferous w. -    - d</t>
  </si>
  <si>
    <t>133738</t>
  </si>
  <si>
    <t>Pine State Group Inc</t>
  </si>
  <si>
    <t>LZ Pine State - Pelham</t>
  </si>
  <si>
    <t>11564156</t>
  </si>
  <si>
    <t>9:58:36</t>
  </si>
  <si>
    <t>10:20:41</t>
  </si>
  <si>
    <t>133808</t>
  </si>
  <si>
    <t>Bowling Logging and Chipping Inc.</t>
  </si>
  <si>
    <t>LZ-Bowling-Rake's Tract</t>
  </si>
  <si>
    <t>11565104</t>
  </si>
  <si>
    <t>23:26:56</t>
  </si>
  <si>
    <t>136545</t>
  </si>
  <si>
    <t>Brinegar Enterprises</t>
  </si>
  <si>
    <t>LZ- Brinegar-Patrick</t>
  </si>
  <si>
    <t>11562798</t>
  </si>
  <si>
    <t>5:23:07</t>
  </si>
  <si>
    <t>6:05:19</t>
  </si>
  <si>
    <t>1558235</t>
  </si>
  <si>
    <t>In-woods chips  deciduous w. -    - d</t>
  </si>
  <si>
    <t>11564826</t>
  </si>
  <si>
    <t>15:35:58</t>
  </si>
  <si>
    <t>16:09:00</t>
  </si>
  <si>
    <t>141801</t>
  </si>
  <si>
    <t>Select Timber Services, Inc</t>
  </si>
  <si>
    <t>LZ-Select-Forsyth</t>
  </si>
  <si>
    <t>11563603</t>
  </si>
  <si>
    <t>8:39:48</t>
  </si>
  <si>
    <t>9:25:57</t>
  </si>
  <si>
    <t>11564528</t>
  </si>
  <si>
    <t>12:19:39</t>
  </si>
  <si>
    <t>12:50:53</t>
  </si>
  <si>
    <t>11564828</t>
  </si>
  <si>
    <t>16:20:18</t>
  </si>
  <si>
    <t>16:42:30</t>
  </si>
  <si>
    <t>11566754</t>
  </si>
  <si>
    <t>09.08.2022</t>
  </si>
  <si>
    <t>6:56:18</t>
  </si>
  <si>
    <t>7:44:17</t>
  </si>
  <si>
    <t>11567719</t>
  </si>
  <si>
    <t>10:31:49</t>
  </si>
  <si>
    <t>11:04:19</t>
  </si>
  <si>
    <t>11567884</t>
  </si>
  <si>
    <t>11:32:14</t>
  </si>
  <si>
    <t>12:43:50</t>
  </si>
  <si>
    <t>11568258</t>
  </si>
  <si>
    <t>15:15:39</t>
  </si>
  <si>
    <t>15:48:58</t>
  </si>
  <si>
    <t>11566661</t>
  </si>
  <si>
    <t>5:51:46</t>
  </si>
  <si>
    <t>6:31:43</t>
  </si>
  <si>
    <t>11567721</t>
  </si>
  <si>
    <t>10:42:56</t>
  </si>
  <si>
    <t>11:05:43</t>
  </si>
  <si>
    <t>11568181</t>
  </si>
  <si>
    <t>14:36:26</t>
  </si>
  <si>
    <t>15:07:28</t>
  </si>
  <si>
    <t>11566751</t>
  </si>
  <si>
    <t>6:51:48</t>
  </si>
  <si>
    <t>7:31:06</t>
  </si>
  <si>
    <t>11567033</t>
  </si>
  <si>
    <t>7:56:21</t>
  </si>
  <si>
    <t>8:46:43</t>
  </si>
  <si>
    <t>11567993</t>
  </si>
  <si>
    <t>12:28:09</t>
  </si>
  <si>
    <t>13:24:41</t>
  </si>
  <si>
    <t>11566577</t>
  </si>
  <si>
    <t>5:28:40</t>
  </si>
  <si>
    <t>5:51:57</t>
  </si>
  <si>
    <t>11567881</t>
  </si>
  <si>
    <t>11:21:17</t>
  </si>
  <si>
    <t>12:08:18</t>
  </si>
  <si>
    <t>11568522</t>
  </si>
  <si>
    <t>23:06:27</t>
  </si>
  <si>
    <t>23:36:41</t>
  </si>
  <si>
    <t>11567269</t>
  </si>
  <si>
    <t>8:18:34</t>
  </si>
  <si>
    <t>8:54:36</t>
  </si>
  <si>
    <t>134020</t>
  </si>
  <si>
    <t>Stoneville Lumber Co., Inc</t>
  </si>
  <si>
    <t>11568261</t>
  </si>
  <si>
    <t>15:22:07</t>
  </si>
  <si>
    <t>16:22:58</t>
  </si>
  <si>
    <t>141453</t>
  </si>
  <si>
    <t>Hendrix Lumber Co.</t>
  </si>
  <si>
    <t>11566938</t>
  </si>
  <si>
    <t>7:03:52</t>
  </si>
  <si>
    <t>7:38:57</t>
  </si>
  <si>
    <t>11568255</t>
  </si>
  <si>
    <t>15:05:25</t>
  </si>
  <si>
    <t>15:34:45</t>
  </si>
  <si>
    <t>11568307</t>
  </si>
  <si>
    <t>16:17:53</t>
  </si>
  <si>
    <t>16:45:24</t>
  </si>
  <si>
    <t>143121</t>
  </si>
  <si>
    <t>Southern Forest Products</t>
  </si>
  <si>
    <t>11566747</t>
  </si>
  <si>
    <t>6:47:32</t>
  </si>
  <si>
    <t>7:23:00</t>
  </si>
  <si>
    <t>145712</t>
  </si>
  <si>
    <t>Bumgarner Lumber Inc</t>
  </si>
  <si>
    <t>11567201</t>
  </si>
  <si>
    <t>8:10:44</t>
  </si>
  <si>
    <t>9:30:05</t>
  </si>
  <si>
    <t>11565975</t>
  </si>
  <si>
    <t>3:11:43</t>
  </si>
  <si>
    <t>3:31:41</t>
  </si>
  <si>
    <t>11566213</t>
  </si>
  <si>
    <t>4:09:05</t>
  </si>
  <si>
    <t>4:26:54</t>
  </si>
  <si>
    <t>11566936</t>
  </si>
  <si>
    <t>6:57:58</t>
  </si>
  <si>
    <t>7:57:54</t>
  </si>
  <si>
    <t>11567722</t>
  </si>
  <si>
    <t>10:46:32</t>
  </si>
  <si>
    <t>11:16:03</t>
  </si>
  <si>
    <t>11568384</t>
  </si>
  <si>
    <t>18:09:57</t>
  </si>
  <si>
    <t>18:29:16</t>
  </si>
  <si>
    <t>11568467</t>
  </si>
  <si>
    <t>21:42:36</t>
  </si>
  <si>
    <t>22:04:49</t>
  </si>
  <si>
    <t>LZ Jordan Lumber S</t>
  </si>
  <si>
    <t>11566749</t>
  </si>
  <si>
    <t>6:49:06</t>
  </si>
  <si>
    <t>7:19:21</t>
  </si>
  <si>
    <t>11567718</t>
  </si>
  <si>
    <t>10:16:51</t>
  </si>
  <si>
    <t>10:38:07</t>
  </si>
  <si>
    <t>11568094</t>
  </si>
  <si>
    <t>13:26:11</t>
  </si>
  <si>
    <t>13:44:27</t>
  </si>
  <si>
    <t>11567520</t>
  </si>
  <si>
    <t>9:45:41</t>
  </si>
  <si>
    <t>10:15:54</t>
  </si>
  <si>
    <t>11567990</t>
  </si>
  <si>
    <t>11:58:14</t>
  </si>
  <si>
    <t>12:35:02</t>
  </si>
  <si>
    <t>11568179</t>
  </si>
  <si>
    <t>14:23:36</t>
  </si>
  <si>
    <t>14:48:05</t>
  </si>
  <si>
    <t>11566636</t>
  </si>
  <si>
    <t>5:42:42</t>
  </si>
  <si>
    <t>6:19:58</t>
  </si>
  <si>
    <t>11568180</t>
  </si>
  <si>
    <t>14:30:17</t>
  </si>
  <si>
    <t>14:53:26</t>
  </si>
  <si>
    <t>11566752</t>
  </si>
  <si>
    <t>6:53:32</t>
  </si>
  <si>
    <t>7:48:35</t>
  </si>
  <si>
    <t>11567330</t>
  </si>
  <si>
    <t>8:41:20</t>
  </si>
  <si>
    <t>9:15:13</t>
  </si>
  <si>
    <t>11566010</t>
  </si>
  <si>
    <t>3:23:26</t>
  </si>
  <si>
    <t>3:40:57</t>
  </si>
  <si>
    <t>11567723</t>
  </si>
  <si>
    <t>10:48:33</t>
  </si>
  <si>
    <t>11:21:37</t>
  </si>
  <si>
    <t>11568560</t>
  </si>
  <si>
    <t>23:34:00</t>
  </si>
  <si>
    <t>23:55:18</t>
  </si>
  <si>
    <t>11566745</t>
  </si>
  <si>
    <t>6:10:22</t>
  </si>
  <si>
    <t>6:43:34</t>
  </si>
  <si>
    <t>11566939</t>
  </si>
  <si>
    <t>7:05:25</t>
  </si>
  <si>
    <t>8:16:26</t>
  </si>
  <si>
    <t>11568176</t>
  </si>
  <si>
    <t>13:34:56</t>
  </si>
  <si>
    <t>14:13:05</t>
  </si>
  <si>
    <t>11568309</t>
  </si>
  <si>
    <t>17:38:18</t>
  </si>
  <si>
    <t>17:55:10</t>
  </si>
  <si>
    <t>11568470</t>
  </si>
  <si>
    <t>21:59:44</t>
  </si>
  <si>
    <t>22:23:44</t>
  </si>
  <si>
    <t>11566300</t>
  </si>
  <si>
    <t>4:27:51</t>
  </si>
  <si>
    <t>4:51:03</t>
  </si>
  <si>
    <t>11566557</t>
  </si>
  <si>
    <t>5:22:25</t>
  </si>
  <si>
    <t>6:10:47</t>
  </si>
  <si>
    <t>11566940</t>
  </si>
  <si>
    <t>7:07:36</t>
  </si>
  <si>
    <t>7:35:47</t>
  </si>
  <si>
    <t>11567374</t>
  </si>
  <si>
    <t>8:36:46</t>
  </si>
  <si>
    <t>9:12:50</t>
  </si>
  <si>
    <t>11567717</t>
  </si>
  <si>
    <t>10:14:51</t>
  </si>
  <si>
    <t>10:39:31</t>
  </si>
  <si>
    <t>11567883</t>
  </si>
  <si>
    <t>11:30:32</t>
  </si>
  <si>
    <t>12:03:35</t>
  </si>
  <si>
    <t>11568086</t>
  </si>
  <si>
    <t>12:45:31</t>
  </si>
  <si>
    <t>13:09:46</t>
  </si>
  <si>
    <t>11566249</t>
  </si>
  <si>
    <t>4:22:04</t>
  </si>
  <si>
    <t>4:40:35</t>
  </si>
  <si>
    <t>11567029</t>
  </si>
  <si>
    <t>7:35:23</t>
  </si>
  <si>
    <t>8:02:04</t>
  </si>
  <si>
    <t>11567034</t>
  </si>
  <si>
    <t>7:59:09</t>
  </si>
  <si>
    <t>8:25:30</t>
  </si>
  <si>
    <t>11567329</t>
  </si>
  <si>
    <t>8:40:03</t>
  </si>
  <si>
    <t>9:18:57</t>
  </si>
  <si>
    <t>11567523</t>
  </si>
  <si>
    <t>10:06:29</t>
  </si>
  <si>
    <t>10:36:31</t>
  </si>
  <si>
    <t>11567994</t>
  </si>
  <si>
    <t>12:29:53</t>
  </si>
  <si>
    <t>13:13:40</t>
  </si>
  <si>
    <t>11567028</t>
  </si>
  <si>
    <t>7:30:47</t>
  </si>
  <si>
    <t>8:20:05</t>
  </si>
  <si>
    <t>11567198</t>
  </si>
  <si>
    <t>8:08:49</t>
  </si>
  <si>
    <t>9:02:53</t>
  </si>
  <si>
    <t>11567524</t>
  </si>
  <si>
    <t>10:08:44</t>
  </si>
  <si>
    <t>10:51:24</t>
  </si>
  <si>
    <t>11568178</t>
  </si>
  <si>
    <t>14:14:58</t>
  </si>
  <si>
    <t>15:02:12</t>
  </si>
  <si>
    <t>11568262</t>
  </si>
  <si>
    <t>15:37:33</t>
  </si>
  <si>
    <t>16:05:13</t>
  </si>
  <si>
    <t>11566555</t>
  </si>
  <si>
    <t>5:20:47</t>
  </si>
  <si>
    <t>6:01:49</t>
  </si>
  <si>
    <t>11567519</t>
  </si>
  <si>
    <t>9:41:46</t>
  </si>
  <si>
    <t>10:41:58</t>
  </si>
  <si>
    <t>11567720</t>
  </si>
  <si>
    <t>10:40:49</t>
  </si>
  <si>
    <t>11:13:45</t>
  </si>
  <si>
    <t>11567877</t>
  </si>
  <si>
    <t>11:07:23</t>
  </si>
  <si>
    <t>11:43:54</t>
  </si>
  <si>
    <t>11567991</t>
  </si>
  <si>
    <t>12:06:01</t>
  </si>
  <si>
    <t>13:03:17</t>
  </si>
  <si>
    <t>11568087</t>
  </si>
  <si>
    <t>12:56:21</t>
  </si>
  <si>
    <t>13:41:58</t>
  </si>
  <si>
    <t>11568088</t>
  </si>
  <si>
    <t>12:57:59</t>
  </si>
  <si>
    <t>13:48:27</t>
  </si>
  <si>
    <t>11568090</t>
  </si>
  <si>
    <t>13:06:24</t>
  </si>
  <si>
    <t>14:03:07</t>
  </si>
  <si>
    <t>11568182</t>
  </si>
  <si>
    <t>14:38:25</t>
  </si>
  <si>
    <t>15:20:32</t>
  </si>
  <si>
    <t>11567331</t>
  </si>
  <si>
    <t>8:58:33</t>
  </si>
  <si>
    <t>9:32:11</t>
  </si>
  <si>
    <t>11568093</t>
  </si>
  <si>
    <t>13:20:34</t>
  </si>
  <si>
    <t>14:34:27</t>
  </si>
  <si>
    <t>11567724</t>
  </si>
  <si>
    <t>10:59:13</t>
  </si>
  <si>
    <t>11:18:35</t>
  </si>
  <si>
    <t>11568257</t>
  </si>
  <si>
    <t>15:14:02</t>
  </si>
  <si>
    <t>15:37:48</t>
  </si>
  <si>
    <t>11565962</t>
  </si>
  <si>
    <t>3:10:43</t>
  </si>
  <si>
    <t>3:39:27</t>
  </si>
  <si>
    <t>11565555</t>
  </si>
  <si>
    <t>1:24:09</t>
  </si>
  <si>
    <t>1:44:34</t>
  </si>
  <si>
    <t>11568463</t>
  </si>
  <si>
    <t>21:11:28</t>
  </si>
  <si>
    <t>21:32:57</t>
  </si>
  <si>
    <t>131974</t>
  </si>
  <si>
    <t>Southern Veneer Specialty Products</t>
  </si>
  <si>
    <t>11566326</t>
  </si>
  <si>
    <t>4:29:45</t>
  </si>
  <si>
    <t>4:53:40</t>
  </si>
  <si>
    <t>11567879</t>
  </si>
  <si>
    <t>11:10:57</t>
  </si>
  <si>
    <t>11:58:32</t>
  </si>
  <si>
    <t>11565418</t>
  </si>
  <si>
    <t>0:50:22</t>
  </si>
  <si>
    <t>1:12:46</t>
  </si>
  <si>
    <t>11566146</t>
  </si>
  <si>
    <t>3:53:24</t>
  </si>
  <si>
    <t>4:20:08</t>
  </si>
  <si>
    <t>11566520</t>
  </si>
  <si>
    <t>5:18:47</t>
  </si>
  <si>
    <t>5:44:25</t>
  </si>
  <si>
    <t>11566581</t>
  </si>
  <si>
    <t>5:30:14</t>
  </si>
  <si>
    <t>6:24:53</t>
  </si>
  <si>
    <t>11567988</t>
  </si>
  <si>
    <t>11:49:16</t>
  </si>
  <si>
    <t>12:41:41</t>
  </si>
  <si>
    <t>11568264</t>
  </si>
  <si>
    <t>15:50:37</t>
  </si>
  <si>
    <t>16:34:25</t>
  </si>
  <si>
    <t>11568422</t>
  </si>
  <si>
    <t>20:36:03</t>
  </si>
  <si>
    <t>21:00:05</t>
  </si>
  <si>
    <t>11568469</t>
  </si>
  <si>
    <t>21:53:16</t>
  </si>
  <si>
    <t>22:18:18</t>
  </si>
  <si>
    <t>11568557</t>
  </si>
  <si>
    <t>23:28:59</t>
  </si>
  <si>
    <t>23:52:39</t>
  </si>
  <si>
    <t>11566628</t>
  </si>
  <si>
    <t>5:38:06</t>
  </si>
  <si>
    <t>6:46:06</t>
  </si>
  <si>
    <t>11567197</t>
  </si>
  <si>
    <t>8:02:39</t>
  </si>
  <si>
    <t>8:39:28</t>
  </si>
  <si>
    <t>11567334</t>
  </si>
  <si>
    <t>9:08:59</t>
  </si>
  <si>
    <t>9:44:01</t>
  </si>
  <si>
    <t>11567987</t>
  </si>
  <si>
    <t>11:47:29</t>
  </si>
  <si>
    <t>12:21:13</t>
  </si>
  <si>
    <t>11567517</t>
  </si>
  <si>
    <t>9:21:23</t>
  </si>
  <si>
    <t>10:17:59</t>
  </si>
  <si>
    <t>11568177</t>
  </si>
  <si>
    <t>14:12:25</t>
  </si>
  <si>
    <t>15:09:42</t>
  </si>
  <si>
    <t>11568263</t>
  </si>
  <si>
    <t>15:46:47</t>
  </si>
  <si>
    <t>16:19:13</t>
  </si>
  <si>
    <t>11568461</t>
  </si>
  <si>
    <t>20:54:59</t>
  </si>
  <si>
    <t>21:26:28</t>
  </si>
  <si>
    <t>11568465</t>
  </si>
  <si>
    <t>21:28:44</t>
  </si>
  <si>
    <t>21:44:52</t>
  </si>
  <si>
    <t>11565933</t>
  </si>
  <si>
    <t>3:01:45</t>
  </si>
  <si>
    <t>3:30:21</t>
  </si>
  <si>
    <t>11567025</t>
  </si>
  <si>
    <t>7:20:16</t>
  </si>
  <si>
    <t>7:53:38</t>
  </si>
  <si>
    <t>11568092</t>
  </si>
  <si>
    <t>13:13:30</t>
  </si>
  <si>
    <t>14:28:28</t>
  </si>
  <si>
    <t>11568537</t>
  </si>
  <si>
    <t>23:10:43</t>
  </si>
  <si>
    <t>23:35:09</t>
  </si>
  <si>
    <t>11566941</t>
  </si>
  <si>
    <t>7:09:18</t>
  </si>
  <si>
    <t>7:40:22</t>
  </si>
  <si>
    <t>11566944</t>
  </si>
  <si>
    <t>7:16:06</t>
  </si>
  <si>
    <t>8:22:38</t>
  </si>
  <si>
    <t>11566750</t>
  </si>
  <si>
    <t>6:50:24</t>
  </si>
  <si>
    <t>7:37:17</t>
  </si>
  <si>
    <t>11567327</t>
  </si>
  <si>
    <t>8:26:56</t>
  </si>
  <si>
    <t>9:58:56</t>
  </si>
  <si>
    <t>11567516</t>
  </si>
  <si>
    <t>9:19:52</t>
  </si>
  <si>
    <t>10:30:04</t>
  </si>
  <si>
    <t>11567985</t>
  </si>
  <si>
    <t>11:34:36</t>
  </si>
  <si>
    <t>12:46:22</t>
  </si>
  <si>
    <t>11568091</t>
  </si>
  <si>
    <t>13:11:53</t>
  </si>
  <si>
    <t>13:38:24</t>
  </si>
  <si>
    <t>11567196</t>
  </si>
  <si>
    <t>8:00:47</t>
  </si>
  <si>
    <t>8:56:46</t>
  </si>
  <si>
    <t>11567992</t>
  </si>
  <si>
    <t>12:20:40</t>
  </si>
  <si>
    <t>13:11:13</t>
  </si>
  <si>
    <t>11565403</t>
  </si>
  <si>
    <t>0:47:28</t>
  </si>
  <si>
    <t>1:14:46</t>
  </si>
  <si>
    <t>11565533</t>
  </si>
  <si>
    <t>1:19:09</t>
  </si>
  <si>
    <t>1:41:46</t>
  </si>
  <si>
    <t>11565718</t>
  </si>
  <si>
    <t>2:11:55</t>
  </si>
  <si>
    <t>2:33:59</t>
  </si>
  <si>
    <t>11565786</t>
  </si>
  <si>
    <t>2:24:31</t>
  </si>
  <si>
    <t>2:46:39</t>
  </si>
  <si>
    <t>11566240</t>
  </si>
  <si>
    <t>4:18:53</t>
  </si>
  <si>
    <t>4:42:36</t>
  </si>
  <si>
    <t>11566330</t>
  </si>
  <si>
    <t>4:32:22</t>
  </si>
  <si>
    <t>4:58:30</t>
  </si>
  <si>
    <t>11566517</t>
  </si>
  <si>
    <t>5:16:31</t>
  </si>
  <si>
    <t>5:38:10</t>
  </si>
  <si>
    <t>11566567</t>
  </si>
  <si>
    <t>5:24:27</t>
  </si>
  <si>
    <t>5:50:30</t>
  </si>
  <si>
    <t>11566635</t>
  </si>
  <si>
    <t>5:41:35</t>
  </si>
  <si>
    <t>6:04:18</t>
  </si>
  <si>
    <t>11566746</t>
  </si>
  <si>
    <t>6:12:30</t>
  </si>
  <si>
    <t>6:58:41</t>
  </si>
  <si>
    <t>11567032</t>
  </si>
  <si>
    <t>7:53:49</t>
  </si>
  <si>
    <t>8:37:48</t>
  </si>
  <si>
    <t>11567235</t>
  </si>
  <si>
    <t>8:05:28</t>
  </si>
  <si>
    <t>9:11:15</t>
  </si>
  <si>
    <t>11567272</t>
  </si>
  <si>
    <t>8:21:26</t>
  </si>
  <si>
    <t>9:47:51</t>
  </si>
  <si>
    <t>11567521</t>
  </si>
  <si>
    <t>9:52:29</t>
  </si>
  <si>
    <t>10:35:02</t>
  </si>
  <si>
    <t>11567882</t>
  </si>
  <si>
    <t>11:28:07</t>
  </si>
  <si>
    <t>12:23:20</t>
  </si>
  <si>
    <t>11568089</t>
  </si>
  <si>
    <t>13:00:27</t>
  </si>
  <si>
    <t>13:22:16</t>
  </si>
  <si>
    <t>11568581</t>
  </si>
  <si>
    <t>23:46:38</t>
  </si>
  <si>
    <t>11567267</t>
  </si>
  <si>
    <t>8:13:40</t>
  </si>
  <si>
    <t>9:36:15</t>
  </si>
  <si>
    <t>11568259</t>
  </si>
  <si>
    <t>15:17:35</t>
  </si>
  <si>
    <t>16:02:20</t>
  </si>
  <si>
    <t>11568380</t>
  </si>
  <si>
    <t>17:51:43</t>
  </si>
  <si>
    <t>18:15:58</t>
  </si>
  <si>
    <t>11568421</t>
  </si>
  <si>
    <t>20:32:22</t>
  </si>
  <si>
    <t>20:58:11</t>
  </si>
  <si>
    <t>11567875</t>
  </si>
  <si>
    <t>11:00:44</t>
  </si>
  <si>
    <t>11:29:46</t>
  </si>
  <si>
    <t>11567332</t>
  </si>
  <si>
    <t>9:02:10</t>
  </si>
  <si>
    <t>10:21:01</t>
  </si>
  <si>
    <t>11568175</t>
  </si>
  <si>
    <t>13:28:13</t>
  </si>
  <si>
    <t>13:50:35</t>
  </si>
  <si>
    <t>11568256</t>
  </si>
  <si>
    <t>15:07:46</t>
  </si>
  <si>
    <t>15:31:59</t>
  </si>
  <si>
    <t>136546</t>
  </si>
  <si>
    <t>H&amp;M Wood Preserving Inc.</t>
  </si>
  <si>
    <t>11567989</t>
  </si>
  <si>
    <t>11:54:25</t>
  </si>
  <si>
    <t>12:53:07</t>
  </si>
  <si>
    <t>143607</t>
  </si>
  <si>
    <t>Roseburg Forest Products</t>
  </si>
  <si>
    <t>11566753</t>
  </si>
  <si>
    <t>6:54:56</t>
  </si>
  <si>
    <t>7:25:04</t>
  </si>
  <si>
    <t>151605</t>
  </si>
  <si>
    <t>American Wood Fibers Inc</t>
  </si>
  <si>
    <t>11565794</t>
  </si>
  <si>
    <t>2:28:03</t>
  </si>
  <si>
    <t>3:05:15</t>
  </si>
  <si>
    <t>11568515</t>
  </si>
  <si>
    <t>22:44:46</t>
  </si>
  <si>
    <t>23:21:27</t>
  </si>
  <si>
    <t>11568394</t>
  </si>
  <si>
    <t>18:52:24</t>
  </si>
  <si>
    <t>19:12:12</t>
  </si>
  <si>
    <t>134080</t>
  </si>
  <si>
    <t>Glenn R Shelton Logging Inc</t>
  </si>
  <si>
    <t>11567515</t>
  </si>
  <si>
    <t>9:14:24</t>
  </si>
  <si>
    <t>9:55:07</t>
  </si>
  <si>
    <t>11566586</t>
  </si>
  <si>
    <t>5:32:01</t>
  </si>
  <si>
    <t>6:36:10</t>
  </si>
  <si>
    <t>148916</t>
  </si>
  <si>
    <t>Piedmont Timber Inc.</t>
  </si>
  <si>
    <t>LZ-PiedmontTim-Sims Tract</t>
  </si>
  <si>
    <t>11567026</t>
  </si>
  <si>
    <t>7:24:16</t>
  </si>
  <si>
    <t>8:14:34</t>
  </si>
  <si>
    <t>11568308</t>
  </si>
  <si>
    <t>16:32:11</t>
  </si>
  <si>
    <t>16:52:40</t>
  </si>
  <si>
    <t>151971</t>
  </si>
  <si>
    <t>Dewey's Septic and Grading LLC</t>
  </si>
  <si>
    <t>LZ-Deweys-Stoney Point Tract</t>
  </si>
  <si>
    <t>11568085</t>
  </si>
  <si>
    <t>12:43:04</t>
  </si>
  <si>
    <t>13:26:53</t>
  </si>
  <si>
    <t>11568184</t>
  </si>
  <si>
    <t>14:46:39</t>
  </si>
  <si>
    <t>15:27:12</t>
  </si>
  <si>
    <t>11567878</t>
  </si>
  <si>
    <t>11:09:22</t>
  </si>
  <si>
    <t>11:45:39</t>
  </si>
  <si>
    <t>11568305</t>
  </si>
  <si>
    <t>15:55:10</t>
  </si>
  <si>
    <t>16:35:53</t>
  </si>
  <si>
    <t>11566355</t>
  </si>
  <si>
    <t>4:40:24</t>
  </si>
  <si>
    <t>5:11:16</t>
  </si>
  <si>
    <t>141463</t>
  </si>
  <si>
    <t>Gold Creek Inc</t>
  </si>
  <si>
    <t>LZ-Gold Creek-Yadkinville</t>
  </si>
  <si>
    <t>11568306</t>
  </si>
  <si>
    <t>16:16:40</t>
  </si>
  <si>
    <t>16:47:53</t>
  </si>
  <si>
    <t>11568260</t>
  </si>
  <si>
    <t>15:19:58</t>
  </si>
  <si>
    <t>16:10:59</t>
  </si>
  <si>
    <t>144275</t>
  </si>
  <si>
    <t>S.M.Smith &amp; Sons, Inc.</t>
  </si>
  <si>
    <t>LZ-SMSmith-Marietta Quarry Tract</t>
  </si>
  <si>
    <t>11567880</t>
  </si>
  <si>
    <t>11:13:17</t>
  </si>
  <si>
    <t>11:52:25</t>
  </si>
  <si>
    <t>11568183</t>
  </si>
  <si>
    <t>14:43:50</t>
  </si>
  <si>
    <t>15:18:39</t>
  </si>
  <si>
    <t>11567876</t>
  </si>
  <si>
    <t>11:03:48</t>
  </si>
  <si>
    <t>11:42:15</t>
  </si>
  <si>
    <t>11570267</t>
  </si>
  <si>
    <t>10.08.2022</t>
  </si>
  <si>
    <t>4:30:58</t>
  </si>
  <si>
    <t>5:00:29</t>
  </si>
  <si>
    <t>11571444</t>
  </si>
  <si>
    <t>8:50:40</t>
  </si>
  <si>
    <t>9:18:30</t>
  </si>
  <si>
    <t>11571972</t>
  </si>
  <si>
    <t>11:50:32</t>
  </si>
  <si>
    <t>12:11:42</t>
  </si>
  <si>
    <t>11572262</t>
  </si>
  <si>
    <t>15:49:12</t>
  </si>
  <si>
    <t>16:21:39</t>
  </si>
  <si>
    <t>11570444</t>
  </si>
  <si>
    <t>5:15:53</t>
  </si>
  <si>
    <t>5:51:15</t>
  </si>
  <si>
    <t>11571340</t>
  </si>
  <si>
    <t>8:27:50</t>
  </si>
  <si>
    <t>8:52:44</t>
  </si>
  <si>
    <t>11571728</t>
  </si>
  <si>
    <t>10:10:09</t>
  </si>
  <si>
    <t>10:50:32</t>
  </si>
  <si>
    <t>11570409</t>
  </si>
  <si>
    <t>5:08:18</t>
  </si>
  <si>
    <t>5:36:37</t>
  </si>
  <si>
    <t>11572292</t>
  </si>
  <si>
    <t>16:27:05</t>
  </si>
  <si>
    <t>16:51:23</t>
  </si>
  <si>
    <t>11572269</t>
  </si>
  <si>
    <t>16:15:00</t>
  </si>
  <si>
    <t>16:36:58</t>
  </si>
  <si>
    <t>11569035</t>
  </si>
  <si>
    <t>1:34:42</t>
  </si>
  <si>
    <t>2:01:07</t>
  </si>
  <si>
    <t>11571184</t>
  </si>
  <si>
    <t>7:51:56</t>
  </si>
  <si>
    <t>8:18:21</t>
  </si>
  <si>
    <t>11571647</t>
  </si>
  <si>
    <t>9:46:31</t>
  </si>
  <si>
    <t>10:18:23</t>
  </si>
  <si>
    <t>11571982</t>
  </si>
  <si>
    <t>11:59:39</t>
  </si>
  <si>
    <t>12:37:00</t>
  </si>
  <si>
    <t>11572293</t>
  </si>
  <si>
    <t>16:30:09</t>
  </si>
  <si>
    <t>17:04:23</t>
  </si>
  <si>
    <t>11572368</t>
  </si>
  <si>
    <t>20:09:15</t>
  </si>
  <si>
    <t>20:31:38</t>
  </si>
  <si>
    <t>11570704</t>
  </si>
  <si>
    <t>6:12:53</t>
  </si>
  <si>
    <t>6:31:12</t>
  </si>
  <si>
    <t>11571785</t>
  </si>
  <si>
    <t>10:25:04</t>
  </si>
  <si>
    <t>10:41:50</t>
  </si>
  <si>
    <t>11572187</t>
  </si>
  <si>
    <t>13:55:43</t>
  </si>
  <si>
    <t>14:17:17</t>
  </si>
  <si>
    <t>11570281</t>
  </si>
  <si>
    <t>4:40:10</t>
  </si>
  <si>
    <t>5:02:10</t>
  </si>
  <si>
    <t>11571673</t>
  </si>
  <si>
    <t>9:48:33</t>
  </si>
  <si>
    <t>10:11:13</t>
  </si>
  <si>
    <t>11572038</t>
  </si>
  <si>
    <t>12:22:38</t>
  </si>
  <si>
    <t>12:47:42</t>
  </si>
  <si>
    <t>11572237</t>
  </si>
  <si>
    <t>14:53:47</t>
  </si>
  <si>
    <t>15:16:22</t>
  </si>
  <si>
    <t>11569192</t>
  </si>
  <si>
    <t>2:09:00</t>
  </si>
  <si>
    <t>2:27:58</t>
  </si>
  <si>
    <t>11570402</t>
  </si>
  <si>
    <t>5:05:45</t>
  </si>
  <si>
    <t>5:27:11</t>
  </si>
  <si>
    <t>11571528</t>
  </si>
  <si>
    <t>9:15:26</t>
  </si>
  <si>
    <t>9:33:34</t>
  </si>
  <si>
    <t>11572043</t>
  </si>
  <si>
    <t>12:25:36</t>
  </si>
  <si>
    <t>13:15:38</t>
  </si>
  <si>
    <t>11572152</t>
  </si>
  <si>
    <t>13:37:15</t>
  </si>
  <si>
    <t>14:10:02</t>
  </si>
  <si>
    <t>11571399</t>
  </si>
  <si>
    <t>8:41:26</t>
  </si>
  <si>
    <t>9:36:22</t>
  </si>
  <si>
    <t>11572240</t>
  </si>
  <si>
    <t>15:00:22</t>
  </si>
  <si>
    <t>15:21:30</t>
  </si>
  <si>
    <t>11572245</t>
  </si>
  <si>
    <t>15:15:35</t>
  </si>
  <si>
    <t>15:49:43</t>
  </si>
  <si>
    <t>11571153</t>
  </si>
  <si>
    <t>7:44:34</t>
  </si>
  <si>
    <t>8:06:51</t>
  </si>
  <si>
    <t>11571893</t>
  </si>
  <si>
    <t>11:10:50</t>
  </si>
  <si>
    <t>11:32:30</t>
  </si>
  <si>
    <t>11570716</t>
  </si>
  <si>
    <t>6:15:19</t>
  </si>
  <si>
    <t>6:34:34</t>
  </si>
  <si>
    <t>11571035</t>
  </si>
  <si>
    <t>7:19:02</t>
  </si>
  <si>
    <t>7:39:23</t>
  </si>
  <si>
    <t>11571401</t>
  </si>
  <si>
    <t>8:43:14</t>
  </si>
  <si>
    <t>9:12:39</t>
  </si>
  <si>
    <t>11571850</t>
  </si>
  <si>
    <t>10:54:32</t>
  </si>
  <si>
    <t>11:34:10</t>
  </si>
  <si>
    <t>11571938</t>
  </si>
  <si>
    <t>11:32:35</t>
  </si>
  <si>
    <t>12:01:45</t>
  </si>
  <si>
    <t>11572315</t>
  </si>
  <si>
    <t>17:28:26</t>
  </si>
  <si>
    <t>17:42:42</t>
  </si>
  <si>
    <t>11572412</t>
  </si>
  <si>
    <t>20:57:19</t>
  </si>
  <si>
    <t>21:27:11</t>
  </si>
  <si>
    <t>11571146</t>
  </si>
  <si>
    <t>7:43:15</t>
  </si>
  <si>
    <t>8:08:27</t>
  </si>
  <si>
    <t>11572254</t>
  </si>
  <si>
    <t>15:36:46</t>
  </si>
  <si>
    <t>16:09:22</t>
  </si>
  <si>
    <t>11571752</t>
  </si>
  <si>
    <t>10:16:31</t>
  </si>
  <si>
    <t>11:14:46</t>
  </si>
  <si>
    <t>11571839</t>
  </si>
  <si>
    <t>10:45:26</t>
  </si>
  <si>
    <t>11:03:53</t>
  </si>
  <si>
    <t>11572463</t>
  </si>
  <si>
    <t>22:45:22</t>
  </si>
  <si>
    <t>23:20:45</t>
  </si>
  <si>
    <t>11570449</t>
  </si>
  <si>
    <t>5:17:54</t>
  </si>
  <si>
    <t>5:47:57</t>
  </si>
  <si>
    <t>11570972</t>
  </si>
  <si>
    <t>7:06:50</t>
  </si>
  <si>
    <t>7:32:08</t>
  </si>
  <si>
    <t>11571290</t>
  </si>
  <si>
    <t>8:15:28</t>
  </si>
  <si>
    <t>8:45:37</t>
  </si>
  <si>
    <t>11571643</t>
  </si>
  <si>
    <t>9:44:49</t>
  </si>
  <si>
    <t>10:03:50</t>
  </si>
  <si>
    <t>11571872</t>
  </si>
  <si>
    <t>11:02:00</t>
  </si>
  <si>
    <t>11572003</t>
  </si>
  <si>
    <t>12:07:14</t>
  </si>
  <si>
    <t>12:30:05</t>
  </si>
  <si>
    <t>11570215</t>
  </si>
  <si>
    <t>4:20:49</t>
  </si>
  <si>
    <t>4:53:59</t>
  </si>
  <si>
    <t>11570220</t>
  </si>
  <si>
    <t>4:22:17</t>
  </si>
  <si>
    <t>5:04:26</t>
  </si>
  <si>
    <t>11570892</t>
  </si>
  <si>
    <t>6:54:02</t>
  </si>
  <si>
    <t>7:19:12</t>
  </si>
  <si>
    <t>11571186</t>
  </si>
  <si>
    <t>7:53:35</t>
  </si>
  <si>
    <t>8:23:33</t>
  </si>
  <si>
    <t>11571690</t>
  </si>
  <si>
    <t>9:57:36</t>
  </si>
  <si>
    <t>11:36:28</t>
  </si>
  <si>
    <t>11571722</t>
  </si>
  <si>
    <t>10:06:59</t>
  </si>
  <si>
    <t>11:59:58</t>
  </si>
  <si>
    <t>126230</t>
  </si>
  <si>
    <t>Church and Church Lumber Co.</t>
  </si>
  <si>
    <t>11571104</t>
  </si>
  <si>
    <t>7:36:30</t>
  </si>
  <si>
    <t>7:59:40</t>
  </si>
  <si>
    <t>11571979</t>
  </si>
  <si>
    <t>12:59:45</t>
  </si>
  <si>
    <t>11570686</t>
  </si>
  <si>
    <t>6:11:11</t>
  </si>
  <si>
    <t>6:29:36</t>
  </si>
  <si>
    <t>11571458</t>
  </si>
  <si>
    <t>8:57:36</t>
  </si>
  <si>
    <t>9:24:23</t>
  </si>
  <si>
    <t>11571987</t>
  </si>
  <si>
    <t>12:01:21</t>
  </si>
  <si>
    <t>13:05:53</t>
  </si>
  <si>
    <t>11571560</t>
  </si>
  <si>
    <t>9:22:47</t>
  </si>
  <si>
    <t>10:20:03</t>
  </si>
  <si>
    <t>11571618</t>
  </si>
  <si>
    <t>9:40:44</t>
  </si>
  <si>
    <t>10:52:14</t>
  </si>
  <si>
    <t>11571961</t>
  </si>
  <si>
    <t>11:42:59</t>
  </si>
  <si>
    <t>12:32:41</t>
  </si>
  <si>
    <t>11572095</t>
  </si>
  <si>
    <t>13:03:52</t>
  </si>
  <si>
    <t>13:31:35</t>
  </si>
  <si>
    <t>11572096</t>
  </si>
  <si>
    <t>13:05:07</t>
  </si>
  <si>
    <t>13:21:42</t>
  </si>
  <si>
    <t>11572192</t>
  </si>
  <si>
    <t>14:00:15</t>
  </si>
  <si>
    <t>14:22:06</t>
  </si>
  <si>
    <t>11571502</t>
  </si>
  <si>
    <t>9:06:29</t>
  </si>
  <si>
    <t>9:38:17</t>
  </si>
  <si>
    <t>11571534</t>
  </si>
  <si>
    <t>9:16:52</t>
  </si>
  <si>
    <t>10:06:03</t>
  </si>
  <si>
    <t>11570611</t>
  </si>
  <si>
    <t>5:50:14</t>
  </si>
  <si>
    <t>6:11:56</t>
  </si>
  <si>
    <t>11571675</t>
  </si>
  <si>
    <t>9:49:59</t>
  </si>
  <si>
    <t>11:12:13</t>
  </si>
  <si>
    <t>11572114</t>
  </si>
  <si>
    <t>13:15:07</t>
  </si>
  <si>
    <t>13:52:39</t>
  </si>
  <si>
    <t>11569641</t>
  </si>
  <si>
    <t>2:41:18</t>
  </si>
  <si>
    <t>2:56:41</t>
  </si>
  <si>
    <t>11572419</t>
  </si>
  <si>
    <t>23:09:53</t>
  </si>
  <si>
    <t>23:27:14</t>
  </si>
  <si>
    <t>11568955</t>
  </si>
  <si>
    <t>1:24:45</t>
  </si>
  <si>
    <t>1:45:20</t>
  </si>
  <si>
    <t>11570037</t>
  </si>
  <si>
    <t>3:49:04</t>
  </si>
  <si>
    <t>4:19:56</t>
  </si>
  <si>
    <t>11568750</t>
  </si>
  <si>
    <t>0:41:16</t>
  </si>
  <si>
    <t>1:02:06</t>
  </si>
  <si>
    <t>11569217</t>
  </si>
  <si>
    <t>2:16:25</t>
  </si>
  <si>
    <t>2:41:01</t>
  </si>
  <si>
    <t>11570021</t>
  </si>
  <si>
    <t>3:46:09</t>
  </si>
  <si>
    <t>4:08:23</t>
  </si>
  <si>
    <t>11570308</t>
  </si>
  <si>
    <t>4:42:02</t>
  </si>
  <si>
    <t>5:34:25</t>
  </si>
  <si>
    <t>11570491</t>
  </si>
  <si>
    <t>5:26:23</t>
  </si>
  <si>
    <t>6:07:40</t>
  </si>
  <si>
    <t>11571678</t>
  </si>
  <si>
    <t>9:51:31</t>
  </si>
  <si>
    <t>11:27:02</t>
  </si>
  <si>
    <t>11572421</t>
  </si>
  <si>
    <t>23:36:02</t>
  </si>
  <si>
    <t>11571192</t>
  </si>
  <si>
    <t>7:55:47</t>
  </si>
  <si>
    <t>8:39:22</t>
  </si>
  <si>
    <t>11571989</t>
  </si>
  <si>
    <t>12:03:29</t>
  </si>
  <si>
    <t>13:17:40</t>
  </si>
  <si>
    <t>11570041</t>
  </si>
  <si>
    <t>3:50:41</t>
  </si>
  <si>
    <t>4:31:50</t>
  </si>
  <si>
    <t>11571635</t>
  </si>
  <si>
    <t>9:42:46</t>
  </si>
  <si>
    <t>11:30:46</t>
  </si>
  <si>
    <t>11572266</t>
  </si>
  <si>
    <t>16:03:40</t>
  </si>
  <si>
    <t>16:40:32</t>
  </si>
  <si>
    <t>11572294</t>
  </si>
  <si>
    <t>16:32:33</t>
  </si>
  <si>
    <t>17:11:29</t>
  </si>
  <si>
    <t>11572413</t>
  </si>
  <si>
    <t>21:28:43</t>
  </si>
  <si>
    <t>21:45:22</t>
  </si>
  <si>
    <t>11572186</t>
  </si>
  <si>
    <t>13:53:58</t>
  </si>
  <si>
    <t>14:15:47</t>
  </si>
  <si>
    <t>134196</t>
  </si>
  <si>
    <t>Turman Sawmill Inc.</t>
  </si>
  <si>
    <t>11571337</t>
  </si>
  <si>
    <t>8:26:01</t>
  </si>
  <si>
    <t>8:56:32</t>
  </si>
  <si>
    <t>140659</t>
  </si>
  <si>
    <t>C &amp; B Lumber Inc.</t>
  </si>
  <si>
    <t>11572420</t>
  </si>
  <si>
    <t>23:23:22</t>
  </si>
  <si>
    <t>23:38:44</t>
  </si>
  <si>
    <t>11569937</t>
  </si>
  <si>
    <t>3:22:10</t>
  </si>
  <si>
    <t>3:46:29</t>
  </si>
  <si>
    <t>11571167</t>
  </si>
  <si>
    <t>7:50:14</t>
  </si>
  <si>
    <t>8:11:46</t>
  </si>
  <si>
    <t>11572416</t>
  </si>
  <si>
    <t>22:32:57</t>
  </si>
  <si>
    <t>22:56:57</t>
  </si>
  <si>
    <t>148930</t>
  </si>
  <si>
    <t>Shoun Lumber LLC</t>
  </si>
  <si>
    <t>11571450</t>
  </si>
  <si>
    <t>8:52:16</t>
  </si>
  <si>
    <t>9:25:51</t>
  </si>
  <si>
    <t>11571101</t>
  </si>
  <si>
    <t>7:34:24</t>
  </si>
  <si>
    <t>7:56:17</t>
  </si>
  <si>
    <t>11570952</t>
  </si>
  <si>
    <t>7:04:28</t>
  </si>
  <si>
    <t>7:30:11</t>
  </si>
  <si>
    <t>11571991</t>
  </si>
  <si>
    <t>12:05:33</t>
  </si>
  <si>
    <t>12:50:12</t>
  </si>
  <si>
    <t>11572199</t>
  </si>
  <si>
    <t>14:05:14</t>
  </si>
  <si>
    <t>14:43:04</t>
  </si>
  <si>
    <t>11569778</t>
  </si>
  <si>
    <t>2:56:31</t>
  </si>
  <si>
    <t>3:17:48</t>
  </si>
  <si>
    <t>11572356</t>
  </si>
  <si>
    <t>18:53:34</t>
  </si>
  <si>
    <t>19:11:38</t>
  </si>
  <si>
    <t>11572352</t>
  </si>
  <si>
    <t>18:14:36</t>
  </si>
  <si>
    <t>18:39:10</t>
  </si>
  <si>
    <t>11572361</t>
  </si>
  <si>
    <t>20:49:17</t>
  </si>
  <si>
    <t>21:14:19</t>
  </si>
  <si>
    <t>11571688</t>
  </si>
  <si>
    <t>9:56:35</t>
  </si>
  <si>
    <t>10:22:13</t>
  </si>
  <si>
    <t>11571720</t>
  </si>
  <si>
    <t>10:05:02</t>
  </si>
  <si>
    <t>10:37:05</t>
  </si>
  <si>
    <t>11572093</t>
  </si>
  <si>
    <t>13:03:01</t>
  </si>
  <si>
    <t>13:24:05</t>
  </si>
  <si>
    <t>11572195</t>
  </si>
  <si>
    <t>14:03:08</t>
  </si>
  <si>
    <t>14:32:37</t>
  </si>
  <si>
    <t>11572033</t>
  </si>
  <si>
    <t>12:16:48</t>
  </si>
  <si>
    <t>13:09:58</t>
  </si>
  <si>
    <t>11570211</t>
  </si>
  <si>
    <t>4:17:53</t>
  </si>
  <si>
    <t>4:44:49</t>
  </si>
  <si>
    <t>11570519</t>
  </si>
  <si>
    <t>5:34:19</t>
  </si>
  <si>
    <t>6:09:49</t>
  </si>
  <si>
    <t>LZ-Bowling-421 Tract</t>
  </si>
  <si>
    <t>11571509</t>
  </si>
  <si>
    <t>9:09:24</t>
  </si>
  <si>
    <t>10:02:17</t>
  </si>
  <si>
    <t>11572201</t>
  </si>
  <si>
    <t>14:08:26</t>
  </si>
  <si>
    <t>14:39:15</t>
  </si>
  <si>
    <t>11572211</t>
  </si>
  <si>
    <t>14:35:52</t>
  </si>
  <si>
    <t>15:04:32</t>
  </si>
  <si>
    <t>11571694</t>
  </si>
  <si>
    <t>9:59:14</t>
  </si>
  <si>
    <t>11:56:05</t>
  </si>
  <si>
    <t>11570274</t>
  </si>
  <si>
    <t>4:35:58</t>
  </si>
  <si>
    <t>5:17:34</t>
  </si>
  <si>
    <t>11571610</t>
  </si>
  <si>
    <t>9:37:55</t>
  </si>
  <si>
    <t>10:29:45</t>
  </si>
  <si>
    <t>141454</t>
  </si>
  <si>
    <t>Calvin L Payne</t>
  </si>
  <si>
    <t>LZ Calvin L Payne - Wood Yard</t>
  </si>
  <si>
    <t>11571936</t>
  </si>
  <si>
    <t>11:30:07</t>
  </si>
  <si>
    <t>12:20:05</t>
  </si>
  <si>
    <t>11572252</t>
  </si>
  <si>
    <t>15:28:05</t>
  </si>
  <si>
    <t>15:44:31</t>
  </si>
  <si>
    <t>11571613</t>
  </si>
  <si>
    <t>9:39:32</t>
  </si>
  <si>
    <t>10:39:37</t>
  </si>
  <si>
    <t>11572300</t>
  </si>
  <si>
    <t>16:48:22</t>
  </si>
  <si>
    <t>17:15:31</t>
  </si>
  <si>
    <t>11572302</t>
  </si>
  <si>
    <t>16:50:00</t>
  </si>
  <si>
    <t>17:29:28</t>
  </si>
  <si>
    <t>148879</t>
  </si>
  <si>
    <t>Harris Logging LLC</t>
  </si>
  <si>
    <t>LZ Harris Logging - Davidson</t>
  </si>
  <si>
    <t>11571974</t>
  </si>
  <si>
    <t>11:53:21</t>
  </si>
  <si>
    <t>12:23:46</t>
  </si>
  <si>
    <t>11574723</t>
  </si>
  <si>
    <t>11.08.2022</t>
  </si>
  <si>
    <t>7:17:25</t>
  </si>
  <si>
    <t>7:41:17</t>
  </si>
  <si>
    <t>11574752</t>
  </si>
  <si>
    <t>7:26:00</t>
  </si>
  <si>
    <t>7:58:10</t>
  </si>
  <si>
    <t>11573645</t>
  </si>
  <si>
    <t>4:09:21</t>
  </si>
  <si>
    <t>4:35:17</t>
  </si>
  <si>
    <t>11574201</t>
  </si>
  <si>
    <t>5:38:17</t>
  </si>
  <si>
    <t>6:01:00</t>
  </si>
  <si>
    <t>11574708</t>
  </si>
  <si>
    <t>7:12:29</t>
  </si>
  <si>
    <t>7:36:21</t>
  </si>
  <si>
    <t>11575568</t>
  </si>
  <si>
    <t>11:36:01</t>
  </si>
  <si>
    <t>12:04:12</t>
  </si>
  <si>
    <t>11573638</t>
  </si>
  <si>
    <t>3:19:53</t>
  </si>
  <si>
    <t>3:42:48</t>
  </si>
  <si>
    <t>11573639</t>
  </si>
  <si>
    <t>3:38:29</t>
  </si>
  <si>
    <t>3:58:34</t>
  </si>
  <si>
    <t>11575901</t>
  </si>
  <si>
    <t>18:52:42</t>
  </si>
  <si>
    <t>19:17:20</t>
  </si>
  <si>
    <t>11575066</t>
  </si>
  <si>
    <t>8:48:56</t>
  </si>
  <si>
    <t>9:16:21</t>
  </si>
  <si>
    <t>11575134</t>
  </si>
  <si>
    <t>9:08:41</t>
  </si>
  <si>
    <t>9:47:37</t>
  </si>
  <si>
    <t>11575678</t>
  </si>
  <si>
    <t>12:51:16</t>
  </si>
  <si>
    <t>13:17:31</t>
  </si>
  <si>
    <t>11575765</t>
  </si>
  <si>
    <t>14:08:15</t>
  </si>
  <si>
    <t>15:12:56</t>
  </si>
  <si>
    <t>11575863</t>
  </si>
  <si>
    <t>16:28:27</t>
  </si>
  <si>
    <t>16:56:55</t>
  </si>
  <si>
    <t>11574536</t>
  </si>
  <si>
    <t>6:33:07</t>
  </si>
  <si>
    <t>7:03:07</t>
  </si>
  <si>
    <t>11575077</t>
  </si>
  <si>
    <t>8:51:02</t>
  </si>
  <si>
    <t>9:26:32</t>
  </si>
  <si>
    <t>11575605</t>
  </si>
  <si>
    <t>12:04:47</t>
  </si>
  <si>
    <t>12:26:21</t>
  </si>
  <si>
    <t>11575775</t>
  </si>
  <si>
    <t>14:28:29</t>
  </si>
  <si>
    <t>15:24:19</t>
  </si>
  <si>
    <t>11575691</t>
  </si>
  <si>
    <t>13:03:48</t>
  </si>
  <si>
    <t>13:52:09</t>
  </si>
  <si>
    <t>11576077</t>
  </si>
  <si>
    <t>23:28:15</t>
  </si>
  <si>
    <t>23:48:42</t>
  </si>
  <si>
    <t>11575763</t>
  </si>
  <si>
    <t>14:04:20</t>
  </si>
  <si>
    <t>14:45:43</t>
  </si>
  <si>
    <t>11575899</t>
  </si>
  <si>
    <t>18:05:43</t>
  </si>
  <si>
    <t>18:44:47</t>
  </si>
  <si>
    <t>11574205</t>
  </si>
  <si>
    <t>5:52:39</t>
  </si>
  <si>
    <t>6:28:44</t>
  </si>
  <si>
    <t>11575760</t>
  </si>
  <si>
    <t>13:57:25</t>
  </si>
  <si>
    <t>14:30:45</t>
  </si>
  <si>
    <t>11575105</t>
  </si>
  <si>
    <t>9:00:57</t>
  </si>
  <si>
    <t>9:38:39</t>
  </si>
  <si>
    <t>11575442</t>
  </si>
  <si>
    <t>10:41:02</t>
  </si>
  <si>
    <t>11:07:15</t>
  </si>
  <si>
    <t>11572565</t>
  </si>
  <si>
    <t>0:12:05</t>
  </si>
  <si>
    <t>0:56:10</t>
  </si>
  <si>
    <t>11574203</t>
  </si>
  <si>
    <t>5:42:02</t>
  </si>
  <si>
    <t>6:16:22</t>
  </si>
  <si>
    <t>11575167</t>
  </si>
  <si>
    <t>9:10:26</t>
  </si>
  <si>
    <t>10:06:46</t>
  </si>
  <si>
    <t>11575694</t>
  </si>
  <si>
    <t>13:07:53</t>
  </si>
  <si>
    <t>14:00:06</t>
  </si>
  <si>
    <t>11575865</t>
  </si>
  <si>
    <t>16:33:58</t>
  </si>
  <si>
    <t>17:07:09</t>
  </si>
  <si>
    <t>11575962</t>
  </si>
  <si>
    <t>20:35:14</t>
  </si>
  <si>
    <t>21:01:21</t>
  </si>
  <si>
    <t>11574470</t>
  </si>
  <si>
    <t>6:16:30</t>
  </si>
  <si>
    <t>6:42:08</t>
  </si>
  <si>
    <t>11573875</t>
  </si>
  <si>
    <t>4:45:22</t>
  </si>
  <si>
    <t>5:11:23</t>
  </si>
  <si>
    <t>11574850</t>
  </si>
  <si>
    <t>7:49:45</t>
  </si>
  <si>
    <t>8:14:05</t>
  </si>
  <si>
    <t>11575409</t>
  </si>
  <si>
    <t>10:27:37</t>
  </si>
  <si>
    <t>10:54:09</t>
  </si>
  <si>
    <t>11575658</t>
  </si>
  <si>
    <t>12:35:24</t>
  </si>
  <si>
    <t>12:59:46</t>
  </si>
  <si>
    <t>11575793</t>
  </si>
  <si>
    <t>14:52:45</t>
  </si>
  <si>
    <t>15:16:29</t>
  </si>
  <si>
    <t>11575758</t>
  </si>
  <si>
    <t>13:53:21</t>
  </si>
  <si>
    <t>14:25:46</t>
  </si>
  <si>
    <t>11574197</t>
  </si>
  <si>
    <t>5:10:47</t>
  </si>
  <si>
    <t>5:29:31</t>
  </si>
  <si>
    <t>11575340</t>
  </si>
  <si>
    <t>10:29:05</t>
  </si>
  <si>
    <t>11575816</t>
  </si>
  <si>
    <t>15:20:25</t>
  </si>
  <si>
    <t>16:04:25</t>
  </si>
  <si>
    <t>11574712</t>
  </si>
  <si>
    <t>7:14:50</t>
  </si>
  <si>
    <t>7:44:44</t>
  </si>
  <si>
    <t>11575718</t>
  </si>
  <si>
    <t>13:16:53</t>
  </si>
  <si>
    <t>14:10:25</t>
  </si>
  <si>
    <t>11575891</t>
  </si>
  <si>
    <t>17:17:25</t>
  </si>
  <si>
    <t>17:37:38</t>
  </si>
  <si>
    <t>11575952</t>
  </si>
  <si>
    <t>20:52:42</t>
  </si>
  <si>
    <t>21:12:35</t>
  </si>
  <si>
    <t>11575445</t>
  </si>
  <si>
    <t>10:43:22</t>
  </si>
  <si>
    <t>11:25:19</t>
  </si>
  <si>
    <t>11574198</t>
  </si>
  <si>
    <t>5:12:50</t>
  </si>
  <si>
    <t>5:36:46</t>
  </si>
  <si>
    <t>11574900</t>
  </si>
  <si>
    <t>8:00:03</t>
  </si>
  <si>
    <t>8:55:44</t>
  </si>
  <si>
    <t>11575283</t>
  </si>
  <si>
    <t>9:48:16</t>
  </si>
  <si>
    <t>10:16:10</t>
  </si>
  <si>
    <t>11575510</t>
  </si>
  <si>
    <t>11:06:58</t>
  </si>
  <si>
    <t>11:31:12</t>
  </si>
  <si>
    <t>11575633</t>
  </si>
  <si>
    <t>12:29:51</t>
  </si>
  <si>
    <t>12:51:49</t>
  </si>
  <si>
    <t>11575813</t>
  </si>
  <si>
    <t>15:15:45</t>
  </si>
  <si>
    <t>15:52:11</t>
  </si>
  <si>
    <t>11573869</t>
  </si>
  <si>
    <t>4:16:04</t>
  </si>
  <si>
    <t>4:38:42</t>
  </si>
  <si>
    <t>11573870</t>
  </si>
  <si>
    <t>4:20:56</t>
  </si>
  <si>
    <t>4:48:56</t>
  </si>
  <si>
    <t>11573871</t>
  </si>
  <si>
    <t>4:22:21</t>
  </si>
  <si>
    <t>4:57:33</t>
  </si>
  <si>
    <t>11574947</t>
  </si>
  <si>
    <t>8:17:41</t>
  </si>
  <si>
    <t>9:01:52</t>
  </si>
  <si>
    <t>11575491</t>
  </si>
  <si>
    <t>10:57:56</t>
  </si>
  <si>
    <t>11:20:17</t>
  </si>
  <si>
    <t>11573050</t>
  </si>
  <si>
    <t>3:06:02</t>
  </si>
  <si>
    <t>3:33:21</t>
  </si>
  <si>
    <t>11574834</t>
  </si>
  <si>
    <t>7:46:13</t>
  </si>
  <si>
    <t>8:16:05</t>
  </si>
  <si>
    <t>11575553</t>
  </si>
  <si>
    <t>11:28:17</t>
  </si>
  <si>
    <t>12:06:34</t>
  </si>
  <si>
    <t>11573051</t>
  </si>
  <si>
    <t>3:09:40</t>
  </si>
  <si>
    <t>3:47:18</t>
  </si>
  <si>
    <t>11574889</t>
  </si>
  <si>
    <t>7:55:30</t>
  </si>
  <si>
    <t>8:27:53</t>
  </si>
  <si>
    <t>11575278</t>
  </si>
  <si>
    <t>9:46:09</t>
  </si>
  <si>
    <t>10:26:27</t>
  </si>
  <si>
    <t>11575404</t>
  </si>
  <si>
    <t>10:25:15</t>
  </si>
  <si>
    <t>10:45:02</t>
  </si>
  <si>
    <t>11575417</t>
  </si>
  <si>
    <t>10:33:57</t>
  </si>
  <si>
    <t>10:55:53</t>
  </si>
  <si>
    <t>11575636</t>
  </si>
  <si>
    <t>12:31:42</t>
  </si>
  <si>
    <t>12:54:14</t>
  </si>
  <si>
    <t>11575757</t>
  </si>
  <si>
    <t>13:51:44</t>
  </si>
  <si>
    <t>14:11:50</t>
  </si>
  <si>
    <t>11575795</t>
  </si>
  <si>
    <t>14:58:39</t>
  </si>
  <si>
    <t>15:29:11</t>
  </si>
  <si>
    <t>11575809</t>
  </si>
  <si>
    <t>15:07:43</t>
  </si>
  <si>
    <t>15:54:22</t>
  </si>
  <si>
    <t>11575426</t>
  </si>
  <si>
    <t>10:37:30</t>
  </si>
  <si>
    <t>11:10:51</t>
  </si>
  <si>
    <t>11574498</t>
  </si>
  <si>
    <t>6:20:02</t>
  </si>
  <si>
    <t>6:48:09</t>
  </si>
  <si>
    <t>11575513</t>
  </si>
  <si>
    <t>11:09:11</t>
  </si>
  <si>
    <t>11:46:21</t>
  </si>
  <si>
    <t>11575787</t>
  </si>
  <si>
    <t>14:45:03</t>
  </si>
  <si>
    <t>15:14:39</t>
  </si>
  <si>
    <t>11573047</t>
  </si>
  <si>
    <t>2:06:23</t>
  </si>
  <si>
    <t>2:21:10</t>
  </si>
  <si>
    <t>11575951</t>
  </si>
  <si>
    <t>20:15:50</t>
  </si>
  <si>
    <t>20:32:06</t>
  </si>
  <si>
    <t>11573048</t>
  </si>
  <si>
    <t>2:23:58</t>
  </si>
  <si>
    <t>2:47:50</t>
  </si>
  <si>
    <t>11573053</t>
  </si>
  <si>
    <t>3:13:49</t>
  </si>
  <si>
    <t>4:00:11</t>
  </si>
  <si>
    <t>11574199</t>
  </si>
  <si>
    <t>5:18:19</t>
  </si>
  <si>
    <t>5:52:41</t>
  </si>
  <si>
    <t>11574202</t>
  </si>
  <si>
    <t>5:40:02</t>
  </si>
  <si>
    <t>6:14:17</t>
  </si>
  <si>
    <t>11574895</t>
  </si>
  <si>
    <t>7:57:10</t>
  </si>
  <si>
    <t>8:44:38</t>
  </si>
  <si>
    <t>11575783</t>
  </si>
  <si>
    <t>14:43:13</t>
  </si>
  <si>
    <t>15:03:13</t>
  </si>
  <si>
    <t>11572564</t>
  </si>
  <si>
    <t>0:04:19</t>
  </si>
  <si>
    <t>0:26:43</t>
  </si>
  <si>
    <t>11574715</t>
  </si>
  <si>
    <t>7:15:56</t>
  </si>
  <si>
    <t>7:38:55</t>
  </si>
  <si>
    <t>11575569</t>
  </si>
  <si>
    <t>11:37:48</t>
  </si>
  <si>
    <t>12:17:11</t>
  </si>
  <si>
    <t>11575657</t>
  </si>
  <si>
    <t>12:33:08</t>
  </si>
  <si>
    <t>13:14:25</t>
  </si>
  <si>
    <t>11575892</t>
  </si>
  <si>
    <t>17:19:43</t>
  </si>
  <si>
    <t>17:57:54</t>
  </si>
  <si>
    <t>11575956</t>
  </si>
  <si>
    <t>22:00:02</t>
  </si>
  <si>
    <t>22:26:29</t>
  </si>
  <si>
    <t>134395</t>
  </si>
  <si>
    <t>L &amp; E Lumber Inc</t>
  </si>
  <si>
    <t>11574636</t>
  </si>
  <si>
    <t>7:03:44</t>
  </si>
  <si>
    <t>7:27:43</t>
  </si>
  <si>
    <t>11573637</t>
  </si>
  <si>
    <t>3:17:57</t>
  </si>
  <si>
    <t>4:07:02</t>
  </si>
  <si>
    <t>11573049</t>
  </si>
  <si>
    <t>2:54:36</t>
  </si>
  <si>
    <t>3:18:23</t>
  </si>
  <si>
    <t>11574747</t>
  </si>
  <si>
    <t>7:24:19</t>
  </si>
  <si>
    <t>7:51:16</t>
  </si>
  <si>
    <t>11575854</t>
  </si>
  <si>
    <t>16:07:08</t>
  </si>
  <si>
    <t>16:36:49</t>
  </si>
  <si>
    <t>11574669</t>
  </si>
  <si>
    <t>7:05:19</t>
  </si>
  <si>
    <t>7:29:49</t>
  </si>
  <si>
    <t>11575361</t>
  </si>
  <si>
    <t>10:14:17</t>
  </si>
  <si>
    <t>10:49:05</t>
  </si>
  <si>
    <t>151531</t>
  </si>
  <si>
    <t>Faces South Inc</t>
  </si>
  <si>
    <t>11575856</t>
  </si>
  <si>
    <t>16:13:00</t>
  </si>
  <si>
    <t>16:54:07</t>
  </si>
  <si>
    <t>11575687</t>
  </si>
  <si>
    <t>12:59:06</t>
  </si>
  <si>
    <t>13:54:47</t>
  </si>
  <si>
    <t>11575723</t>
  </si>
  <si>
    <t>13:21:23</t>
  </si>
  <si>
    <t>14:51:14</t>
  </si>
  <si>
    <t>11575227</t>
  </si>
  <si>
    <t>9:29:19</t>
  </si>
  <si>
    <t>9:49:37</t>
  </si>
  <si>
    <t>11573874</t>
  </si>
  <si>
    <t>4:36:57</t>
  </si>
  <si>
    <t>5:09:45</t>
  </si>
  <si>
    <t>134177</t>
  </si>
  <si>
    <t>Williams Logging and Chipping</t>
  </si>
  <si>
    <t>LZ-Williams-Sugar Tract</t>
  </si>
  <si>
    <t>11575963</t>
  </si>
  <si>
    <t>20:39:00</t>
  </si>
  <si>
    <t>21:08:40</t>
  </si>
  <si>
    <t>11574157</t>
  </si>
  <si>
    <t>5:07:17</t>
  </si>
  <si>
    <t>5:22:53</t>
  </si>
  <si>
    <t>11574468</t>
  </si>
  <si>
    <t>6:13:33</t>
  </si>
  <si>
    <t>6:44:55</t>
  </si>
  <si>
    <t>11575421</t>
  </si>
  <si>
    <t>10:35:44</t>
  </si>
  <si>
    <t>10:58:28</t>
  </si>
  <si>
    <t>11575764</t>
  </si>
  <si>
    <t>14:06:32</t>
  </si>
  <si>
    <t>14:57:38</t>
  </si>
  <si>
    <t>11575232</t>
  </si>
  <si>
    <t>9:31:16</t>
  </si>
  <si>
    <t>10:21:07</t>
  </si>
  <si>
    <t>151104</t>
  </si>
  <si>
    <t>Falling Oak Timber</t>
  </si>
  <si>
    <t>LZ-FallingOak-Coe Tract</t>
  </si>
  <si>
    <t>11575693</t>
  </si>
  <si>
    <t>13:06:07</t>
  </si>
  <si>
    <t>13:34:54</t>
  </si>
  <si>
    <t>11577790</t>
  </si>
  <si>
    <t>12.08.2022</t>
  </si>
  <si>
    <t>7:04:42</t>
  </si>
  <si>
    <t>7:39:48</t>
  </si>
  <si>
    <t>11578450</t>
  </si>
  <si>
    <t>11:02:17</t>
  </si>
  <si>
    <t>11:34:14</t>
  </si>
  <si>
    <t>11577606</t>
  </si>
  <si>
    <t>6:44:19</t>
  </si>
  <si>
    <t>7:14:02</t>
  </si>
  <si>
    <t>11577795</t>
  </si>
  <si>
    <t>7:33:36</t>
  </si>
  <si>
    <t>8:06:29</t>
  </si>
  <si>
    <t>11578095</t>
  </si>
  <si>
    <t>8:55:46</t>
  </si>
  <si>
    <t>9:23:13</t>
  </si>
  <si>
    <t>11577597</t>
  </si>
  <si>
    <t>6:00:33</t>
  </si>
  <si>
    <t>6:24:31</t>
  </si>
  <si>
    <t>11577793</t>
  </si>
  <si>
    <t>7:30:07</t>
  </si>
  <si>
    <t>7:54:10</t>
  </si>
  <si>
    <t>11578096</t>
  </si>
  <si>
    <t>9:04:51</t>
  </si>
  <si>
    <t>9:38:30</t>
  </si>
  <si>
    <t>11578452</t>
  </si>
  <si>
    <t>11:13:46</t>
  </si>
  <si>
    <t>11:47:46</t>
  </si>
  <si>
    <t>11578756</t>
  </si>
  <si>
    <t>14:46:46</t>
  </si>
  <si>
    <t>15:33:15</t>
  </si>
  <si>
    <t>11578781</t>
  </si>
  <si>
    <t>14:36:55</t>
  </si>
  <si>
    <t>15:18:25</t>
  </si>
  <si>
    <t>11578266</t>
  </si>
  <si>
    <t>10:11:35</t>
  </si>
  <si>
    <t>10:41:04</t>
  </si>
  <si>
    <t>11578752</t>
  </si>
  <si>
    <t>14:12:14</t>
  </si>
  <si>
    <t>14:58:42</t>
  </si>
  <si>
    <t>11577990</t>
  </si>
  <si>
    <t>7:52:51</t>
  </si>
  <si>
    <t>8:29:48</t>
  </si>
  <si>
    <t>11578447</t>
  </si>
  <si>
    <t>10:20:06</t>
  </si>
  <si>
    <t>10:51:40</t>
  </si>
  <si>
    <t>11576964</t>
  </si>
  <si>
    <t>4:32:51</t>
  </si>
  <si>
    <t>4:57:01</t>
  </si>
  <si>
    <t>11578635</t>
  </si>
  <si>
    <t>13:03:05</t>
  </si>
  <si>
    <t>13:46:27</t>
  </si>
  <si>
    <t>11578261</t>
  </si>
  <si>
    <t>9:39:57</t>
  </si>
  <si>
    <t>10:15:49</t>
  </si>
  <si>
    <t>11578749</t>
  </si>
  <si>
    <t>13:47:28</t>
  </si>
  <si>
    <t>14:44:45</t>
  </si>
  <si>
    <t>11577281</t>
  </si>
  <si>
    <t>5:11:22</t>
  </si>
  <si>
    <t>5:33:45</t>
  </si>
  <si>
    <t>11577599</t>
  </si>
  <si>
    <t>6:23:02</t>
  </si>
  <si>
    <t>6:55:52</t>
  </si>
  <si>
    <t>11578631</t>
  </si>
  <si>
    <t>12:51:55</t>
  </si>
  <si>
    <t>13:20:28</t>
  </si>
  <si>
    <t>11576080</t>
  </si>
  <si>
    <t>0:46:31</t>
  </si>
  <si>
    <t>1:19:53</t>
  </si>
  <si>
    <t>11577989</t>
  </si>
  <si>
    <t>8:18:01</t>
  </si>
  <si>
    <t>11578456</t>
  </si>
  <si>
    <t>11:39:58</t>
  </si>
  <si>
    <t>12:11:32</t>
  </si>
  <si>
    <t>11578801</t>
  </si>
  <si>
    <t>16:36:22</t>
  </si>
  <si>
    <t>17:00:13</t>
  </si>
  <si>
    <t>11578938</t>
  </si>
  <si>
    <t>20:16:07</t>
  </si>
  <si>
    <t>20:38:37</t>
  </si>
  <si>
    <t>11579009</t>
  </si>
  <si>
    <t>23:52:35</t>
  </si>
  <si>
    <t>11578627</t>
  </si>
  <si>
    <t>11:45:36</t>
  </si>
  <si>
    <t>12:14:25</t>
  </si>
  <si>
    <t>11576589</t>
  </si>
  <si>
    <t>1:58:06</t>
  </si>
  <si>
    <t>2:18:25</t>
  </si>
  <si>
    <t>11577286</t>
  </si>
  <si>
    <t>5:46:27</t>
  </si>
  <si>
    <t>6:08:13</t>
  </si>
  <si>
    <t>11578090</t>
  </si>
  <si>
    <t>8:22:51</t>
  </si>
  <si>
    <t>8:52:34</t>
  </si>
  <si>
    <t>11578265</t>
  </si>
  <si>
    <t>9:54:34</t>
  </si>
  <si>
    <t>10:26:23</t>
  </si>
  <si>
    <t>11578754</t>
  </si>
  <si>
    <t>14:22:47</t>
  </si>
  <si>
    <t>15:02:00</t>
  </si>
  <si>
    <t>11577598</t>
  </si>
  <si>
    <t>6:21:05</t>
  </si>
  <si>
    <t>6:40:36</t>
  </si>
  <si>
    <t>11578630</t>
  </si>
  <si>
    <t>12:31:33</t>
  </si>
  <si>
    <t>12:54:27</t>
  </si>
  <si>
    <t>11578803</t>
  </si>
  <si>
    <t>17:15:58</t>
  </si>
  <si>
    <t>17:37:34</t>
  </si>
  <si>
    <t>11578943</t>
  </si>
  <si>
    <t>20:59:21</t>
  </si>
  <si>
    <t>21:17:34</t>
  </si>
  <si>
    <t>11578453</t>
  </si>
  <si>
    <t>11:18:22</t>
  </si>
  <si>
    <t>11:59:33</t>
  </si>
  <si>
    <t>11577792</t>
  </si>
  <si>
    <t>7:19:50</t>
  </si>
  <si>
    <t>7:48:32</t>
  </si>
  <si>
    <t>11578262</t>
  </si>
  <si>
    <t>9:41:39</t>
  </si>
  <si>
    <t>10:23:01</t>
  </si>
  <si>
    <t>11578451</t>
  </si>
  <si>
    <t>11:11:57</t>
  </si>
  <si>
    <t>11:32:05</t>
  </si>
  <si>
    <t>11578798</t>
  </si>
  <si>
    <t>14:59:00</t>
  </si>
  <si>
    <t>15:36:31</t>
  </si>
  <si>
    <t>11577283</t>
  </si>
  <si>
    <t>5:16:33</t>
  </si>
  <si>
    <t>5:52:38</t>
  </si>
  <si>
    <t>11577789</t>
  </si>
  <si>
    <t>7:03:06</t>
  </si>
  <si>
    <t>7:25:23</t>
  </si>
  <si>
    <t>11578089</t>
  </si>
  <si>
    <t>8:19:26</t>
  </si>
  <si>
    <t>8:47:44</t>
  </si>
  <si>
    <t>11578264</t>
  </si>
  <si>
    <t>9:52:19</t>
  </si>
  <si>
    <t>10:14:30</t>
  </si>
  <si>
    <t>11576593</t>
  </si>
  <si>
    <t>3:06:24</t>
  </si>
  <si>
    <t>3:30:23</t>
  </si>
  <si>
    <t>11577996</t>
  </si>
  <si>
    <t>8:10:16</t>
  </si>
  <si>
    <t>8:33:47</t>
  </si>
  <si>
    <t>11578258</t>
  </si>
  <si>
    <t>9:22:17</t>
  </si>
  <si>
    <t>9:45:19</t>
  </si>
  <si>
    <t>11578454</t>
  </si>
  <si>
    <t>11:27:03</t>
  </si>
  <si>
    <t>11:49:50</t>
  </si>
  <si>
    <t>11578628</t>
  </si>
  <si>
    <t>11:52:35</t>
  </si>
  <si>
    <t>12:13:07</t>
  </si>
  <si>
    <t>11578632</t>
  </si>
  <si>
    <t>12:53:26</t>
  </si>
  <si>
    <t>13:15:32</t>
  </si>
  <si>
    <t>11578633</t>
  </si>
  <si>
    <t>12:55:05</t>
  </si>
  <si>
    <t>13:24:54</t>
  </si>
  <si>
    <t>11578755</t>
  </si>
  <si>
    <t>14:31:04</t>
  </si>
  <si>
    <t>14:52:22</t>
  </si>
  <si>
    <t>11578799</t>
  </si>
  <si>
    <t>15:24:04</t>
  </si>
  <si>
    <t>15:42:39</t>
  </si>
  <si>
    <t>11578800</t>
  </si>
  <si>
    <t>15:27:44</t>
  </si>
  <si>
    <t>15:58:14</t>
  </si>
  <si>
    <t>11577600</t>
  </si>
  <si>
    <t>6:24:36</t>
  </si>
  <si>
    <t>6:45:35</t>
  </si>
  <si>
    <t>11578263</t>
  </si>
  <si>
    <t>9:43:21</t>
  </si>
  <si>
    <t>10:13:05</t>
  </si>
  <si>
    <t>11578751</t>
  </si>
  <si>
    <t>14:07:11</t>
  </si>
  <si>
    <t>14:29:11</t>
  </si>
  <si>
    <t>11577787</t>
  </si>
  <si>
    <t>6:54:58</t>
  </si>
  <si>
    <t>7:15:52</t>
  </si>
  <si>
    <t>11578449</t>
  </si>
  <si>
    <t>10:32:38</t>
  </si>
  <si>
    <t>10:54:57</t>
  </si>
  <si>
    <t>11576085</t>
  </si>
  <si>
    <t>1:48:56</t>
  </si>
  <si>
    <t>2:11:54</t>
  </si>
  <si>
    <t>11576960</t>
  </si>
  <si>
    <t>3:34:53</t>
  </si>
  <si>
    <t>3:55:37</t>
  </si>
  <si>
    <t>11576079</t>
  </si>
  <si>
    <t>0:39:13</t>
  </si>
  <si>
    <t>1:10:30</t>
  </si>
  <si>
    <t>11577282</t>
  </si>
  <si>
    <t>5:14:41</t>
  </si>
  <si>
    <t>5:35:59</t>
  </si>
  <si>
    <t>11578955</t>
  </si>
  <si>
    <t>21:30:24</t>
  </si>
  <si>
    <t>22:25:45</t>
  </si>
  <si>
    <t>11576082</t>
  </si>
  <si>
    <t>0:57:54</t>
  </si>
  <si>
    <t>1:32:09</t>
  </si>
  <si>
    <t>11576592</t>
  </si>
  <si>
    <t>2:45:25</t>
  </si>
  <si>
    <t>11577791</t>
  </si>
  <si>
    <t>7:15:17</t>
  </si>
  <si>
    <t>11578259</t>
  </si>
  <si>
    <t>9:35:27</t>
  </si>
  <si>
    <t>9:56:19</t>
  </si>
  <si>
    <t>11578748</t>
  </si>
  <si>
    <t>13:40:40</t>
  </si>
  <si>
    <t>14:30:54</t>
  </si>
  <si>
    <t>11578949</t>
  </si>
  <si>
    <t>21:21:23</t>
  </si>
  <si>
    <t>21:56:00</t>
  </si>
  <si>
    <t>11578092</t>
  </si>
  <si>
    <t>8:38:25</t>
  </si>
  <si>
    <t>9:04:38</t>
  </si>
  <si>
    <t>11577788</t>
  </si>
  <si>
    <t>6:57:43</t>
  </si>
  <si>
    <t>7:17:44</t>
  </si>
  <si>
    <t>11576086</t>
  </si>
  <si>
    <t>1:51:41</t>
  </si>
  <si>
    <t>2:39:06</t>
  </si>
  <si>
    <t>11578629</t>
  </si>
  <si>
    <t>12:29:31</t>
  </si>
  <si>
    <t>13:23:12</t>
  </si>
  <si>
    <t>11578636</t>
  </si>
  <si>
    <t>13:33:17</t>
  </si>
  <si>
    <t>14:19:03</t>
  </si>
  <si>
    <t>11578448</t>
  </si>
  <si>
    <t>10:21:58</t>
  </si>
  <si>
    <t>10:43:49</t>
  </si>
  <si>
    <t>11578455</t>
  </si>
  <si>
    <t>11:28:35</t>
  </si>
  <si>
    <t>12:06:41</t>
  </si>
  <si>
    <t>11578750</t>
  </si>
  <si>
    <t>13:48:44</t>
  </si>
  <si>
    <t>14:14:13</t>
  </si>
  <si>
    <t>11578797</t>
  </si>
  <si>
    <t>14:50:29</t>
  </si>
  <si>
    <t>15:12:57</t>
  </si>
  <si>
    <t>11577277</t>
  </si>
  <si>
    <t>4:45:27</t>
  </si>
  <si>
    <t>5:07:49</t>
  </si>
  <si>
    <t>11577603</t>
  </si>
  <si>
    <t>6:39:59</t>
  </si>
  <si>
    <t>6:58:16</t>
  </si>
  <si>
    <t>11578753</t>
  </si>
  <si>
    <t>14:14:25</t>
  </si>
  <si>
    <t>14:42:21</t>
  </si>
  <si>
    <t>11578094</t>
  </si>
  <si>
    <t>9:11:51</t>
  </si>
  <si>
    <t>11578905</t>
  </si>
  <si>
    <t>18:28:18</t>
  </si>
  <si>
    <t>18:47:48</t>
  </si>
  <si>
    <t>11578257</t>
  </si>
  <si>
    <t>9:10:27</t>
  </si>
  <si>
    <t>9:48:36</t>
  </si>
  <si>
    <t>11578260</t>
  </si>
  <si>
    <t>9:37:49</t>
  </si>
  <si>
    <t>9:59:40</t>
  </si>
  <si>
    <t>11578634</t>
  </si>
  <si>
    <t>13:01:14</t>
  </si>
  <si>
    <t>13:29:44</t>
  </si>
  <si>
    <t>11578802</t>
  </si>
  <si>
    <t>16:38:27</t>
  </si>
  <si>
    <t>17:13:48</t>
  </si>
  <si>
    <t>11579347</t>
  </si>
  <si>
    <t>13.08.2022</t>
  </si>
  <si>
    <t>12:22:37</t>
  </si>
  <si>
    <t>12:49:48</t>
  </si>
  <si>
    <t>11579334</t>
  </si>
  <si>
    <t>12:13:14</t>
  </si>
  <si>
    <t>12:35:40</t>
  </si>
  <si>
    <t>11579176</t>
  </si>
  <si>
    <t>5:54:02</t>
  </si>
  <si>
    <t>6:19:44</t>
  </si>
  <si>
    <t>11579199</t>
  </si>
  <si>
    <t>6:11:41</t>
  </si>
  <si>
    <t>6:37:10</t>
  </si>
  <si>
    <t>11579271</t>
  </si>
  <si>
    <t>8:46:36</t>
  </si>
  <si>
    <t>9:06:16</t>
  </si>
  <si>
    <t>11579288</t>
  </si>
  <si>
    <t>9:40:24</t>
  </si>
  <si>
    <t>10:06:41</t>
  </si>
  <si>
    <t>11579422</t>
  </si>
  <si>
    <t>21:03:36</t>
  </si>
  <si>
    <t>21:43:44</t>
  </si>
  <si>
    <t>11579402</t>
  </si>
  <si>
    <t>17:12:12</t>
  </si>
  <si>
    <t>17:52:23</t>
  </si>
  <si>
    <t>11579260</t>
  </si>
  <si>
    <t>7:57:50</t>
  </si>
  <si>
    <t>8:22:31</t>
  </si>
  <si>
    <t>11579016</t>
  </si>
  <si>
    <t>0:49:09</t>
  </si>
  <si>
    <t>1:14:16</t>
  </si>
  <si>
    <t>11579117</t>
  </si>
  <si>
    <t>3:33:43</t>
  </si>
  <si>
    <t>4:03:43</t>
  </si>
  <si>
    <t>11579169</t>
  </si>
  <si>
    <t>4:56:28</t>
  </si>
  <si>
    <t>5:19:32</t>
  </si>
  <si>
    <t>11579173</t>
  </si>
  <si>
    <t>5:29:22</t>
  </si>
  <si>
    <t>5:49:05</t>
  </si>
  <si>
    <t>11579351</t>
  </si>
  <si>
    <t>13:00:01</t>
  </si>
  <si>
    <t>13:26:43</t>
  </si>
  <si>
    <t>11579356</t>
  </si>
  <si>
    <t>14:11:46</t>
  </si>
  <si>
    <t>14:35:18</t>
  </si>
  <si>
    <t>11579401</t>
  </si>
  <si>
    <t>17:08:38</t>
  </si>
  <si>
    <t>17:36:14</t>
  </si>
  <si>
    <t>136514</t>
  </si>
  <si>
    <t>Atlantic Building Components</t>
  </si>
  <si>
    <t>11579293</t>
  </si>
  <si>
    <t>10:15:51</t>
  </si>
  <si>
    <t>10:40:23</t>
  </si>
  <si>
    <t>11579335</t>
  </si>
  <si>
    <t>12:20:44</t>
  </si>
  <si>
    <t>12:38:07</t>
  </si>
  <si>
    <t>11579398</t>
  </si>
  <si>
    <t>15:46:50</t>
  </si>
  <si>
    <t>16:07:30</t>
  </si>
  <si>
    <t>11579417</t>
  </si>
  <si>
    <t>18:41:02</t>
  </si>
  <si>
    <t>19:00:15</t>
  </si>
  <si>
    <t>11579425</t>
  </si>
  <si>
    <t>22:17:31</t>
  </si>
  <si>
    <t>22:44:16</t>
  </si>
  <si>
    <t>11579700</t>
  </si>
  <si>
    <t>14.08.2022</t>
  </si>
  <si>
    <t>22:30:38</t>
  </si>
  <si>
    <t>22:48:04</t>
  </si>
  <si>
    <t>11579644</t>
  </si>
  <si>
    <t>17:45:30</t>
  </si>
  <si>
    <t>18:22:16</t>
  </si>
  <si>
    <t>11579668</t>
  </si>
  <si>
    <t>18:50:21</t>
  </si>
  <si>
    <t>19:09:48</t>
  </si>
  <si>
    <t>11579699</t>
  </si>
  <si>
    <t>22:22:41</t>
  </si>
  <si>
    <t>22:45:52</t>
  </si>
  <si>
    <t>11579624</t>
  </si>
  <si>
    <t>14:09:18</t>
  </si>
  <si>
    <t>14:37:41</t>
  </si>
  <si>
    <t>11579645</t>
  </si>
  <si>
    <t>18:27:33</t>
  </si>
  <si>
    <t>18:56:38</t>
  </si>
  <si>
    <t>11579698</t>
  </si>
  <si>
    <t>21:40:39</t>
  </si>
  <si>
    <t>11579697</t>
  </si>
  <si>
    <t>21:38:49</t>
  </si>
  <si>
    <t>21:59:35</t>
  </si>
  <si>
    <t>11579758</t>
  </si>
  <si>
    <t>23:50:57</t>
  </si>
  <si>
    <t>11579643</t>
  </si>
  <si>
    <t>17:40:25</t>
  </si>
  <si>
    <t>18:01:19</t>
  </si>
  <si>
    <t>11579432</t>
  </si>
  <si>
    <t>1:20:22</t>
  </si>
  <si>
    <t>1:43:32</t>
  </si>
  <si>
    <t>11579448</t>
  </si>
  <si>
    <t>2:51:03</t>
  </si>
  <si>
    <t>3:11:24</t>
  </si>
  <si>
    <t>11579508</t>
  </si>
  <si>
    <t>5:52:58</t>
  </si>
  <si>
    <t>6:12:46</t>
  </si>
  <si>
    <t>11579528</t>
  </si>
  <si>
    <t>7:14:56</t>
  </si>
  <si>
    <t>7:34:51</t>
  </si>
  <si>
    <t>Weighing in week</t>
  </si>
  <si>
    <t>32.2022</t>
  </si>
  <si>
    <t>Entry Hours</t>
  </si>
  <si>
    <t>Daily Hours</t>
  </si>
  <si>
    <t>Daily Total Chip Trucks by Hour</t>
  </si>
  <si>
    <t>Total Time</t>
  </si>
  <si>
    <t>Daily Average Number of Chip Trucks by Hour</t>
  </si>
  <si>
    <t>Daily Average Time of Chip Trucks Trips by Hour</t>
  </si>
  <si>
    <t>Daily Average Time of Chip Trucks by Hour</t>
  </si>
  <si>
    <t>24:29:11</t>
  </si>
  <si>
    <t>24:18:35</t>
  </si>
  <si>
    <t>24:02:47</t>
  </si>
  <si>
    <t>24:10:25</t>
  </si>
  <si>
    <t>24:01:48</t>
  </si>
  <si>
    <t>24:35:10</t>
  </si>
  <si>
    <t>24:14:03</t>
  </si>
  <si>
    <t>Weekly Total Chip Trucks by Hour</t>
  </si>
  <si>
    <t>Weekly Average Time of Chip Trucks Trips by Hour</t>
  </si>
  <si>
    <t>Weekly Average Time of Chip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</si>
</sst>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2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20" fontId="0" fillId="0" borderId="0" xfId="0" applyNumberFormat="1"/>
    <xf numFmtId="1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opLeftCell="H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2088</v>
      </c>
      <c r="M1" t="s">
        <v>2085</v>
      </c>
      <c r="O1" t="s">
        <v>2086</v>
      </c>
      <c r="P1" t="s">
        <v>2087</v>
      </c>
      <c r="Q1" t="s">
        <v>2089</v>
      </c>
      <c r="R1" t="s">
        <v>2090</v>
      </c>
      <c r="S1" t="s">
        <v>2091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5.5</v>
      </c>
      <c r="R2" s="19">
        <v>0</v>
      </c>
      <c r="S2" s="18">
        <f>AVERAGEIF($R$2:$R$25, "&lt;&gt; 0")</f>
        <v>2.142241547836166E-2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5.5</v>
      </c>
      <c r="R3" s="19">
        <f t="shared" ref="R3:R25" si="1">AVERAGEIF(M:M,O3,L:L)</f>
        <v>1.4531250000000002E-2</v>
      </c>
      <c r="S3" s="18">
        <f t="shared" ref="S3:S25" si="2">AVERAGEIF($R$2:$R$25, "&lt;&gt; 0")</f>
        <v>2.142241547836166E-2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5.5</v>
      </c>
      <c r="R4" s="19">
        <v>0</v>
      </c>
      <c r="S4" s="18">
        <f t="shared" si="2"/>
        <v>2.142241547836166E-2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5:L66" si="3">K5-J5</f>
        <v>2.6747685185185166E-2</v>
      </c>
      <c r="M5">
        <f t="shared" ref="M5:M66" si="4">HOUR(J5)</f>
        <v>8</v>
      </c>
      <c r="O5">
        <v>3</v>
      </c>
      <c r="P5">
        <f>COUNTIF(M:M,"3")</f>
        <v>4</v>
      </c>
      <c r="Q5">
        <f t="shared" si="0"/>
        <v>5.5</v>
      </c>
      <c r="R5" s="19">
        <f t="shared" si="1"/>
        <v>1.5703124999999998E-2</v>
      </c>
      <c r="S5" s="18">
        <f t="shared" si="2"/>
        <v>2.142241547836166E-2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2.3599537037037044E-2</v>
      </c>
      <c r="M6">
        <f t="shared" si="4"/>
        <v>10</v>
      </c>
      <c r="O6">
        <v>4</v>
      </c>
      <c r="P6">
        <f>COUNTIF(M:M,"4")</f>
        <v>8</v>
      </c>
      <c r="Q6">
        <f t="shared" si="0"/>
        <v>5.5</v>
      </c>
      <c r="R6" s="19">
        <f t="shared" si="1"/>
        <v>1.5959201388888893E-2</v>
      </c>
      <c r="S6" s="18">
        <f t="shared" si="2"/>
        <v>2.142241547836166E-2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8">
        <f t="shared" si="3"/>
        <v>2.0891203703703676E-2</v>
      </c>
      <c r="M7">
        <f t="shared" si="4"/>
        <v>8</v>
      </c>
      <c r="O7">
        <v>5</v>
      </c>
      <c r="P7">
        <f>COUNTIF(M:M,"5")</f>
        <v>9</v>
      </c>
      <c r="Q7">
        <f t="shared" si="0"/>
        <v>5.5</v>
      </c>
      <c r="R7" s="19">
        <f t="shared" si="1"/>
        <v>2.679783950617283E-2</v>
      </c>
      <c r="S7" s="18">
        <f t="shared" si="2"/>
        <v>2.142241547836166E-2</v>
      </c>
    </row>
    <row r="8" spans="1:19" x14ac:dyDescent="0.25">
      <c r="A8" s="11"/>
      <c r="B8" s="12"/>
      <c r="C8" s="9" t="s">
        <v>29</v>
      </c>
      <c r="D8" s="9" t="s">
        <v>30</v>
      </c>
      <c r="E8" s="9" t="s">
        <v>30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5.5</v>
      </c>
      <c r="R8" s="19">
        <f t="shared" si="1"/>
        <v>2.958101851851851E-2</v>
      </c>
      <c r="S8" s="18">
        <f t="shared" si="2"/>
        <v>2.142241547836166E-2</v>
      </c>
    </row>
    <row r="9" spans="1:19" x14ac:dyDescent="0.25">
      <c r="A9" s="11"/>
      <c r="B9" s="12"/>
      <c r="C9" s="12"/>
      <c r="D9" s="12"/>
      <c r="E9" s="12"/>
      <c r="F9" s="12"/>
      <c r="G9" s="9" t="s">
        <v>31</v>
      </c>
      <c r="H9" s="9" t="s">
        <v>17</v>
      </c>
      <c r="I9" s="3" t="s">
        <v>18</v>
      </c>
      <c r="J9" s="13" t="s">
        <v>32</v>
      </c>
      <c r="K9" s="14" t="s">
        <v>33</v>
      </c>
      <c r="L9" s="18">
        <f t="shared" si="3"/>
        <v>1.1527777777777776E-2</v>
      </c>
      <c r="M9">
        <f t="shared" si="4"/>
        <v>3</v>
      </c>
      <c r="O9">
        <v>7</v>
      </c>
      <c r="P9">
        <f>COUNTIF(M:M,"7")</f>
        <v>11</v>
      </c>
      <c r="Q9">
        <f t="shared" si="0"/>
        <v>5.5</v>
      </c>
      <c r="R9" s="19">
        <f t="shared" si="1"/>
        <v>2.0293560606060603E-2</v>
      </c>
      <c r="S9" s="18">
        <f t="shared" si="2"/>
        <v>2.142241547836166E-2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34</v>
      </c>
      <c r="H10" s="9" t="s">
        <v>17</v>
      </c>
      <c r="I10" s="3" t="s">
        <v>18</v>
      </c>
      <c r="J10" s="13" t="s">
        <v>35</v>
      </c>
      <c r="K10" s="14" t="s">
        <v>36</v>
      </c>
      <c r="L10" s="18">
        <f t="shared" si="3"/>
        <v>1.3356481481481497E-2</v>
      </c>
      <c r="M10">
        <f t="shared" si="4"/>
        <v>4</v>
      </c>
      <c r="O10">
        <v>8</v>
      </c>
      <c r="P10">
        <f>COUNTIF(M:M,"8")</f>
        <v>6</v>
      </c>
      <c r="Q10">
        <f t="shared" si="0"/>
        <v>5.5</v>
      </c>
      <c r="R10" s="19">
        <f t="shared" si="1"/>
        <v>2.4810956790123462E-2</v>
      </c>
      <c r="S10" s="18">
        <f t="shared" si="2"/>
        <v>2.142241547836166E-2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37</v>
      </c>
      <c r="H11" s="9" t="s">
        <v>38</v>
      </c>
      <c r="I11" s="3" t="s">
        <v>18</v>
      </c>
      <c r="J11" s="13" t="s">
        <v>39</v>
      </c>
      <c r="K11" s="14" t="s">
        <v>40</v>
      </c>
      <c r="L11" s="18">
        <f t="shared" si="3"/>
        <v>1.6840277777777801E-2</v>
      </c>
      <c r="M11">
        <f t="shared" si="4"/>
        <v>7</v>
      </c>
      <c r="O11">
        <v>9</v>
      </c>
      <c r="P11">
        <f>COUNTIF(M:M,"9")</f>
        <v>9</v>
      </c>
      <c r="Q11">
        <f t="shared" si="0"/>
        <v>5.5</v>
      </c>
      <c r="R11" s="19">
        <f t="shared" si="1"/>
        <v>2.3445216049382704E-2</v>
      </c>
      <c r="S11" s="18">
        <f t="shared" si="2"/>
        <v>2.142241547836166E-2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41</v>
      </c>
      <c r="H12" s="9" t="s">
        <v>17</v>
      </c>
      <c r="I12" s="3" t="s">
        <v>18</v>
      </c>
      <c r="J12" s="13" t="s">
        <v>42</v>
      </c>
      <c r="K12" s="14" t="s">
        <v>43</v>
      </c>
      <c r="L12" s="18">
        <f t="shared" si="3"/>
        <v>2.9560185185185217E-2</v>
      </c>
      <c r="M12">
        <f t="shared" si="4"/>
        <v>9</v>
      </c>
      <c r="O12">
        <v>10</v>
      </c>
      <c r="P12">
        <f>COUNTIF(M:M,"10")</f>
        <v>11</v>
      </c>
      <c r="Q12">
        <f t="shared" si="0"/>
        <v>5.5</v>
      </c>
      <c r="R12" s="19">
        <f t="shared" si="1"/>
        <v>2.6715067340067334E-2</v>
      </c>
      <c r="S12" s="18">
        <f t="shared" si="2"/>
        <v>2.142241547836166E-2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44</v>
      </c>
      <c r="H13" s="9" t="s">
        <v>38</v>
      </c>
      <c r="I13" s="3" t="s">
        <v>18</v>
      </c>
      <c r="J13" s="13" t="s">
        <v>45</v>
      </c>
      <c r="K13" s="14" t="s">
        <v>46</v>
      </c>
      <c r="L13" s="18">
        <f t="shared" si="3"/>
        <v>2.1562499999999929E-2</v>
      </c>
      <c r="M13">
        <f t="shared" si="4"/>
        <v>13</v>
      </c>
      <c r="O13">
        <v>11</v>
      </c>
      <c r="P13">
        <f>COUNTIF(M:M,"11")</f>
        <v>9</v>
      </c>
      <c r="Q13">
        <f t="shared" si="0"/>
        <v>5.5</v>
      </c>
      <c r="R13" s="19">
        <f t="shared" si="1"/>
        <v>2.4426440329218091E-2</v>
      </c>
      <c r="S13" s="18">
        <f t="shared" si="2"/>
        <v>2.142241547836166E-2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47</v>
      </c>
      <c r="H14" s="9" t="s">
        <v>38</v>
      </c>
      <c r="I14" s="3" t="s">
        <v>18</v>
      </c>
      <c r="J14" s="13" t="s">
        <v>48</v>
      </c>
      <c r="K14" s="14" t="s">
        <v>49</v>
      </c>
      <c r="L14" s="18">
        <f t="shared" si="3"/>
        <v>2.6539351851851856E-2</v>
      </c>
      <c r="M14">
        <f t="shared" si="4"/>
        <v>15</v>
      </c>
      <c r="O14">
        <v>12</v>
      </c>
      <c r="P14">
        <f>COUNTIF(M:M,"12")</f>
        <v>7</v>
      </c>
      <c r="Q14">
        <f t="shared" si="0"/>
        <v>5.5</v>
      </c>
      <c r="R14" s="19">
        <f t="shared" si="1"/>
        <v>1.9818121693121693E-2</v>
      </c>
      <c r="S14" s="18">
        <f t="shared" si="2"/>
        <v>2.142241547836166E-2</v>
      </c>
    </row>
    <row r="15" spans="1:19" x14ac:dyDescent="0.25">
      <c r="A15" s="11"/>
      <c r="B15" s="12"/>
      <c r="C15" s="9" t="s">
        <v>50</v>
      </c>
      <c r="D15" s="9" t="s">
        <v>51</v>
      </c>
      <c r="E15" s="9" t="s">
        <v>51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10</v>
      </c>
      <c r="Q15">
        <f t="shared" si="0"/>
        <v>5.5</v>
      </c>
      <c r="R15" s="19">
        <f t="shared" si="1"/>
        <v>2.3625000000000007E-2</v>
      </c>
      <c r="S15" s="18">
        <f t="shared" si="2"/>
        <v>2.142241547836166E-2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52</v>
      </c>
      <c r="H16" s="9" t="s">
        <v>38</v>
      </c>
      <c r="I16" s="3" t="s">
        <v>18</v>
      </c>
      <c r="J16" s="13" t="s">
        <v>53</v>
      </c>
      <c r="K16" s="14" t="s">
        <v>54</v>
      </c>
      <c r="L16" s="18">
        <f t="shared" si="3"/>
        <v>1.700231481481479E-2</v>
      </c>
      <c r="M16">
        <f t="shared" si="4"/>
        <v>3</v>
      </c>
      <c r="O16">
        <v>14</v>
      </c>
      <c r="P16">
        <f>COUNTIF(M:M,"14")</f>
        <v>6</v>
      </c>
      <c r="Q16">
        <f t="shared" si="0"/>
        <v>5.5</v>
      </c>
      <c r="R16" s="19">
        <f t="shared" si="1"/>
        <v>2.4008487654320954E-2</v>
      </c>
      <c r="S16" s="18">
        <f t="shared" si="2"/>
        <v>2.142241547836166E-2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55</v>
      </c>
      <c r="H17" s="9" t="s">
        <v>38</v>
      </c>
      <c r="I17" s="3" t="s">
        <v>18</v>
      </c>
      <c r="J17" s="13" t="s">
        <v>56</v>
      </c>
      <c r="K17" s="14" t="s">
        <v>57</v>
      </c>
      <c r="L17" s="18">
        <f t="shared" si="3"/>
        <v>2.2523148148148125E-2</v>
      </c>
      <c r="M17">
        <f t="shared" si="4"/>
        <v>5</v>
      </c>
      <c r="O17">
        <v>15</v>
      </c>
      <c r="P17">
        <f>COUNTIF(M:M,"15")</f>
        <v>7</v>
      </c>
      <c r="Q17">
        <f t="shared" si="0"/>
        <v>5.5</v>
      </c>
      <c r="R17" s="19">
        <f t="shared" si="1"/>
        <v>2.4212962962962967E-2</v>
      </c>
      <c r="S17" s="18">
        <f t="shared" si="2"/>
        <v>2.142241547836166E-2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58</v>
      </c>
      <c r="H18" s="9" t="s">
        <v>38</v>
      </c>
      <c r="I18" s="3" t="s">
        <v>18</v>
      </c>
      <c r="J18" s="13" t="s">
        <v>59</v>
      </c>
      <c r="K18" s="14" t="s">
        <v>60</v>
      </c>
      <c r="L18" s="18">
        <f t="shared" si="3"/>
        <v>2.2939814814814774E-2</v>
      </c>
      <c r="M18">
        <f t="shared" si="4"/>
        <v>7</v>
      </c>
      <c r="O18">
        <v>16</v>
      </c>
      <c r="P18">
        <f>COUNTIF(M:M,"16")</f>
        <v>4</v>
      </c>
      <c r="Q18">
        <f t="shared" si="0"/>
        <v>5.5</v>
      </c>
      <c r="R18" s="19">
        <f t="shared" si="1"/>
        <v>2.0271990740740764E-2</v>
      </c>
      <c r="S18" s="18">
        <f t="shared" si="2"/>
        <v>2.142241547836166E-2</v>
      </c>
    </row>
    <row r="19" spans="1:19" x14ac:dyDescent="0.25">
      <c r="A19" s="11"/>
      <c r="B19" s="12"/>
      <c r="C19" s="9" t="s">
        <v>61</v>
      </c>
      <c r="D19" s="9" t="s">
        <v>62</v>
      </c>
      <c r="E19" s="9" t="s">
        <v>62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3</v>
      </c>
      <c r="Q19">
        <f t="shared" si="0"/>
        <v>5.5</v>
      </c>
      <c r="R19" s="19">
        <f t="shared" si="1"/>
        <v>1.7156635802469105E-2</v>
      </c>
      <c r="S19" s="18">
        <f t="shared" si="2"/>
        <v>2.142241547836166E-2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63</v>
      </c>
      <c r="H20" s="9" t="s">
        <v>17</v>
      </c>
      <c r="I20" s="3" t="s">
        <v>18</v>
      </c>
      <c r="J20" s="13" t="s">
        <v>64</v>
      </c>
      <c r="K20" s="14" t="s">
        <v>65</v>
      </c>
      <c r="L20" s="18">
        <f t="shared" si="3"/>
        <v>1.7557870370370376E-2</v>
      </c>
      <c r="M20">
        <f t="shared" si="4"/>
        <v>19</v>
      </c>
      <c r="O20">
        <v>18</v>
      </c>
      <c r="P20">
        <f>COUNTIF(M:M,"18")</f>
        <v>0</v>
      </c>
      <c r="Q20">
        <f t="shared" si="0"/>
        <v>5.5</v>
      </c>
      <c r="R20" s="19">
        <v>0</v>
      </c>
      <c r="S20" s="18">
        <f t="shared" si="2"/>
        <v>2.142241547836166E-2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66</v>
      </c>
      <c r="H21" s="9" t="s">
        <v>17</v>
      </c>
      <c r="I21" s="3" t="s">
        <v>18</v>
      </c>
      <c r="J21" s="13" t="s">
        <v>67</v>
      </c>
      <c r="K21" s="14" t="s">
        <v>68</v>
      </c>
      <c r="L21" s="18">
        <f t="shared" si="3"/>
        <v>1.4976851851851936E-2</v>
      </c>
      <c r="M21">
        <f t="shared" si="4"/>
        <v>20</v>
      </c>
      <c r="O21">
        <v>19</v>
      </c>
      <c r="P21">
        <f>COUNTIF(M:M,"19")</f>
        <v>4</v>
      </c>
      <c r="Q21">
        <f t="shared" si="0"/>
        <v>5.5</v>
      </c>
      <c r="R21" s="19">
        <f t="shared" si="1"/>
        <v>1.9571759259259247E-2</v>
      </c>
      <c r="S21" s="18">
        <f t="shared" si="2"/>
        <v>2.142241547836166E-2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69</v>
      </c>
      <c r="H22" s="9" t="s">
        <v>17</v>
      </c>
      <c r="I22" s="3" t="s">
        <v>18</v>
      </c>
      <c r="J22" s="13" t="s">
        <v>70</v>
      </c>
      <c r="K22" s="14" t="s">
        <v>71</v>
      </c>
      <c r="L22" s="18">
        <f t="shared" si="3"/>
        <v>1.7476851851851882E-2</v>
      </c>
      <c r="M22">
        <f t="shared" si="4"/>
        <v>20</v>
      </c>
      <c r="O22">
        <v>20</v>
      </c>
      <c r="P22">
        <f>COUNTIF(M:M,"20")</f>
        <v>6</v>
      </c>
      <c r="Q22">
        <f t="shared" si="0"/>
        <v>5.5</v>
      </c>
      <c r="R22" s="19">
        <f t="shared" si="1"/>
        <v>1.8688271604938283E-2</v>
      </c>
      <c r="S22" s="18">
        <f t="shared" si="2"/>
        <v>2.142241547836166E-2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72</v>
      </c>
      <c r="H23" s="9" t="s">
        <v>17</v>
      </c>
      <c r="I23" s="3" t="s">
        <v>18</v>
      </c>
      <c r="J23" s="13" t="s">
        <v>73</v>
      </c>
      <c r="K23" s="14" t="s">
        <v>74</v>
      </c>
      <c r="L23" s="18">
        <f t="shared" si="3"/>
        <v>1.6134259259259265E-2</v>
      </c>
      <c r="M23">
        <f t="shared" si="4"/>
        <v>22</v>
      </c>
      <c r="O23">
        <v>21</v>
      </c>
      <c r="P23">
        <f>COUNTIF(M:M,"21")</f>
        <v>0</v>
      </c>
      <c r="Q23">
        <f t="shared" si="0"/>
        <v>5.5</v>
      </c>
      <c r="R23" s="19">
        <v>0</v>
      </c>
      <c r="S23" s="18">
        <f t="shared" si="2"/>
        <v>2.142241547836166E-2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75</v>
      </c>
      <c r="H24" s="9" t="s">
        <v>17</v>
      </c>
      <c r="I24" s="3" t="s">
        <v>18</v>
      </c>
      <c r="J24" s="13" t="s">
        <v>76</v>
      </c>
      <c r="K24" s="14" t="s">
        <v>77</v>
      </c>
      <c r="L24" s="18">
        <f t="shared" si="3"/>
        <v>1.8275462962962896E-2</v>
      </c>
      <c r="M24">
        <f t="shared" si="4"/>
        <v>22</v>
      </c>
      <c r="O24">
        <v>22</v>
      </c>
      <c r="P24">
        <f>COUNTIF(M:M,"22")</f>
        <v>5</v>
      </c>
      <c r="Q24">
        <f t="shared" si="0"/>
        <v>5.5</v>
      </c>
      <c r="R24" s="19">
        <f t="shared" si="1"/>
        <v>1.7803240740740734E-2</v>
      </c>
      <c r="S24" s="18">
        <f t="shared" si="2"/>
        <v>2.142241547836166E-2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78</v>
      </c>
      <c r="H25" s="9" t="s">
        <v>17</v>
      </c>
      <c r="I25" s="3" t="s">
        <v>18</v>
      </c>
      <c r="J25" s="13" t="s">
        <v>79</v>
      </c>
      <c r="K25" s="14" t="s">
        <v>80</v>
      </c>
      <c r="L25" s="18">
        <f t="shared" si="3"/>
        <v>1.7083333333333339E-2</v>
      </c>
      <c r="M25">
        <f t="shared" si="4"/>
        <v>23</v>
      </c>
      <c r="O25">
        <v>23</v>
      </c>
      <c r="P25">
        <f>COUNTIF(M:M,"23")</f>
        <v>6</v>
      </c>
      <c r="Q25">
        <f t="shared" si="0"/>
        <v>5.5</v>
      </c>
      <c r="R25" s="19">
        <f t="shared" si="1"/>
        <v>2.1028163580246895E-2</v>
      </c>
      <c r="S25" s="18">
        <f t="shared" si="2"/>
        <v>2.142241547836166E-2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81</v>
      </c>
      <c r="H26" s="9" t="s">
        <v>17</v>
      </c>
      <c r="I26" s="3" t="s">
        <v>18</v>
      </c>
      <c r="J26" s="13" t="s">
        <v>82</v>
      </c>
      <c r="K26" s="14" t="s">
        <v>83</v>
      </c>
      <c r="L26" s="18">
        <f t="shared" si="3"/>
        <v>2.0983796296296209E-2</v>
      </c>
      <c r="M26">
        <f t="shared" si="4"/>
        <v>23</v>
      </c>
    </row>
    <row r="27" spans="1:19" x14ac:dyDescent="0.25">
      <c r="A27" s="11"/>
      <c r="B27" s="12"/>
      <c r="C27" s="9" t="s">
        <v>84</v>
      </c>
      <c r="D27" s="9" t="s">
        <v>85</v>
      </c>
      <c r="E27" s="9" t="s">
        <v>85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86</v>
      </c>
      <c r="H28" s="9" t="s">
        <v>17</v>
      </c>
      <c r="I28" s="3" t="s">
        <v>18</v>
      </c>
      <c r="J28" s="13" t="s">
        <v>87</v>
      </c>
      <c r="K28" s="14" t="s">
        <v>88</v>
      </c>
      <c r="L28" s="18">
        <f t="shared" si="3"/>
        <v>3.9444444444444393E-2</v>
      </c>
      <c r="M28">
        <f t="shared" si="4"/>
        <v>10</v>
      </c>
    </row>
    <row r="29" spans="1:19" x14ac:dyDescent="0.25">
      <c r="A29" s="11"/>
      <c r="B29" s="12"/>
      <c r="C29" s="12"/>
      <c r="D29" s="12"/>
      <c r="E29" s="12"/>
      <c r="F29" s="12"/>
      <c r="G29" s="9" t="s">
        <v>89</v>
      </c>
      <c r="H29" s="9" t="s">
        <v>17</v>
      </c>
      <c r="I29" s="3" t="s">
        <v>18</v>
      </c>
      <c r="J29" s="13" t="s">
        <v>90</v>
      </c>
      <c r="K29" s="14" t="s">
        <v>91</v>
      </c>
      <c r="L29" s="18">
        <f t="shared" si="3"/>
        <v>2.4398148148148335E-2</v>
      </c>
      <c r="M29">
        <f t="shared" si="4"/>
        <v>16</v>
      </c>
    </row>
    <row r="30" spans="1:19" x14ac:dyDescent="0.25">
      <c r="A30" s="11"/>
      <c r="B30" s="12"/>
      <c r="C30" s="12"/>
      <c r="D30" s="12"/>
      <c r="E30" s="12"/>
      <c r="F30" s="12"/>
      <c r="G30" s="9" t="s">
        <v>92</v>
      </c>
      <c r="H30" s="9" t="s">
        <v>17</v>
      </c>
      <c r="I30" s="3" t="s">
        <v>18</v>
      </c>
      <c r="J30" s="13" t="s">
        <v>93</v>
      </c>
      <c r="K30" s="14" t="s">
        <v>94</v>
      </c>
      <c r="L30" s="18">
        <f t="shared" si="3"/>
        <v>1.5844907407407405E-2</v>
      </c>
      <c r="M30">
        <f t="shared" si="4"/>
        <v>17</v>
      </c>
    </row>
    <row r="31" spans="1:19" x14ac:dyDescent="0.25">
      <c r="A31" s="11"/>
      <c r="B31" s="12"/>
      <c r="C31" s="9" t="s">
        <v>95</v>
      </c>
      <c r="D31" s="9" t="s">
        <v>96</v>
      </c>
      <c r="E31" s="9" t="s">
        <v>96</v>
      </c>
      <c r="F31" s="9" t="s">
        <v>15</v>
      </c>
      <c r="G31" s="9" t="s">
        <v>97</v>
      </c>
      <c r="H31" s="9" t="s">
        <v>17</v>
      </c>
      <c r="I31" s="3" t="s">
        <v>18</v>
      </c>
      <c r="J31" s="13" t="s">
        <v>98</v>
      </c>
      <c r="K31" s="14" t="s">
        <v>99</v>
      </c>
      <c r="L31" s="18">
        <f t="shared" si="3"/>
        <v>2.1192129629629602E-2</v>
      </c>
      <c r="M31">
        <f t="shared" si="4"/>
        <v>5</v>
      </c>
    </row>
    <row r="32" spans="1:19" x14ac:dyDescent="0.25">
      <c r="A32" s="11"/>
      <c r="B32" s="12"/>
      <c r="C32" s="9" t="s">
        <v>100</v>
      </c>
      <c r="D32" s="9" t="s">
        <v>101</v>
      </c>
      <c r="E32" s="9" t="s">
        <v>101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102</v>
      </c>
      <c r="H33" s="9" t="s">
        <v>38</v>
      </c>
      <c r="I33" s="3" t="s">
        <v>18</v>
      </c>
      <c r="J33" s="13" t="s">
        <v>103</v>
      </c>
      <c r="K33" s="14" t="s">
        <v>104</v>
      </c>
      <c r="L33" s="18">
        <f t="shared" si="3"/>
        <v>2.9108796296296313E-2</v>
      </c>
      <c r="M33">
        <f t="shared" si="4"/>
        <v>9</v>
      </c>
    </row>
    <row r="34" spans="1:13" x14ac:dyDescent="0.25">
      <c r="A34" s="11"/>
      <c r="B34" s="12"/>
      <c r="C34" s="12"/>
      <c r="D34" s="12"/>
      <c r="E34" s="12"/>
      <c r="F34" s="12"/>
      <c r="G34" s="9" t="s">
        <v>105</v>
      </c>
      <c r="H34" s="9" t="s">
        <v>17</v>
      </c>
      <c r="I34" s="3" t="s">
        <v>18</v>
      </c>
      <c r="J34" s="13" t="s">
        <v>106</v>
      </c>
      <c r="K34" s="14" t="s">
        <v>107</v>
      </c>
      <c r="L34" s="18">
        <f t="shared" si="3"/>
        <v>2.7916666666666701E-2</v>
      </c>
      <c r="M34">
        <f t="shared" si="4"/>
        <v>11</v>
      </c>
    </row>
    <row r="35" spans="1:13" x14ac:dyDescent="0.25">
      <c r="A35" s="11"/>
      <c r="B35" s="12"/>
      <c r="C35" s="12"/>
      <c r="D35" s="12"/>
      <c r="E35" s="12"/>
      <c r="F35" s="12"/>
      <c r="G35" s="9" t="s">
        <v>108</v>
      </c>
      <c r="H35" s="9" t="s">
        <v>17</v>
      </c>
      <c r="I35" s="3" t="s">
        <v>18</v>
      </c>
      <c r="J35" s="13" t="s">
        <v>109</v>
      </c>
      <c r="K35" s="14" t="s">
        <v>110</v>
      </c>
      <c r="L35" s="18">
        <f t="shared" si="3"/>
        <v>2.835648148148151E-2</v>
      </c>
      <c r="M35">
        <f t="shared" si="4"/>
        <v>13</v>
      </c>
    </row>
    <row r="36" spans="1:13" x14ac:dyDescent="0.25">
      <c r="A36" s="11"/>
      <c r="B36" s="12"/>
      <c r="C36" s="12"/>
      <c r="D36" s="12"/>
      <c r="E36" s="12"/>
      <c r="F36" s="12"/>
      <c r="G36" s="9" t="s">
        <v>111</v>
      </c>
      <c r="H36" s="9" t="s">
        <v>17</v>
      </c>
      <c r="I36" s="3" t="s">
        <v>18</v>
      </c>
      <c r="J36" s="13" t="s">
        <v>112</v>
      </c>
      <c r="K36" s="14" t="s">
        <v>113</v>
      </c>
      <c r="L36" s="18">
        <f t="shared" si="3"/>
        <v>1.5034722222222241E-2</v>
      </c>
      <c r="M36">
        <f t="shared" si="4"/>
        <v>15</v>
      </c>
    </row>
    <row r="37" spans="1:13" x14ac:dyDescent="0.25">
      <c r="A37" s="11"/>
      <c r="B37" s="12"/>
      <c r="C37" s="9" t="s">
        <v>114</v>
      </c>
      <c r="D37" s="9" t="s">
        <v>115</v>
      </c>
      <c r="E37" s="9" t="s">
        <v>115</v>
      </c>
      <c r="F37" s="9" t="s">
        <v>15</v>
      </c>
      <c r="G37" s="9" t="s">
        <v>116</v>
      </c>
      <c r="H37" s="9" t="s">
        <v>17</v>
      </c>
      <c r="I37" s="3" t="s">
        <v>18</v>
      </c>
      <c r="J37" s="13" t="s">
        <v>117</v>
      </c>
      <c r="K37" s="14" t="s">
        <v>118</v>
      </c>
      <c r="L37" s="18">
        <f t="shared" si="3"/>
        <v>2.8055555555555556E-2</v>
      </c>
      <c r="M37">
        <f t="shared" si="4"/>
        <v>10</v>
      </c>
    </row>
    <row r="38" spans="1:13" x14ac:dyDescent="0.25">
      <c r="A38" s="3" t="s">
        <v>119</v>
      </c>
      <c r="B38" s="9" t="s">
        <v>120</v>
      </c>
      <c r="C38" s="10" t="s">
        <v>12</v>
      </c>
      <c r="D38" s="5"/>
      <c r="E38" s="5"/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9" t="s">
        <v>121</v>
      </c>
      <c r="D39" s="9" t="s">
        <v>122</v>
      </c>
      <c r="E39" s="9" t="s">
        <v>122</v>
      </c>
      <c r="F39" s="9" t="s">
        <v>15</v>
      </c>
      <c r="G39" s="9" t="s">
        <v>123</v>
      </c>
      <c r="H39" s="9" t="s">
        <v>17</v>
      </c>
      <c r="I39" s="3" t="s">
        <v>18</v>
      </c>
      <c r="J39" s="13" t="s">
        <v>124</v>
      </c>
      <c r="K39" s="14" t="s">
        <v>125</v>
      </c>
      <c r="L39" s="18">
        <f t="shared" si="3"/>
        <v>3.1712962962962943E-2</v>
      </c>
      <c r="M39">
        <f t="shared" si="4"/>
        <v>10</v>
      </c>
    </row>
    <row r="40" spans="1:13" x14ac:dyDescent="0.25">
      <c r="A40" s="11"/>
      <c r="B40" s="12"/>
      <c r="C40" s="9" t="s">
        <v>24</v>
      </c>
      <c r="D40" s="9" t="s">
        <v>25</v>
      </c>
      <c r="E40" s="9" t="s">
        <v>25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126</v>
      </c>
      <c r="H41" s="9" t="s">
        <v>17</v>
      </c>
      <c r="I41" s="3" t="s">
        <v>18</v>
      </c>
      <c r="J41" s="13" t="s">
        <v>127</v>
      </c>
      <c r="K41" s="14" t="s">
        <v>128</v>
      </c>
      <c r="L41" s="18">
        <f t="shared" si="3"/>
        <v>2.2222222222222199E-2</v>
      </c>
      <c r="M41">
        <f t="shared" si="4"/>
        <v>7</v>
      </c>
    </row>
    <row r="42" spans="1:13" x14ac:dyDescent="0.25">
      <c r="A42" s="11"/>
      <c r="B42" s="12"/>
      <c r="C42" s="12"/>
      <c r="D42" s="12"/>
      <c r="E42" s="12"/>
      <c r="F42" s="12"/>
      <c r="G42" s="9" t="s">
        <v>129</v>
      </c>
      <c r="H42" s="9" t="s">
        <v>17</v>
      </c>
      <c r="I42" s="3" t="s">
        <v>18</v>
      </c>
      <c r="J42" s="13" t="s">
        <v>130</v>
      </c>
      <c r="K42" s="14" t="s">
        <v>131</v>
      </c>
      <c r="L42" s="18">
        <f t="shared" si="3"/>
        <v>1.7280092592592611E-2</v>
      </c>
      <c r="M42">
        <f t="shared" si="4"/>
        <v>10</v>
      </c>
    </row>
    <row r="43" spans="1:13" x14ac:dyDescent="0.25">
      <c r="A43" s="11"/>
      <c r="B43" s="12"/>
      <c r="C43" s="12"/>
      <c r="D43" s="12"/>
      <c r="E43" s="12"/>
      <c r="F43" s="12"/>
      <c r="G43" s="9" t="s">
        <v>132</v>
      </c>
      <c r="H43" s="9" t="s">
        <v>17</v>
      </c>
      <c r="I43" s="3" t="s">
        <v>18</v>
      </c>
      <c r="J43" s="13" t="s">
        <v>133</v>
      </c>
      <c r="K43" s="14" t="s">
        <v>134</v>
      </c>
      <c r="L43" s="18">
        <f t="shared" si="3"/>
        <v>1.5833333333333255E-2</v>
      </c>
      <c r="M43">
        <f t="shared" si="4"/>
        <v>13</v>
      </c>
    </row>
    <row r="44" spans="1:13" x14ac:dyDescent="0.25">
      <c r="A44" s="11"/>
      <c r="B44" s="12"/>
      <c r="C44" s="12"/>
      <c r="D44" s="12"/>
      <c r="E44" s="12"/>
      <c r="F44" s="12"/>
      <c r="G44" s="9" t="s">
        <v>135</v>
      </c>
      <c r="H44" s="9" t="s">
        <v>17</v>
      </c>
      <c r="I44" s="3" t="s">
        <v>18</v>
      </c>
      <c r="J44" s="13" t="s">
        <v>136</v>
      </c>
      <c r="K44" s="14" t="s">
        <v>137</v>
      </c>
      <c r="L44" s="18">
        <f t="shared" si="3"/>
        <v>2.5810185185185186E-2</v>
      </c>
      <c r="M44">
        <f t="shared" si="4"/>
        <v>15</v>
      </c>
    </row>
    <row r="45" spans="1:13" x14ac:dyDescent="0.25">
      <c r="A45" s="11"/>
      <c r="B45" s="12"/>
      <c r="C45" s="9" t="s">
        <v>29</v>
      </c>
      <c r="D45" s="9" t="s">
        <v>30</v>
      </c>
      <c r="E45" s="9" t="s">
        <v>30</v>
      </c>
      <c r="F45" s="9" t="s">
        <v>15</v>
      </c>
      <c r="G45" s="9" t="s">
        <v>138</v>
      </c>
      <c r="H45" s="9" t="s">
        <v>38</v>
      </c>
      <c r="I45" s="3" t="s">
        <v>18</v>
      </c>
      <c r="J45" s="13" t="s">
        <v>139</v>
      </c>
      <c r="K45" s="14" t="s">
        <v>140</v>
      </c>
      <c r="L45" s="18">
        <f t="shared" si="3"/>
        <v>2.3715277777777766E-2</v>
      </c>
      <c r="M45">
        <f t="shared" si="4"/>
        <v>11</v>
      </c>
    </row>
    <row r="46" spans="1:13" x14ac:dyDescent="0.25">
      <c r="A46" s="11"/>
      <c r="B46" s="12"/>
      <c r="C46" s="9" t="s">
        <v>141</v>
      </c>
      <c r="D46" s="9" t="s">
        <v>142</v>
      </c>
      <c r="E46" s="9" t="s">
        <v>142</v>
      </c>
      <c r="F46" s="9" t="s">
        <v>15</v>
      </c>
      <c r="G46" s="9" t="s">
        <v>143</v>
      </c>
      <c r="H46" s="9" t="s">
        <v>17</v>
      </c>
      <c r="I46" s="3" t="s">
        <v>18</v>
      </c>
      <c r="J46" s="13" t="s">
        <v>144</v>
      </c>
      <c r="K46" s="14" t="s">
        <v>145</v>
      </c>
      <c r="L46" s="18">
        <f t="shared" si="3"/>
        <v>3.9456018518518543E-2</v>
      </c>
      <c r="M46">
        <f t="shared" si="4"/>
        <v>8</v>
      </c>
    </row>
    <row r="47" spans="1:13" x14ac:dyDescent="0.25">
      <c r="A47" s="11"/>
      <c r="B47" s="12"/>
      <c r="C47" s="9" t="s">
        <v>50</v>
      </c>
      <c r="D47" s="9" t="s">
        <v>51</v>
      </c>
      <c r="E47" s="9" t="s">
        <v>51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146</v>
      </c>
      <c r="H48" s="9" t="s">
        <v>38</v>
      </c>
      <c r="I48" s="3" t="s">
        <v>18</v>
      </c>
      <c r="J48" s="13" t="s">
        <v>147</v>
      </c>
      <c r="K48" s="14" t="s">
        <v>148</v>
      </c>
      <c r="L48" s="18">
        <f t="shared" si="3"/>
        <v>2.8182870370370428E-2</v>
      </c>
      <c r="M48">
        <f t="shared" si="4"/>
        <v>7</v>
      </c>
    </row>
    <row r="49" spans="1:13" x14ac:dyDescent="0.25">
      <c r="A49" s="11"/>
      <c r="B49" s="12"/>
      <c r="C49" s="12"/>
      <c r="D49" s="12"/>
      <c r="E49" s="12"/>
      <c r="F49" s="12"/>
      <c r="G49" s="9" t="s">
        <v>149</v>
      </c>
      <c r="H49" s="9" t="s">
        <v>38</v>
      </c>
      <c r="I49" s="3" t="s">
        <v>18</v>
      </c>
      <c r="J49" s="13" t="s">
        <v>150</v>
      </c>
      <c r="K49" s="14" t="s">
        <v>151</v>
      </c>
      <c r="L49" s="18">
        <f t="shared" si="3"/>
        <v>2.4942129629629717E-2</v>
      </c>
      <c r="M49">
        <f t="shared" si="4"/>
        <v>13</v>
      </c>
    </row>
    <row r="50" spans="1:13" x14ac:dyDescent="0.25">
      <c r="A50" s="11"/>
      <c r="B50" s="12"/>
      <c r="C50" s="9" t="s">
        <v>61</v>
      </c>
      <c r="D50" s="9" t="s">
        <v>62</v>
      </c>
      <c r="E50" s="9" t="s">
        <v>152</v>
      </c>
      <c r="F50" s="9" t="s">
        <v>15</v>
      </c>
      <c r="G50" s="9" t="s">
        <v>153</v>
      </c>
      <c r="H50" s="9" t="s">
        <v>17</v>
      </c>
      <c r="I50" s="3" t="s">
        <v>18</v>
      </c>
      <c r="J50" s="13" t="s">
        <v>154</v>
      </c>
      <c r="K50" s="14" t="s">
        <v>155</v>
      </c>
      <c r="L50" s="18">
        <f t="shared" si="3"/>
        <v>1.443287037037036E-2</v>
      </c>
      <c r="M50">
        <f t="shared" si="4"/>
        <v>5</v>
      </c>
    </row>
    <row r="51" spans="1:13" x14ac:dyDescent="0.25">
      <c r="A51" s="11"/>
      <c r="B51" s="12"/>
      <c r="C51" s="9" t="s">
        <v>84</v>
      </c>
      <c r="D51" s="9" t="s">
        <v>85</v>
      </c>
      <c r="E51" s="9" t="s">
        <v>85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156</v>
      </c>
      <c r="H52" s="9" t="s">
        <v>17</v>
      </c>
      <c r="I52" s="3" t="s">
        <v>18</v>
      </c>
      <c r="J52" s="13" t="s">
        <v>157</v>
      </c>
      <c r="K52" s="14" t="s">
        <v>158</v>
      </c>
      <c r="L52" s="18">
        <f t="shared" si="3"/>
        <v>3.7303240740740706E-2</v>
      </c>
      <c r="M52">
        <f t="shared" si="4"/>
        <v>7</v>
      </c>
    </row>
    <row r="53" spans="1:13" x14ac:dyDescent="0.25">
      <c r="A53" s="11"/>
      <c r="B53" s="12"/>
      <c r="C53" s="12"/>
      <c r="D53" s="12"/>
      <c r="E53" s="12"/>
      <c r="F53" s="12"/>
      <c r="G53" s="9" t="s">
        <v>159</v>
      </c>
      <c r="H53" s="9" t="s">
        <v>17</v>
      </c>
      <c r="I53" s="3" t="s">
        <v>18</v>
      </c>
      <c r="J53" s="13" t="s">
        <v>160</v>
      </c>
      <c r="K53" s="14" t="s">
        <v>161</v>
      </c>
      <c r="L53" s="18">
        <f t="shared" si="3"/>
        <v>2.6238425925925846E-2</v>
      </c>
      <c r="M53">
        <f t="shared" si="4"/>
        <v>13</v>
      </c>
    </row>
    <row r="54" spans="1:13" x14ac:dyDescent="0.25">
      <c r="A54" s="11"/>
      <c r="B54" s="12"/>
      <c r="C54" s="9" t="s">
        <v>100</v>
      </c>
      <c r="D54" s="9" t="s">
        <v>101</v>
      </c>
      <c r="E54" s="9" t="s">
        <v>101</v>
      </c>
      <c r="F54" s="9" t="s">
        <v>15</v>
      </c>
      <c r="G54" s="9" t="s">
        <v>162</v>
      </c>
      <c r="H54" s="9" t="s">
        <v>17</v>
      </c>
      <c r="I54" s="3" t="s">
        <v>18</v>
      </c>
      <c r="J54" s="13" t="s">
        <v>163</v>
      </c>
      <c r="K54" s="14" t="s">
        <v>164</v>
      </c>
      <c r="L54" s="18">
        <f t="shared" si="3"/>
        <v>3.067129629629628E-2</v>
      </c>
      <c r="M54">
        <f t="shared" si="4"/>
        <v>9</v>
      </c>
    </row>
    <row r="55" spans="1:13" x14ac:dyDescent="0.25">
      <c r="A55" s="11"/>
      <c r="B55" s="12"/>
      <c r="C55" s="9" t="s">
        <v>165</v>
      </c>
      <c r="D55" s="9" t="s">
        <v>166</v>
      </c>
      <c r="E55" s="9" t="s">
        <v>166</v>
      </c>
      <c r="F55" s="9" t="s">
        <v>15</v>
      </c>
      <c r="G55" s="9" t="s">
        <v>167</v>
      </c>
      <c r="H55" s="9" t="s">
        <v>17</v>
      </c>
      <c r="I55" s="3" t="s">
        <v>18</v>
      </c>
      <c r="J55" s="13" t="s">
        <v>168</v>
      </c>
      <c r="K55" s="14" t="s">
        <v>169</v>
      </c>
      <c r="L55" s="18">
        <f t="shared" si="3"/>
        <v>2.0127314814814778E-2</v>
      </c>
      <c r="M55">
        <f t="shared" si="4"/>
        <v>12</v>
      </c>
    </row>
    <row r="56" spans="1:13" x14ac:dyDescent="0.25">
      <c r="A56" s="3" t="s">
        <v>170</v>
      </c>
      <c r="B56" s="9" t="s">
        <v>171</v>
      </c>
      <c r="C56" s="10" t="s">
        <v>12</v>
      </c>
      <c r="D56" s="5"/>
      <c r="E56" s="5"/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9" t="s">
        <v>172</v>
      </c>
      <c r="D57" s="9" t="s">
        <v>173</v>
      </c>
      <c r="E57" s="9" t="s">
        <v>173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174</v>
      </c>
      <c r="H58" s="9" t="s">
        <v>175</v>
      </c>
      <c r="I58" s="3" t="s">
        <v>18</v>
      </c>
      <c r="J58" s="13" t="s">
        <v>176</v>
      </c>
      <c r="K58" s="14" t="s">
        <v>177</v>
      </c>
      <c r="L58" s="18">
        <f t="shared" si="3"/>
        <v>1.3148148148148159E-2</v>
      </c>
      <c r="M58">
        <f t="shared" si="4"/>
        <v>4</v>
      </c>
    </row>
    <row r="59" spans="1:13" x14ac:dyDescent="0.25">
      <c r="A59" s="11"/>
      <c r="B59" s="12"/>
      <c r="C59" s="12"/>
      <c r="D59" s="12"/>
      <c r="E59" s="12"/>
      <c r="F59" s="12"/>
      <c r="G59" s="9" t="s">
        <v>178</v>
      </c>
      <c r="H59" s="9" t="s">
        <v>175</v>
      </c>
      <c r="I59" s="3" t="s">
        <v>18</v>
      </c>
      <c r="J59" s="13" t="s">
        <v>179</v>
      </c>
      <c r="K59" s="14" t="s">
        <v>180</v>
      </c>
      <c r="L59" s="18">
        <f t="shared" si="3"/>
        <v>1.2673611111111122E-2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181</v>
      </c>
      <c r="H60" s="9" t="s">
        <v>175</v>
      </c>
      <c r="I60" s="3" t="s">
        <v>18</v>
      </c>
      <c r="J60" s="13" t="s">
        <v>182</v>
      </c>
      <c r="K60" s="14" t="s">
        <v>183</v>
      </c>
      <c r="L60" s="18">
        <f t="shared" si="3"/>
        <v>1.4293981481481477E-2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184</v>
      </c>
      <c r="H61" s="9" t="s">
        <v>175</v>
      </c>
      <c r="I61" s="3" t="s">
        <v>18</v>
      </c>
      <c r="J61" s="13" t="s">
        <v>185</v>
      </c>
      <c r="K61" s="14" t="s">
        <v>186</v>
      </c>
      <c r="L61" s="18">
        <f t="shared" si="3"/>
        <v>2.9571759259259256E-2</v>
      </c>
      <c r="M61">
        <f t="shared" si="4"/>
        <v>10</v>
      </c>
    </row>
    <row r="62" spans="1:13" x14ac:dyDescent="0.25">
      <c r="A62" s="11"/>
      <c r="B62" s="12"/>
      <c r="C62" s="12"/>
      <c r="D62" s="12"/>
      <c r="E62" s="12"/>
      <c r="F62" s="12"/>
      <c r="G62" s="9" t="s">
        <v>187</v>
      </c>
      <c r="H62" s="9" t="s">
        <v>175</v>
      </c>
      <c r="I62" s="3" t="s">
        <v>18</v>
      </c>
      <c r="J62" s="13" t="s">
        <v>188</v>
      </c>
      <c r="K62" s="14" t="s">
        <v>189</v>
      </c>
      <c r="L62" s="18">
        <f t="shared" si="3"/>
        <v>3.0995370370370479E-2</v>
      </c>
      <c r="M62">
        <f t="shared" si="4"/>
        <v>13</v>
      </c>
    </row>
    <row r="63" spans="1:13" x14ac:dyDescent="0.25">
      <c r="A63" s="11"/>
      <c r="B63" s="12"/>
      <c r="C63" s="12"/>
      <c r="D63" s="12"/>
      <c r="E63" s="12"/>
      <c r="F63" s="12"/>
      <c r="G63" s="9" t="s">
        <v>190</v>
      </c>
      <c r="H63" s="9" t="s">
        <v>175</v>
      </c>
      <c r="I63" s="3" t="s">
        <v>18</v>
      </c>
      <c r="J63" s="13" t="s">
        <v>191</v>
      </c>
      <c r="K63" s="14" t="s">
        <v>192</v>
      </c>
      <c r="L63" s="18">
        <f t="shared" si="3"/>
        <v>1.318287037037047E-2</v>
      </c>
      <c r="M63">
        <f t="shared" si="4"/>
        <v>19</v>
      </c>
    </row>
    <row r="64" spans="1:13" x14ac:dyDescent="0.25">
      <c r="A64" s="11"/>
      <c r="B64" s="12"/>
      <c r="C64" s="12"/>
      <c r="D64" s="12"/>
      <c r="E64" s="12"/>
      <c r="F64" s="12"/>
      <c r="G64" s="9" t="s">
        <v>193</v>
      </c>
      <c r="H64" s="9" t="s">
        <v>175</v>
      </c>
      <c r="I64" s="3" t="s">
        <v>18</v>
      </c>
      <c r="J64" s="13" t="s">
        <v>194</v>
      </c>
      <c r="K64" s="14" t="s">
        <v>195</v>
      </c>
      <c r="L64" s="18">
        <f t="shared" si="3"/>
        <v>2.271990740740748E-2</v>
      </c>
      <c r="M64">
        <f t="shared" si="4"/>
        <v>22</v>
      </c>
    </row>
    <row r="65" spans="1:13" x14ac:dyDescent="0.25">
      <c r="A65" s="11"/>
      <c r="B65" s="12"/>
      <c r="C65" s="9" t="s">
        <v>196</v>
      </c>
      <c r="D65" s="9" t="s">
        <v>197</v>
      </c>
      <c r="E65" s="9" t="s">
        <v>197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198</v>
      </c>
      <c r="H66" s="9" t="s">
        <v>175</v>
      </c>
      <c r="I66" s="3" t="s">
        <v>18</v>
      </c>
      <c r="J66" s="13" t="s">
        <v>199</v>
      </c>
      <c r="K66" s="14" t="s">
        <v>200</v>
      </c>
      <c r="L66" s="18">
        <f t="shared" si="3"/>
        <v>1.667824074074073E-2</v>
      </c>
      <c r="M66">
        <f t="shared" si="4"/>
        <v>4</v>
      </c>
    </row>
    <row r="67" spans="1:13" x14ac:dyDescent="0.25">
      <c r="A67" s="11"/>
      <c r="B67" s="12"/>
      <c r="C67" s="12"/>
      <c r="D67" s="12"/>
      <c r="E67" s="12"/>
      <c r="F67" s="12"/>
      <c r="G67" s="9" t="s">
        <v>201</v>
      </c>
      <c r="H67" s="9" t="s">
        <v>175</v>
      </c>
      <c r="I67" s="3" t="s">
        <v>18</v>
      </c>
      <c r="J67" s="13" t="s">
        <v>202</v>
      </c>
      <c r="K67" s="14" t="s">
        <v>203</v>
      </c>
      <c r="L67" s="18">
        <f t="shared" ref="L67:L130" si="5">K67-J67</f>
        <v>1.6377314814814803E-2</v>
      </c>
      <c r="M67">
        <f t="shared" ref="M67:M130" si="6">HOUR(J67)</f>
        <v>9</v>
      </c>
    </row>
    <row r="68" spans="1:13" x14ac:dyDescent="0.25">
      <c r="A68" s="11"/>
      <c r="B68" s="12"/>
      <c r="C68" s="12"/>
      <c r="D68" s="12"/>
      <c r="E68" s="12"/>
      <c r="F68" s="12"/>
      <c r="G68" s="9" t="s">
        <v>204</v>
      </c>
      <c r="H68" s="9" t="s">
        <v>175</v>
      </c>
      <c r="I68" s="3" t="s">
        <v>18</v>
      </c>
      <c r="J68" s="13" t="s">
        <v>205</v>
      </c>
      <c r="K68" s="14" t="s">
        <v>206</v>
      </c>
      <c r="L68" s="18">
        <f t="shared" si="5"/>
        <v>1.4270833333333455E-2</v>
      </c>
      <c r="M68">
        <f t="shared" si="6"/>
        <v>12</v>
      </c>
    </row>
    <row r="69" spans="1:13" x14ac:dyDescent="0.25">
      <c r="A69" s="11"/>
      <c r="B69" s="12"/>
      <c r="C69" s="12"/>
      <c r="D69" s="12"/>
      <c r="E69" s="12"/>
      <c r="F69" s="12"/>
      <c r="G69" s="9" t="s">
        <v>207</v>
      </c>
      <c r="H69" s="9" t="s">
        <v>175</v>
      </c>
      <c r="I69" s="3" t="s">
        <v>18</v>
      </c>
      <c r="J69" s="13" t="s">
        <v>208</v>
      </c>
      <c r="K69" s="14" t="s">
        <v>209</v>
      </c>
      <c r="L69" s="18">
        <f t="shared" si="5"/>
        <v>1.9548611111111169E-2</v>
      </c>
      <c r="M69">
        <f t="shared" si="6"/>
        <v>14</v>
      </c>
    </row>
    <row r="70" spans="1:13" x14ac:dyDescent="0.25">
      <c r="A70" s="11"/>
      <c r="B70" s="12"/>
      <c r="C70" s="9" t="s">
        <v>210</v>
      </c>
      <c r="D70" s="9" t="s">
        <v>211</v>
      </c>
      <c r="E70" s="9" t="s">
        <v>212</v>
      </c>
      <c r="F70" s="9" t="s">
        <v>15</v>
      </c>
      <c r="G70" s="9" t="s">
        <v>213</v>
      </c>
      <c r="H70" s="9" t="s">
        <v>214</v>
      </c>
      <c r="I70" s="3" t="s">
        <v>18</v>
      </c>
      <c r="J70" s="13" t="s">
        <v>215</v>
      </c>
      <c r="K70" s="14" t="s">
        <v>216</v>
      </c>
      <c r="L70" s="18">
        <f t="shared" si="5"/>
        <v>2.5798611111111147E-2</v>
      </c>
      <c r="M70">
        <f t="shared" si="6"/>
        <v>13</v>
      </c>
    </row>
    <row r="71" spans="1:13" x14ac:dyDescent="0.25">
      <c r="A71" s="11"/>
      <c r="B71" s="12"/>
      <c r="C71" s="9" t="s">
        <v>217</v>
      </c>
      <c r="D71" s="9" t="s">
        <v>218</v>
      </c>
      <c r="E71" s="9" t="s">
        <v>218</v>
      </c>
      <c r="F71" s="9" t="s">
        <v>15</v>
      </c>
      <c r="G71" s="9" t="s">
        <v>219</v>
      </c>
      <c r="H71" s="9" t="s">
        <v>175</v>
      </c>
      <c r="I71" s="3" t="s">
        <v>18</v>
      </c>
      <c r="J71" s="13" t="s">
        <v>220</v>
      </c>
      <c r="K71" s="14" t="s">
        <v>221</v>
      </c>
      <c r="L71" s="18">
        <f t="shared" si="5"/>
        <v>1.3194444444444481E-2</v>
      </c>
      <c r="M71">
        <f t="shared" si="6"/>
        <v>5</v>
      </c>
    </row>
    <row r="72" spans="1:13" x14ac:dyDescent="0.25">
      <c r="A72" s="11"/>
      <c r="B72" s="12"/>
      <c r="C72" s="9" t="s">
        <v>222</v>
      </c>
      <c r="D72" s="9" t="s">
        <v>223</v>
      </c>
      <c r="E72" s="9" t="s">
        <v>223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224</v>
      </c>
      <c r="H73" s="9" t="s">
        <v>214</v>
      </c>
      <c r="I73" s="3" t="s">
        <v>18</v>
      </c>
      <c r="J73" s="13" t="s">
        <v>225</v>
      </c>
      <c r="K73" s="14" t="s">
        <v>226</v>
      </c>
      <c r="L73" s="18">
        <f t="shared" si="5"/>
        <v>2.6527777777777817E-2</v>
      </c>
      <c r="M73">
        <f t="shared" si="6"/>
        <v>9</v>
      </c>
    </row>
    <row r="74" spans="1:13" x14ac:dyDescent="0.25">
      <c r="A74" s="11"/>
      <c r="B74" s="12"/>
      <c r="C74" s="12"/>
      <c r="D74" s="12"/>
      <c r="E74" s="12"/>
      <c r="F74" s="12"/>
      <c r="G74" s="9" t="s">
        <v>227</v>
      </c>
      <c r="H74" s="9" t="s">
        <v>214</v>
      </c>
      <c r="I74" s="3" t="s">
        <v>18</v>
      </c>
      <c r="J74" s="13" t="s">
        <v>228</v>
      </c>
      <c r="K74" s="14" t="s">
        <v>229</v>
      </c>
      <c r="L74" s="18">
        <f t="shared" si="5"/>
        <v>2.241898148148147E-2</v>
      </c>
      <c r="M74">
        <f t="shared" si="6"/>
        <v>10</v>
      </c>
    </row>
    <row r="75" spans="1:13" x14ac:dyDescent="0.25">
      <c r="A75" s="11"/>
      <c r="B75" s="12"/>
      <c r="C75" s="12"/>
      <c r="D75" s="12"/>
      <c r="E75" s="12"/>
      <c r="F75" s="12"/>
      <c r="G75" s="9" t="s">
        <v>230</v>
      </c>
      <c r="H75" s="9" t="s">
        <v>214</v>
      </c>
      <c r="I75" s="3" t="s">
        <v>18</v>
      </c>
      <c r="J75" s="13" t="s">
        <v>231</v>
      </c>
      <c r="K75" s="14" t="s">
        <v>232</v>
      </c>
      <c r="L75" s="18">
        <f t="shared" si="5"/>
        <v>3.0335648148148098E-2</v>
      </c>
      <c r="M75">
        <f t="shared" si="6"/>
        <v>11</v>
      </c>
    </row>
    <row r="76" spans="1:13" x14ac:dyDescent="0.25">
      <c r="A76" s="11"/>
      <c r="B76" s="12"/>
      <c r="C76" s="12"/>
      <c r="D76" s="12"/>
      <c r="E76" s="12"/>
      <c r="F76" s="12"/>
      <c r="G76" s="9" t="s">
        <v>233</v>
      </c>
      <c r="H76" s="9" t="s">
        <v>214</v>
      </c>
      <c r="I76" s="3" t="s">
        <v>18</v>
      </c>
      <c r="J76" s="13" t="s">
        <v>234</v>
      </c>
      <c r="K76" s="14" t="s">
        <v>235</v>
      </c>
      <c r="L76" s="18">
        <f t="shared" si="5"/>
        <v>2.6990740740740704E-2</v>
      </c>
      <c r="M76">
        <f t="shared" si="6"/>
        <v>13</v>
      </c>
    </row>
    <row r="77" spans="1:13" x14ac:dyDescent="0.25">
      <c r="A77" s="11"/>
      <c r="B77" s="12"/>
      <c r="C77" s="12"/>
      <c r="D77" s="12"/>
      <c r="E77" s="12"/>
      <c r="F77" s="12"/>
      <c r="G77" s="9" t="s">
        <v>236</v>
      </c>
      <c r="H77" s="9" t="s">
        <v>214</v>
      </c>
      <c r="I77" s="3" t="s">
        <v>18</v>
      </c>
      <c r="J77" s="13" t="s">
        <v>237</v>
      </c>
      <c r="K77" s="14" t="s">
        <v>238</v>
      </c>
      <c r="L77" s="18">
        <f t="shared" si="5"/>
        <v>2.2025462962962927E-2</v>
      </c>
      <c r="M77">
        <f t="shared" si="6"/>
        <v>17</v>
      </c>
    </row>
    <row r="78" spans="1:13" x14ac:dyDescent="0.25">
      <c r="A78" s="11"/>
      <c r="B78" s="12"/>
      <c r="C78" s="9" t="s">
        <v>141</v>
      </c>
      <c r="D78" s="9" t="s">
        <v>142</v>
      </c>
      <c r="E78" s="9" t="s">
        <v>239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240</v>
      </c>
      <c r="H79" s="9" t="s">
        <v>175</v>
      </c>
      <c r="I79" s="3" t="s">
        <v>18</v>
      </c>
      <c r="J79" s="13" t="s">
        <v>241</v>
      </c>
      <c r="K79" s="14" t="s">
        <v>242</v>
      </c>
      <c r="L79" s="18">
        <f t="shared" si="5"/>
        <v>1.5138888888888868E-2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243</v>
      </c>
      <c r="H80" s="9" t="s">
        <v>175</v>
      </c>
      <c r="I80" s="3" t="s">
        <v>18</v>
      </c>
      <c r="J80" s="13" t="s">
        <v>244</v>
      </c>
      <c r="K80" s="14" t="s">
        <v>245</v>
      </c>
      <c r="L80" s="18">
        <f t="shared" si="5"/>
        <v>3.4664351851851849E-2</v>
      </c>
      <c r="M80">
        <f t="shared" si="6"/>
        <v>10</v>
      </c>
    </row>
    <row r="81" spans="1:13" x14ac:dyDescent="0.25">
      <c r="A81" s="11"/>
      <c r="B81" s="12"/>
      <c r="C81" s="12"/>
      <c r="D81" s="12"/>
      <c r="E81" s="12"/>
      <c r="F81" s="12"/>
      <c r="G81" s="9" t="s">
        <v>246</v>
      </c>
      <c r="H81" s="9" t="s">
        <v>175</v>
      </c>
      <c r="I81" s="3" t="s">
        <v>18</v>
      </c>
      <c r="J81" s="13" t="s">
        <v>247</v>
      </c>
      <c r="K81" s="14" t="s">
        <v>248</v>
      </c>
      <c r="L81" s="18">
        <f t="shared" si="5"/>
        <v>2.2534722222222303E-2</v>
      </c>
      <c r="M81">
        <f t="shared" si="6"/>
        <v>20</v>
      </c>
    </row>
    <row r="82" spans="1:13" x14ac:dyDescent="0.25">
      <c r="A82" s="11"/>
      <c r="B82" s="12"/>
      <c r="C82" s="9" t="s">
        <v>249</v>
      </c>
      <c r="D82" s="9" t="s">
        <v>250</v>
      </c>
      <c r="E82" s="9" t="s">
        <v>250</v>
      </c>
      <c r="F82" s="9" t="s">
        <v>15</v>
      </c>
      <c r="G82" s="9" t="s">
        <v>251</v>
      </c>
      <c r="H82" s="9" t="s">
        <v>214</v>
      </c>
      <c r="I82" s="3" t="s">
        <v>18</v>
      </c>
      <c r="J82" s="13" t="s">
        <v>252</v>
      </c>
      <c r="K82" s="14" t="s">
        <v>253</v>
      </c>
      <c r="L82" s="18">
        <f t="shared" si="5"/>
        <v>2.6203703703703618E-2</v>
      </c>
      <c r="M82">
        <f t="shared" si="6"/>
        <v>19</v>
      </c>
    </row>
    <row r="83" spans="1:13" x14ac:dyDescent="0.25">
      <c r="A83" s="3" t="s">
        <v>254</v>
      </c>
      <c r="B83" s="9" t="s">
        <v>255</v>
      </c>
      <c r="C83" s="10" t="s">
        <v>12</v>
      </c>
      <c r="D83" s="5"/>
      <c r="E83" s="5"/>
      <c r="F83" s="5"/>
      <c r="G83" s="5"/>
      <c r="H83" s="5"/>
      <c r="I83" s="6"/>
      <c r="J83" s="7"/>
      <c r="K83" s="8"/>
    </row>
    <row r="84" spans="1:13" x14ac:dyDescent="0.25">
      <c r="A84" s="11"/>
      <c r="B84" s="12"/>
      <c r="C84" s="9" t="s">
        <v>172</v>
      </c>
      <c r="D84" s="9" t="s">
        <v>173</v>
      </c>
      <c r="E84" s="9" t="s">
        <v>173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256</v>
      </c>
      <c r="H85" s="9" t="s">
        <v>175</v>
      </c>
      <c r="I85" s="3" t="s">
        <v>18</v>
      </c>
      <c r="J85" s="13" t="s">
        <v>257</v>
      </c>
      <c r="K85" s="14" t="s">
        <v>258</v>
      </c>
      <c r="L85" s="18">
        <f t="shared" si="5"/>
        <v>1.4837962962962969E-2</v>
      </c>
      <c r="M85">
        <f t="shared" si="6"/>
        <v>3</v>
      </c>
    </row>
    <row r="86" spans="1:13" x14ac:dyDescent="0.25">
      <c r="A86" s="11"/>
      <c r="B86" s="12"/>
      <c r="C86" s="12"/>
      <c r="D86" s="12"/>
      <c r="E86" s="12"/>
      <c r="F86" s="12"/>
      <c r="G86" s="9" t="s">
        <v>259</v>
      </c>
      <c r="H86" s="9" t="s">
        <v>175</v>
      </c>
      <c r="I86" s="3" t="s">
        <v>18</v>
      </c>
      <c r="J86" s="13" t="s">
        <v>260</v>
      </c>
      <c r="K86" s="14" t="s">
        <v>261</v>
      </c>
      <c r="L86" s="18">
        <f t="shared" si="5"/>
        <v>1.6284722222222214E-2</v>
      </c>
      <c r="M86">
        <f t="shared" si="6"/>
        <v>6</v>
      </c>
    </row>
    <row r="87" spans="1:13" x14ac:dyDescent="0.25">
      <c r="A87" s="11"/>
      <c r="B87" s="12"/>
      <c r="C87" s="12"/>
      <c r="D87" s="12"/>
      <c r="E87" s="12"/>
      <c r="F87" s="12"/>
      <c r="G87" s="9" t="s">
        <v>262</v>
      </c>
      <c r="H87" s="9" t="s">
        <v>175</v>
      </c>
      <c r="I87" s="3" t="s">
        <v>18</v>
      </c>
      <c r="J87" s="13" t="s">
        <v>263</v>
      </c>
      <c r="K87" s="14" t="s">
        <v>264</v>
      </c>
      <c r="L87" s="18">
        <f t="shared" si="5"/>
        <v>4.4074074074074071E-2</v>
      </c>
      <c r="M87">
        <f t="shared" si="6"/>
        <v>5</v>
      </c>
    </row>
    <row r="88" spans="1:13" x14ac:dyDescent="0.25">
      <c r="A88" s="11"/>
      <c r="B88" s="12"/>
      <c r="C88" s="12"/>
      <c r="D88" s="12"/>
      <c r="E88" s="12"/>
      <c r="F88" s="12"/>
      <c r="G88" s="9" t="s">
        <v>265</v>
      </c>
      <c r="H88" s="9" t="s">
        <v>175</v>
      </c>
      <c r="I88" s="3" t="s">
        <v>18</v>
      </c>
      <c r="J88" s="13" t="s">
        <v>266</v>
      </c>
      <c r="K88" s="14" t="s">
        <v>267</v>
      </c>
      <c r="L88" s="18">
        <f t="shared" si="5"/>
        <v>1.4560185185185204E-2</v>
      </c>
      <c r="M8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268</v>
      </c>
      <c r="H89" s="9" t="s">
        <v>175</v>
      </c>
      <c r="I89" s="3" t="s">
        <v>18</v>
      </c>
      <c r="J89" s="13" t="s">
        <v>269</v>
      </c>
      <c r="K89" s="14" t="s">
        <v>270</v>
      </c>
      <c r="L89" s="18">
        <f t="shared" si="5"/>
        <v>1.620370370370372E-2</v>
      </c>
      <c r="M89">
        <f t="shared" si="6"/>
        <v>7</v>
      </c>
    </row>
    <row r="90" spans="1:13" x14ac:dyDescent="0.25">
      <c r="A90" s="11"/>
      <c r="B90" s="12"/>
      <c r="C90" s="12"/>
      <c r="D90" s="12"/>
      <c r="E90" s="12"/>
      <c r="F90" s="12"/>
      <c r="G90" s="9" t="s">
        <v>271</v>
      </c>
      <c r="H90" s="9" t="s">
        <v>175</v>
      </c>
      <c r="I90" s="3" t="s">
        <v>18</v>
      </c>
      <c r="J90" s="13" t="s">
        <v>272</v>
      </c>
      <c r="K90" s="14" t="s">
        <v>273</v>
      </c>
      <c r="L90" s="18">
        <f t="shared" si="5"/>
        <v>1.4247685185185155E-2</v>
      </c>
      <c r="M90">
        <f t="shared" si="6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274</v>
      </c>
      <c r="H91" s="9" t="s">
        <v>175</v>
      </c>
      <c r="I91" s="3" t="s">
        <v>18</v>
      </c>
      <c r="J91" s="13" t="s">
        <v>275</v>
      </c>
      <c r="K91" s="14" t="s">
        <v>276</v>
      </c>
      <c r="L91" s="18">
        <f t="shared" si="5"/>
        <v>2.3310185185185128E-2</v>
      </c>
      <c r="M91">
        <f t="shared" si="6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277</v>
      </c>
      <c r="H92" s="9" t="s">
        <v>175</v>
      </c>
      <c r="I92" s="3" t="s">
        <v>18</v>
      </c>
      <c r="J92" s="13" t="s">
        <v>278</v>
      </c>
      <c r="K92" s="14" t="s">
        <v>279</v>
      </c>
      <c r="L92" s="18">
        <f t="shared" si="5"/>
        <v>2.5439814814814776E-2</v>
      </c>
      <c r="M92">
        <f t="shared" si="6"/>
        <v>11</v>
      </c>
    </row>
    <row r="93" spans="1:13" x14ac:dyDescent="0.25">
      <c r="A93" s="11"/>
      <c r="B93" s="12"/>
      <c r="C93" s="12"/>
      <c r="D93" s="12"/>
      <c r="E93" s="12"/>
      <c r="F93" s="12"/>
      <c r="G93" s="9" t="s">
        <v>280</v>
      </c>
      <c r="H93" s="9" t="s">
        <v>175</v>
      </c>
      <c r="I93" s="3" t="s">
        <v>18</v>
      </c>
      <c r="J93" s="13" t="s">
        <v>281</v>
      </c>
      <c r="K93" s="14" t="s">
        <v>282</v>
      </c>
      <c r="L93" s="18">
        <f t="shared" si="5"/>
        <v>2.0162037037037006E-2</v>
      </c>
      <c r="M93">
        <f t="shared" si="6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283</v>
      </c>
      <c r="H94" s="9" t="s">
        <v>175</v>
      </c>
      <c r="I94" s="3" t="s">
        <v>18</v>
      </c>
      <c r="J94" s="13" t="s">
        <v>284</v>
      </c>
      <c r="K94" s="14" t="s">
        <v>285</v>
      </c>
      <c r="L94" s="18">
        <f t="shared" si="5"/>
        <v>1.6238425925925948E-2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286</v>
      </c>
      <c r="H95" s="9" t="s">
        <v>175</v>
      </c>
      <c r="I95" s="3" t="s">
        <v>18</v>
      </c>
      <c r="J95" s="13" t="s">
        <v>287</v>
      </c>
      <c r="K95" s="14" t="s">
        <v>288</v>
      </c>
      <c r="L95" s="18">
        <f t="shared" si="5"/>
        <v>1.6076388888888848E-2</v>
      </c>
      <c r="M95">
        <f t="shared" si="6"/>
        <v>14</v>
      </c>
    </row>
    <row r="96" spans="1:13" x14ac:dyDescent="0.25">
      <c r="A96" s="11"/>
      <c r="B96" s="12"/>
      <c r="C96" s="9" t="s">
        <v>196</v>
      </c>
      <c r="D96" s="9" t="s">
        <v>197</v>
      </c>
      <c r="E96" s="9" t="s">
        <v>197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289</v>
      </c>
      <c r="H97" s="9" t="s">
        <v>175</v>
      </c>
      <c r="I97" s="3" t="s">
        <v>18</v>
      </c>
      <c r="J97" s="13" t="s">
        <v>290</v>
      </c>
      <c r="K97" s="14" t="s">
        <v>291</v>
      </c>
      <c r="L97" s="18">
        <f t="shared" si="5"/>
        <v>1.2210648148148179E-2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292</v>
      </c>
      <c r="H98" s="9" t="s">
        <v>175</v>
      </c>
      <c r="I98" s="3" t="s">
        <v>18</v>
      </c>
      <c r="J98" s="13" t="s">
        <v>293</v>
      </c>
      <c r="K98" s="14" t="s">
        <v>294</v>
      </c>
      <c r="L98" s="18">
        <f t="shared" si="5"/>
        <v>2.159722222222224E-2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295</v>
      </c>
      <c r="H99" s="9" t="s">
        <v>175</v>
      </c>
      <c r="I99" s="3" t="s">
        <v>18</v>
      </c>
      <c r="J99" s="13" t="s">
        <v>296</v>
      </c>
      <c r="K99" s="14" t="s">
        <v>297</v>
      </c>
      <c r="L99" s="18">
        <f t="shared" si="5"/>
        <v>3.6736111111111081E-2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298</v>
      </c>
      <c r="H100" s="9" t="s">
        <v>175</v>
      </c>
      <c r="I100" s="3" t="s">
        <v>18</v>
      </c>
      <c r="J100" s="13" t="s">
        <v>299</v>
      </c>
      <c r="K100" s="14" t="s">
        <v>300</v>
      </c>
      <c r="L100" s="18">
        <f t="shared" si="5"/>
        <v>1.917824074074076E-2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301</v>
      </c>
      <c r="H101" s="9" t="s">
        <v>175</v>
      </c>
      <c r="I101" s="3" t="s">
        <v>18</v>
      </c>
      <c r="J101" s="13" t="s">
        <v>302</v>
      </c>
      <c r="K101" s="14" t="s">
        <v>303</v>
      </c>
      <c r="L101" s="18">
        <f t="shared" si="5"/>
        <v>1.5995370370370354E-2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304</v>
      </c>
      <c r="H102" s="9" t="s">
        <v>175</v>
      </c>
      <c r="I102" s="3" t="s">
        <v>18</v>
      </c>
      <c r="J102" s="13" t="s">
        <v>305</v>
      </c>
      <c r="K102" s="14" t="s">
        <v>306</v>
      </c>
      <c r="L102" s="18">
        <f t="shared" si="5"/>
        <v>1.4548611111111165E-2</v>
      </c>
      <c r="M102">
        <f t="shared" si="6"/>
        <v>8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307</v>
      </c>
      <c r="H103" s="9" t="s">
        <v>175</v>
      </c>
      <c r="I103" s="3" t="s">
        <v>18</v>
      </c>
      <c r="J103" s="13" t="s">
        <v>308</v>
      </c>
      <c r="K103" s="14" t="s">
        <v>309</v>
      </c>
      <c r="L103" s="18">
        <f t="shared" si="5"/>
        <v>2.9189814814814807E-2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310</v>
      </c>
      <c r="H104" s="9" t="s">
        <v>175</v>
      </c>
      <c r="I104" s="3" t="s">
        <v>18</v>
      </c>
      <c r="J104" s="13" t="s">
        <v>311</v>
      </c>
      <c r="K104" s="14" t="s">
        <v>312</v>
      </c>
      <c r="L104" s="18">
        <f t="shared" si="5"/>
        <v>2.2210648148148104E-2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313</v>
      </c>
      <c r="H105" s="9" t="s">
        <v>175</v>
      </c>
      <c r="I105" s="3" t="s">
        <v>18</v>
      </c>
      <c r="J105" s="13" t="s">
        <v>314</v>
      </c>
      <c r="K105" s="14" t="s">
        <v>315</v>
      </c>
      <c r="L105" s="18">
        <f t="shared" si="5"/>
        <v>2.7731481481481524E-2</v>
      </c>
      <c r="M105">
        <f t="shared" si="6"/>
        <v>14</v>
      </c>
    </row>
    <row r="106" spans="1:13" x14ac:dyDescent="0.25">
      <c r="A106" s="11"/>
      <c r="B106" s="12"/>
      <c r="C106" s="9" t="s">
        <v>210</v>
      </c>
      <c r="D106" s="9" t="s">
        <v>211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316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317</v>
      </c>
      <c r="H108" s="9" t="s">
        <v>175</v>
      </c>
      <c r="I108" s="3" t="s">
        <v>18</v>
      </c>
      <c r="J108" s="13" t="s">
        <v>318</v>
      </c>
      <c r="K108" s="14" t="s">
        <v>319</v>
      </c>
      <c r="L108" s="18">
        <f t="shared" si="5"/>
        <v>3.7245370370370345E-2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320</v>
      </c>
      <c r="H109" s="9" t="s">
        <v>175</v>
      </c>
      <c r="I109" s="3" t="s">
        <v>18</v>
      </c>
      <c r="J109" s="13" t="s">
        <v>321</v>
      </c>
      <c r="K109" s="14" t="s">
        <v>322</v>
      </c>
      <c r="L109" s="18">
        <f t="shared" si="5"/>
        <v>2.9999999999999971E-2</v>
      </c>
      <c r="M109">
        <f t="shared" si="6"/>
        <v>11</v>
      </c>
    </row>
    <row r="110" spans="1:13" x14ac:dyDescent="0.25">
      <c r="A110" s="11"/>
      <c r="B110" s="12"/>
      <c r="C110" s="12"/>
      <c r="D110" s="12"/>
      <c r="E110" s="9" t="s">
        <v>323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324</v>
      </c>
      <c r="H111" s="9" t="s">
        <v>175</v>
      </c>
      <c r="I111" s="3" t="s">
        <v>18</v>
      </c>
      <c r="J111" s="13" t="s">
        <v>325</v>
      </c>
      <c r="K111" s="14" t="s">
        <v>326</v>
      </c>
      <c r="L111" s="18">
        <f t="shared" si="5"/>
        <v>1.729166666666665E-2</v>
      </c>
      <c r="M111">
        <f t="shared" si="6"/>
        <v>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327</v>
      </c>
      <c r="H112" s="9" t="s">
        <v>175</v>
      </c>
      <c r="I112" s="3" t="s">
        <v>18</v>
      </c>
      <c r="J112" s="13" t="s">
        <v>328</v>
      </c>
      <c r="K112" s="14" t="s">
        <v>329</v>
      </c>
      <c r="L112" s="18">
        <f t="shared" si="5"/>
        <v>1.5173611111111152E-2</v>
      </c>
      <c r="M112">
        <f t="shared" si="6"/>
        <v>8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330</v>
      </c>
      <c r="H113" s="9" t="s">
        <v>175</v>
      </c>
      <c r="I113" s="3" t="s">
        <v>18</v>
      </c>
      <c r="J113" s="13" t="s">
        <v>331</v>
      </c>
      <c r="K113" s="14" t="s">
        <v>332</v>
      </c>
      <c r="L113" s="18">
        <f t="shared" si="5"/>
        <v>2.5868055555555491E-2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333</v>
      </c>
      <c r="H114" s="9" t="s">
        <v>175</v>
      </c>
      <c r="I114" s="3" t="s">
        <v>18</v>
      </c>
      <c r="J114" s="13" t="s">
        <v>334</v>
      </c>
      <c r="K114" s="14" t="s">
        <v>335</v>
      </c>
      <c r="L114" s="18">
        <f t="shared" si="5"/>
        <v>2.1747685185185217E-2</v>
      </c>
      <c r="M114">
        <f t="shared" si="6"/>
        <v>11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336</v>
      </c>
      <c r="H115" s="9" t="s">
        <v>175</v>
      </c>
      <c r="I115" s="3" t="s">
        <v>18</v>
      </c>
      <c r="J115" s="13" t="s">
        <v>337</v>
      </c>
      <c r="K115" s="14" t="s">
        <v>338</v>
      </c>
      <c r="L115" s="18">
        <f t="shared" si="5"/>
        <v>2.6840277777777755E-2</v>
      </c>
      <c r="M115">
        <f t="shared" si="6"/>
        <v>11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339</v>
      </c>
      <c r="H116" s="9" t="s">
        <v>175</v>
      </c>
      <c r="I116" s="3" t="s">
        <v>18</v>
      </c>
      <c r="J116" s="13" t="s">
        <v>340</v>
      </c>
      <c r="K116" s="14" t="s">
        <v>341</v>
      </c>
      <c r="L116" s="18">
        <f t="shared" si="5"/>
        <v>1.3680555555555529E-2</v>
      </c>
      <c r="M116">
        <f t="shared" si="6"/>
        <v>11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342</v>
      </c>
      <c r="H117" s="9" t="s">
        <v>175</v>
      </c>
      <c r="I117" s="3" t="s">
        <v>18</v>
      </c>
      <c r="J117" s="13" t="s">
        <v>343</v>
      </c>
      <c r="K117" s="14" t="s">
        <v>344</v>
      </c>
      <c r="L117" s="18">
        <f t="shared" si="5"/>
        <v>1.6678240740740757E-2</v>
      </c>
      <c r="M117">
        <f t="shared" si="6"/>
        <v>13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345</v>
      </c>
      <c r="H118" s="9" t="s">
        <v>175</v>
      </c>
      <c r="I118" s="3" t="s">
        <v>18</v>
      </c>
      <c r="J118" s="13" t="s">
        <v>346</v>
      </c>
      <c r="K118" s="14" t="s">
        <v>347</v>
      </c>
      <c r="L118" s="18">
        <f t="shared" si="5"/>
        <v>2.7777777777777679E-2</v>
      </c>
      <c r="M118">
        <f t="shared" si="6"/>
        <v>14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348</v>
      </c>
      <c r="H119" s="9" t="s">
        <v>175</v>
      </c>
      <c r="I119" s="3" t="s">
        <v>18</v>
      </c>
      <c r="J119" s="13" t="s">
        <v>349</v>
      </c>
      <c r="K119" s="14" t="s">
        <v>350</v>
      </c>
      <c r="L119" s="18">
        <f t="shared" si="5"/>
        <v>3.0312500000000075E-2</v>
      </c>
      <c r="M119">
        <f t="shared" si="6"/>
        <v>15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351</v>
      </c>
      <c r="H120" s="9" t="s">
        <v>175</v>
      </c>
      <c r="I120" s="3" t="s">
        <v>18</v>
      </c>
      <c r="J120" s="13" t="s">
        <v>352</v>
      </c>
      <c r="K120" s="14" t="s">
        <v>353</v>
      </c>
      <c r="L120" s="18">
        <f t="shared" si="5"/>
        <v>3.0162037037037015E-2</v>
      </c>
      <c r="M120">
        <f t="shared" si="6"/>
        <v>15</v>
      </c>
    </row>
    <row r="121" spans="1:13" x14ac:dyDescent="0.25">
      <c r="A121" s="11"/>
      <c r="B121" s="12"/>
      <c r="C121" s="9" t="s">
        <v>354</v>
      </c>
      <c r="D121" s="9" t="s">
        <v>355</v>
      </c>
      <c r="E121" s="9" t="s">
        <v>355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356</v>
      </c>
      <c r="H122" s="9" t="s">
        <v>175</v>
      </c>
      <c r="I122" s="3" t="s">
        <v>18</v>
      </c>
      <c r="J122" s="13" t="s">
        <v>357</v>
      </c>
      <c r="K122" s="14" t="s">
        <v>358</v>
      </c>
      <c r="L122" s="18">
        <f t="shared" si="5"/>
        <v>2.025462962962965E-2</v>
      </c>
      <c r="M122">
        <f t="shared" si="6"/>
        <v>12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359</v>
      </c>
      <c r="H123" s="9" t="s">
        <v>175</v>
      </c>
      <c r="I123" s="3" t="s">
        <v>18</v>
      </c>
      <c r="J123" s="13" t="s">
        <v>360</v>
      </c>
      <c r="K123" s="14" t="s">
        <v>361</v>
      </c>
      <c r="L123" s="18">
        <f t="shared" si="5"/>
        <v>1.8854166666666727E-2</v>
      </c>
      <c r="M123">
        <f t="shared" si="6"/>
        <v>13</v>
      </c>
    </row>
    <row r="124" spans="1:13" x14ac:dyDescent="0.25">
      <c r="A124" s="11"/>
      <c r="B124" s="12"/>
      <c r="C124" s="9" t="s">
        <v>222</v>
      </c>
      <c r="D124" s="9" t="s">
        <v>223</v>
      </c>
      <c r="E124" s="9" t="s">
        <v>223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362</v>
      </c>
      <c r="H125" s="9" t="s">
        <v>175</v>
      </c>
      <c r="I125" s="3" t="s">
        <v>18</v>
      </c>
      <c r="J125" s="13" t="s">
        <v>363</v>
      </c>
      <c r="K125" s="14" t="s">
        <v>364</v>
      </c>
      <c r="L125" s="18">
        <f t="shared" si="5"/>
        <v>3.8460648148148147E-2</v>
      </c>
      <c r="M125">
        <f t="shared" si="6"/>
        <v>6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365</v>
      </c>
      <c r="H126" s="9" t="s">
        <v>175</v>
      </c>
      <c r="I126" s="3" t="s">
        <v>18</v>
      </c>
      <c r="J126" s="13" t="s">
        <v>366</v>
      </c>
      <c r="K126" s="14" t="s">
        <v>367</v>
      </c>
      <c r="L126" s="18">
        <f t="shared" si="5"/>
        <v>1.8692129629629628E-2</v>
      </c>
      <c r="M126">
        <f t="shared" si="6"/>
        <v>15</v>
      </c>
    </row>
    <row r="127" spans="1:13" x14ac:dyDescent="0.25">
      <c r="A127" s="11"/>
      <c r="B127" s="12"/>
      <c r="C127" s="9" t="s">
        <v>141</v>
      </c>
      <c r="D127" s="9" t="s">
        <v>142</v>
      </c>
      <c r="E127" s="10" t="s">
        <v>12</v>
      </c>
      <c r="F127" s="5"/>
      <c r="G127" s="5"/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9" t="s">
        <v>142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368</v>
      </c>
      <c r="H129" s="9" t="s">
        <v>175</v>
      </c>
      <c r="I129" s="3" t="s">
        <v>18</v>
      </c>
      <c r="J129" s="13" t="s">
        <v>369</v>
      </c>
      <c r="K129" s="14" t="s">
        <v>370</v>
      </c>
      <c r="L129" s="18">
        <f t="shared" si="5"/>
        <v>1.3587962962962968E-2</v>
      </c>
      <c r="M129">
        <f t="shared" si="6"/>
        <v>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371</v>
      </c>
      <c r="H130" s="9" t="s">
        <v>175</v>
      </c>
      <c r="I130" s="3" t="s">
        <v>18</v>
      </c>
      <c r="J130" s="13" t="s">
        <v>372</v>
      </c>
      <c r="K130" s="14" t="s">
        <v>373</v>
      </c>
      <c r="L130" s="18">
        <f t="shared" si="5"/>
        <v>2.0717592592592565E-2</v>
      </c>
      <c r="M130">
        <f t="shared" si="6"/>
        <v>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374</v>
      </c>
      <c r="H131" s="9" t="s">
        <v>175</v>
      </c>
      <c r="I131" s="3" t="s">
        <v>18</v>
      </c>
      <c r="J131" s="13" t="s">
        <v>375</v>
      </c>
      <c r="K131" s="17" t="s">
        <v>2092</v>
      </c>
      <c r="L131" s="18">
        <f t="shared" ref="L131:L166" si="7">K131-J131</f>
        <v>2.6099537037037157E-2</v>
      </c>
      <c r="M131">
        <f t="shared" ref="M131:M166" si="8">HOUR(J131)</f>
        <v>23</v>
      </c>
    </row>
    <row r="132" spans="1:13" x14ac:dyDescent="0.25">
      <c r="A132" s="11"/>
      <c r="B132" s="12"/>
      <c r="C132" s="12"/>
      <c r="D132" s="12"/>
      <c r="E132" s="9" t="s">
        <v>239</v>
      </c>
      <c r="F132" s="9" t="s">
        <v>15</v>
      </c>
      <c r="G132" s="9" t="s">
        <v>376</v>
      </c>
      <c r="H132" s="9" t="s">
        <v>175</v>
      </c>
      <c r="I132" s="3" t="s">
        <v>18</v>
      </c>
      <c r="J132" s="13" t="s">
        <v>377</v>
      </c>
      <c r="K132" s="14" t="s">
        <v>378</v>
      </c>
      <c r="L132" s="18">
        <f t="shared" si="7"/>
        <v>1.3599537037036979E-2</v>
      </c>
      <c r="M132">
        <f t="shared" si="8"/>
        <v>17</v>
      </c>
    </row>
    <row r="133" spans="1:13" x14ac:dyDescent="0.25">
      <c r="A133" s="11"/>
      <c r="B133" s="12"/>
      <c r="C133" s="9" t="s">
        <v>379</v>
      </c>
      <c r="D133" s="9" t="s">
        <v>380</v>
      </c>
      <c r="E133" s="9" t="s">
        <v>380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381</v>
      </c>
      <c r="H134" s="9" t="s">
        <v>175</v>
      </c>
      <c r="I134" s="3" t="s">
        <v>18</v>
      </c>
      <c r="J134" s="13" t="s">
        <v>382</v>
      </c>
      <c r="K134" s="14" t="s">
        <v>383</v>
      </c>
      <c r="L134" s="18">
        <f t="shared" si="7"/>
        <v>1.9444444444444459E-2</v>
      </c>
      <c r="M134">
        <f t="shared" si="8"/>
        <v>3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384</v>
      </c>
      <c r="H135" s="9" t="s">
        <v>175</v>
      </c>
      <c r="I135" s="3" t="s">
        <v>18</v>
      </c>
      <c r="J135" s="13" t="s">
        <v>385</v>
      </c>
      <c r="K135" s="14" t="s">
        <v>386</v>
      </c>
      <c r="L135" s="18">
        <f t="shared" si="7"/>
        <v>4.3865740740740705E-2</v>
      </c>
      <c r="M135">
        <f t="shared" si="8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387</v>
      </c>
      <c r="H136" s="9" t="s">
        <v>175</v>
      </c>
      <c r="I136" s="3" t="s">
        <v>18</v>
      </c>
      <c r="J136" s="13" t="s">
        <v>388</v>
      </c>
      <c r="K136" s="14" t="s">
        <v>389</v>
      </c>
      <c r="L136" s="18">
        <f t="shared" si="7"/>
        <v>2.6018518518518496E-2</v>
      </c>
      <c r="M136">
        <f t="shared" si="8"/>
        <v>10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390</v>
      </c>
      <c r="H137" s="9" t="s">
        <v>175</v>
      </c>
      <c r="I137" s="3" t="s">
        <v>18</v>
      </c>
      <c r="J137" s="13" t="s">
        <v>391</v>
      </c>
      <c r="K137" s="14" t="s">
        <v>392</v>
      </c>
      <c r="L137" s="18">
        <f t="shared" si="7"/>
        <v>2.0752314814814765E-2</v>
      </c>
      <c r="M137">
        <f t="shared" si="8"/>
        <v>14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393</v>
      </c>
      <c r="H138" s="9" t="s">
        <v>175</v>
      </c>
      <c r="I138" s="3" t="s">
        <v>18</v>
      </c>
      <c r="J138" s="13" t="s">
        <v>394</v>
      </c>
      <c r="K138" s="14" t="s">
        <v>395</v>
      </c>
      <c r="L138" s="18">
        <f t="shared" si="7"/>
        <v>2.1342592592592524E-2</v>
      </c>
      <c r="M138">
        <f t="shared" si="8"/>
        <v>19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396</v>
      </c>
      <c r="H139" s="9" t="s">
        <v>175</v>
      </c>
      <c r="I139" s="3" t="s">
        <v>18</v>
      </c>
      <c r="J139" s="13" t="s">
        <v>397</v>
      </c>
      <c r="K139" s="14" t="s">
        <v>398</v>
      </c>
      <c r="L139" s="18">
        <f t="shared" si="7"/>
        <v>1.777777777777767E-2</v>
      </c>
      <c r="M139">
        <f t="shared" si="8"/>
        <v>20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399</v>
      </c>
      <c r="H140" s="9" t="s">
        <v>175</v>
      </c>
      <c r="I140" s="3" t="s">
        <v>18</v>
      </c>
      <c r="J140" s="13" t="s">
        <v>400</v>
      </c>
      <c r="K140" s="14" t="s">
        <v>401</v>
      </c>
      <c r="L140" s="18">
        <f t="shared" si="7"/>
        <v>1.6932870370370279E-2</v>
      </c>
      <c r="M140">
        <f t="shared" si="8"/>
        <v>23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402</v>
      </c>
      <c r="H141" s="9" t="s">
        <v>175</v>
      </c>
      <c r="I141" s="3" t="s">
        <v>18</v>
      </c>
      <c r="J141" s="13" t="s">
        <v>403</v>
      </c>
      <c r="K141" s="17" t="s">
        <v>2093</v>
      </c>
      <c r="L141" s="18">
        <f t="shared" si="7"/>
        <v>2.0173611111111156E-2</v>
      </c>
      <c r="M141">
        <f t="shared" si="8"/>
        <v>23</v>
      </c>
    </row>
    <row r="142" spans="1:13" x14ac:dyDescent="0.25">
      <c r="A142" s="11"/>
      <c r="B142" s="12"/>
      <c r="C142" s="9" t="s">
        <v>404</v>
      </c>
      <c r="D142" s="9" t="s">
        <v>405</v>
      </c>
      <c r="E142" s="9" t="s">
        <v>405</v>
      </c>
      <c r="F142" s="9" t="s">
        <v>15</v>
      </c>
      <c r="G142" s="9" t="s">
        <v>406</v>
      </c>
      <c r="H142" s="9" t="s">
        <v>175</v>
      </c>
      <c r="I142" s="3" t="s">
        <v>18</v>
      </c>
      <c r="J142" s="13" t="s">
        <v>407</v>
      </c>
      <c r="K142" s="14" t="s">
        <v>408</v>
      </c>
      <c r="L142" s="18">
        <f t="shared" si="7"/>
        <v>1.9548611111111114E-2</v>
      </c>
      <c r="M142">
        <f t="shared" si="8"/>
        <v>7</v>
      </c>
    </row>
    <row r="143" spans="1:13" x14ac:dyDescent="0.25">
      <c r="A143" s="11"/>
      <c r="B143" s="12"/>
      <c r="C143" s="9" t="s">
        <v>409</v>
      </c>
      <c r="D143" s="9" t="s">
        <v>410</v>
      </c>
      <c r="E143" s="9" t="s">
        <v>410</v>
      </c>
      <c r="F143" s="9" t="s">
        <v>15</v>
      </c>
      <c r="G143" s="9" t="s">
        <v>411</v>
      </c>
      <c r="H143" s="9" t="s">
        <v>175</v>
      </c>
      <c r="I143" s="3" t="s">
        <v>18</v>
      </c>
      <c r="J143" s="13" t="s">
        <v>412</v>
      </c>
      <c r="K143" s="14" t="s">
        <v>413</v>
      </c>
      <c r="L143" s="18">
        <f t="shared" si="7"/>
        <v>2.3935185185185115E-2</v>
      </c>
      <c r="M143">
        <f t="shared" si="8"/>
        <v>12</v>
      </c>
    </row>
    <row r="144" spans="1:13" x14ac:dyDescent="0.25">
      <c r="A144" s="11"/>
      <c r="B144" s="12"/>
      <c r="C144" s="9" t="s">
        <v>100</v>
      </c>
      <c r="D144" s="9" t="s">
        <v>101</v>
      </c>
      <c r="E144" s="9" t="s">
        <v>414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415</v>
      </c>
      <c r="H145" s="9" t="s">
        <v>416</v>
      </c>
      <c r="I145" s="3" t="s">
        <v>18</v>
      </c>
      <c r="J145" s="13" t="s">
        <v>417</v>
      </c>
      <c r="K145" s="14" t="s">
        <v>418</v>
      </c>
      <c r="L145" s="18">
        <f t="shared" si="7"/>
        <v>3.6446759259259276E-2</v>
      </c>
      <c r="M145">
        <f t="shared" si="8"/>
        <v>5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419</v>
      </c>
      <c r="H146" s="9" t="s">
        <v>416</v>
      </c>
      <c r="I146" s="3" t="s">
        <v>18</v>
      </c>
      <c r="J146" s="13" t="s">
        <v>420</v>
      </c>
      <c r="K146" s="14" t="s">
        <v>421</v>
      </c>
      <c r="L146" s="18">
        <f t="shared" si="7"/>
        <v>1.1909722222222252E-2</v>
      </c>
      <c r="M146">
        <f t="shared" si="8"/>
        <v>10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422</v>
      </c>
      <c r="H147" s="9" t="s">
        <v>416</v>
      </c>
      <c r="I147" s="3" t="s">
        <v>18</v>
      </c>
      <c r="J147" s="13" t="s">
        <v>423</v>
      </c>
      <c r="K147" s="14" t="s">
        <v>424</v>
      </c>
      <c r="L147" s="18">
        <f t="shared" si="7"/>
        <v>3.2164351851851736E-2</v>
      </c>
      <c r="M147">
        <f t="shared" si="8"/>
        <v>14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425</v>
      </c>
      <c r="H148" s="9" t="s">
        <v>416</v>
      </c>
      <c r="I148" s="3" t="s">
        <v>18</v>
      </c>
      <c r="J148" s="13" t="s">
        <v>426</v>
      </c>
      <c r="K148" s="14" t="s">
        <v>427</v>
      </c>
      <c r="L148" s="18">
        <f t="shared" si="7"/>
        <v>1.8321759259259274E-2</v>
      </c>
      <c r="M148">
        <f t="shared" si="8"/>
        <v>16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428</v>
      </c>
      <c r="H149" s="9" t="s">
        <v>416</v>
      </c>
      <c r="I149" s="3" t="s">
        <v>18</v>
      </c>
      <c r="J149" s="13" t="s">
        <v>429</v>
      </c>
      <c r="K149" s="14" t="s">
        <v>430</v>
      </c>
      <c r="L149" s="18">
        <f t="shared" si="7"/>
        <v>1.5428240740740673E-2</v>
      </c>
      <c r="M149">
        <f t="shared" si="8"/>
        <v>20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431</v>
      </c>
      <c r="H150" s="9" t="s">
        <v>416</v>
      </c>
      <c r="I150" s="3" t="s">
        <v>18</v>
      </c>
      <c r="J150" s="13" t="s">
        <v>432</v>
      </c>
      <c r="K150" s="14" t="s">
        <v>433</v>
      </c>
      <c r="L150" s="18">
        <f t="shared" si="7"/>
        <v>2.3935185185185226E-2</v>
      </c>
      <c r="M150">
        <f t="shared" si="8"/>
        <v>20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434</v>
      </c>
      <c r="H151" s="9" t="s">
        <v>416</v>
      </c>
      <c r="I151" s="3" t="s">
        <v>18</v>
      </c>
      <c r="J151" s="13" t="s">
        <v>435</v>
      </c>
      <c r="K151" s="14" t="s">
        <v>436</v>
      </c>
      <c r="L151" s="18">
        <f t="shared" si="7"/>
        <v>1.4050925925925828E-2</v>
      </c>
      <c r="M151">
        <f t="shared" si="8"/>
        <v>22</v>
      </c>
    </row>
    <row r="152" spans="1:13" x14ac:dyDescent="0.25">
      <c r="A152" s="11"/>
      <c r="B152" s="12"/>
      <c r="C152" s="9" t="s">
        <v>437</v>
      </c>
      <c r="D152" s="9" t="s">
        <v>438</v>
      </c>
      <c r="E152" s="9" t="s">
        <v>438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439</v>
      </c>
      <c r="H153" s="9" t="s">
        <v>175</v>
      </c>
      <c r="I153" s="3" t="s">
        <v>18</v>
      </c>
      <c r="J153" s="13" t="s">
        <v>440</v>
      </c>
      <c r="K153" s="14" t="s">
        <v>441</v>
      </c>
      <c r="L153" s="18">
        <f t="shared" si="7"/>
        <v>1.5474537037037037E-2</v>
      </c>
      <c r="M153">
        <f t="shared" si="8"/>
        <v>1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442</v>
      </c>
      <c r="H154" s="9" t="s">
        <v>175</v>
      </c>
      <c r="I154" s="3" t="s">
        <v>18</v>
      </c>
      <c r="J154" s="13" t="s">
        <v>443</v>
      </c>
      <c r="K154" s="14" t="s">
        <v>444</v>
      </c>
      <c r="L154" s="18">
        <f t="shared" si="7"/>
        <v>1.6145833333333304E-2</v>
      </c>
      <c r="M154">
        <f t="shared" si="8"/>
        <v>5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445</v>
      </c>
      <c r="H155" s="9" t="s">
        <v>175</v>
      </c>
      <c r="I155" s="3" t="s">
        <v>18</v>
      </c>
      <c r="J155" s="13" t="s">
        <v>446</v>
      </c>
      <c r="K155" s="14" t="s">
        <v>447</v>
      </c>
      <c r="L155" s="18">
        <f t="shared" si="7"/>
        <v>1.7835648148148198E-2</v>
      </c>
      <c r="M155">
        <f t="shared" si="8"/>
        <v>22</v>
      </c>
    </row>
    <row r="156" spans="1:13" x14ac:dyDescent="0.25">
      <c r="A156" s="3" t="s">
        <v>448</v>
      </c>
      <c r="B156" s="9" t="s">
        <v>449</v>
      </c>
      <c r="C156" s="9" t="s">
        <v>450</v>
      </c>
      <c r="D156" s="9" t="s">
        <v>451</v>
      </c>
      <c r="E156" s="9" t="s">
        <v>451</v>
      </c>
      <c r="F156" s="9" t="s">
        <v>452</v>
      </c>
      <c r="G156" s="9" t="s">
        <v>453</v>
      </c>
      <c r="H156" s="9" t="s">
        <v>175</v>
      </c>
      <c r="I156" s="3" t="s">
        <v>18</v>
      </c>
      <c r="J156" s="13" t="s">
        <v>454</v>
      </c>
      <c r="K156" s="14" t="s">
        <v>455</v>
      </c>
      <c r="L156" s="18">
        <f t="shared" si="7"/>
        <v>2.2951388888888924E-2</v>
      </c>
      <c r="M156">
        <f t="shared" si="8"/>
        <v>16</v>
      </c>
    </row>
    <row r="157" spans="1:13" x14ac:dyDescent="0.25">
      <c r="A157" s="3" t="s">
        <v>456</v>
      </c>
      <c r="B157" s="9" t="s">
        <v>457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458</v>
      </c>
      <c r="D158" s="9" t="s">
        <v>459</v>
      </c>
      <c r="E158" s="9" t="s">
        <v>460</v>
      </c>
      <c r="F158" s="9" t="s">
        <v>15</v>
      </c>
      <c r="G158" s="9" t="s">
        <v>461</v>
      </c>
      <c r="H158" s="9" t="s">
        <v>175</v>
      </c>
      <c r="I158" s="3" t="s">
        <v>18</v>
      </c>
      <c r="J158" s="13" t="s">
        <v>462</v>
      </c>
      <c r="K158" s="14" t="s">
        <v>463</v>
      </c>
      <c r="L158" s="18">
        <f t="shared" si="7"/>
        <v>1.533564814814814E-2</v>
      </c>
      <c r="M158">
        <f t="shared" si="8"/>
        <v>9</v>
      </c>
    </row>
    <row r="159" spans="1:13" x14ac:dyDescent="0.25">
      <c r="A159" s="11"/>
      <c r="B159" s="12"/>
      <c r="C159" s="9" t="s">
        <v>464</v>
      </c>
      <c r="D159" s="9" t="s">
        <v>465</v>
      </c>
      <c r="E159" s="9" t="s">
        <v>466</v>
      </c>
      <c r="F159" s="9" t="s">
        <v>15</v>
      </c>
      <c r="G159" s="9" t="s">
        <v>467</v>
      </c>
      <c r="H159" s="9" t="s">
        <v>175</v>
      </c>
      <c r="I159" s="3" t="s">
        <v>18</v>
      </c>
      <c r="J159" s="13" t="s">
        <v>468</v>
      </c>
      <c r="K159" s="17" t="s">
        <v>2094</v>
      </c>
      <c r="L159" s="18">
        <f t="shared" si="7"/>
        <v>2.4895833333333228E-2</v>
      </c>
      <c r="M159">
        <f t="shared" si="8"/>
        <v>23</v>
      </c>
    </row>
    <row r="160" spans="1:13" x14ac:dyDescent="0.25">
      <c r="A160" s="11"/>
      <c r="B160" s="12"/>
      <c r="C160" s="9" t="s">
        <v>469</v>
      </c>
      <c r="D160" s="9" t="s">
        <v>470</v>
      </c>
      <c r="E160" s="9" t="s">
        <v>471</v>
      </c>
      <c r="F160" s="9" t="s">
        <v>15</v>
      </c>
      <c r="G160" s="9" t="s">
        <v>472</v>
      </c>
      <c r="H160" s="9" t="s">
        <v>175</v>
      </c>
      <c r="I160" s="3" t="s">
        <v>18</v>
      </c>
      <c r="J160" s="13" t="s">
        <v>473</v>
      </c>
      <c r="K160" s="14" t="s">
        <v>474</v>
      </c>
      <c r="L160" s="18">
        <f t="shared" si="7"/>
        <v>2.9305555555555557E-2</v>
      </c>
      <c r="M160">
        <f t="shared" si="8"/>
        <v>5</v>
      </c>
    </row>
    <row r="161" spans="1:13" x14ac:dyDescent="0.25">
      <c r="A161" s="3" t="s">
        <v>475</v>
      </c>
      <c r="B161" s="9" t="s">
        <v>476</v>
      </c>
      <c r="C161" s="10" t="s">
        <v>12</v>
      </c>
      <c r="D161" s="5"/>
      <c r="E161" s="5"/>
      <c r="F161" s="5"/>
      <c r="G161" s="5"/>
      <c r="H161" s="5"/>
      <c r="I161" s="6"/>
      <c r="J161" s="7"/>
      <c r="K161" s="8"/>
    </row>
    <row r="162" spans="1:13" x14ac:dyDescent="0.25">
      <c r="A162" s="11"/>
      <c r="B162" s="12"/>
      <c r="C162" s="9" t="s">
        <v>458</v>
      </c>
      <c r="D162" s="9" t="s">
        <v>459</v>
      </c>
      <c r="E162" s="9" t="s">
        <v>460</v>
      </c>
      <c r="F162" s="9" t="s">
        <v>15</v>
      </c>
      <c r="G162" s="9" t="s">
        <v>477</v>
      </c>
      <c r="H162" s="9" t="s">
        <v>17</v>
      </c>
      <c r="I162" s="3" t="s">
        <v>18</v>
      </c>
      <c r="J162" s="13" t="s">
        <v>478</v>
      </c>
      <c r="K162" s="14" t="s">
        <v>479</v>
      </c>
      <c r="L162" s="18">
        <f t="shared" si="7"/>
        <v>2.2939814814814774E-2</v>
      </c>
      <c r="M162">
        <f t="shared" si="8"/>
        <v>15</v>
      </c>
    </row>
    <row r="163" spans="1:13" x14ac:dyDescent="0.25">
      <c r="A163" s="11"/>
      <c r="B163" s="12"/>
      <c r="C163" s="9" t="s">
        <v>480</v>
      </c>
      <c r="D163" s="9" t="s">
        <v>481</v>
      </c>
      <c r="E163" s="9" t="s">
        <v>482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483</v>
      </c>
      <c r="H164" s="9" t="s">
        <v>17</v>
      </c>
      <c r="I164" s="3" t="s">
        <v>18</v>
      </c>
      <c r="J164" s="13" t="s">
        <v>484</v>
      </c>
      <c r="K164" s="14" t="s">
        <v>485</v>
      </c>
      <c r="L164" s="18">
        <f t="shared" si="7"/>
        <v>3.2048611111111069E-2</v>
      </c>
      <c r="M164">
        <f t="shared" si="8"/>
        <v>8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486</v>
      </c>
      <c r="H165" s="9" t="s">
        <v>17</v>
      </c>
      <c r="I165" s="3" t="s">
        <v>18</v>
      </c>
      <c r="J165" s="13" t="s">
        <v>487</v>
      </c>
      <c r="K165" s="14" t="s">
        <v>488</v>
      </c>
      <c r="L165" s="18">
        <f t="shared" si="7"/>
        <v>2.1689814814814801E-2</v>
      </c>
      <c r="M165">
        <f t="shared" si="8"/>
        <v>12</v>
      </c>
    </row>
    <row r="166" spans="1:13" x14ac:dyDescent="0.25">
      <c r="A166" s="11"/>
      <c r="B166" s="11"/>
      <c r="C166" s="11"/>
      <c r="D166" s="11"/>
      <c r="E166" s="11"/>
      <c r="F166" s="11"/>
      <c r="G166" s="3" t="s">
        <v>489</v>
      </c>
      <c r="H166" s="3" t="s">
        <v>17</v>
      </c>
      <c r="I166" s="3" t="s">
        <v>18</v>
      </c>
      <c r="J166" s="15" t="s">
        <v>490</v>
      </c>
      <c r="K166" s="16" t="s">
        <v>491</v>
      </c>
      <c r="L166" s="18">
        <f t="shared" si="7"/>
        <v>1.5416666666666523E-2</v>
      </c>
      <c r="M166">
        <f t="shared" si="8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topLeftCell="I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2088</v>
      </c>
      <c r="M1" t="s">
        <v>2085</v>
      </c>
      <c r="O1" t="s">
        <v>2086</v>
      </c>
      <c r="P1" t="s">
        <v>2087</v>
      </c>
      <c r="Q1" t="s">
        <v>2089</v>
      </c>
      <c r="R1" t="s">
        <v>2090</v>
      </c>
      <c r="S1" t="s">
        <v>2091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6.458333333333333</v>
      </c>
      <c r="R2" s="19">
        <v>1.6666666666666666E-2</v>
      </c>
      <c r="S2" s="18">
        <f>AVERAGEIF($R$2:$R$25, "&lt;&gt; 0")</f>
        <v>2.3176900034010541E-2</v>
      </c>
    </row>
    <row r="3" spans="1:19" x14ac:dyDescent="0.25">
      <c r="A3" s="3" t="s">
        <v>119</v>
      </c>
      <c r="B3" s="9" t="s">
        <v>120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6.458333333333333</v>
      </c>
      <c r="R3" s="19">
        <f t="shared" ref="R3:R25" si="1">AVERAGEIF(M:M,O3,L:L)</f>
        <v>1.4942129629629639E-2</v>
      </c>
      <c r="S3" s="18">
        <f t="shared" ref="S3:S25" si="2">AVERAGEIF($R$2:$R$25, "&lt;&gt; 0")</f>
        <v>2.3176900034010541E-2</v>
      </c>
    </row>
    <row r="4" spans="1:19" x14ac:dyDescent="0.25">
      <c r="A4" s="11"/>
      <c r="B4" s="12"/>
      <c r="C4" s="9" t="s">
        <v>121</v>
      </c>
      <c r="D4" s="9" t="s">
        <v>122</v>
      </c>
      <c r="E4" s="9" t="s">
        <v>122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6.458333333333333</v>
      </c>
      <c r="R4" s="19">
        <f t="shared" si="1"/>
        <v>1.8842592592592581E-2</v>
      </c>
      <c r="S4" s="18">
        <f t="shared" si="2"/>
        <v>2.3176900034010541E-2</v>
      </c>
    </row>
    <row r="5" spans="1:19" x14ac:dyDescent="0.25">
      <c r="A5" s="11"/>
      <c r="B5" s="12"/>
      <c r="C5" s="12"/>
      <c r="D5" s="12"/>
      <c r="E5" s="12"/>
      <c r="F5" s="12"/>
      <c r="G5" s="9" t="s">
        <v>492</v>
      </c>
      <c r="H5" s="9" t="s">
        <v>17</v>
      </c>
      <c r="I5" s="3" t="s">
        <v>493</v>
      </c>
      <c r="J5" s="13" t="s">
        <v>494</v>
      </c>
      <c r="K5" s="14" t="s">
        <v>495</v>
      </c>
      <c r="L5" s="18">
        <f t="shared" ref="L5:L66" si="3">K5-J5</f>
        <v>3.3321759259259232E-2</v>
      </c>
      <c r="M5">
        <f t="shared" ref="M5:M66" si="4">HOUR(J5)</f>
        <v>6</v>
      </c>
      <c r="O5">
        <v>3</v>
      </c>
      <c r="P5">
        <f>COUNTIF(M:M,"3")</f>
        <v>5</v>
      </c>
      <c r="Q5">
        <f t="shared" si="0"/>
        <v>6.458333333333333</v>
      </c>
      <c r="R5" s="19">
        <f t="shared" si="1"/>
        <v>1.6881944444444453E-2</v>
      </c>
      <c r="S5" s="18">
        <f t="shared" si="2"/>
        <v>2.3176900034010541E-2</v>
      </c>
    </row>
    <row r="6" spans="1:19" x14ac:dyDescent="0.25">
      <c r="A6" s="11"/>
      <c r="B6" s="12"/>
      <c r="C6" s="12"/>
      <c r="D6" s="12"/>
      <c r="E6" s="12"/>
      <c r="F6" s="12"/>
      <c r="G6" s="9" t="s">
        <v>496</v>
      </c>
      <c r="H6" s="9" t="s">
        <v>17</v>
      </c>
      <c r="I6" s="3" t="s">
        <v>493</v>
      </c>
      <c r="J6" s="13" t="s">
        <v>497</v>
      </c>
      <c r="K6" s="14" t="s">
        <v>498</v>
      </c>
      <c r="L6" s="18">
        <f t="shared" si="3"/>
        <v>2.256944444444442E-2</v>
      </c>
      <c r="M6">
        <f t="shared" si="4"/>
        <v>10</v>
      </c>
      <c r="O6">
        <v>4</v>
      </c>
      <c r="P6">
        <f>COUNTIF(M:M,"4")</f>
        <v>7</v>
      </c>
      <c r="Q6">
        <f t="shared" si="0"/>
        <v>6.458333333333333</v>
      </c>
      <c r="R6" s="19">
        <f t="shared" si="1"/>
        <v>1.6286375661375651E-2</v>
      </c>
      <c r="S6" s="18">
        <f t="shared" si="2"/>
        <v>2.3176900034010541E-2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12</v>
      </c>
      <c r="Q7">
        <f t="shared" si="0"/>
        <v>6.458333333333333</v>
      </c>
      <c r="R7" s="19">
        <f t="shared" si="1"/>
        <v>2.7358217592592594E-2</v>
      </c>
      <c r="S7" s="18">
        <f t="shared" si="2"/>
        <v>2.3176900034010541E-2</v>
      </c>
    </row>
    <row r="8" spans="1:19" x14ac:dyDescent="0.25">
      <c r="A8" s="11"/>
      <c r="B8" s="12"/>
      <c r="C8" s="12"/>
      <c r="D8" s="12"/>
      <c r="E8" s="12"/>
      <c r="F8" s="12"/>
      <c r="G8" s="9" t="s">
        <v>499</v>
      </c>
      <c r="H8" s="9" t="s">
        <v>17</v>
      </c>
      <c r="I8" s="3" t="s">
        <v>493</v>
      </c>
      <c r="J8" s="13" t="s">
        <v>500</v>
      </c>
      <c r="K8" s="14" t="s">
        <v>501</v>
      </c>
      <c r="L8" s="18">
        <f t="shared" si="3"/>
        <v>4.9722222222222223E-2</v>
      </c>
      <c r="M8">
        <f t="shared" si="4"/>
        <v>11</v>
      </c>
      <c r="O8">
        <v>6</v>
      </c>
      <c r="P8">
        <f>COUNTIF(M:M,"6")</f>
        <v>10</v>
      </c>
      <c r="Q8">
        <f t="shared" si="0"/>
        <v>6.458333333333333</v>
      </c>
      <c r="R8" s="19">
        <f t="shared" si="1"/>
        <v>2.9471064814814811E-2</v>
      </c>
      <c r="S8" s="18">
        <f t="shared" si="2"/>
        <v>2.3176900034010541E-2</v>
      </c>
    </row>
    <row r="9" spans="1:19" x14ac:dyDescent="0.25">
      <c r="A9" s="11"/>
      <c r="B9" s="12"/>
      <c r="C9" s="12"/>
      <c r="D9" s="12"/>
      <c r="E9" s="12"/>
      <c r="F9" s="12"/>
      <c r="G9" s="9" t="s">
        <v>502</v>
      </c>
      <c r="H9" s="9" t="s">
        <v>17</v>
      </c>
      <c r="I9" s="3" t="s">
        <v>493</v>
      </c>
      <c r="J9" s="13" t="s">
        <v>503</v>
      </c>
      <c r="K9" s="14" t="s">
        <v>504</v>
      </c>
      <c r="L9" s="18">
        <f t="shared" si="3"/>
        <v>2.313657407407399E-2</v>
      </c>
      <c r="M9">
        <f t="shared" si="4"/>
        <v>15</v>
      </c>
      <c r="O9">
        <v>7</v>
      </c>
      <c r="P9">
        <f>COUNTIF(M:M,"7")</f>
        <v>12</v>
      </c>
      <c r="Q9">
        <f t="shared" si="0"/>
        <v>6.458333333333333</v>
      </c>
      <c r="R9" s="19">
        <f t="shared" si="1"/>
        <v>2.9643132716049389E-2</v>
      </c>
      <c r="S9" s="18">
        <f t="shared" si="2"/>
        <v>2.3176900034010541E-2</v>
      </c>
    </row>
    <row r="10" spans="1:19" x14ac:dyDescent="0.25">
      <c r="A10" s="11"/>
      <c r="B10" s="12"/>
      <c r="C10" s="9" t="s">
        <v>29</v>
      </c>
      <c r="D10" s="9" t="s">
        <v>30</v>
      </c>
      <c r="E10" s="9" t="s">
        <v>30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13</v>
      </c>
      <c r="Q10">
        <f t="shared" si="0"/>
        <v>6.458333333333333</v>
      </c>
      <c r="R10" s="19">
        <f t="shared" si="1"/>
        <v>3.9076745014245025E-2</v>
      </c>
      <c r="S10" s="18">
        <f t="shared" si="2"/>
        <v>2.3176900034010541E-2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505</v>
      </c>
      <c r="H11" s="9" t="s">
        <v>38</v>
      </c>
      <c r="I11" s="3" t="s">
        <v>493</v>
      </c>
      <c r="J11" s="13" t="s">
        <v>506</v>
      </c>
      <c r="K11" s="14" t="s">
        <v>507</v>
      </c>
      <c r="L11" s="18">
        <f t="shared" si="3"/>
        <v>2.774305555555559E-2</v>
      </c>
      <c r="M11">
        <f t="shared" si="4"/>
        <v>5</v>
      </c>
      <c r="O11">
        <v>9</v>
      </c>
      <c r="P11">
        <f>COUNTIF(M:M,"9")</f>
        <v>8</v>
      </c>
      <c r="Q11">
        <f t="shared" si="0"/>
        <v>6.458333333333333</v>
      </c>
      <c r="R11" s="19">
        <f t="shared" si="1"/>
        <v>3.5969328703703729E-2</v>
      </c>
      <c r="S11" s="18">
        <f t="shared" si="2"/>
        <v>2.3176900034010541E-2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508</v>
      </c>
      <c r="H12" s="9" t="s">
        <v>38</v>
      </c>
      <c r="I12" s="3" t="s">
        <v>493</v>
      </c>
      <c r="J12" s="13" t="s">
        <v>509</v>
      </c>
      <c r="K12" s="14" t="s">
        <v>510</v>
      </c>
      <c r="L12" s="18">
        <f t="shared" si="3"/>
        <v>1.5821759259259272E-2</v>
      </c>
      <c r="M12">
        <f t="shared" si="4"/>
        <v>10</v>
      </c>
      <c r="O12">
        <v>10</v>
      </c>
      <c r="P12">
        <f>COUNTIF(M:M,"10")</f>
        <v>10</v>
      </c>
      <c r="Q12">
        <f t="shared" si="0"/>
        <v>6.458333333333333</v>
      </c>
      <c r="R12" s="19">
        <f t="shared" si="1"/>
        <v>2.0055555555555559E-2</v>
      </c>
      <c r="S12" s="18">
        <f t="shared" si="2"/>
        <v>2.3176900034010541E-2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511</v>
      </c>
      <c r="H13" s="9" t="s">
        <v>38</v>
      </c>
      <c r="I13" s="3" t="s">
        <v>493</v>
      </c>
      <c r="J13" s="13" t="s">
        <v>512</v>
      </c>
      <c r="K13" s="14" t="s">
        <v>513</v>
      </c>
      <c r="L13" s="18">
        <f t="shared" si="3"/>
        <v>2.155092592592589E-2</v>
      </c>
      <c r="M13">
        <f t="shared" si="4"/>
        <v>14</v>
      </c>
      <c r="O13">
        <v>11</v>
      </c>
      <c r="P13">
        <f>COUNTIF(M:M,"11")</f>
        <v>15</v>
      </c>
      <c r="Q13">
        <f t="shared" si="0"/>
        <v>6.458333333333333</v>
      </c>
      <c r="R13" s="19">
        <f t="shared" si="1"/>
        <v>3.1819444444444463E-2</v>
      </c>
      <c r="S13" s="18">
        <f t="shared" si="2"/>
        <v>2.3176900034010541E-2</v>
      </c>
    </row>
    <row r="14" spans="1:19" x14ac:dyDescent="0.25">
      <c r="A14" s="11"/>
      <c r="B14" s="12"/>
      <c r="C14" s="9" t="s">
        <v>141</v>
      </c>
      <c r="D14" s="9" t="s">
        <v>142</v>
      </c>
      <c r="E14" s="9" t="s">
        <v>142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8</v>
      </c>
      <c r="Q14">
        <f t="shared" si="0"/>
        <v>6.458333333333333</v>
      </c>
      <c r="R14" s="19">
        <f t="shared" si="1"/>
        <v>3.2316261574074065E-2</v>
      </c>
      <c r="S14" s="18">
        <f t="shared" si="2"/>
        <v>2.3176900034010541E-2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514</v>
      </c>
      <c r="H15" s="9" t="s">
        <v>17</v>
      </c>
      <c r="I15" s="3" t="s">
        <v>493</v>
      </c>
      <c r="J15" s="13" t="s">
        <v>515</v>
      </c>
      <c r="K15" s="14" t="s">
        <v>516</v>
      </c>
      <c r="L15" s="18">
        <f t="shared" si="3"/>
        <v>2.7291666666666659E-2</v>
      </c>
      <c r="M15">
        <f t="shared" si="4"/>
        <v>6</v>
      </c>
      <c r="O15">
        <v>13</v>
      </c>
      <c r="P15">
        <f>COUNTIF(M:M,"13")</f>
        <v>8</v>
      </c>
      <c r="Q15">
        <f t="shared" si="0"/>
        <v>6.458333333333333</v>
      </c>
      <c r="R15" s="19">
        <f t="shared" si="1"/>
        <v>2.8878761574074069E-2</v>
      </c>
      <c r="S15" s="18">
        <f t="shared" si="2"/>
        <v>2.3176900034010541E-2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517</v>
      </c>
      <c r="H16" s="9" t="s">
        <v>17</v>
      </c>
      <c r="I16" s="3" t="s">
        <v>493</v>
      </c>
      <c r="J16" s="13" t="s">
        <v>518</v>
      </c>
      <c r="K16" s="14" t="s">
        <v>519</v>
      </c>
      <c r="L16" s="18">
        <f t="shared" si="3"/>
        <v>3.4976851851851842E-2</v>
      </c>
      <c r="M16">
        <f t="shared" si="4"/>
        <v>7</v>
      </c>
      <c r="O16">
        <v>14</v>
      </c>
      <c r="P16">
        <f>COUNTIF(M:M,"14")</f>
        <v>8</v>
      </c>
      <c r="Q16">
        <f t="shared" si="0"/>
        <v>6.458333333333333</v>
      </c>
      <c r="R16" s="19">
        <f t="shared" si="1"/>
        <v>2.6099537037037046E-2</v>
      </c>
      <c r="S16" s="18">
        <f t="shared" si="2"/>
        <v>2.3176900034010541E-2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520</v>
      </c>
      <c r="H17" s="9" t="s">
        <v>17</v>
      </c>
      <c r="I17" s="3" t="s">
        <v>493</v>
      </c>
      <c r="J17" s="13" t="s">
        <v>521</v>
      </c>
      <c r="K17" s="14" t="s">
        <v>522</v>
      </c>
      <c r="L17" s="18">
        <f t="shared" si="3"/>
        <v>3.9259259259259327E-2</v>
      </c>
      <c r="M17">
        <f t="shared" si="4"/>
        <v>12</v>
      </c>
      <c r="O17">
        <v>15</v>
      </c>
      <c r="P17">
        <f>COUNTIF(M:M,"15")</f>
        <v>11</v>
      </c>
      <c r="Q17">
        <f t="shared" si="0"/>
        <v>6.458333333333333</v>
      </c>
      <c r="R17" s="19">
        <f t="shared" si="1"/>
        <v>2.6001683501683494E-2</v>
      </c>
      <c r="S17" s="18">
        <f t="shared" si="2"/>
        <v>2.3176900034010541E-2</v>
      </c>
    </row>
    <row r="18" spans="1:19" x14ac:dyDescent="0.25">
      <c r="A18" s="11"/>
      <c r="B18" s="12"/>
      <c r="C18" s="9" t="s">
        <v>61</v>
      </c>
      <c r="D18" s="9" t="s">
        <v>62</v>
      </c>
      <c r="E18" s="9" t="s">
        <v>152</v>
      </c>
      <c r="F18" s="9" t="s">
        <v>15</v>
      </c>
      <c r="G18" s="9" t="s">
        <v>523</v>
      </c>
      <c r="H18" s="9" t="s">
        <v>17</v>
      </c>
      <c r="I18" s="3" t="s">
        <v>493</v>
      </c>
      <c r="J18" s="13" t="s">
        <v>524</v>
      </c>
      <c r="K18" s="14" t="s">
        <v>525</v>
      </c>
      <c r="L18" s="18">
        <f t="shared" si="3"/>
        <v>1.6168981481481493E-2</v>
      </c>
      <c r="M18">
        <f t="shared" si="4"/>
        <v>5</v>
      </c>
      <c r="O18">
        <v>16</v>
      </c>
      <c r="P18">
        <f>COUNTIF(M:M,"16")</f>
        <v>3</v>
      </c>
      <c r="Q18">
        <f t="shared" si="0"/>
        <v>6.458333333333333</v>
      </c>
      <c r="R18" s="19">
        <f t="shared" si="1"/>
        <v>1.8337191358024658E-2</v>
      </c>
      <c r="S18" s="18">
        <f t="shared" si="2"/>
        <v>2.3176900034010541E-2</v>
      </c>
    </row>
    <row r="19" spans="1:19" x14ac:dyDescent="0.25">
      <c r="A19" s="11"/>
      <c r="B19" s="12"/>
      <c r="C19" s="9" t="s">
        <v>84</v>
      </c>
      <c r="D19" s="9" t="s">
        <v>85</v>
      </c>
      <c r="E19" s="9" t="s">
        <v>85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2</v>
      </c>
      <c r="Q19">
        <f t="shared" si="0"/>
        <v>6.458333333333333</v>
      </c>
      <c r="R19" s="19">
        <f t="shared" si="1"/>
        <v>1.4276620370370419E-2</v>
      </c>
      <c r="S19" s="18">
        <f t="shared" si="2"/>
        <v>2.3176900034010541E-2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526</v>
      </c>
      <c r="H20" s="9" t="s">
        <v>17</v>
      </c>
      <c r="I20" s="3" t="s">
        <v>493</v>
      </c>
      <c r="J20" s="13" t="s">
        <v>527</v>
      </c>
      <c r="K20" s="14" t="s">
        <v>528</v>
      </c>
      <c r="L20" s="18">
        <f t="shared" si="3"/>
        <v>3.2650462962962978E-2</v>
      </c>
      <c r="M20">
        <f t="shared" si="4"/>
        <v>11</v>
      </c>
      <c r="O20">
        <v>18</v>
      </c>
      <c r="P20">
        <f>COUNTIF(M:M,"18")</f>
        <v>2</v>
      </c>
      <c r="Q20">
        <f t="shared" si="0"/>
        <v>6.458333333333333</v>
      </c>
      <c r="R20" s="19">
        <f t="shared" si="1"/>
        <v>1.3582175925925921E-2</v>
      </c>
      <c r="S20" s="18">
        <f t="shared" si="2"/>
        <v>2.3176900034010541E-2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529</v>
      </c>
      <c r="H21" s="9" t="s">
        <v>17</v>
      </c>
      <c r="I21" s="3" t="s">
        <v>493</v>
      </c>
      <c r="J21" s="13" t="s">
        <v>530</v>
      </c>
      <c r="K21" s="14" t="s">
        <v>531</v>
      </c>
      <c r="L21" s="18">
        <f t="shared" si="3"/>
        <v>2.0995370370370359E-2</v>
      </c>
      <c r="M21">
        <f t="shared" si="4"/>
        <v>23</v>
      </c>
      <c r="O21">
        <v>19</v>
      </c>
      <c r="P21">
        <f>COUNTIF(M:M,"19")</f>
        <v>0</v>
      </c>
      <c r="Q21">
        <f t="shared" si="0"/>
        <v>6.458333333333333</v>
      </c>
      <c r="R21" s="19">
        <v>0</v>
      </c>
      <c r="S21" s="18">
        <f t="shared" si="2"/>
        <v>2.3176900034010541E-2</v>
      </c>
    </row>
    <row r="22" spans="1:19" x14ac:dyDescent="0.25">
      <c r="A22" s="11"/>
      <c r="B22" s="12"/>
      <c r="C22" s="9" t="s">
        <v>100</v>
      </c>
      <c r="D22" s="9" t="s">
        <v>101</v>
      </c>
      <c r="E22" s="9" t="s">
        <v>101</v>
      </c>
      <c r="F22" s="9" t="s">
        <v>15</v>
      </c>
      <c r="G22" s="9" t="s">
        <v>532</v>
      </c>
      <c r="H22" s="9" t="s">
        <v>17</v>
      </c>
      <c r="I22" s="3" t="s">
        <v>493</v>
      </c>
      <c r="J22" s="13" t="s">
        <v>533</v>
      </c>
      <c r="K22" s="14" t="s">
        <v>534</v>
      </c>
      <c r="L22" s="18">
        <f t="shared" si="3"/>
        <v>2.5023148148148155E-2</v>
      </c>
      <c r="M22">
        <f t="shared" si="4"/>
        <v>8</v>
      </c>
      <c r="O22">
        <v>20</v>
      </c>
      <c r="P22">
        <f>COUNTIF(M:M,"20")</f>
        <v>3</v>
      </c>
      <c r="Q22">
        <f t="shared" si="0"/>
        <v>6.458333333333333</v>
      </c>
      <c r="R22" s="19">
        <f t="shared" si="1"/>
        <v>1.8827160493827155E-2</v>
      </c>
      <c r="S22" s="18">
        <f t="shared" si="2"/>
        <v>2.3176900034010541E-2</v>
      </c>
    </row>
    <row r="23" spans="1:19" x14ac:dyDescent="0.25">
      <c r="A23" s="11"/>
      <c r="B23" s="12"/>
      <c r="C23" s="9" t="s">
        <v>535</v>
      </c>
      <c r="D23" s="9" t="s">
        <v>536</v>
      </c>
      <c r="E23" s="9" t="s">
        <v>536</v>
      </c>
      <c r="F23" s="9" t="s">
        <v>15</v>
      </c>
      <c r="G23" s="9" t="s">
        <v>537</v>
      </c>
      <c r="H23" s="9" t="s">
        <v>17</v>
      </c>
      <c r="I23" s="3" t="s">
        <v>493</v>
      </c>
      <c r="J23" s="13" t="s">
        <v>538</v>
      </c>
      <c r="K23" s="14" t="s">
        <v>539</v>
      </c>
      <c r="L23" s="18">
        <f t="shared" si="3"/>
        <v>4.22569444444445E-2</v>
      </c>
      <c r="M23">
        <f t="shared" si="4"/>
        <v>15</v>
      </c>
      <c r="O23">
        <v>21</v>
      </c>
      <c r="P23">
        <f>COUNTIF(M:M,"21")</f>
        <v>5</v>
      </c>
      <c r="Q23">
        <f t="shared" si="0"/>
        <v>6.458333333333333</v>
      </c>
      <c r="R23" s="19">
        <f t="shared" si="1"/>
        <v>1.5120370370370329E-2</v>
      </c>
      <c r="S23" s="18">
        <f t="shared" si="2"/>
        <v>2.3176900034010541E-2</v>
      </c>
    </row>
    <row r="24" spans="1:19" x14ac:dyDescent="0.25">
      <c r="A24" s="11"/>
      <c r="B24" s="12"/>
      <c r="C24" s="9" t="s">
        <v>540</v>
      </c>
      <c r="D24" s="9" t="s">
        <v>541</v>
      </c>
      <c r="E24" s="9" t="s">
        <v>541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6.458333333333333</v>
      </c>
      <c r="R24" s="19">
        <f t="shared" si="1"/>
        <v>2.5474537037037059E-2</v>
      </c>
      <c r="S24" s="18">
        <f t="shared" si="2"/>
        <v>2.3176900034010541E-2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542</v>
      </c>
      <c r="H25" s="9" t="s">
        <v>17</v>
      </c>
      <c r="I25" s="3" t="s">
        <v>493</v>
      </c>
      <c r="J25" s="13" t="s">
        <v>543</v>
      </c>
      <c r="K25" s="14" t="s">
        <v>544</v>
      </c>
      <c r="L25" s="18">
        <f t="shared" si="3"/>
        <v>2.4363425925925941E-2</v>
      </c>
      <c r="M25">
        <f t="shared" si="4"/>
        <v>7</v>
      </c>
      <c r="O25">
        <v>23</v>
      </c>
      <c r="P25">
        <f>COUNTIF(M:M,"23")</f>
        <v>5</v>
      </c>
      <c r="Q25">
        <f t="shared" si="0"/>
        <v>6.458333333333333</v>
      </c>
      <c r="R25" s="19">
        <f t="shared" si="1"/>
        <v>1.7141203703703756E-2</v>
      </c>
      <c r="S25" s="18">
        <f t="shared" si="2"/>
        <v>2.3176900034010541E-2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545</v>
      </c>
      <c r="H26" s="9" t="s">
        <v>17</v>
      </c>
      <c r="I26" s="3" t="s">
        <v>493</v>
      </c>
      <c r="J26" s="13" t="s">
        <v>546</v>
      </c>
      <c r="K26" s="14" t="s">
        <v>547</v>
      </c>
      <c r="L26" s="18">
        <f t="shared" si="3"/>
        <v>2.0370370370370372E-2</v>
      </c>
      <c r="M26">
        <f t="shared" si="4"/>
        <v>15</v>
      </c>
    </row>
    <row r="27" spans="1:19" x14ac:dyDescent="0.25">
      <c r="A27" s="11"/>
      <c r="B27" s="12"/>
      <c r="C27" s="12"/>
      <c r="D27" s="12"/>
      <c r="E27" s="12"/>
      <c r="F27" s="12"/>
      <c r="G27" s="9" t="s">
        <v>548</v>
      </c>
      <c r="H27" s="9" t="s">
        <v>17</v>
      </c>
      <c r="I27" s="3" t="s">
        <v>493</v>
      </c>
      <c r="J27" s="13" t="s">
        <v>549</v>
      </c>
      <c r="K27" s="14" t="s">
        <v>550</v>
      </c>
      <c r="L27" s="18">
        <f t="shared" si="3"/>
        <v>1.9108796296296249E-2</v>
      </c>
      <c r="M27">
        <f t="shared" si="4"/>
        <v>16</v>
      </c>
      <c r="P27" s="20">
        <v>1.5277777777777777E-2</v>
      </c>
    </row>
    <row r="28" spans="1:19" x14ac:dyDescent="0.25">
      <c r="A28" s="11"/>
      <c r="B28" s="12"/>
      <c r="C28" s="9" t="s">
        <v>551</v>
      </c>
      <c r="D28" s="9" t="s">
        <v>552</v>
      </c>
      <c r="E28" s="9" t="s">
        <v>552</v>
      </c>
      <c r="F28" s="9" t="s">
        <v>15</v>
      </c>
      <c r="G28" s="9" t="s">
        <v>553</v>
      </c>
      <c r="H28" s="9" t="s">
        <v>38</v>
      </c>
      <c r="I28" s="3" t="s">
        <v>493</v>
      </c>
      <c r="J28" s="13" t="s">
        <v>554</v>
      </c>
      <c r="K28" s="14" t="s">
        <v>555</v>
      </c>
      <c r="L28" s="18">
        <f t="shared" si="3"/>
        <v>2.4629629629629668E-2</v>
      </c>
      <c r="M28">
        <f t="shared" si="4"/>
        <v>6</v>
      </c>
      <c r="P28" s="20">
        <v>1.8749999999999999E-2</v>
      </c>
    </row>
    <row r="29" spans="1:19" x14ac:dyDescent="0.25">
      <c r="A29" s="11"/>
      <c r="B29" s="12"/>
      <c r="C29" s="9" t="s">
        <v>556</v>
      </c>
      <c r="D29" s="9" t="s">
        <v>557</v>
      </c>
      <c r="E29" s="9" t="s">
        <v>557</v>
      </c>
      <c r="F29" s="9" t="s">
        <v>15</v>
      </c>
      <c r="G29" s="9" t="s">
        <v>558</v>
      </c>
      <c r="H29" s="9" t="s">
        <v>17</v>
      </c>
      <c r="I29" s="3" t="s">
        <v>493</v>
      </c>
      <c r="J29" s="13" t="s">
        <v>559</v>
      </c>
      <c r="K29" s="14" t="s">
        <v>560</v>
      </c>
      <c r="L29" s="18">
        <f t="shared" si="3"/>
        <v>5.5104166666666676E-2</v>
      </c>
      <c r="M29">
        <f t="shared" si="4"/>
        <v>8</v>
      </c>
    </row>
    <row r="30" spans="1:19" x14ac:dyDescent="0.25">
      <c r="A30" s="3" t="s">
        <v>170</v>
      </c>
      <c r="B30" s="9" t="s">
        <v>171</v>
      </c>
      <c r="C30" s="10" t="s">
        <v>12</v>
      </c>
      <c r="D30" s="5"/>
      <c r="E30" s="5"/>
      <c r="F30" s="5"/>
      <c r="G30" s="5"/>
      <c r="H30" s="5"/>
      <c r="I30" s="6"/>
      <c r="J30" s="7"/>
      <c r="K30" s="8"/>
      <c r="P30" s="20">
        <f>AVERAGE(P27:P28)</f>
        <v>1.7013888888888887E-2</v>
      </c>
    </row>
    <row r="31" spans="1:19" x14ac:dyDescent="0.25">
      <c r="A31" s="11"/>
      <c r="B31" s="12"/>
      <c r="C31" s="9" t="s">
        <v>172</v>
      </c>
      <c r="D31" s="9" t="s">
        <v>173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173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561</v>
      </c>
      <c r="H33" s="9" t="s">
        <v>175</v>
      </c>
      <c r="I33" s="3" t="s">
        <v>493</v>
      </c>
      <c r="J33" s="13" t="s">
        <v>562</v>
      </c>
      <c r="K33" s="14" t="s">
        <v>563</v>
      </c>
      <c r="L33" s="18">
        <f t="shared" si="3"/>
        <v>1.3865740740740762E-2</v>
      </c>
      <c r="M33">
        <f t="shared" si="4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564</v>
      </c>
      <c r="H34" s="9" t="s">
        <v>175</v>
      </c>
      <c r="I34" s="3" t="s">
        <v>493</v>
      </c>
      <c r="J34" s="13" t="s">
        <v>565</v>
      </c>
      <c r="K34" s="14" t="s">
        <v>566</v>
      </c>
      <c r="L34" s="18">
        <f t="shared" si="3"/>
        <v>1.2372685185185195E-2</v>
      </c>
      <c r="M34">
        <f t="shared" si="4"/>
        <v>4</v>
      </c>
    </row>
    <row r="35" spans="1:13" x14ac:dyDescent="0.25">
      <c r="A35" s="11"/>
      <c r="B35" s="12"/>
      <c r="C35" s="12"/>
      <c r="D35" s="12"/>
      <c r="E35" s="12"/>
      <c r="F35" s="12"/>
      <c r="G35" s="9" t="s">
        <v>567</v>
      </c>
      <c r="H35" s="9" t="s">
        <v>175</v>
      </c>
      <c r="I35" s="3" t="s">
        <v>493</v>
      </c>
      <c r="J35" s="13" t="s">
        <v>568</v>
      </c>
      <c r="K35" s="14" t="s">
        <v>569</v>
      </c>
      <c r="L35" s="18">
        <f t="shared" si="3"/>
        <v>4.1620370370370363E-2</v>
      </c>
      <c r="M35">
        <f t="shared" si="4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570</v>
      </c>
      <c r="H36" s="9" t="s">
        <v>175</v>
      </c>
      <c r="I36" s="3" t="s">
        <v>493</v>
      </c>
      <c r="J36" s="13" t="s">
        <v>571</v>
      </c>
      <c r="K36" s="14" t="s">
        <v>572</v>
      </c>
      <c r="L36" s="18">
        <f t="shared" si="3"/>
        <v>2.0497685185185188E-2</v>
      </c>
      <c r="M36">
        <f t="shared" si="4"/>
        <v>10</v>
      </c>
    </row>
    <row r="37" spans="1:13" x14ac:dyDescent="0.25">
      <c r="A37" s="11"/>
      <c r="B37" s="12"/>
      <c r="C37" s="12"/>
      <c r="D37" s="12"/>
      <c r="E37" s="12"/>
      <c r="F37" s="12"/>
      <c r="G37" s="9" t="s">
        <v>573</v>
      </c>
      <c r="H37" s="9" t="s">
        <v>175</v>
      </c>
      <c r="I37" s="3" t="s">
        <v>493</v>
      </c>
      <c r="J37" s="13" t="s">
        <v>574</v>
      </c>
      <c r="K37" s="14" t="s">
        <v>575</v>
      </c>
      <c r="L37" s="18">
        <f t="shared" si="3"/>
        <v>1.3414351851851913E-2</v>
      </c>
      <c r="M37">
        <f t="shared" si="4"/>
        <v>18</v>
      </c>
    </row>
    <row r="38" spans="1:13" x14ac:dyDescent="0.25">
      <c r="A38" s="11"/>
      <c r="B38" s="12"/>
      <c r="C38" s="12"/>
      <c r="D38" s="12"/>
      <c r="E38" s="12"/>
      <c r="F38" s="12"/>
      <c r="G38" s="9" t="s">
        <v>576</v>
      </c>
      <c r="H38" s="9" t="s">
        <v>175</v>
      </c>
      <c r="I38" s="3" t="s">
        <v>493</v>
      </c>
      <c r="J38" s="13" t="s">
        <v>577</v>
      </c>
      <c r="K38" s="14" t="s">
        <v>578</v>
      </c>
      <c r="L38" s="18">
        <f t="shared" si="3"/>
        <v>1.5428240740740673E-2</v>
      </c>
      <c r="M38">
        <f t="shared" si="4"/>
        <v>21</v>
      </c>
    </row>
    <row r="39" spans="1:13" x14ac:dyDescent="0.25">
      <c r="A39" s="11"/>
      <c r="B39" s="12"/>
      <c r="C39" s="12"/>
      <c r="D39" s="12"/>
      <c r="E39" s="9" t="s">
        <v>579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580</v>
      </c>
      <c r="H40" s="9" t="s">
        <v>214</v>
      </c>
      <c r="I40" s="3" t="s">
        <v>493</v>
      </c>
      <c r="J40" s="13" t="s">
        <v>581</v>
      </c>
      <c r="K40" s="14" t="s">
        <v>582</v>
      </c>
      <c r="L40" s="18">
        <f t="shared" si="3"/>
        <v>2.1006944444444453E-2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583</v>
      </c>
      <c r="H41" s="9" t="s">
        <v>214</v>
      </c>
      <c r="I41" s="3" t="s">
        <v>493</v>
      </c>
      <c r="J41" s="13" t="s">
        <v>584</v>
      </c>
      <c r="K41" s="14" t="s">
        <v>585</v>
      </c>
      <c r="L41" s="18">
        <f t="shared" si="3"/>
        <v>1.4768518518518514E-2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12"/>
      <c r="F42" s="12"/>
      <c r="G42" s="9" t="s">
        <v>586</v>
      </c>
      <c r="H42" s="9" t="s">
        <v>214</v>
      </c>
      <c r="I42" s="3" t="s">
        <v>493</v>
      </c>
      <c r="J42" s="13" t="s">
        <v>587</v>
      </c>
      <c r="K42" s="14" t="s">
        <v>588</v>
      </c>
      <c r="L42" s="18">
        <f t="shared" si="3"/>
        <v>1.2685185185185244E-2</v>
      </c>
      <c r="M42">
        <f t="shared" si="4"/>
        <v>13</v>
      </c>
    </row>
    <row r="43" spans="1:13" x14ac:dyDescent="0.25">
      <c r="A43" s="11"/>
      <c r="B43" s="12"/>
      <c r="C43" s="9" t="s">
        <v>196</v>
      </c>
      <c r="D43" s="9" t="s">
        <v>197</v>
      </c>
      <c r="E43" s="9" t="s">
        <v>197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589</v>
      </c>
      <c r="H44" s="9" t="s">
        <v>175</v>
      </c>
      <c r="I44" s="3" t="s">
        <v>493</v>
      </c>
      <c r="J44" s="13" t="s">
        <v>590</v>
      </c>
      <c r="K44" s="14" t="s">
        <v>591</v>
      </c>
      <c r="L44" s="18">
        <f t="shared" si="3"/>
        <v>2.0983796296296375E-2</v>
      </c>
      <c r="M44">
        <f t="shared" si="4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592</v>
      </c>
      <c r="H45" s="9" t="s">
        <v>175</v>
      </c>
      <c r="I45" s="3" t="s">
        <v>493</v>
      </c>
      <c r="J45" s="13" t="s">
        <v>593</v>
      </c>
      <c r="K45" s="14" t="s">
        <v>594</v>
      </c>
      <c r="L45" s="18">
        <f t="shared" si="3"/>
        <v>2.5555555555555609E-2</v>
      </c>
      <c r="M45">
        <f t="shared" si="4"/>
        <v>11</v>
      </c>
    </row>
    <row r="46" spans="1:13" x14ac:dyDescent="0.25">
      <c r="A46" s="11"/>
      <c r="B46" s="12"/>
      <c r="C46" s="12"/>
      <c r="D46" s="12"/>
      <c r="E46" s="12"/>
      <c r="F46" s="12"/>
      <c r="G46" s="9" t="s">
        <v>595</v>
      </c>
      <c r="H46" s="9" t="s">
        <v>175</v>
      </c>
      <c r="I46" s="3" t="s">
        <v>493</v>
      </c>
      <c r="J46" s="13" t="s">
        <v>596</v>
      </c>
      <c r="K46" s="14" t="s">
        <v>597</v>
      </c>
      <c r="L46" s="18">
        <f t="shared" si="3"/>
        <v>1.7002314814814845E-2</v>
      </c>
      <c r="M46">
        <f t="shared" si="4"/>
        <v>14</v>
      </c>
    </row>
    <row r="47" spans="1:13" x14ac:dyDescent="0.25">
      <c r="A47" s="11"/>
      <c r="B47" s="12"/>
      <c r="C47" s="9" t="s">
        <v>217</v>
      </c>
      <c r="D47" s="9" t="s">
        <v>218</v>
      </c>
      <c r="E47" s="9" t="s">
        <v>218</v>
      </c>
      <c r="F47" s="9" t="s">
        <v>15</v>
      </c>
      <c r="G47" s="9" t="s">
        <v>598</v>
      </c>
      <c r="H47" s="9" t="s">
        <v>175</v>
      </c>
      <c r="I47" s="3" t="s">
        <v>493</v>
      </c>
      <c r="J47" s="13" t="s">
        <v>599</v>
      </c>
      <c r="K47" s="14" t="s">
        <v>600</v>
      </c>
      <c r="L47" s="18">
        <f t="shared" si="3"/>
        <v>2.5879629629629586E-2</v>
      </c>
      <c r="M47">
        <f t="shared" si="4"/>
        <v>5</v>
      </c>
    </row>
    <row r="48" spans="1:13" x14ac:dyDescent="0.25">
      <c r="A48" s="11"/>
      <c r="B48" s="12"/>
      <c r="C48" s="9" t="s">
        <v>354</v>
      </c>
      <c r="D48" s="9" t="s">
        <v>355</v>
      </c>
      <c r="E48" s="9" t="s">
        <v>355</v>
      </c>
      <c r="F48" s="9" t="s">
        <v>15</v>
      </c>
      <c r="G48" s="9" t="s">
        <v>601</v>
      </c>
      <c r="H48" s="9" t="s">
        <v>175</v>
      </c>
      <c r="I48" s="3" t="s">
        <v>493</v>
      </c>
      <c r="J48" s="13" t="s">
        <v>602</v>
      </c>
      <c r="K48" s="14" t="s">
        <v>603</v>
      </c>
      <c r="L48" s="18">
        <f t="shared" si="3"/>
        <v>1.6076388888888848E-2</v>
      </c>
      <c r="M48">
        <f t="shared" si="4"/>
        <v>14</v>
      </c>
    </row>
    <row r="49" spans="1:13" x14ac:dyDescent="0.25">
      <c r="A49" s="11"/>
      <c r="B49" s="12"/>
      <c r="C49" s="9" t="s">
        <v>222</v>
      </c>
      <c r="D49" s="9" t="s">
        <v>223</v>
      </c>
      <c r="E49" s="9" t="s">
        <v>223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604</v>
      </c>
      <c r="H50" s="9" t="s">
        <v>214</v>
      </c>
      <c r="I50" s="3" t="s">
        <v>493</v>
      </c>
      <c r="J50" s="13" t="s">
        <v>605</v>
      </c>
      <c r="K50" s="14" t="s">
        <v>606</v>
      </c>
      <c r="L50" s="18">
        <f t="shared" si="3"/>
        <v>3.8229166666666647E-2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607</v>
      </c>
      <c r="H51" s="9" t="s">
        <v>214</v>
      </c>
      <c r="I51" s="3" t="s">
        <v>493</v>
      </c>
      <c r="J51" s="13" t="s">
        <v>608</v>
      </c>
      <c r="K51" s="14" t="s">
        <v>609</v>
      </c>
      <c r="L51" s="18">
        <f t="shared" si="3"/>
        <v>2.3530092592592644E-2</v>
      </c>
      <c r="M51">
        <f t="shared" si="4"/>
        <v>8</v>
      </c>
    </row>
    <row r="52" spans="1:13" x14ac:dyDescent="0.25">
      <c r="A52" s="11"/>
      <c r="B52" s="12"/>
      <c r="C52" s="9" t="s">
        <v>141</v>
      </c>
      <c r="D52" s="9" t="s">
        <v>142</v>
      </c>
      <c r="E52" s="10" t="s">
        <v>12</v>
      </c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9" t="s">
        <v>142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610</v>
      </c>
      <c r="H54" s="9" t="s">
        <v>175</v>
      </c>
      <c r="I54" s="3" t="s">
        <v>493</v>
      </c>
      <c r="J54" s="13" t="s">
        <v>611</v>
      </c>
      <c r="K54" s="14" t="s">
        <v>612</v>
      </c>
      <c r="L54" s="18">
        <f t="shared" si="3"/>
        <v>1.2164351851851857E-2</v>
      </c>
      <c r="M54">
        <f t="shared" si="4"/>
        <v>3</v>
      </c>
    </row>
    <row r="55" spans="1:13" x14ac:dyDescent="0.25">
      <c r="A55" s="11"/>
      <c r="B55" s="12"/>
      <c r="C55" s="12"/>
      <c r="D55" s="12"/>
      <c r="E55" s="12"/>
      <c r="F55" s="12"/>
      <c r="G55" s="9" t="s">
        <v>613</v>
      </c>
      <c r="H55" s="9" t="s">
        <v>175</v>
      </c>
      <c r="I55" s="3" t="s">
        <v>493</v>
      </c>
      <c r="J55" s="13" t="s">
        <v>614</v>
      </c>
      <c r="K55" s="14" t="s">
        <v>615</v>
      </c>
      <c r="L55" s="18">
        <f t="shared" si="3"/>
        <v>2.2962962962963018E-2</v>
      </c>
      <c r="M55">
        <f t="shared" si="4"/>
        <v>10</v>
      </c>
    </row>
    <row r="56" spans="1:13" x14ac:dyDescent="0.25">
      <c r="A56" s="11"/>
      <c r="B56" s="12"/>
      <c r="C56" s="12"/>
      <c r="D56" s="12"/>
      <c r="E56" s="12"/>
      <c r="F56" s="12"/>
      <c r="G56" s="9" t="s">
        <v>616</v>
      </c>
      <c r="H56" s="9" t="s">
        <v>175</v>
      </c>
      <c r="I56" s="3" t="s">
        <v>493</v>
      </c>
      <c r="J56" s="13" t="s">
        <v>617</v>
      </c>
      <c r="K56" s="14" t="s">
        <v>618</v>
      </c>
      <c r="L56" s="18">
        <f t="shared" si="3"/>
        <v>1.4791666666666758E-2</v>
      </c>
      <c r="M56">
        <f t="shared" si="4"/>
        <v>23</v>
      </c>
    </row>
    <row r="57" spans="1:13" x14ac:dyDescent="0.25">
      <c r="A57" s="11"/>
      <c r="B57" s="12"/>
      <c r="C57" s="12"/>
      <c r="D57" s="12"/>
      <c r="E57" s="9" t="s">
        <v>239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619</v>
      </c>
      <c r="H58" s="9" t="s">
        <v>175</v>
      </c>
      <c r="I58" s="3" t="s">
        <v>493</v>
      </c>
      <c r="J58" s="13" t="s">
        <v>620</v>
      </c>
      <c r="K58" s="14" t="s">
        <v>621</v>
      </c>
      <c r="L58" s="18">
        <f t="shared" si="3"/>
        <v>2.3055555555555496E-2</v>
      </c>
      <c r="M58">
        <f t="shared" si="4"/>
        <v>6</v>
      </c>
    </row>
    <row r="59" spans="1:13" x14ac:dyDescent="0.25">
      <c r="A59" s="11"/>
      <c r="B59" s="12"/>
      <c r="C59" s="12"/>
      <c r="D59" s="12"/>
      <c r="E59" s="12"/>
      <c r="F59" s="12"/>
      <c r="G59" s="9" t="s">
        <v>622</v>
      </c>
      <c r="H59" s="9" t="s">
        <v>175</v>
      </c>
      <c r="I59" s="3" t="s">
        <v>493</v>
      </c>
      <c r="J59" s="13" t="s">
        <v>623</v>
      </c>
      <c r="K59" s="14" t="s">
        <v>624</v>
      </c>
      <c r="L59" s="18">
        <f t="shared" si="3"/>
        <v>4.9317129629629641E-2</v>
      </c>
      <c r="M59">
        <f t="shared" si="4"/>
        <v>7</v>
      </c>
    </row>
    <row r="60" spans="1:13" x14ac:dyDescent="0.25">
      <c r="A60" s="11"/>
      <c r="B60" s="12"/>
      <c r="C60" s="12"/>
      <c r="D60" s="12"/>
      <c r="E60" s="12"/>
      <c r="F60" s="12"/>
      <c r="G60" s="9" t="s">
        <v>625</v>
      </c>
      <c r="H60" s="9" t="s">
        <v>175</v>
      </c>
      <c r="I60" s="3" t="s">
        <v>493</v>
      </c>
      <c r="J60" s="13" t="s">
        <v>626</v>
      </c>
      <c r="K60" s="14" t="s">
        <v>627</v>
      </c>
      <c r="L60" s="18">
        <f t="shared" si="3"/>
        <v>2.6493055555555478E-2</v>
      </c>
      <c r="M60">
        <f t="shared" si="4"/>
        <v>13</v>
      </c>
    </row>
    <row r="61" spans="1:13" x14ac:dyDescent="0.25">
      <c r="A61" s="11"/>
      <c r="B61" s="12"/>
      <c r="C61" s="12"/>
      <c r="D61" s="12"/>
      <c r="E61" s="12"/>
      <c r="F61" s="12"/>
      <c r="G61" s="9" t="s">
        <v>628</v>
      </c>
      <c r="H61" s="9" t="s">
        <v>175</v>
      </c>
      <c r="I61" s="3" t="s">
        <v>493</v>
      </c>
      <c r="J61" s="13" t="s">
        <v>629</v>
      </c>
      <c r="K61" s="14" t="s">
        <v>630</v>
      </c>
      <c r="L61" s="18">
        <f t="shared" si="3"/>
        <v>1.1712962962962981E-2</v>
      </c>
      <c r="M61">
        <f t="shared" si="4"/>
        <v>17</v>
      </c>
    </row>
    <row r="62" spans="1:13" x14ac:dyDescent="0.25">
      <c r="A62" s="11"/>
      <c r="B62" s="12"/>
      <c r="C62" s="9" t="s">
        <v>249</v>
      </c>
      <c r="D62" s="9" t="s">
        <v>250</v>
      </c>
      <c r="E62" s="9" t="s">
        <v>250</v>
      </c>
      <c r="F62" s="9" t="s">
        <v>15</v>
      </c>
      <c r="G62" s="9" t="s">
        <v>631</v>
      </c>
      <c r="H62" s="9" t="s">
        <v>214</v>
      </c>
      <c r="I62" s="3" t="s">
        <v>493</v>
      </c>
      <c r="J62" s="13" t="s">
        <v>632</v>
      </c>
      <c r="K62" s="14" t="s">
        <v>633</v>
      </c>
      <c r="L62" s="18">
        <f t="shared" si="3"/>
        <v>1.6666666666666718E-2</v>
      </c>
      <c r="M62">
        <f t="shared" si="4"/>
        <v>21</v>
      </c>
    </row>
    <row r="63" spans="1:13" x14ac:dyDescent="0.25">
      <c r="A63" s="3" t="s">
        <v>254</v>
      </c>
      <c r="B63" s="9" t="s">
        <v>255</v>
      </c>
      <c r="C63" s="10" t="s">
        <v>12</v>
      </c>
      <c r="D63" s="5"/>
      <c r="E63" s="5"/>
      <c r="F63" s="5"/>
      <c r="G63" s="5"/>
      <c r="H63" s="5"/>
      <c r="I63" s="6"/>
      <c r="J63" s="7"/>
      <c r="K63" s="8"/>
    </row>
    <row r="64" spans="1:13" x14ac:dyDescent="0.25">
      <c r="A64" s="11"/>
      <c r="B64" s="12"/>
      <c r="C64" s="9" t="s">
        <v>172</v>
      </c>
      <c r="D64" s="9" t="s">
        <v>173</v>
      </c>
      <c r="E64" s="9" t="s">
        <v>173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634</v>
      </c>
      <c r="H65" s="9" t="s">
        <v>175</v>
      </c>
      <c r="I65" s="3" t="s">
        <v>493</v>
      </c>
      <c r="J65" s="13" t="s">
        <v>635</v>
      </c>
      <c r="K65" s="14" t="s">
        <v>636</v>
      </c>
      <c r="L65" s="18">
        <f t="shared" si="3"/>
        <v>1.6111111111111104E-2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637</v>
      </c>
      <c r="H66" s="9" t="s">
        <v>175</v>
      </c>
      <c r="I66" s="3" t="s">
        <v>493</v>
      </c>
      <c r="J66" s="13" t="s">
        <v>638</v>
      </c>
      <c r="K66" s="14" t="s">
        <v>639</v>
      </c>
      <c r="L66" s="18">
        <f t="shared" si="3"/>
        <v>3.3587962962962958E-2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640</v>
      </c>
      <c r="H67" s="9" t="s">
        <v>175</v>
      </c>
      <c r="I67" s="3" t="s">
        <v>493</v>
      </c>
      <c r="J67" s="13" t="s">
        <v>641</v>
      </c>
      <c r="K67" s="14" t="s">
        <v>642</v>
      </c>
      <c r="L67" s="18">
        <f t="shared" ref="L67:L130" si="5">K67-J67</f>
        <v>1.9571759259259247E-2</v>
      </c>
      <c r="M67">
        <f t="shared" ref="M67:M130" si="6">HOUR(J67)</f>
        <v>7</v>
      </c>
    </row>
    <row r="68" spans="1:13" x14ac:dyDescent="0.25">
      <c r="A68" s="11"/>
      <c r="B68" s="12"/>
      <c r="C68" s="12"/>
      <c r="D68" s="12"/>
      <c r="E68" s="12"/>
      <c r="F68" s="12"/>
      <c r="G68" s="9" t="s">
        <v>643</v>
      </c>
      <c r="H68" s="9" t="s">
        <v>175</v>
      </c>
      <c r="I68" s="3" t="s">
        <v>493</v>
      </c>
      <c r="J68" s="13" t="s">
        <v>644</v>
      </c>
      <c r="K68" s="14" t="s">
        <v>645</v>
      </c>
      <c r="L68" s="18">
        <f t="shared" si="5"/>
        <v>2.5046296296296289E-2</v>
      </c>
      <c r="M68">
        <f t="shared" si="6"/>
        <v>8</v>
      </c>
    </row>
    <row r="69" spans="1:13" x14ac:dyDescent="0.25">
      <c r="A69" s="11"/>
      <c r="B69" s="12"/>
      <c r="C69" s="12"/>
      <c r="D69" s="12"/>
      <c r="E69" s="12"/>
      <c r="F69" s="12"/>
      <c r="G69" s="9" t="s">
        <v>646</v>
      </c>
      <c r="H69" s="9" t="s">
        <v>175</v>
      </c>
      <c r="I69" s="3" t="s">
        <v>493</v>
      </c>
      <c r="J69" s="13" t="s">
        <v>647</v>
      </c>
      <c r="K69" s="14" t="s">
        <v>648</v>
      </c>
      <c r="L69" s="18">
        <f t="shared" si="5"/>
        <v>1.7129629629629661E-2</v>
      </c>
      <c r="M69">
        <f t="shared" si="6"/>
        <v>10</v>
      </c>
    </row>
    <row r="70" spans="1:13" x14ac:dyDescent="0.25">
      <c r="A70" s="11"/>
      <c r="B70" s="12"/>
      <c r="C70" s="12"/>
      <c r="D70" s="12"/>
      <c r="E70" s="12"/>
      <c r="F70" s="12"/>
      <c r="G70" s="9" t="s">
        <v>649</v>
      </c>
      <c r="H70" s="9" t="s">
        <v>175</v>
      </c>
      <c r="I70" s="3" t="s">
        <v>493</v>
      </c>
      <c r="J70" s="13" t="s">
        <v>650</v>
      </c>
      <c r="K70" s="14" t="s">
        <v>651</v>
      </c>
      <c r="L70" s="18">
        <f t="shared" si="5"/>
        <v>2.2951388888888868E-2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652</v>
      </c>
      <c r="H71" s="9" t="s">
        <v>175</v>
      </c>
      <c r="I71" s="3" t="s">
        <v>493</v>
      </c>
      <c r="J71" s="13" t="s">
        <v>653</v>
      </c>
      <c r="K71" s="14" t="s">
        <v>654</v>
      </c>
      <c r="L71" s="18">
        <f t="shared" si="5"/>
        <v>1.6840277777777746E-2</v>
      </c>
      <c r="M71">
        <f t="shared" si="6"/>
        <v>12</v>
      </c>
    </row>
    <row r="72" spans="1:13" x14ac:dyDescent="0.25">
      <c r="A72" s="11"/>
      <c r="B72" s="12"/>
      <c r="C72" s="9" t="s">
        <v>196</v>
      </c>
      <c r="D72" s="9" t="s">
        <v>197</v>
      </c>
      <c r="E72" s="9" t="s">
        <v>197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655</v>
      </c>
      <c r="H73" s="9" t="s">
        <v>175</v>
      </c>
      <c r="I73" s="3" t="s">
        <v>493</v>
      </c>
      <c r="J73" s="13" t="s">
        <v>656</v>
      </c>
      <c r="K73" s="14" t="s">
        <v>657</v>
      </c>
      <c r="L73" s="18">
        <f t="shared" si="5"/>
        <v>1.2858796296296299E-2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658</v>
      </c>
      <c r="H74" s="9" t="s">
        <v>175</v>
      </c>
      <c r="I74" s="3" t="s">
        <v>493</v>
      </c>
      <c r="J74" s="13" t="s">
        <v>659</v>
      </c>
      <c r="K74" s="14" t="s">
        <v>660</v>
      </c>
      <c r="L74" s="18">
        <f t="shared" si="5"/>
        <v>1.8530092592592584E-2</v>
      </c>
      <c r="M74">
        <f t="shared" si="6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661</v>
      </c>
      <c r="H75" s="9" t="s">
        <v>175</v>
      </c>
      <c r="I75" s="3" t="s">
        <v>493</v>
      </c>
      <c r="J75" s="13" t="s">
        <v>662</v>
      </c>
      <c r="K75" s="14" t="s">
        <v>663</v>
      </c>
      <c r="L75" s="18">
        <f t="shared" si="5"/>
        <v>1.829861111111114E-2</v>
      </c>
      <c r="M75">
        <f t="shared" si="6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664</v>
      </c>
      <c r="H76" s="9" t="s">
        <v>175</v>
      </c>
      <c r="I76" s="3" t="s">
        <v>493</v>
      </c>
      <c r="J76" s="13" t="s">
        <v>665</v>
      </c>
      <c r="K76" s="14" t="s">
        <v>666</v>
      </c>
      <c r="L76" s="18">
        <f t="shared" si="5"/>
        <v>2.7013888888888893E-2</v>
      </c>
      <c r="M76">
        <f t="shared" si="6"/>
        <v>8</v>
      </c>
    </row>
    <row r="77" spans="1:13" x14ac:dyDescent="0.25">
      <c r="A77" s="11"/>
      <c r="B77" s="12"/>
      <c r="C77" s="12"/>
      <c r="D77" s="12"/>
      <c r="E77" s="12"/>
      <c r="F77" s="12"/>
      <c r="G77" s="9" t="s">
        <v>667</v>
      </c>
      <c r="H77" s="9" t="s">
        <v>175</v>
      </c>
      <c r="I77" s="3" t="s">
        <v>493</v>
      </c>
      <c r="J77" s="13" t="s">
        <v>668</v>
      </c>
      <c r="K77" s="14" t="s">
        <v>669</v>
      </c>
      <c r="L77" s="18">
        <f t="shared" si="5"/>
        <v>2.0856481481481504E-2</v>
      </c>
      <c r="M77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670</v>
      </c>
      <c r="H78" s="9" t="s">
        <v>175</v>
      </c>
      <c r="I78" s="3" t="s">
        <v>493</v>
      </c>
      <c r="J78" s="13" t="s">
        <v>671</v>
      </c>
      <c r="K78" s="14" t="s">
        <v>672</v>
      </c>
      <c r="L78" s="18">
        <f t="shared" si="5"/>
        <v>3.0405092592592498E-2</v>
      </c>
      <c r="M78">
        <f t="shared" si="6"/>
        <v>12</v>
      </c>
    </row>
    <row r="79" spans="1:13" x14ac:dyDescent="0.25">
      <c r="A79" s="11"/>
      <c r="B79" s="12"/>
      <c r="C79" s="9" t="s">
        <v>210</v>
      </c>
      <c r="D79" s="9" t="s">
        <v>211</v>
      </c>
      <c r="E79" s="10" t="s">
        <v>12</v>
      </c>
      <c r="F79" s="5"/>
      <c r="G79" s="5"/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9" t="s">
        <v>316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673</v>
      </c>
      <c r="H81" s="9" t="s">
        <v>175</v>
      </c>
      <c r="I81" s="3" t="s">
        <v>493</v>
      </c>
      <c r="J81" s="13" t="s">
        <v>674</v>
      </c>
      <c r="K81" s="14" t="s">
        <v>675</v>
      </c>
      <c r="L81" s="18">
        <f t="shared" si="5"/>
        <v>3.4236111111111078E-2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676</v>
      </c>
      <c r="H82" s="9" t="s">
        <v>175</v>
      </c>
      <c r="I82" s="3" t="s">
        <v>493</v>
      </c>
      <c r="J82" s="13" t="s">
        <v>677</v>
      </c>
      <c r="K82" s="14" t="s">
        <v>678</v>
      </c>
      <c r="L82" s="18">
        <f t="shared" si="5"/>
        <v>3.7546296296296244E-2</v>
      </c>
      <c r="M82">
        <f t="shared" si="6"/>
        <v>8</v>
      </c>
    </row>
    <row r="83" spans="1:13" x14ac:dyDescent="0.25">
      <c r="A83" s="11"/>
      <c r="B83" s="12"/>
      <c r="C83" s="12"/>
      <c r="D83" s="12"/>
      <c r="E83" s="12"/>
      <c r="F83" s="12"/>
      <c r="G83" s="9" t="s">
        <v>679</v>
      </c>
      <c r="H83" s="9" t="s">
        <v>175</v>
      </c>
      <c r="I83" s="3" t="s">
        <v>493</v>
      </c>
      <c r="J83" s="13" t="s">
        <v>680</v>
      </c>
      <c r="K83" s="14" t="s">
        <v>681</v>
      </c>
      <c r="L83" s="18">
        <f t="shared" si="5"/>
        <v>2.9629629629629672E-2</v>
      </c>
      <c r="M83">
        <f t="shared" si="6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682</v>
      </c>
      <c r="H84" s="9" t="s">
        <v>175</v>
      </c>
      <c r="I84" s="3" t="s">
        <v>493</v>
      </c>
      <c r="J84" s="13" t="s">
        <v>683</v>
      </c>
      <c r="K84" s="14" t="s">
        <v>684</v>
      </c>
      <c r="L84" s="18">
        <f t="shared" si="5"/>
        <v>3.2800925925925983E-2</v>
      </c>
      <c r="M84">
        <f t="shared" si="6"/>
        <v>14</v>
      </c>
    </row>
    <row r="85" spans="1:13" x14ac:dyDescent="0.25">
      <c r="A85" s="11"/>
      <c r="B85" s="12"/>
      <c r="C85" s="12"/>
      <c r="D85" s="12"/>
      <c r="E85" s="12"/>
      <c r="F85" s="12"/>
      <c r="G85" s="9" t="s">
        <v>685</v>
      </c>
      <c r="H85" s="9" t="s">
        <v>175</v>
      </c>
      <c r="I85" s="3" t="s">
        <v>493</v>
      </c>
      <c r="J85" s="13" t="s">
        <v>686</v>
      </c>
      <c r="K85" s="14" t="s">
        <v>687</v>
      </c>
      <c r="L85" s="18">
        <f t="shared" si="5"/>
        <v>1.9212962962963043E-2</v>
      </c>
      <c r="M85">
        <f t="shared" si="6"/>
        <v>15</v>
      </c>
    </row>
    <row r="86" spans="1:13" x14ac:dyDescent="0.25">
      <c r="A86" s="11"/>
      <c r="B86" s="12"/>
      <c r="C86" s="12"/>
      <c r="D86" s="12"/>
      <c r="E86" s="9" t="s">
        <v>323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688</v>
      </c>
      <c r="H87" s="9" t="s">
        <v>175</v>
      </c>
      <c r="I87" s="3" t="s">
        <v>493</v>
      </c>
      <c r="J87" s="13" t="s">
        <v>689</v>
      </c>
      <c r="K87" s="14" t="s">
        <v>690</v>
      </c>
      <c r="L87" s="18">
        <f t="shared" si="5"/>
        <v>2.8495370370370365E-2</v>
      </c>
      <c r="M87">
        <f t="shared" si="6"/>
        <v>5</v>
      </c>
    </row>
    <row r="88" spans="1:13" x14ac:dyDescent="0.25">
      <c r="A88" s="11"/>
      <c r="B88" s="12"/>
      <c r="C88" s="12"/>
      <c r="D88" s="12"/>
      <c r="E88" s="12"/>
      <c r="F88" s="12"/>
      <c r="G88" s="9" t="s">
        <v>691</v>
      </c>
      <c r="H88" s="9" t="s">
        <v>175</v>
      </c>
      <c r="I88" s="3" t="s">
        <v>493</v>
      </c>
      <c r="J88" s="13" t="s">
        <v>692</v>
      </c>
      <c r="K88" s="14" t="s">
        <v>693</v>
      </c>
      <c r="L88" s="18">
        <f t="shared" si="5"/>
        <v>4.180555555555554E-2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694</v>
      </c>
      <c r="H89" s="9" t="s">
        <v>175</v>
      </c>
      <c r="I89" s="3" t="s">
        <v>493</v>
      </c>
      <c r="J89" s="13" t="s">
        <v>695</v>
      </c>
      <c r="K89" s="14" t="s">
        <v>696</v>
      </c>
      <c r="L89" s="18">
        <f t="shared" si="5"/>
        <v>2.2870370370370319E-2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697</v>
      </c>
      <c r="H90" s="9" t="s">
        <v>175</v>
      </c>
      <c r="I90" s="3" t="s">
        <v>493</v>
      </c>
      <c r="J90" s="13" t="s">
        <v>698</v>
      </c>
      <c r="K90" s="14" t="s">
        <v>699</v>
      </c>
      <c r="L90" s="18">
        <f t="shared" si="5"/>
        <v>2.5358796296296282E-2</v>
      </c>
      <c r="M90">
        <f t="shared" si="6"/>
        <v>11</v>
      </c>
    </row>
    <row r="91" spans="1:13" x14ac:dyDescent="0.25">
      <c r="A91" s="11"/>
      <c r="B91" s="12"/>
      <c r="C91" s="12"/>
      <c r="D91" s="12"/>
      <c r="E91" s="12"/>
      <c r="F91" s="12"/>
      <c r="G91" s="9" t="s">
        <v>700</v>
      </c>
      <c r="H91" s="9" t="s">
        <v>175</v>
      </c>
      <c r="I91" s="3" t="s">
        <v>493</v>
      </c>
      <c r="J91" s="13" t="s">
        <v>701</v>
      </c>
      <c r="K91" s="14" t="s">
        <v>702</v>
      </c>
      <c r="L91" s="18">
        <f t="shared" si="5"/>
        <v>3.9768518518518481E-2</v>
      </c>
      <c r="M91">
        <f t="shared" si="6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703</v>
      </c>
      <c r="H92" s="9" t="s">
        <v>175</v>
      </c>
      <c r="I92" s="3" t="s">
        <v>493</v>
      </c>
      <c r="J92" s="13" t="s">
        <v>704</v>
      </c>
      <c r="K92" s="14" t="s">
        <v>705</v>
      </c>
      <c r="L92" s="18">
        <f t="shared" si="5"/>
        <v>3.167824074074066E-2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706</v>
      </c>
      <c r="H93" s="9" t="s">
        <v>175</v>
      </c>
      <c r="I93" s="3" t="s">
        <v>493</v>
      </c>
      <c r="J93" s="13" t="s">
        <v>707</v>
      </c>
      <c r="K93" s="14" t="s">
        <v>708</v>
      </c>
      <c r="L93" s="18">
        <f t="shared" si="5"/>
        <v>3.5046296296296298E-2</v>
      </c>
      <c r="M93">
        <f t="shared" si="6"/>
        <v>12</v>
      </c>
    </row>
    <row r="94" spans="1:13" x14ac:dyDescent="0.25">
      <c r="A94" s="11"/>
      <c r="B94" s="12"/>
      <c r="C94" s="12"/>
      <c r="D94" s="12"/>
      <c r="E94" s="12"/>
      <c r="F94" s="12"/>
      <c r="G94" s="9" t="s">
        <v>709</v>
      </c>
      <c r="H94" s="9" t="s">
        <v>175</v>
      </c>
      <c r="I94" s="3" t="s">
        <v>493</v>
      </c>
      <c r="J94" s="13" t="s">
        <v>710</v>
      </c>
      <c r="K94" s="14" t="s">
        <v>711</v>
      </c>
      <c r="L94" s="18">
        <f t="shared" si="5"/>
        <v>3.9386574074074088E-2</v>
      </c>
      <c r="M94">
        <f t="shared" si="6"/>
        <v>13</v>
      </c>
    </row>
    <row r="95" spans="1:13" x14ac:dyDescent="0.25">
      <c r="A95" s="11"/>
      <c r="B95" s="12"/>
      <c r="C95" s="12"/>
      <c r="D95" s="12"/>
      <c r="E95" s="12"/>
      <c r="F95" s="12"/>
      <c r="G95" s="9" t="s">
        <v>712</v>
      </c>
      <c r="H95" s="9" t="s">
        <v>175</v>
      </c>
      <c r="I95" s="3" t="s">
        <v>493</v>
      </c>
      <c r="J95" s="13" t="s">
        <v>713</v>
      </c>
      <c r="K95" s="14" t="s">
        <v>714</v>
      </c>
      <c r="L95" s="18">
        <f t="shared" si="5"/>
        <v>2.9247685185185279E-2</v>
      </c>
      <c r="M95">
        <f t="shared" si="6"/>
        <v>14</v>
      </c>
    </row>
    <row r="96" spans="1:13" x14ac:dyDescent="0.25">
      <c r="A96" s="11"/>
      <c r="B96" s="12"/>
      <c r="C96" s="9" t="s">
        <v>354</v>
      </c>
      <c r="D96" s="9" t="s">
        <v>355</v>
      </c>
      <c r="E96" s="9" t="s">
        <v>355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715</v>
      </c>
      <c r="H97" s="9" t="s">
        <v>175</v>
      </c>
      <c r="I97" s="3" t="s">
        <v>493</v>
      </c>
      <c r="J97" s="13" t="s">
        <v>716</v>
      </c>
      <c r="K97" s="14" t="s">
        <v>717</v>
      </c>
      <c r="L97" s="18">
        <f t="shared" si="5"/>
        <v>2.335648148148145E-2</v>
      </c>
      <c r="M97">
        <f t="shared" si="6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718</v>
      </c>
      <c r="H98" s="9" t="s">
        <v>175</v>
      </c>
      <c r="I98" s="3" t="s">
        <v>493</v>
      </c>
      <c r="J98" s="13" t="s">
        <v>719</v>
      </c>
      <c r="K98" s="14" t="s">
        <v>720</v>
      </c>
      <c r="L98" s="18">
        <f t="shared" si="5"/>
        <v>5.1307870370370323E-2</v>
      </c>
      <c r="M98">
        <f t="shared" si="6"/>
        <v>13</v>
      </c>
    </row>
    <row r="99" spans="1:13" x14ac:dyDescent="0.25">
      <c r="A99" s="11"/>
      <c r="B99" s="12"/>
      <c r="C99" s="9" t="s">
        <v>222</v>
      </c>
      <c r="D99" s="9" t="s">
        <v>223</v>
      </c>
      <c r="E99" s="9" t="s">
        <v>223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721</v>
      </c>
      <c r="H100" s="9" t="s">
        <v>175</v>
      </c>
      <c r="I100" s="3" t="s">
        <v>493</v>
      </c>
      <c r="J100" s="13" t="s">
        <v>722</v>
      </c>
      <c r="K100" s="14" t="s">
        <v>723</v>
      </c>
      <c r="L100" s="18">
        <f t="shared" si="5"/>
        <v>1.344907407407403E-2</v>
      </c>
      <c r="M100">
        <f t="shared" si="6"/>
        <v>10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724</v>
      </c>
      <c r="H101" s="9" t="s">
        <v>175</v>
      </c>
      <c r="I101" s="3" t="s">
        <v>493</v>
      </c>
      <c r="J101" s="13" t="s">
        <v>725</v>
      </c>
      <c r="K101" s="14" t="s">
        <v>726</v>
      </c>
      <c r="L101" s="18">
        <f t="shared" si="5"/>
        <v>1.6504629629629619E-2</v>
      </c>
      <c r="M101">
        <f t="shared" si="6"/>
        <v>15</v>
      </c>
    </row>
    <row r="102" spans="1:13" x14ac:dyDescent="0.25">
      <c r="A102" s="11"/>
      <c r="B102" s="12"/>
      <c r="C102" s="9" t="s">
        <v>141</v>
      </c>
      <c r="D102" s="9" t="s">
        <v>142</v>
      </c>
      <c r="E102" s="10" t="s">
        <v>12</v>
      </c>
      <c r="F102" s="5"/>
      <c r="G102" s="5"/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9" t="s">
        <v>142</v>
      </c>
      <c r="F103" s="9" t="s">
        <v>15</v>
      </c>
      <c r="G103" s="9" t="s">
        <v>727</v>
      </c>
      <c r="H103" s="9" t="s">
        <v>175</v>
      </c>
      <c r="I103" s="3" t="s">
        <v>493</v>
      </c>
      <c r="J103" s="13" t="s">
        <v>728</v>
      </c>
      <c r="K103" s="14" t="s">
        <v>729</v>
      </c>
      <c r="L103" s="18">
        <f t="shared" si="5"/>
        <v>1.9953703703703723E-2</v>
      </c>
      <c r="M103">
        <f t="shared" si="6"/>
        <v>3</v>
      </c>
    </row>
    <row r="104" spans="1:13" x14ac:dyDescent="0.25">
      <c r="A104" s="11"/>
      <c r="B104" s="12"/>
      <c r="C104" s="12"/>
      <c r="D104" s="12"/>
      <c r="E104" s="9" t="s">
        <v>239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730</v>
      </c>
      <c r="H105" s="9" t="s">
        <v>175</v>
      </c>
      <c r="I105" s="3" t="s">
        <v>493</v>
      </c>
      <c r="J105" s="13" t="s">
        <v>731</v>
      </c>
      <c r="K105" s="14" t="s">
        <v>732</v>
      </c>
      <c r="L105" s="18">
        <f t="shared" si="5"/>
        <v>1.4178240740740748E-2</v>
      </c>
      <c r="M105">
        <f t="shared" si="6"/>
        <v>1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733</v>
      </c>
      <c r="H106" s="9" t="s">
        <v>175</v>
      </c>
      <c r="I106" s="3" t="s">
        <v>493</v>
      </c>
      <c r="J106" s="13" t="s">
        <v>734</v>
      </c>
      <c r="K106" s="14" t="s">
        <v>735</v>
      </c>
      <c r="L106" s="18">
        <f t="shared" si="5"/>
        <v>1.4918981481481408E-2</v>
      </c>
      <c r="M106">
        <f t="shared" si="6"/>
        <v>21</v>
      </c>
    </row>
    <row r="107" spans="1:13" x14ac:dyDescent="0.25">
      <c r="A107" s="11"/>
      <c r="B107" s="12"/>
      <c r="C107" s="9" t="s">
        <v>736</v>
      </c>
      <c r="D107" s="9" t="s">
        <v>737</v>
      </c>
      <c r="E107" s="9" t="s">
        <v>737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738</v>
      </c>
      <c r="H108" s="9" t="s">
        <v>175</v>
      </c>
      <c r="I108" s="3" t="s">
        <v>493</v>
      </c>
      <c r="J108" s="13" t="s">
        <v>739</v>
      </c>
      <c r="K108" s="14" t="s">
        <v>740</v>
      </c>
      <c r="L108" s="18">
        <f t="shared" si="5"/>
        <v>1.6608796296296274E-2</v>
      </c>
      <c r="M108">
        <f t="shared" si="6"/>
        <v>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741</v>
      </c>
      <c r="H109" s="9" t="s">
        <v>175</v>
      </c>
      <c r="I109" s="3" t="s">
        <v>493</v>
      </c>
      <c r="J109" s="13" t="s">
        <v>742</v>
      </c>
      <c r="K109" s="14" t="s">
        <v>743</v>
      </c>
      <c r="L109" s="18">
        <f t="shared" si="5"/>
        <v>3.3043981481481521E-2</v>
      </c>
      <c r="M109">
        <f t="shared" si="6"/>
        <v>11</v>
      </c>
    </row>
    <row r="110" spans="1:13" x14ac:dyDescent="0.25">
      <c r="A110" s="11"/>
      <c r="B110" s="12"/>
      <c r="C110" s="9" t="s">
        <v>379</v>
      </c>
      <c r="D110" s="9" t="s">
        <v>380</v>
      </c>
      <c r="E110" s="9" t="s">
        <v>380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744</v>
      </c>
      <c r="H111" s="9" t="s">
        <v>175</v>
      </c>
      <c r="I111" s="3" t="s">
        <v>493</v>
      </c>
      <c r="J111" s="13" t="s">
        <v>745</v>
      </c>
      <c r="K111" s="14" t="s">
        <v>746</v>
      </c>
      <c r="L111" s="18">
        <f t="shared" si="5"/>
        <v>1.5555555555555559E-2</v>
      </c>
      <c r="M111">
        <v>0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747</v>
      </c>
      <c r="H112" s="9" t="s">
        <v>175</v>
      </c>
      <c r="I112" s="3" t="s">
        <v>493</v>
      </c>
      <c r="J112" s="13" t="s">
        <v>748</v>
      </c>
      <c r="K112" s="14" t="s">
        <v>749</v>
      </c>
      <c r="L112" s="18">
        <f t="shared" si="5"/>
        <v>1.8564814814814812E-2</v>
      </c>
      <c r="M112">
        <f t="shared" si="6"/>
        <v>3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750</v>
      </c>
      <c r="H113" s="9" t="s">
        <v>175</v>
      </c>
      <c r="I113" s="3" t="s">
        <v>493</v>
      </c>
      <c r="J113" s="13" t="s">
        <v>751</v>
      </c>
      <c r="K113" s="14" t="s">
        <v>752</v>
      </c>
      <c r="L113" s="18">
        <f t="shared" si="5"/>
        <v>1.7800925925925942E-2</v>
      </c>
      <c r="M113">
        <f t="shared" si="6"/>
        <v>5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753</v>
      </c>
      <c r="H114" s="9" t="s">
        <v>175</v>
      </c>
      <c r="I114" s="3" t="s">
        <v>493</v>
      </c>
      <c r="J114" s="13" t="s">
        <v>754</v>
      </c>
      <c r="K114" s="14" t="s">
        <v>755</v>
      </c>
      <c r="L114" s="18">
        <f t="shared" si="5"/>
        <v>3.7951388888888909E-2</v>
      </c>
      <c r="M114">
        <f t="shared" si="6"/>
        <v>5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756</v>
      </c>
      <c r="H115" s="9" t="s">
        <v>175</v>
      </c>
      <c r="I115" s="3" t="s">
        <v>493</v>
      </c>
      <c r="J115" s="13" t="s">
        <v>757</v>
      </c>
      <c r="K115" s="14" t="s">
        <v>758</v>
      </c>
      <c r="L115" s="18">
        <f t="shared" si="5"/>
        <v>3.6400462962962954E-2</v>
      </c>
      <c r="M115">
        <f t="shared" si="6"/>
        <v>11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759</v>
      </c>
      <c r="H116" s="9" t="s">
        <v>175</v>
      </c>
      <c r="I116" s="3" t="s">
        <v>493</v>
      </c>
      <c r="J116" s="13" t="s">
        <v>760</v>
      </c>
      <c r="K116" s="14" t="s">
        <v>761</v>
      </c>
      <c r="L116" s="18">
        <f t="shared" si="5"/>
        <v>3.0416666666666758E-2</v>
      </c>
      <c r="M116">
        <f t="shared" si="6"/>
        <v>15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762</v>
      </c>
      <c r="H117" s="9" t="s">
        <v>175</v>
      </c>
      <c r="I117" s="3" t="s">
        <v>493</v>
      </c>
      <c r="J117" s="13" t="s">
        <v>763</v>
      </c>
      <c r="K117" s="14" t="s">
        <v>764</v>
      </c>
      <c r="L117" s="18">
        <f t="shared" si="5"/>
        <v>1.6689814814814796E-2</v>
      </c>
      <c r="M117">
        <f t="shared" si="6"/>
        <v>20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765</v>
      </c>
      <c r="H118" s="9" t="s">
        <v>175</v>
      </c>
      <c r="I118" s="3" t="s">
        <v>493</v>
      </c>
      <c r="J118" s="13" t="s">
        <v>766</v>
      </c>
      <c r="K118" s="14" t="s">
        <v>767</v>
      </c>
      <c r="L118" s="18">
        <f t="shared" si="5"/>
        <v>1.7384259259259238E-2</v>
      </c>
      <c r="M118">
        <f t="shared" si="6"/>
        <v>21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768</v>
      </c>
      <c r="H119" s="9" t="s">
        <v>175</v>
      </c>
      <c r="I119" s="3" t="s">
        <v>493</v>
      </c>
      <c r="J119" s="13" t="s">
        <v>769</v>
      </c>
      <c r="K119" s="14" t="s">
        <v>770</v>
      </c>
      <c r="L119" s="18">
        <f t="shared" si="5"/>
        <v>1.6435185185185275E-2</v>
      </c>
      <c r="M119">
        <f t="shared" si="6"/>
        <v>23</v>
      </c>
    </row>
    <row r="120" spans="1:13" x14ac:dyDescent="0.25">
      <c r="A120" s="11"/>
      <c r="B120" s="12"/>
      <c r="C120" s="9" t="s">
        <v>404</v>
      </c>
      <c r="D120" s="9" t="s">
        <v>405</v>
      </c>
      <c r="E120" s="9" t="s">
        <v>405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771</v>
      </c>
      <c r="H121" s="9" t="s">
        <v>175</v>
      </c>
      <c r="I121" s="3" t="s">
        <v>493</v>
      </c>
      <c r="J121" s="13" t="s">
        <v>772</v>
      </c>
      <c r="K121" s="14" t="s">
        <v>773</v>
      </c>
      <c r="L121" s="18">
        <f t="shared" si="5"/>
        <v>4.7222222222222249E-2</v>
      </c>
      <c r="M121">
        <f t="shared" si="6"/>
        <v>5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774</v>
      </c>
      <c r="H122" s="9" t="s">
        <v>175</v>
      </c>
      <c r="I122" s="3" t="s">
        <v>493</v>
      </c>
      <c r="J122" s="13" t="s">
        <v>775</v>
      </c>
      <c r="K122" s="14" t="s">
        <v>776</v>
      </c>
      <c r="L122" s="18">
        <f t="shared" si="5"/>
        <v>2.5567129629629592E-2</v>
      </c>
      <c r="M122">
        <f t="shared" si="6"/>
        <v>8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777</v>
      </c>
      <c r="H123" s="9" t="s">
        <v>175</v>
      </c>
      <c r="I123" s="3" t="s">
        <v>493</v>
      </c>
      <c r="J123" s="13" t="s">
        <v>778</v>
      </c>
      <c r="K123" s="14" t="s">
        <v>779</v>
      </c>
      <c r="L123" s="18">
        <f t="shared" si="5"/>
        <v>2.4328703703703769E-2</v>
      </c>
      <c r="M123">
        <f t="shared" si="6"/>
        <v>9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780</v>
      </c>
      <c r="H124" s="9" t="s">
        <v>175</v>
      </c>
      <c r="I124" s="3" t="s">
        <v>493</v>
      </c>
      <c r="J124" s="13" t="s">
        <v>781</v>
      </c>
      <c r="K124" s="14" t="s">
        <v>782</v>
      </c>
      <c r="L124" s="18">
        <f t="shared" si="5"/>
        <v>2.342592592592585E-2</v>
      </c>
      <c r="M124">
        <f t="shared" si="6"/>
        <v>11</v>
      </c>
    </row>
    <row r="125" spans="1:13" x14ac:dyDescent="0.25">
      <c r="A125" s="11"/>
      <c r="B125" s="12"/>
      <c r="C125" s="9" t="s">
        <v>100</v>
      </c>
      <c r="D125" s="9" t="s">
        <v>101</v>
      </c>
      <c r="E125" s="9" t="s">
        <v>414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783</v>
      </c>
      <c r="H126" s="9" t="s">
        <v>416</v>
      </c>
      <c r="I126" s="3" t="s">
        <v>493</v>
      </c>
      <c r="J126" s="13" t="s">
        <v>784</v>
      </c>
      <c r="K126" s="14" t="s">
        <v>785</v>
      </c>
      <c r="L126" s="18">
        <f t="shared" si="5"/>
        <v>3.9305555555555594E-2</v>
      </c>
      <c r="M126">
        <f t="shared" si="6"/>
        <v>9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786</v>
      </c>
      <c r="H127" s="9" t="s">
        <v>416</v>
      </c>
      <c r="I127" s="3" t="s">
        <v>493</v>
      </c>
      <c r="J127" s="13" t="s">
        <v>787</v>
      </c>
      <c r="K127" s="14" t="s">
        <v>788</v>
      </c>
      <c r="L127" s="18">
        <f t="shared" si="5"/>
        <v>3.9780092592592631E-2</v>
      </c>
      <c r="M127">
        <f t="shared" si="6"/>
        <v>14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789</v>
      </c>
      <c r="H128" s="9" t="s">
        <v>416</v>
      </c>
      <c r="I128" s="3" t="s">
        <v>493</v>
      </c>
      <c r="J128" s="13" t="s">
        <v>790</v>
      </c>
      <c r="K128" s="14" t="s">
        <v>791</v>
      </c>
      <c r="L128" s="18">
        <f t="shared" si="5"/>
        <v>2.2523148148148153E-2</v>
      </c>
      <c r="M128">
        <f t="shared" si="6"/>
        <v>15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792</v>
      </c>
      <c r="H129" s="9" t="s">
        <v>416</v>
      </c>
      <c r="I129" s="3" t="s">
        <v>493</v>
      </c>
      <c r="J129" s="13" t="s">
        <v>793</v>
      </c>
      <c r="K129" s="14" t="s">
        <v>794</v>
      </c>
      <c r="L129" s="18">
        <f t="shared" si="5"/>
        <v>2.1863425925925939E-2</v>
      </c>
      <c r="M129">
        <f t="shared" si="6"/>
        <v>20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795</v>
      </c>
      <c r="H130" s="9" t="s">
        <v>416</v>
      </c>
      <c r="I130" s="3" t="s">
        <v>493</v>
      </c>
      <c r="J130" s="13" t="s">
        <v>796</v>
      </c>
      <c r="K130" s="14" t="s">
        <v>797</v>
      </c>
      <c r="L130" s="18">
        <f t="shared" si="5"/>
        <v>1.1203703703703605E-2</v>
      </c>
      <c r="M130">
        <f t="shared" si="6"/>
        <v>21</v>
      </c>
    </row>
    <row r="131" spans="1:13" x14ac:dyDescent="0.25">
      <c r="A131" s="11"/>
      <c r="B131" s="12"/>
      <c r="C131" s="9" t="s">
        <v>437</v>
      </c>
      <c r="D131" s="9" t="s">
        <v>438</v>
      </c>
      <c r="E131" s="9" t="s">
        <v>438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798</v>
      </c>
      <c r="H132" s="9" t="s">
        <v>175</v>
      </c>
      <c r="I132" s="3" t="s">
        <v>493</v>
      </c>
      <c r="J132" s="13" t="s">
        <v>799</v>
      </c>
      <c r="K132" s="14" t="s">
        <v>800</v>
      </c>
      <c r="L132" s="18">
        <f t="shared" ref="L132:L192" si="7">K132-J132</f>
        <v>1.9861111111111107E-2</v>
      </c>
      <c r="M132">
        <f t="shared" ref="M132:M192" si="8">HOUR(J132)</f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801</v>
      </c>
      <c r="H133" s="9" t="s">
        <v>175</v>
      </c>
      <c r="I133" s="3" t="s">
        <v>493</v>
      </c>
      <c r="J133" s="13" t="s">
        <v>802</v>
      </c>
      <c r="K133" s="14" t="s">
        <v>803</v>
      </c>
      <c r="L133" s="18">
        <f t="shared" si="7"/>
        <v>2.3171296296296273E-2</v>
      </c>
      <c r="M133">
        <f t="shared" si="8"/>
        <v>7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804</v>
      </c>
      <c r="H134" s="9" t="s">
        <v>175</v>
      </c>
      <c r="I134" s="3" t="s">
        <v>493</v>
      </c>
      <c r="J134" s="13" t="s">
        <v>805</v>
      </c>
      <c r="K134" s="14" t="s">
        <v>806</v>
      </c>
      <c r="L134" s="18">
        <f t="shared" si="7"/>
        <v>5.2060185185185182E-2</v>
      </c>
      <c r="M134">
        <f t="shared" si="8"/>
        <v>13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807</v>
      </c>
      <c r="H135" s="9" t="s">
        <v>175</v>
      </c>
      <c r="I135" s="3" t="s">
        <v>493</v>
      </c>
      <c r="J135" s="13" t="s">
        <v>808</v>
      </c>
      <c r="K135" s="14" t="s">
        <v>809</v>
      </c>
      <c r="L135" s="18">
        <f t="shared" si="7"/>
        <v>1.6967592592592617E-2</v>
      </c>
      <c r="M135">
        <f t="shared" si="8"/>
        <v>23</v>
      </c>
    </row>
    <row r="136" spans="1:13" x14ac:dyDescent="0.25">
      <c r="A136" s="3" t="s">
        <v>10</v>
      </c>
      <c r="B136" s="9" t="s">
        <v>11</v>
      </c>
      <c r="C136" s="10" t="s">
        <v>12</v>
      </c>
      <c r="D136" s="5"/>
      <c r="E136" s="5"/>
      <c r="F136" s="5"/>
      <c r="G136" s="5"/>
      <c r="H136" s="5"/>
      <c r="I136" s="6"/>
      <c r="J136" s="7"/>
      <c r="K136" s="8"/>
    </row>
    <row r="137" spans="1:13" x14ac:dyDescent="0.25">
      <c r="A137" s="11"/>
      <c r="B137" s="12"/>
      <c r="C137" s="9" t="s">
        <v>13</v>
      </c>
      <c r="D137" s="9" t="s">
        <v>14</v>
      </c>
      <c r="E137" s="9" t="s">
        <v>14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810</v>
      </c>
      <c r="H138" s="9" t="s">
        <v>17</v>
      </c>
      <c r="I138" s="3" t="s">
        <v>493</v>
      </c>
      <c r="J138" s="13" t="s">
        <v>811</v>
      </c>
      <c r="K138" s="14" t="s">
        <v>812</v>
      </c>
      <c r="L138" s="18">
        <f t="shared" si="7"/>
        <v>2.1574074074074079E-2</v>
      </c>
      <c r="M138">
        <f t="shared" si="8"/>
        <v>7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813</v>
      </c>
      <c r="H139" s="9" t="s">
        <v>17</v>
      </c>
      <c r="I139" s="3" t="s">
        <v>493</v>
      </c>
      <c r="J139" s="13" t="s">
        <v>814</v>
      </c>
      <c r="K139" s="14" t="s">
        <v>815</v>
      </c>
      <c r="L139" s="18">
        <f t="shared" si="7"/>
        <v>4.6203703703703747E-2</v>
      </c>
      <c r="M139">
        <f t="shared" si="8"/>
        <v>7</v>
      </c>
    </row>
    <row r="140" spans="1:13" x14ac:dyDescent="0.25">
      <c r="A140" s="11"/>
      <c r="B140" s="12"/>
      <c r="C140" s="9" t="s">
        <v>24</v>
      </c>
      <c r="D140" s="9" t="s">
        <v>25</v>
      </c>
      <c r="E140" s="9" t="s">
        <v>25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816</v>
      </c>
      <c r="H141" s="9" t="s">
        <v>17</v>
      </c>
      <c r="I141" s="3" t="s">
        <v>493</v>
      </c>
      <c r="J141" s="13" t="s">
        <v>817</v>
      </c>
      <c r="K141" s="14" t="s">
        <v>818</v>
      </c>
      <c r="L141" s="18">
        <f t="shared" si="7"/>
        <v>3.255787037037039E-2</v>
      </c>
      <c r="M141">
        <f t="shared" si="8"/>
        <v>6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819</v>
      </c>
      <c r="H142" s="9" t="s">
        <v>17</v>
      </c>
      <c r="I142" s="3" t="s">
        <v>493</v>
      </c>
      <c r="J142" s="13" t="s">
        <v>820</v>
      </c>
      <c r="K142" s="14" t="s">
        <v>821</v>
      </c>
      <c r="L142" s="18">
        <f t="shared" si="7"/>
        <v>6.3888888888888995E-2</v>
      </c>
      <c r="M142">
        <f t="shared" si="8"/>
        <v>8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822</v>
      </c>
      <c r="H143" s="9" t="s">
        <v>17</v>
      </c>
      <c r="I143" s="3" t="s">
        <v>493</v>
      </c>
      <c r="J143" s="13" t="s">
        <v>823</v>
      </c>
      <c r="K143" s="14" t="s">
        <v>824</v>
      </c>
      <c r="L143" s="18">
        <f t="shared" si="7"/>
        <v>4.8750000000000016E-2</v>
      </c>
      <c r="M143">
        <f t="shared" si="8"/>
        <v>9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825</v>
      </c>
      <c r="H144" s="9" t="s">
        <v>17</v>
      </c>
      <c r="I144" s="3" t="s">
        <v>493</v>
      </c>
      <c r="J144" s="13" t="s">
        <v>826</v>
      </c>
      <c r="K144" s="14" t="s">
        <v>827</v>
      </c>
      <c r="L144" s="18">
        <f t="shared" si="7"/>
        <v>4.9837962962963001E-2</v>
      </c>
      <c r="M144">
        <f t="shared" si="8"/>
        <v>11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828</v>
      </c>
      <c r="H145" s="9" t="s">
        <v>17</v>
      </c>
      <c r="I145" s="3" t="s">
        <v>493</v>
      </c>
      <c r="J145" s="13" t="s">
        <v>829</v>
      </c>
      <c r="K145" s="14" t="s">
        <v>830</v>
      </c>
      <c r="L145" s="18">
        <f t="shared" si="7"/>
        <v>1.8414351851851918E-2</v>
      </c>
      <c r="M145">
        <f t="shared" si="8"/>
        <v>13</v>
      </c>
    </row>
    <row r="146" spans="1:13" x14ac:dyDescent="0.25">
      <c r="A146" s="11"/>
      <c r="B146" s="12"/>
      <c r="C146" s="9" t="s">
        <v>29</v>
      </c>
      <c r="D146" s="9" t="s">
        <v>30</v>
      </c>
      <c r="E146" s="9" t="s">
        <v>30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831</v>
      </c>
      <c r="H147" s="9" t="s">
        <v>38</v>
      </c>
      <c r="I147" s="3" t="s">
        <v>493</v>
      </c>
      <c r="J147" s="13" t="s">
        <v>832</v>
      </c>
      <c r="K147" s="14" t="s">
        <v>833</v>
      </c>
      <c r="L147" s="18">
        <f t="shared" si="7"/>
        <v>3.8877314814814823E-2</v>
      </c>
      <c r="M147">
        <f t="shared" si="8"/>
        <v>8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834</v>
      </c>
      <c r="H148" s="9" t="s">
        <v>38</v>
      </c>
      <c r="I148" s="3" t="s">
        <v>493</v>
      </c>
      <c r="J148" s="13" t="s">
        <v>835</v>
      </c>
      <c r="K148" s="14" t="s">
        <v>836</v>
      </c>
      <c r="L148" s="18">
        <f t="shared" si="7"/>
        <v>3.5104166666666714E-2</v>
      </c>
      <c r="M148">
        <f t="shared" si="8"/>
        <v>12</v>
      </c>
    </row>
    <row r="149" spans="1:13" x14ac:dyDescent="0.25">
      <c r="A149" s="11"/>
      <c r="B149" s="12"/>
      <c r="C149" s="9" t="s">
        <v>61</v>
      </c>
      <c r="D149" s="9" t="s">
        <v>62</v>
      </c>
      <c r="E149" s="9" t="s">
        <v>62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837</v>
      </c>
      <c r="H150" s="9" t="s">
        <v>17</v>
      </c>
      <c r="I150" s="3" t="s">
        <v>493</v>
      </c>
      <c r="J150" s="13" t="s">
        <v>838</v>
      </c>
      <c r="K150" s="14" t="s">
        <v>839</v>
      </c>
      <c r="L150" s="18">
        <f t="shared" si="7"/>
        <v>1.8958333333333334E-2</v>
      </c>
      <c r="M150">
        <v>0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840</v>
      </c>
      <c r="H151" s="9" t="s">
        <v>17</v>
      </c>
      <c r="I151" s="3" t="s">
        <v>493</v>
      </c>
      <c r="J151" s="13" t="s">
        <v>841</v>
      </c>
      <c r="K151" s="14" t="s">
        <v>842</v>
      </c>
      <c r="L151" s="18">
        <f t="shared" si="7"/>
        <v>1.5706018518518529E-2</v>
      </c>
      <c r="M151">
        <f t="shared" si="8"/>
        <v>1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843</v>
      </c>
      <c r="H152" s="9" t="s">
        <v>17</v>
      </c>
      <c r="I152" s="3" t="s">
        <v>493</v>
      </c>
      <c r="J152" s="13" t="s">
        <v>844</v>
      </c>
      <c r="K152" s="14" t="s">
        <v>845</v>
      </c>
      <c r="L152" s="18">
        <f t="shared" si="7"/>
        <v>1.5324074074074073E-2</v>
      </c>
      <c r="M152">
        <f t="shared" si="8"/>
        <v>2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846</v>
      </c>
      <c r="H153" s="9" t="s">
        <v>17</v>
      </c>
      <c r="I153" s="3" t="s">
        <v>493</v>
      </c>
      <c r="J153" s="13" t="s">
        <v>847</v>
      </c>
      <c r="K153" s="14" t="s">
        <v>848</v>
      </c>
      <c r="L153" s="18">
        <f t="shared" si="7"/>
        <v>1.5370370370370368E-2</v>
      </c>
      <c r="M153">
        <f t="shared" si="8"/>
        <v>2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849</v>
      </c>
      <c r="H154" s="9" t="s">
        <v>17</v>
      </c>
      <c r="I154" s="3" t="s">
        <v>493</v>
      </c>
      <c r="J154" s="13" t="s">
        <v>850</v>
      </c>
      <c r="K154" s="14" t="s">
        <v>851</v>
      </c>
      <c r="L154" s="18">
        <f t="shared" si="7"/>
        <v>1.6469907407407391E-2</v>
      </c>
      <c r="M154">
        <f t="shared" si="8"/>
        <v>4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852</v>
      </c>
      <c r="H155" s="9" t="s">
        <v>17</v>
      </c>
      <c r="I155" s="3" t="s">
        <v>493</v>
      </c>
      <c r="J155" s="13" t="s">
        <v>853</v>
      </c>
      <c r="K155" s="14" t="s">
        <v>854</v>
      </c>
      <c r="L155" s="18">
        <f t="shared" si="7"/>
        <v>1.8148148148148135E-2</v>
      </c>
      <c r="M155">
        <f t="shared" si="8"/>
        <v>4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855</v>
      </c>
      <c r="H156" s="9" t="s">
        <v>17</v>
      </c>
      <c r="I156" s="3" t="s">
        <v>493</v>
      </c>
      <c r="J156" s="13" t="s">
        <v>856</v>
      </c>
      <c r="K156" s="14" t="s">
        <v>857</v>
      </c>
      <c r="L156" s="18">
        <f t="shared" si="7"/>
        <v>1.5034722222222213E-2</v>
      </c>
      <c r="M156">
        <f t="shared" si="8"/>
        <v>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858</v>
      </c>
      <c r="H157" s="9" t="s">
        <v>17</v>
      </c>
      <c r="I157" s="3" t="s">
        <v>493</v>
      </c>
      <c r="J157" s="13" t="s">
        <v>859</v>
      </c>
      <c r="K157" s="14" t="s">
        <v>860</v>
      </c>
      <c r="L157" s="18">
        <f t="shared" si="7"/>
        <v>1.8090277777777775E-2</v>
      </c>
      <c r="M157">
        <f t="shared" si="8"/>
        <v>5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861</v>
      </c>
      <c r="H158" s="9" t="s">
        <v>17</v>
      </c>
      <c r="I158" s="3" t="s">
        <v>493</v>
      </c>
      <c r="J158" s="13" t="s">
        <v>862</v>
      </c>
      <c r="K158" s="14" t="s">
        <v>863</v>
      </c>
      <c r="L158" s="18">
        <f t="shared" si="7"/>
        <v>1.5775462962962922E-2</v>
      </c>
      <c r="M158">
        <f t="shared" si="8"/>
        <v>5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864</v>
      </c>
      <c r="H159" s="9" t="s">
        <v>17</v>
      </c>
      <c r="I159" s="3" t="s">
        <v>493</v>
      </c>
      <c r="J159" s="13" t="s">
        <v>865</v>
      </c>
      <c r="K159" s="14" t="s">
        <v>866</v>
      </c>
      <c r="L159" s="18">
        <f t="shared" si="7"/>
        <v>3.2071759259259314E-2</v>
      </c>
      <c r="M159">
        <f t="shared" si="8"/>
        <v>6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867</v>
      </c>
      <c r="H160" s="9" t="s">
        <v>17</v>
      </c>
      <c r="I160" s="3" t="s">
        <v>493</v>
      </c>
      <c r="J160" s="13" t="s">
        <v>868</v>
      </c>
      <c r="K160" s="14" t="s">
        <v>869</v>
      </c>
      <c r="L160" s="18">
        <f t="shared" si="7"/>
        <v>3.0543981481481519E-2</v>
      </c>
      <c r="M160">
        <f t="shared" si="8"/>
        <v>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870</v>
      </c>
      <c r="H161" s="9" t="s">
        <v>17</v>
      </c>
      <c r="I161" s="3" t="s">
        <v>493</v>
      </c>
      <c r="J161" s="13" t="s">
        <v>871</v>
      </c>
      <c r="K161" s="14" t="s">
        <v>872</v>
      </c>
      <c r="L161" s="18">
        <f t="shared" si="7"/>
        <v>4.5682870370370388E-2</v>
      </c>
      <c r="M161">
        <f t="shared" si="8"/>
        <v>8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873</v>
      </c>
      <c r="H162" s="9" t="s">
        <v>17</v>
      </c>
      <c r="I162" s="3" t="s">
        <v>493</v>
      </c>
      <c r="J162" s="13" t="s">
        <v>874</v>
      </c>
      <c r="K162" s="14" t="s">
        <v>875</v>
      </c>
      <c r="L162" s="18">
        <f t="shared" si="7"/>
        <v>6.0011574074074037E-2</v>
      </c>
      <c r="M162">
        <f t="shared" si="8"/>
        <v>8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876</v>
      </c>
      <c r="H163" s="9" t="s">
        <v>17</v>
      </c>
      <c r="I163" s="3" t="s">
        <v>493</v>
      </c>
      <c r="J163" s="13" t="s">
        <v>877</v>
      </c>
      <c r="K163" s="14" t="s">
        <v>878</v>
      </c>
      <c r="L163" s="18">
        <f t="shared" si="7"/>
        <v>2.9548611111111123E-2</v>
      </c>
      <c r="M163">
        <f t="shared" si="8"/>
        <v>9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879</v>
      </c>
      <c r="H164" s="9" t="s">
        <v>17</v>
      </c>
      <c r="I164" s="3" t="s">
        <v>493</v>
      </c>
      <c r="J164" s="13" t="s">
        <v>880</v>
      </c>
      <c r="K164" s="14" t="s">
        <v>881</v>
      </c>
      <c r="L164" s="18">
        <f t="shared" si="7"/>
        <v>3.8344907407407425E-2</v>
      </c>
      <c r="M164">
        <f t="shared" si="8"/>
        <v>11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882</v>
      </c>
      <c r="H165" s="9" t="s">
        <v>17</v>
      </c>
      <c r="I165" s="3" t="s">
        <v>493</v>
      </c>
      <c r="J165" s="13" t="s">
        <v>883</v>
      </c>
      <c r="K165" s="14" t="s">
        <v>884</v>
      </c>
      <c r="L165" s="18">
        <f t="shared" si="7"/>
        <v>1.5150462962962963E-2</v>
      </c>
      <c r="M165">
        <f t="shared" si="8"/>
        <v>13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885</v>
      </c>
      <c r="H166" s="9" t="s">
        <v>17</v>
      </c>
      <c r="I166" s="3" t="s">
        <v>493</v>
      </c>
      <c r="J166" s="13" t="s">
        <v>886</v>
      </c>
      <c r="K166" s="17" t="s">
        <v>2095</v>
      </c>
      <c r="L166" s="18">
        <f t="shared" si="7"/>
        <v>1.6516203703703769E-2</v>
      </c>
      <c r="M166">
        <f t="shared" si="8"/>
        <v>23</v>
      </c>
    </row>
    <row r="167" spans="1:13" x14ac:dyDescent="0.25">
      <c r="A167" s="11"/>
      <c r="B167" s="12"/>
      <c r="C167" s="9" t="s">
        <v>84</v>
      </c>
      <c r="D167" s="9" t="s">
        <v>85</v>
      </c>
      <c r="E167" s="9" t="s">
        <v>85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887</v>
      </c>
      <c r="H168" s="9" t="s">
        <v>17</v>
      </c>
      <c r="I168" s="3" t="s">
        <v>493</v>
      </c>
      <c r="J168" s="13" t="s">
        <v>888</v>
      </c>
      <c r="K168" s="14" t="s">
        <v>889</v>
      </c>
      <c r="L168" s="18">
        <f t="shared" si="7"/>
        <v>5.7349537037037046E-2</v>
      </c>
      <c r="M168">
        <f t="shared" si="8"/>
        <v>8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890</v>
      </c>
      <c r="H169" s="9" t="s">
        <v>17</v>
      </c>
      <c r="I169" s="3" t="s">
        <v>493</v>
      </c>
      <c r="J169" s="13" t="s">
        <v>891</v>
      </c>
      <c r="K169" s="14" t="s">
        <v>892</v>
      </c>
      <c r="L169" s="18">
        <f t="shared" si="7"/>
        <v>3.1076388888888751E-2</v>
      </c>
      <c r="M169">
        <f t="shared" si="8"/>
        <v>15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893</v>
      </c>
      <c r="H170" s="9" t="s">
        <v>17</v>
      </c>
      <c r="I170" s="3" t="s">
        <v>493</v>
      </c>
      <c r="J170" s="13" t="s">
        <v>894</v>
      </c>
      <c r="K170" s="14" t="s">
        <v>895</v>
      </c>
      <c r="L170" s="18">
        <f t="shared" si="7"/>
        <v>1.6840277777777857E-2</v>
      </c>
      <c r="M170">
        <f t="shared" si="8"/>
        <v>17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896</v>
      </c>
      <c r="H171" s="9" t="s">
        <v>17</v>
      </c>
      <c r="I171" s="3" t="s">
        <v>493</v>
      </c>
      <c r="J171" s="13" t="s">
        <v>897</v>
      </c>
      <c r="K171" s="14" t="s">
        <v>898</v>
      </c>
      <c r="L171" s="18">
        <f t="shared" si="7"/>
        <v>1.7928240740740731E-2</v>
      </c>
      <c r="M171">
        <f t="shared" si="8"/>
        <v>20</v>
      </c>
    </row>
    <row r="172" spans="1:13" x14ac:dyDescent="0.25">
      <c r="A172" s="11"/>
      <c r="B172" s="12"/>
      <c r="C172" s="9" t="s">
        <v>95</v>
      </c>
      <c r="D172" s="9" t="s">
        <v>96</v>
      </c>
      <c r="E172" s="9" t="s">
        <v>96</v>
      </c>
      <c r="F172" s="9" t="s">
        <v>15</v>
      </c>
      <c r="G172" s="9" t="s">
        <v>899</v>
      </c>
      <c r="H172" s="9" t="s">
        <v>17</v>
      </c>
      <c r="I172" s="3" t="s">
        <v>493</v>
      </c>
      <c r="J172" s="13" t="s">
        <v>900</v>
      </c>
      <c r="K172" s="14" t="s">
        <v>901</v>
      </c>
      <c r="L172" s="18">
        <f t="shared" si="7"/>
        <v>2.0162037037037006E-2</v>
      </c>
      <c r="M172">
        <f t="shared" si="8"/>
        <v>11</v>
      </c>
    </row>
    <row r="173" spans="1:13" x14ac:dyDescent="0.25">
      <c r="A173" s="11"/>
      <c r="B173" s="12"/>
      <c r="C173" s="9" t="s">
        <v>100</v>
      </c>
      <c r="D173" s="9" t="s">
        <v>101</v>
      </c>
      <c r="E173" s="9" t="s">
        <v>101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902</v>
      </c>
      <c r="H174" s="9" t="s">
        <v>17</v>
      </c>
      <c r="I174" s="3" t="s">
        <v>493</v>
      </c>
      <c r="J174" s="13" t="s">
        <v>903</v>
      </c>
      <c r="K174" s="14" t="s">
        <v>904</v>
      </c>
      <c r="L174" s="18">
        <f t="shared" si="7"/>
        <v>5.4756944444444455E-2</v>
      </c>
      <c r="M174">
        <f t="shared" si="8"/>
        <v>9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905</v>
      </c>
      <c r="H175" s="9" t="s">
        <v>17</v>
      </c>
      <c r="I175" s="3" t="s">
        <v>493</v>
      </c>
      <c r="J175" s="13" t="s">
        <v>906</v>
      </c>
      <c r="K175" s="14" t="s">
        <v>907</v>
      </c>
      <c r="L175" s="18">
        <f t="shared" si="7"/>
        <v>1.5532407407407356E-2</v>
      </c>
      <c r="M175">
        <f t="shared" si="8"/>
        <v>13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908</v>
      </c>
      <c r="H176" s="9" t="s">
        <v>17</v>
      </c>
      <c r="I176" s="3" t="s">
        <v>493</v>
      </c>
      <c r="J176" s="13" t="s">
        <v>909</v>
      </c>
      <c r="K176" s="14" t="s">
        <v>910</v>
      </c>
      <c r="L176" s="18">
        <f t="shared" si="7"/>
        <v>1.6817129629629668E-2</v>
      </c>
      <c r="M176">
        <f t="shared" si="8"/>
        <v>15</v>
      </c>
    </row>
    <row r="177" spans="1:13" x14ac:dyDescent="0.25">
      <c r="A177" s="3" t="s">
        <v>448</v>
      </c>
      <c r="B177" s="9" t="s">
        <v>449</v>
      </c>
      <c r="C177" s="10" t="s">
        <v>12</v>
      </c>
      <c r="D177" s="5"/>
      <c r="E177" s="5"/>
      <c r="F177" s="5"/>
      <c r="G177" s="5"/>
      <c r="H177" s="5"/>
      <c r="I177" s="6"/>
      <c r="J177" s="7"/>
      <c r="K177" s="8"/>
    </row>
    <row r="178" spans="1:13" x14ac:dyDescent="0.25">
      <c r="A178" s="11"/>
      <c r="B178" s="12"/>
      <c r="C178" s="9" t="s">
        <v>911</v>
      </c>
      <c r="D178" s="9" t="s">
        <v>912</v>
      </c>
      <c r="E178" s="9" t="s">
        <v>912</v>
      </c>
      <c r="F178" s="9" t="s">
        <v>452</v>
      </c>
      <c r="G178" s="9" t="s">
        <v>913</v>
      </c>
      <c r="H178" s="9" t="s">
        <v>175</v>
      </c>
      <c r="I178" s="3" t="s">
        <v>493</v>
      </c>
      <c r="J178" s="13" t="s">
        <v>914</v>
      </c>
      <c r="K178" s="14" t="s">
        <v>915</v>
      </c>
      <c r="L178" s="18">
        <f t="shared" si="7"/>
        <v>4.0763888888888933E-2</v>
      </c>
      <c r="M178">
        <f t="shared" si="8"/>
        <v>11</v>
      </c>
    </row>
    <row r="179" spans="1:13" x14ac:dyDescent="0.25">
      <c r="A179" s="11"/>
      <c r="B179" s="12"/>
      <c r="C179" s="9" t="s">
        <v>916</v>
      </c>
      <c r="D179" s="9" t="s">
        <v>917</v>
      </c>
      <c r="E179" s="9" t="s">
        <v>917</v>
      </c>
      <c r="F179" s="9" t="s">
        <v>452</v>
      </c>
      <c r="G179" s="9" t="s">
        <v>918</v>
      </c>
      <c r="H179" s="9" t="s">
        <v>175</v>
      </c>
      <c r="I179" s="3" t="s">
        <v>493</v>
      </c>
      <c r="J179" s="13" t="s">
        <v>919</v>
      </c>
      <c r="K179" s="14" t="s">
        <v>920</v>
      </c>
      <c r="L179" s="18">
        <f t="shared" si="7"/>
        <v>2.0925925925925903E-2</v>
      </c>
      <c r="M179">
        <f t="shared" si="8"/>
        <v>6</v>
      </c>
    </row>
    <row r="180" spans="1:13" x14ac:dyDescent="0.25">
      <c r="A180" s="11"/>
      <c r="B180" s="12"/>
      <c r="C180" s="9" t="s">
        <v>921</v>
      </c>
      <c r="D180" s="9" t="s">
        <v>922</v>
      </c>
      <c r="E180" s="9" t="s">
        <v>922</v>
      </c>
      <c r="F180" s="9" t="s">
        <v>452</v>
      </c>
      <c r="G180" s="10" t="s">
        <v>12</v>
      </c>
      <c r="H180" s="5"/>
      <c r="I180" s="6"/>
      <c r="J180" s="7"/>
      <c r="K180" s="8"/>
    </row>
    <row r="181" spans="1:13" x14ac:dyDescent="0.25">
      <c r="A181" s="11"/>
      <c r="B181" s="12"/>
      <c r="C181" s="12"/>
      <c r="D181" s="12"/>
      <c r="E181" s="12"/>
      <c r="F181" s="12"/>
      <c r="G181" s="9" t="s">
        <v>923</v>
      </c>
      <c r="H181" s="9" t="s">
        <v>175</v>
      </c>
      <c r="I181" s="3" t="s">
        <v>493</v>
      </c>
      <c r="J181" s="13" t="s">
        <v>924</v>
      </c>
      <c r="K181" s="14" t="s">
        <v>925</v>
      </c>
      <c r="L181" s="18">
        <f t="shared" si="7"/>
        <v>2.5833333333333305E-2</v>
      </c>
      <c r="M181">
        <f t="shared" si="8"/>
        <v>2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926</v>
      </c>
      <c r="H182" s="9" t="s">
        <v>214</v>
      </c>
      <c r="I182" s="3" t="s">
        <v>493</v>
      </c>
      <c r="J182" s="13" t="s">
        <v>927</v>
      </c>
      <c r="K182" s="14" t="s">
        <v>928</v>
      </c>
      <c r="L182" s="18">
        <f t="shared" si="7"/>
        <v>2.5474537037037059E-2</v>
      </c>
      <c r="M182">
        <f t="shared" si="8"/>
        <v>22</v>
      </c>
    </row>
    <row r="183" spans="1:13" x14ac:dyDescent="0.25">
      <c r="A183" s="3" t="s">
        <v>456</v>
      </c>
      <c r="B183" s="9" t="s">
        <v>457</v>
      </c>
      <c r="C183" s="10" t="s">
        <v>12</v>
      </c>
      <c r="D183" s="5"/>
      <c r="E183" s="5"/>
      <c r="F183" s="5"/>
      <c r="G183" s="5"/>
      <c r="H183" s="5"/>
      <c r="I183" s="6"/>
      <c r="J183" s="7"/>
      <c r="K183" s="8"/>
    </row>
    <row r="184" spans="1:13" x14ac:dyDescent="0.25">
      <c r="A184" s="11"/>
      <c r="B184" s="12"/>
      <c r="C184" s="9" t="s">
        <v>458</v>
      </c>
      <c r="D184" s="9" t="s">
        <v>459</v>
      </c>
      <c r="E184" s="9" t="s">
        <v>460</v>
      </c>
      <c r="F184" s="9" t="s">
        <v>15</v>
      </c>
      <c r="G184" s="9" t="s">
        <v>929</v>
      </c>
      <c r="H184" s="9" t="s">
        <v>175</v>
      </c>
      <c r="I184" s="3" t="s">
        <v>493</v>
      </c>
      <c r="J184" s="13" t="s">
        <v>930</v>
      </c>
      <c r="K184" s="14" t="s">
        <v>931</v>
      </c>
      <c r="L184" s="18">
        <f t="shared" si="7"/>
        <v>1.3749999999999929E-2</v>
      </c>
      <c r="M184">
        <f t="shared" si="8"/>
        <v>18</v>
      </c>
    </row>
    <row r="185" spans="1:13" x14ac:dyDescent="0.25">
      <c r="A185" s="11"/>
      <c r="B185" s="12"/>
      <c r="C185" s="9" t="s">
        <v>932</v>
      </c>
      <c r="D185" s="9" t="s">
        <v>933</v>
      </c>
      <c r="E185" s="9" t="s">
        <v>933</v>
      </c>
      <c r="F185" s="9" t="s">
        <v>15</v>
      </c>
      <c r="G185" s="9" t="s">
        <v>934</v>
      </c>
      <c r="H185" s="9" t="s">
        <v>175</v>
      </c>
      <c r="I185" s="3" t="s">
        <v>493</v>
      </c>
      <c r="J185" s="13" t="s">
        <v>935</v>
      </c>
      <c r="K185" s="14" t="s">
        <v>936</v>
      </c>
      <c r="L185" s="18">
        <f t="shared" si="7"/>
        <v>2.8275462962962961E-2</v>
      </c>
      <c r="M185">
        <f t="shared" si="8"/>
        <v>9</v>
      </c>
    </row>
    <row r="186" spans="1:13" x14ac:dyDescent="0.25">
      <c r="A186" s="11"/>
      <c r="B186" s="12"/>
      <c r="C186" s="9" t="s">
        <v>469</v>
      </c>
      <c r="D186" s="9" t="s">
        <v>470</v>
      </c>
      <c r="E186" s="9" t="s">
        <v>471</v>
      </c>
      <c r="F186" s="9" t="s">
        <v>15</v>
      </c>
      <c r="G186" s="9" t="s">
        <v>937</v>
      </c>
      <c r="H186" s="9" t="s">
        <v>175</v>
      </c>
      <c r="I186" s="3" t="s">
        <v>493</v>
      </c>
      <c r="J186" s="13" t="s">
        <v>938</v>
      </c>
      <c r="K186" s="14" t="s">
        <v>939</v>
      </c>
      <c r="L186" s="18">
        <f t="shared" si="7"/>
        <v>4.4548611111111108E-2</v>
      </c>
      <c r="M186">
        <f t="shared" si="8"/>
        <v>5</v>
      </c>
    </row>
    <row r="187" spans="1:13" x14ac:dyDescent="0.25">
      <c r="A187" s="11"/>
      <c r="B187" s="12"/>
      <c r="C187" s="9" t="s">
        <v>940</v>
      </c>
      <c r="D187" s="9" t="s">
        <v>941</v>
      </c>
      <c r="E187" s="9" t="s">
        <v>942</v>
      </c>
      <c r="F187" s="9" t="s">
        <v>15</v>
      </c>
      <c r="G187" s="10" t="s">
        <v>12</v>
      </c>
      <c r="H187" s="5"/>
      <c r="I187" s="6"/>
      <c r="J187" s="7"/>
      <c r="K187" s="8"/>
    </row>
    <row r="188" spans="1:13" x14ac:dyDescent="0.25">
      <c r="A188" s="11"/>
      <c r="B188" s="12"/>
      <c r="C188" s="12"/>
      <c r="D188" s="12"/>
      <c r="E188" s="12"/>
      <c r="F188" s="12"/>
      <c r="G188" s="9" t="s">
        <v>943</v>
      </c>
      <c r="H188" s="9" t="s">
        <v>175</v>
      </c>
      <c r="I188" s="3" t="s">
        <v>493</v>
      </c>
      <c r="J188" s="13" t="s">
        <v>944</v>
      </c>
      <c r="K188" s="14" t="s">
        <v>945</v>
      </c>
      <c r="L188" s="18">
        <f t="shared" si="7"/>
        <v>3.4930555555555576E-2</v>
      </c>
      <c r="M188">
        <f t="shared" si="8"/>
        <v>7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946</v>
      </c>
      <c r="H189" s="9" t="s">
        <v>175</v>
      </c>
      <c r="I189" s="3" t="s">
        <v>493</v>
      </c>
      <c r="J189" s="13" t="s">
        <v>947</v>
      </c>
      <c r="K189" s="14" t="s">
        <v>948</v>
      </c>
      <c r="L189" s="18">
        <f t="shared" si="7"/>
        <v>1.4224537037036966E-2</v>
      </c>
      <c r="M189">
        <f t="shared" si="8"/>
        <v>16</v>
      </c>
    </row>
    <row r="190" spans="1:13" x14ac:dyDescent="0.25">
      <c r="A190" s="11"/>
      <c r="B190" s="12"/>
      <c r="C190" s="9" t="s">
        <v>949</v>
      </c>
      <c r="D190" s="9" t="s">
        <v>950</v>
      </c>
      <c r="E190" s="9" t="s">
        <v>951</v>
      </c>
      <c r="F190" s="9" t="s">
        <v>15</v>
      </c>
      <c r="G190" s="10" t="s">
        <v>12</v>
      </c>
      <c r="H190" s="5"/>
      <c r="I190" s="6"/>
      <c r="J190" s="7"/>
      <c r="K190" s="8"/>
    </row>
    <row r="191" spans="1:13" x14ac:dyDescent="0.25">
      <c r="A191" s="11"/>
      <c r="B191" s="12"/>
      <c r="C191" s="12"/>
      <c r="D191" s="12"/>
      <c r="E191" s="12"/>
      <c r="F191" s="12"/>
      <c r="G191" s="9" t="s">
        <v>952</v>
      </c>
      <c r="H191" s="9" t="s">
        <v>175</v>
      </c>
      <c r="I191" s="3" t="s">
        <v>493</v>
      </c>
      <c r="J191" s="13" t="s">
        <v>953</v>
      </c>
      <c r="K191" s="14" t="s">
        <v>954</v>
      </c>
      <c r="L191" s="18">
        <f t="shared" si="7"/>
        <v>3.0428240740740797E-2</v>
      </c>
      <c r="M191">
        <f t="shared" si="8"/>
        <v>12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955</v>
      </c>
      <c r="H192" s="9" t="s">
        <v>175</v>
      </c>
      <c r="I192" s="3" t="s">
        <v>493</v>
      </c>
      <c r="J192" s="13" t="s">
        <v>956</v>
      </c>
      <c r="K192" s="14" t="s">
        <v>957</v>
      </c>
      <c r="L192" s="18">
        <f t="shared" si="7"/>
        <v>2.8159722222222183E-2</v>
      </c>
      <c r="M192">
        <f t="shared" si="8"/>
        <v>14</v>
      </c>
    </row>
    <row r="193" spans="1:13" x14ac:dyDescent="0.25">
      <c r="A193" s="3" t="s">
        <v>475</v>
      </c>
      <c r="B193" s="9" t="s">
        <v>476</v>
      </c>
      <c r="C193" s="10" t="s">
        <v>12</v>
      </c>
      <c r="D193" s="5"/>
      <c r="E193" s="5"/>
      <c r="F193" s="5"/>
      <c r="G193" s="5"/>
      <c r="H193" s="5"/>
      <c r="I193" s="6"/>
      <c r="J193" s="7"/>
      <c r="K193" s="8"/>
    </row>
    <row r="194" spans="1:13" x14ac:dyDescent="0.25">
      <c r="A194" s="11"/>
      <c r="B194" s="12"/>
      <c r="C194" s="9" t="s">
        <v>458</v>
      </c>
      <c r="D194" s="9" t="s">
        <v>459</v>
      </c>
      <c r="E194" s="9" t="s">
        <v>460</v>
      </c>
      <c r="F194" s="9" t="s">
        <v>15</v>
      </c>
      <c r="G194" s="10" t="s">
        <v>12</v>
      </c>
      <c r="H194" s="5"/>
      <c r="I194" s="6"/>
      <c r="J194" s="7"/>
      <c r="K194" s="8"/>
    </row>
    <row r="195" spans="1:13" x14ac:dyDescent="0.25">
      <c r="A195" s="11"/>
      <c r="B195" s="12"/>
      <c r="C195" s="12"/>
      <c r="D195" s="12"/>
      <c r="E195" s="12"/>
      <c r="F195" s="12"/>
      <c r="G195" s="9" t="s">
        <v>958</v>
      </c>
      <c r="H195" s="9" t="s">
        <v>17</v>
      </c>
      <c r="I195" s="3" t="s">
        <v>493</v>
      </c>
      <c r="J195" s="13" t="s">
        <v>959</v>
      </c>
      <c r="K195" s="14" t="s">
        <v>960</v>
      </c>
      <c r="L195" s="18">
        <f t="shared" ref="L195:L203" si="9">K195-J195</f>
        <v>2.5196759259259349E-2</v>
      </c>
      <c r="M195">
        <f t="shared" ref="M195:M203" si="10">HOUR(J195)</f>
        <v>11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961</v>
      </c>
      <c r="H196" s="9" t="s">
        <v>17</v>
      </c>
      <c r="I196" s="3" t="s">
        <v>493</v>
      </c>
      <c r="J196" s="13" t="s">
        <v>962</v>
      </c>
      <c r="K196" s="14" t="s">
        <v>963</v>
      </c>
      <c r="L196" s="18">
        <f t="shared" si="9"/>
        <v>2.8275462962962905E-2</v>
      </c>
      <c r="M196">
        <f t="shared" si="10"/>
        <v>15</v>
      </c>
    </row>
    <row r="197" spans="1:13" x14ac:dyDescent="0.25">
      <c r="A197" s="11"/>
      <c r="B197" s="12"/>
      <c r="C197" s="9" t="s">
        <v>932</v>
      </c>
      <c r="D197" s="9" t="s">
        <v>933</v>
      </c>
      <c r="E197" s="9" t="s">
        <v>933</v>
      </c>
      <c r="F197" s="9" t="s">
        <v>15</v>
      </c>
      <c r="G197" s="9" t="s">
        <v>964</v>
      </c>
      <c r="H197" s="9" t="s">
        <v>17</v>
      </c>
      <c r="I197" s="3" t="s">
        <v>493</v>
      </c>
      <c r="J197" s="13" t="s">
        <v>965</v>
      </c>
      <c r="K197" s="14" t="s">
        <v>966</v>
      </c>
      <c r="L197" s="18">
        <f t="shared" si="9"/>
        <v>2.1435185185185168E-2</v>
      </c>
      <c r="M197">
        <f t="shared" si="10"/>
        <v>4</v>
      </c>
    </row>
    <row r="198" spans="1:13" x14ac:dyDescent="0.25">
      <c r="A198" s="11"/>
      <c r="B198" s="12"/>
      <c r="C198" s="9" t="s">
        <v>967</v>
      </c>
      <c r="D198" s="9" t="s">
        <v>968</v>
      </c>
      <c r="E198" s="9" t="s">
        <v>969</v>
      </c>
      <c r="F198" s="9" t="s">
        <v>15</v>
      </c>
      <c r="G198" s="9" t="s">
        <v>970</v>
      </c>
      <c r="H198" s="9" t="s">
        <v>17</v>
      </c>
      <c r="I198" s="3" t="s">
        <v>493</v>
      </c>
      <c r="J198" s="13" t="s">
        <v>971</v>
      </c>
      <c r="K198" s="14" t="s">
        <v>972</v>
      </c>
      <c r="L198" s="18">
        <f t="shared" si="9"/>
        <v>2.1678240740740762E-2</v>
      </c>
      <c r="M198">
        <f t="shared" si="10"/>
        <v>16</v>
      </c>
    </row>
    <row r="199" spans="1:13" x14ac:dyDescent="0.25">
      <c r="A199" s="11"/>
      <c r="B199" s="12"/>
      <c r="C199" s="9" t="s">
        <v>480</v>
      </c>
      <c r="D199" s="9" t="s">
        <v>481</v>
      </c>
      <c r="E199" s="9" t="s">
        <v>482</v>
      </c>
      <c r="F199" s="9" t="s">
        <v>15</v>
      </c>
      <c r="G199" s="9" t="s">
        <v>973</v>
      </c>
      <c r="H199" s="9" t="s">
        <v>17</v>
      </c>
      <c r="I199" s="3" t="s">
        <v>493</v>
      </c>
      <c r="J199" s="13" t="s">
        <v>974</v>
      </c>
      <c r="K199" s="14" t="s">
        <v>975</v>
      </c>
      <c r="L199" s="18">
        <f t="shared" si="9"/>
        <v>3.5428240740740691E-2</v>
      </c>
      <c r="M199">
        <f t="shared" si="10"/>
        <v>15</v>
      </c>
    </row>
    <row r="200" spans="1:13" x14ac:dyDescent="0.25">
      <c r="A200" s="11"/>
      <c r="B200" s="12"/>
      <c r="C200" s="9" t="s">
        <v>976</v>
      </c>
      <c r="D200" s="9" t="s">
        <v>977</v>
      </c>
      <c r="E200" s="9" t="s">
        <v>978</v>
      </c>
      <c r="F200" s="9" t="s">
        <v>15</v>
      </c>
      <c r="G200" s="10" t="s">
        <v>12</v>
      </c>
      <c r="H200" s="5"/>
      <c r="I200" s="6"/>
      <c r="J200" s="7"/>
      <c r="K200" s="8"/>
    </row>
    <row r="201" spans="1:13" x14ac:dyDescent="0.25">
      <c r="A201" s="11"/>
      <c r="B201" s="12"/>
      <c r="C201" s="12"/>
      <c r="D201" s="12"/>
      <c r="E201" s="12"/>
      <c r="F201" s="12"/>
      <c r="G201" s="9" t="s">
        <v>979</v>
      </c>
      <c r="H201" s="9" t="s">
        <v>17</v>
      </c>
      <c r="I201" s="3" t="s">
        <v>493</v>
      </c>
      <c r="J201" s="13" t="s">
        <v>980</v>
      </c>
      <c r="K201" s="14" t="s">
        <v>981</v>
      </c>
      <c r="L201" s="18">
        <f t="shared" si="9"/>
        <v>2.7175925925925937E-2</v>
      </c>
      <c r="M201">
        <f t="shared" si="10"/>
        <v>11</v>
      </c>
    </row>
    <row r="202" spans="1:13" x14ac:dyDescent="0.25">
      <c r="A202" s="11"/>
      <c r="B202" s="12"/>
      <c r="C202" s="12"/>
      <c r="D202" s="12"/>
      <c r="E202" s="12"/>
      <c r="F202" s="12"/>
      <c r="G202" s="9" t="s">
        <v>982</v>
      </c>
      <c r="H202" s="9" t="s">
        <v>17</v>
      </c>
      <c r="I202" s="3" t="s">
        <v>493</v>
      </c>
      <c r="J202" s="13" t="s">
        <v>983</v>
      </c>
      <c r="K202" s="14" t="s">
        <v>984</v>
      </c>
      <c r="L202" s="18">
        <f t="shared" si="9"/>
        <v>2.4178240740740709E-2</v>
      </c>
      <c r="M202">
        <f t="shared" si="10"/>
        <v>14</v>
      </c>
    </row>
    <row r="203" spans="1:13" x14ac:dyDescent="0.25">
      <c r="A203" s="11"/>
      <c r="B203" s="11"/>
      <c r="C203" s="3" t="s">
        <v>949</v>
      </c>
      <c r="D203" s="3" t="s">
        <v>950</v>
      </c>
      <c r="E203" s="3" t="s">
        <v>951</v>
      </c>
      <c r="F203" s="3" t="s">
        <v>15</v>
      </c>
      <c r="G203" s="3" t="s">
        <v>985</v>
      </c>
      <c r="H203" s="3" t="s">
        <v>17</v>
      </c>
      <c r="I203" s="3" t="s">
        <v>493</v>
      </c>
      <c r="J203" s="15" t="s">
        <v>986</v>
      </c>
      <c r="K203" s="16" t="s">
        <v>987</v>
      </c>
      <c r="L203" s="18">
        <f t="shared" si="9"/>
        <v>2.6701388888888955E-2</v>
      </c>
      <c r="M203">
        <f t="shared" si="10"/>
        <v>11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topLeftCell="H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2088</v>
      </c>
      <c r="M1" t="s">
        <v>2085</v>
      </c>
      <c r="O1" t="s">
        <v>2086</v>
      </c>
      <c r="P1" t="s">
        <v>2087</v>
      </c>
      <c r="Q1" t="s">
        <v>2089</v>
      </c>
      <c r="R1" t="s">
        <v>2090</v>
      </c>
      <c r="S1" t="s">
        <v>2091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5.208333333333333</v>
      </c>
      <c r="R2" s="19">
        <v>1.3888888888888888E-2</v>
      </c>
      <c r="S2" s="18">
        <f>AVERAGEIF($R$2:$R$25, "&lt;&gt; 0")</f>
        <v>2.0249220258999768E-2</v>
      </c>
    </row>
    <row r="3" spans="1:19" x14ac:dyDescent="0.25">
      <c r="A3" s="3" t="s">
        <v>119</v>
      </c>
      <c r="B3" s="9" t="s">
        <v>120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5.208333333333333</v>
      </c>
      <c r="R3" s="19">
        <f t="shared" ref="R3:R25" si="1">AVERAGEIF(M:M,O3,L:L)</f>
        <v>1.6319444444444439E-2</v>
      </c>
      <c r="S3" s="18">
        <f t="shared" ref="S3:S25" si="2">AVERAGEIF($R$2:$R$25, "&lt;&gt; 0")</f>
        <v>2.0249220258999768E-2</v>
      </c>
    </row>
    <row r="4" spans="1:19" x14ac:dyDescent="0.25">
      <c r="A4" s="11"/>
      <c r="B4" s="12"/>
      <c r="C4" s="9" t="s">
        <v>121</v>
      </c>
      <c r="D4" s="9" t="s">
        <v>122</v>
      </c>
      <c r="E4" s="9" t="s">
        <v>122</v>
      </c>
      <c r="F4" s="9" t="s">
        <v>15</v>
      </c>
      <c r="G4" s="9" t="s">
        <v>988</v>
      </c>
      <c r="H4" s="9" t="s">
        <v>17</v>
      </c>
      <c r="I4" s="3" t="s">
        <v>989</v>
      </c>
      <c r="J4" s="13" t="s">
        <v>990</v>
      </c>
      <c r="K4" s="14" t="s">
        <v>991</v>
      </c>
      <c r="L4" s="18">
        <f t="shared" ref="L4:L66" si="3">K4-J4</f>
        <v>2.0497685185185216E-2</v>
      </c>
      <c r="M4">
        <f t="shared" ref="M4:M66" si="4">HOUR(J4)</f>
        <v>4</v>
      </c>
      <c r="O4">
        <v>2</v>
      </c>
      <c r="P4">
        <f>COUNTIF(M:M,"2")</f>
        <v>4</v>
      </c>
      <c r="Q4">
        <f t="shared" si="0"/>
        <v>5.208333333333333</v>
      </c>
      <c r="R4" s="19">
        <f t="shared" si="1"/>
        <v>1.3929398148148149E-2</v>
      </c>
      <c r="S4" s="18">
        <f t="shared" si="2"/>
        <v>2.0249220258999768E-2</v>
      </c>
    </row>
    <row r="5" spans="1:19" x14ac:dyDescent="0.25">
      <c r="A5" s="11"/>
      <c r="B5" s="12"/>
      <c r="C5" s="9" t="s">
        <v>24</v>
      </c>
      <c r="D5" s="9" t="s">
        <v>25</v>
      </c>
      <c r="E5" s="9" t="s">
        <v>25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4</v>
      </c>
      <c r="Q5">
        <f t="shared" si="0"/>
        <v>5.208333333333333</v>
      </c>
      <c r="R5" s="19">
        <f t="shared" si="1"/>
        <v>2.0584490740740757E-2</v>
      </c>
      <c r="S5" s="18">
        <f t="shared" si="2"/>
        <v>2.0249220258999768E-2</v>
      </c>
    </row>
    <row r="6" spans="1:19" x14ac:dyDescent="0.25">
      <c r="A6" s="11"/>
      <c r="B6" s="12"/>
      <c r="C6" s="12"/>
      <c r="D6" s="12"/>
      <c r="E6" s="12"/>
      <c r="F6" s="12"/>
      <c r="G6" s="9" t="s">
        <v>992</v>
      </c>
      <c r="H6" s="9" t="s">
        <v>17</v>
      </c>
      <c r="I6" s="3" t="s">
        <v>989</v>
      </c>
      <c r="J6" s="13" t="s">
        <v>993</v>
      </c>
      <c r="K6" s="14" t="s">
        <v>994</v>
      </c>
      <c r="L6" s="18">
        <f t="shared" si="3"/>
        <v>1.9328703703703709E-2</v>
      </c>
      <c r="M6">
        <f t="shared" si="4"/>
        <v>8</v>
      </c>
      <c r="O6">
        <v>4</v>
      </c>
      <c r="P6">
        <f>COUNTIF(M:M,"4")</f>
        <v>7</v>
      </c>
      <c r="Q6">
        <f t="shared" si="0"/>
        <v>5.208333333333333</v>
      </c>
      <c r="R6" s="19">
        <f t="shared" si="1"/>
        <v>2.4578373015873022E-2</v>
      </c>
      <c r="S6" s="18">
        <f t="shared" si="2"/>
        <v>2.0249220258999768E-2</v>
      </c>
    </row>
    <row r="7" spans="1:19" x14ac:dyDescent="0.25">
      <c r="A7" s="11"/>
      <c r="B7" s="12"/>
      <c r="C7" s="12"/>
      <c r="D7" s="12"/>
      <c r="E7" s="12"/>
      <c r="F7" s="12"/>
      <c r="G7" s="9" t="s">
        <v>995</v>
      </c>
      <c r="H7" s="9" t="s">
        <v>17</v>
      </c>
      <c r="I7" s="3" t="s">
        <v>989</v>
      </c>
      <c r="J7" s="13" t="s">
        <v>996</v>
      </c>
      <c r="K7" s="14" t="s">
        <v>997</v>
      </c>
      <c r="L7" s="18">
        <f t="shared" si="3"/>
        <v>1.4699074074074114E-2</v>
      </c>
      <c r="M7">
        <f t="shared" si="4"/>
        <v>11</v>
      </c>
      <c r="O7">
        <v>5</v>
      </c>
      <c r="P7">
        <f>COUNTIF(M:M,"5")</f>
        <v>7</v>
      </c>
      <c r="Q7">
        <f t="shared" si="0"/>
        <v>5.208333333333333</v>
      </c>
      <c r="R7" s="19">
        <f t="shared" si="1"/>
        <v>2.119543650793651E-2</v>
      </c>
      <c r="S7" s="18">
        <f t="shared" si="2"/>
        <v>2.0249220258999768E-2</v>
      </c>
    </row>
    <row r="8" spans="1:19" x14ac:dyDescent="0.25">
      <c r="A8" s="11"/>
      <c r="B8" s="12"/>
      <c r="C8" s="12"/>
      <c r="D8" s="12"/>
      <c r="E8" s="12"/>
      <c r="F8" s="12"/>
      <c r="G8" s="9" t="s">
        <v>998</v>
      </c>
      <c r="H8" s="9" t="s">
        <v>17</v>
      </c>
      <c r="I8" s="3" t="s">
        <v>989</v>
      </c>
      <c r="J8" s="13" t="s">
        <v>999</v>
      </c>
      <c r="K8" s="14" t="s">
        <v>1000</v>
      </c>
      <c r="L8" s="18">
        <f t="shared" si="3"/>
        <v>2.2534722222222192E-2</v>
      </c>
      <c r="M8">
        <f t="shared" si="4"/>
        <v>15</v>
      </c>
      <c r="O8">
        <v>6</v>
      </c>
      <c r="P8">
        <f>COUNTIF(M:M,"6")</f>
        <v>4</v>
      </c>
      <c r="Q8">
        <f t="shared" si="0"/>
        <v>5.208333333333333</v>
      </c>
      <c r="R8" s="19">
        <f t="shared" si="1"/>
        <v>1.4088541666666662E-2</v>
      </c>
      <c r="S8" s="18">
        <f t="shared" si="2"/>
        <v>2.0249220258999768E-2</v>
      </c>
    </row>
    <row r="9" spans="1:19" x14ac:dyDescent="0.25">
      <c r="A9" s="11"/>
      <c r="B9" s="12"/>
      <c r="C9" s="9" t="s">
        <v>29</v>
      </c>
      <c r="D9" s="9" t="s">
        <v>30</v>
      </c>
      <c r="E9" s="9" t="s">
        <v>30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11</v>
      </c>
      <c r="Q9">
        <f t="shared" si="0"/>
        <v>5.208333333333333</v>
      </c>
      <c r="R9" s="19">
        <f t="shared" si="1"/>
        <v>1.8017676767676762E-2</v>
      </c>
      <c r="S9" s="18">
        <f t="shared" si="2"/>
        <v>2.0249220258999768E-2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1001</v>
      </c>
      <c r="H10" s="9" t="s">
        <v>38</v>
      </c>
      <c r="I10" s="3" t="s">
        <v>989</v>
      </c>
      <c r="J10" s="13" t="s">
        <v>1002</v>
      </c>
      <c r="K10" s="14" t="s">
        <v>1003</v>
      </c>
      <c r="L10" s="18">
        <f t="shared" si="3"/>
        <v>2.4560185185185213E-2</v>
      </c>
      <c r="M10">
        <f t="shared" si="4"/>
        <v>5</v>
      </c>
      <c r="O10">
        <v>8</v>
      </c>
      <c r="P10">
        <f>COUNTIF(M:M,"8")</f>
        <v>8</v>
      </c>
      <c r="Q10">
        <f t="shared" si="0"/>
        <v>5.208333333333333</v>
      </c>
      <c r="R10" s="19">
        <f t="shared" si="1"/>
        <v>2.240596064814817E-2</v>
      </c>
      <c r="S10" s="18">
        <f t="shared" si="2"/>
        <v>2.0249220258999768E-2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1004</v>
      </c>
      <c r="H11" s="9" t="s">
        <v>17</v>
      </c>
      <c r="I11" s="3" t="s">
        <v>989</v>
      </c>
      <c r="J11" s="13" t="s">
        <v>1005</v>
      </c>
      <c r="K11" s="14" t="s">
        <v>1006</v>
      </c>
      <c r="L11" s="18">
        <f t="shared" si="3"/>
        <v>1.7291666666666705E-2</v>
      </c>
      <c r="M11">
        <f t="shared" si="4"/>
        <v>8</v>
      </c>
      <c r="O11">
        <v>9</v>
      </c>
      <c r="P11">
        <f>COUNTIF(M:M,"9")</f>
        <v>17</v>
      </c>
      <c r="Q11">
        <f t="shared" si="0"/>
        <v>5.208333333333333</v>
      </c>
      <c r="R11" s="19">
        <f t="shared" si="1"/>
        <v>4.0577342047930287E-2</v>
      </c>
      <c r="S11" s="18">
        <f t="shared" si="2"/>
        <v>2.0249220258999768E-2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1007</v>
      </c>
      <c r="H12" s="9" t="s">
        <v>38</v>
      </c>
      <c r="I12" s="3" t="s">
        <v>989</v>
      </c>
      <c r="J12" s="13" t="s">
        <v>1008</v>
      </c>
      <c r="K12" s="14" t="s">
        <v>1009</v>
      </c>
      <c r="L12" s="18">
        <f t="shared" si="3"/>
        <v>2.8043981481481461E-2</v>
      </c>
      <c r="M12">
        <f t="shared" si="4"/>
        <v>10</v>
      </c>
      <c r="O12">
        <v>10</v>
      </c>
      <c r="P12">
        <f>COUNTIF(M:M,"10")</f>
        <v>7</v>
      </c>
      <c r="Q12">
        <f t="shared" si="0"/>
        <v>5.208333333333333</v>
      </c>
      <c r="R12" s="19">
        <f t="shared" si="1"/>
        <v>3.1598875661375661E-2</v>
      </c>
      <c r="S12" s="18">
        <f t="shared" si="2"/>
        <v>2.0249220258999768E-2</v>
      </c>
    </row>
    <row r="13" spans="1:19" x14ac:dyDescent="0.25">
      <c r="A13" s="11"/>
      <c r="B13" s="12"/>
      <c r="C13" s="9" t="s">
        <v>95</v>
      </c>
      <c r="D13" s="9" t="s">
        <v>96</v>
      </c>
      <c r="E13" s="9" t="s">
        <v>96</v>
      </c>
      <c r="F13" s="9" t="s">
        <v>15</v>
      </c>
      <c r="G13" s="9" t="s">
        <v>1010</v>
      </c>
      <c r="H13" s="9" t="s">
        <v>17</v>
      </c>
      <c r="I13" s="3" t="s">
        <v>989</v>
      </c>
      <c r="J13" s="13" t="s">
        <v>1011</v>
      </c>
      <c r="K13" s="14" t="s">
        <v>1012</v>
      </c>
      <c r="L13" s="18">
        <f t="shared" si="3"/>
        <v>1.9664351851851836E-2</v>
      </c>
      <c r="M13">
        <f t="shared" si="4"/>
        <v>5</v>
      </c>
      <c r="O13">
        <v>11</v>
      </c>
      <c r="P13">
        <f>COUNTIF(M:M,"11")</f>
        <v>9</v>
      </c>
      <c r="Q13">
        <f t="shared" si="0"/>
        <v>5.208333333333333</v>
      </c>
      <c r="R13" s="19">
        <f t="shared" si="1"/>
        <v>2.8353909465020595E-2</v>
      </c>
      <c r="S13" s="18">
        <f t="shared" si="2"/>
        <v>2.0249220258999768E-2</v>
      </c>
    </row>
    <row r="14" spans="1:19" x14ac:dyDescent="0.25">
      <c r="A14" s="11"/>
      <c r="B14" s="12"/>
      <c r="C14" s="9" t="s">
        <v>535</v>
      </c>
      <c r="D14" s="9" t="s">
        <v>536</v>
      </c>
      <c r="E14" s="9" t="s">
        <v>536</v>
      </c>
      <c r="F14" s="9" t="s">
        <v>15</v>
      </c>
      <c r="G14" s="9" t="s">
        <v>1013</v>
      </c>
      <c r="H14" s="9" t="s">
        <v>17</v>
      </c>
      <c r="I14" s="3" t="s">
        <v>989</v>
      </c>
      <c r="J14" s="13" t="s">
        <v>1014</v>
      </c>
      <c r="K14" s="14" t="s">
        <v>1015</v>
      </c>
      <c r="L14" s="18">
        <f t="shared" si="3"/>
        <v>1.6874999999999973E-2</v>
      </c>
      <c r="M14">
        <f t="shared" si="4"/>
        <v>16</v>
      </c>
      <c r="O14">
        <v>12</v>
      </c>
      <c r="P14">
        <f>COUNTIF(M:M,"12")</f>
        <v>7</v>
      </c>
      <c r="Q14">
        <f t="shared" si="0"/>
        <v>5.208333333333333</v>
      </c>
      <c r="R14" s="19">
        <f t="shared" si="1"/>
        <v>3.3182870370370376E-2</v>
      </c>
      <c r="S14" s="18">
        <f t="shared" si="2"/>
        <v>2.0249220258999768E-2</v>
      </c>
    </row>
    <row r="15" spans="1:19" x14ac:dyDescent="0.25">
      <c r="A15" s="11"/>
      <c r="B15" s="12"/>
      <c r="C15" s="9" t="s">
        <v>540</v>
      </c>
      <c r="D15" s="9" t="s">
        <v>541</v>
      </c>
      <c r="E15" s="9" t="s">
        <v>541</v>
      </c>
      <c r="F15" s="9" t="s">
        <v>15</v>
      </c>
      <c r="G15" s="9" t="s">
        <v>1016</v>
      </c>
      <c r="H15" s="9" t="s">
        <v>17</v>
      </c>
      <c r="I15" s="3" t="s">
        <v>989</v>
      </c>
      <c r="J15" s="13" t="s">
        <v>1017</v>
      </c>
      <c r="K15" s="14" t="s">
        <v>1018</v>
      </c>
      <c r="L15" s="18">
        <f t="shared" si="3"/>
        <v>1.5254629629629535E-2</v>
      </c>
      <c r="M15">
        <f t="shared" si="4"/>
        <v>16</v>
      </c>
      <c r="O15">
        <v>13</v>
      </c>
      <c r="P15">
        <f>COUNTIF(M:M,"13")</f>
        <v>7</v>
      </c>
      <c r="Q15">
        <f t="shared" si="0"/>
        <v>5.208333333333333</v>
      </c>
      <c r="R15" s="19">
        <f t="shared" si="1"/>
        <v>1.7764550264550229E-2</v>
      </c>
      <c r="S15" s="18">
        <f t="shared" si="2"/>
        <v>2.0249220258999768E-2</v>
      </c>
    </row>
    <row r="16" spans="1:19" x14ac:dyDescent="0.25">
      <c r="A16" s="3" t="s">
        <v>170</v>
      </c>
      <c r="B16" s="9" t="s">
        <v>171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6</v>
      </c>
      <c r="Q16">
        <f t="shared" si="0"/>
        <v>5.208333333333333</v>
      </c>
      <c r="R16" s="19">
        <f t="shared" si="1"/>
        <v>1.9818672839506168E-2</v>
      </c>
      <c r="S16" s="18">
        <f t="shared" si="2"/>
        <v>2.0249220258999768E-2</v>
      </c>
    </row>
    <row r="17" spans="1:19" x14ac:dyDescent="0.25">
      <c r="A17" s="11"/>
      <c r="B17" s="12"/>
      <c r="C17" s="9" t="s">
        <v>172</v>
      </c>
      <c r="D17" s="9" t="s">
        <v>173</v>
      </c>
      <c r="E17" s="10" t="s">
        <v>12</v>
      </c>
      <c r="F17" s="5"/>
      <c r="G17" s="5"/>
      <c r="H17" s="5"/>
      <c r="I17" s="6"/>
      <c r="J17" s="7"/>
      <c r="K17" s="8"/>
      <c r="O17">
        <v>15</v>
      </c>
      <c r="P17">
        <f>COUNTIF(M:M,"15")</f>
        <v>5</v>
      </c>
      <c r="Q17">
        <f t="shared" si="0"/>
        <v>5.208333333333333</v>
      </c>
      <c r="R17" s="19">
        <f t="shared" si="1"/>
        <v>1.8993055555555572E-2</v>
      </c>
      <c r="S17" s="18">
        <f t="shared" si="2"/>
        <v>2.0249220258999768E-2</v>
      </c>
    </row>
    <row r="18" spans="1:19" x14ac:dyDescent="0.25">
      <c r="A18" s="11"/>
      <c r="B18" s="12"/>
      <c r="C18" s="12"/>
      <c r="D18" s="12"/>
      <c r="E18" s="9" t="s">
        <v>173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7</v>
      </c>
      <c r="Q18">
        <f t="shared" si="0"/>
        <v>5.208333333333333</v>
      </c>
      <c r="R18" s="19">
        <f t="shared" si="1"/>
        <v>2.2114748677248657E-2</v>
      </c>
      <c r="S18" s="18">
        <f t="shared" si="2"/>
        <v>2.0249220258999768E-2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1019</v>
      </c>
      <c r="H19" s="9" t="s">
        <v>175</v>
      </c>
      <c r="I19" s="3" t="s">
        <v>989</v>
      </c>
      <c r="J19" s="13" t="s">
        <v>1020</v>
      </c>
      <c r="K19" s="14" t="s">
        <v>1021</v>
      </c>
      <c r="L19" s="18">
        <f t="shared" si="3"/>
        <v>1.8344907407407407E-2</v>
      </c>
      <c r="M19">
        <f t="shared" si="4"/>
        <v>1</v>
      </c>
      <c r="O19">
        <v>17</v>
      </c>
      <c r="P19">
        <f>COUNTIF(M:M,"17")</f>
        <v>1</v>
      </c>
      <c r="Q19">
        <f t="shared" si="0"/>
        <v>5.208333333333333</v>
      </c>
      <c r="R19" s="19">
        <f t="shared" si="1"/>
        <v>9.9074074074073648E-3</v>
      </c>
      <c r="S19" s="18">
        <f t="shared" si="2"/>
        <v>2.0249220258999768E-2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1022</v>
      </c>
      <c r="H20" s="9" t="s">
        <v>175</v>
      </c>
      <c r="I20" s="3" t="s">
        <v>989</v>
      </c>
      <c r="J20" s="13" t="s">
        <v>1023</v>
      </c>
      <c r="K20" s="14" t="s">
        <v>1024</v>
      </c>
      <c r="L20" s="18">
        <f t="shared" si="3"/>
        <v>1.8344907407407407E-2</v>
      </c>
      <c r="M20">
        <f t="shared" si="4"/>
        <v>7</v>
      </c>
      <c r="O20">
        <v>18</v>
      </c>
      <c r="P20">
        <f>COUNTIF(M:M,"18")</f>
        <v>2</v>
      </c>
      <c r="Q20">
        <f t="shared" si="0"/>
        <v>5.208333333333333</v>
      </c>
      <c r="R20" s="19">
        <f t="shared" si="1"/>
        <v>1.4803240740740797E-2</v>
      </c>
      <c r="S20" s="18">
        <f t="shared" si="2"/>
        <v>2.0249220258999768E-2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1025</v>
      </c>
      <c r="H21" s="9" t="s">
        <v>175</v>
      </c>
      <c r="I21" s="3" t="s">
        <v>989</v>
      </c>
      <c r="J21" s="13" t="s">
        <v>1026</v>
      </c>
      <c r="K21" s="14" t="s">
        <v>1027</v>
      </c>
      <c r="L21" s="18">
        <f t="shared" si="3"/>
        <v>2.2129629629629721E-2</v>
      </c>
      <c r="M21">
        <f t="shared" si="4"/>
        <v>9</v>
      </c>
      <c r="O21">
        <v>19</v>
      </c>
      <c r="P21">
        <f>COUNTIF(M:M,"19")</f>
        <v>0</v>
      </c>
      <c r="Q21">
        <f t="shared" si="0"/>
        <v>5.208333333333333</v>
      </c>
      <c r="R21" s="19">
        <v>0</v>
      </c>
      <c r="S21" s="18">
        <f t="shared" si="2"/>
        <v>2.0249220258999768E-2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1028</v>
      </c>
      <c r="H22" s="9" t="s">
        <v>175</v>
      </c>
      <c r="I22" s="3" t="s">
        <v>989</v>
      </c>
      <c r="J22" s="13" t="s">
        <v>1029</v>
      </c>
      <c r="K22" s="14" t="s">
        <v>1030</v>
      </c>
      <c r="L22" s="18">
        <f t="shared" si="3"/>
        <v>2.5937500000000002E-2</v>
      </c>
      <c r="M22">
        <f t="shared" si="4"/>
        <v>11</v>
      </c>
      <c r="O22">
        <v>20</v>
      </c>
      <c r="P22">
        <f>COUNTIF(M:M,"20")</f>
        <v>3</v>
      </c>
      <c r="Q22">
        <f t="shared" si="0"/>
        <v>5.208333333333333</v>
      </c>
      <c r="R22" s="19">
        <f t="shared" si="1"/>
        <v>1.7889660493827158E-2</v>
      </c>
      <c r="S22" s="18">
        <f t="shared" si="2"/>
        <v>2.0249220258999768E-2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1031</v>
      </c>
      <c r="H23" s="9" t="s">
        <v>175</v>
      </c>
      <c r="I23" s="3" t="s">
        <v>989</v>
      </c>
      <c r="J23" s="13" t="s">
        <v>1032</v>
      </c>
      <c r="K23" s="14" t="s">
        <v>1033</v>
      </c>
      <c r="L23" s="18">
        <f t="shared" si="3"/>
        <v>2.3773148148148127E-2</v>
      </c>
      <c r="M23">
        <f t="shared" si="4"/>
        <v>16</v>
      </c>
      <c r="O23">
        <v>21</v>
      </c>
      <c r="P23">
        <f>COUNTIF(M:M,"21")</f>
        <v>1</v>
      </c>
      <c r="Q23">
        <f t="shared" si="0"/>
        <v>5.208333333333333</v>
      </c>
      <c r="R23" s="19">
        <f t="shared" si="1"/>
        <v>1.1562500000000031E-2</v>
      </c>
      <c r="S23" s="18">
        <f t="shared" si="2"/>
        <v>2.0249220258999768E-2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1034</v>
      </c>
      <c r="H24" s="9" t="s">
        <v>175</v>
      </c>
      <c r="I24" s="3" t="s">
        <v>989</v>
      </c>
      <c r="J24" s="13" t="s">
        <v>1035</v>
      </c>
      <c r="K24" s="14" t="s">
        <v>1036</v>
      </c>
      <c r="L24" s="18">
        <f t="shared" si="3"/>
        <v>1.5543981481481506E-2</v>
      </c>
      <c r="M24">
        <f t="shared" si="4"/>
        <v>20</v>
      </c>
      <c r="O24">
        <v>22</v>
      </c>
      <c r="P24">
        <f>COUNTIF(M:M,"22")</f>
        <v>2</v>
      </c>
      <c r="Q24">
        <f t="shared" si="0"/>
        <v>5.208333333333333</v>
      </c>
      <c r="R24" s="19">
        <f t="shared" si="1"/>
        <v>2.0619212962962985E-2</v>
      </c>
      <c r="S24" s="18">
        <f t="shared" si="2"/>
        <v>2.0249220258999768E-2</v>
      </c>
    </row>
    <row r="25" spans="1:19" x14ac:dyDescent="0.25">
      <c r="A25" s="11"/>
      <c r="B25" s="12"/>
      <c r="C25" s="12"/>
      <c r="D25" s="12"/>
      <c r="E25" s="9" t="s">
        <v>579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3</v>
      </c>
      <c r="Q25">
        <f t="shared" si="0"/>
        <v>5.208333333333333</v>
      </c>
      <c r="R25" s="19">
        <f t="shared" si="1"/>
        <v>1.3537808641975327E-2</v>
      </c>
      <c r="S25" s="18">
        <f t="shared" si="2"/>
        <v>2.0249220258999768E-2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1037</v>
      </c>
      <c r="H26" s="9" t="s">
        <v>214</v>
      </c>
      <c r="I26" s="3" t="s">
        <v>989</v>
      </c>
      <c r="J26" s="13" t="s">
        <v>1038</v>
      </c>
      <c r="K26" s="14" t="s">
        <v>1039</v>
      </c>
      <c r="L26" s="18">
        <f t="shared" si="3"/>
        <v>1.2719907407407416E-2</v>
      </c>
      <c r="M26">
        <f t="shared" si="4"/>
        <v>6</v>
      </c>
    </row>
    <row r="27" spans="1:19" x14ac:dyDescent="0.25">
      <c r="A27" s="11"/>
      <c r="B27" s="12"/>
      <c r="C27" s="12"/>
      <c r="D27" s="12"/>
      <c r="E27" s="12"/>
      <c r="F27" s="12"/>
      <c r="G27" s="9" t="s">
        <v>1040</v>
      </c>
      <c r="H27" s="9" t="s">
        <v>214</v>
      </c>
      <c r="I27" s="3" t="s">
        <v>989</v>
      </c>
      <c r="J27" s="13" t="s">
        <v>1041</v>
      </c>
      <c r="K27" s="14" t="s">
        <v>1042</v>
      </c>
      <c r="L27" s="18">
        <f t="shared" si="3"/>
        <v>1.1643518518518581E-2</v>
      </c>
      <c r="M27">
        <f t="shared" si="4"/>
        <v>10</v>
      </c>
    </row>
    <row r="28" spans="1:19" x14ac:dyDescent="0.25">
      <c r="A28" s="11"/>
      <c r="B28" s="12"/>
      <c r="C28" s="12"/>
      <c r="D28" s="12"/>
      <c r="E28" s="12"/>
      <c r="F28" s="12"/>
      <c r="G28" s="9" t="s">
        <v>1043</v>
      </c>
      <c r="H28" s="9" t="s">
        <v>214</v>
      </c>
      <c r="I28" s="3" t="s">
        <v>989</v>
      </c>
      <c r="J28" s="13" t="s">
        <v>1044</v>
      </c>
      <c r="K28" s="14" t="s">
        <v>1045</v>
      </c>
      <c r="L28" s="18">
        <f t="shared" si="3"/>
        <v>1.4976851851851825E-2</v>
      </c>
      <c r="M28">
        <f t="shared" si="4"/>
        <v>13</v>
      </c>
    </row>
    <row r="29" spans="1:19" x14ac:dyDescent="0.25">
      <c r="A29" s="11"/>
      <c r="B29" s="12"/>
      <c r="C29" s="9" t="s">
        <v>196</v>
      </c>
      <c r="D29" s="9" t="s">
        <v>197</v>
      </c>
      <c r="E29" s="9" t="s">
        <v>197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1046</v>
      </c>
      <c r="H30" s="9" t="s">
        <v>175</v>
      </c>
      <c r="I30" s="3" t="s">
        <v>989</v>
      </c>
      <c r="J30" s="13" t="s">
        <v>1047</v>
      </c>
      <c r="K30" s="14" t="s">
        <v>1048</v>
      </c>
      <c r="L30" s="18">
        <f t="shared" si="3"/>
        <v>1.5277777777777807E-2</v>
      </c>
      <c r="M30">
        <f t="shared" si="4"/>
        <v>4</v>
      </c>
    </row>
    <row r="31" spans="1:19" x14ac:dyDescent="0.25">
      <c r="A31" s="11"/>
      <c r="B31" s="12"/>
      <c r="C31" s="12"/>
      <c r="D31" s="12"/>
      <c r="E31" s="12"/>
      <c r="F31" s="12"/>
      <c r="G31" s="9" t="s">
        <v>1049</v>
      </c>
      <c r="H31" s="9" t="s">
        <v>175</v>
      </c>
      <c r="I31" s="3" t="s">
        <v>989</v>
      </c>
      <c r="J31" s="13" t="s">
        <v>1050</v>
      </c>
      <c r="K31" s="14" t="s">
        <v>1051</v>
      </c>
      <c r="L31" s="18">
        <f t="shared" si="3"/>
        <v>1.5740740740740722E-2</v>
      </c>
      <c r="M31">
        <f t="shared" si="4"/>
        <v>9</v>
      </c>
    </row>
    <row r="32" spans="1:19" x14ac:dyDescent="0.25">
      <c r="A32" s="11"/>
      <c r="B32" s="12"/>
      <c r="C32" s="12"/>
      <c r="D32" s="12"/>
      <c r="E32" s="12"/>
      <c r="F32" s="12"/>
      <c r="G32" s="9" t="s">
        <v>1052</v>
      </c>
      <c r="H32" s="9" t="s">
        <v>175</v>
      </c>
      <c r="I32" s="3" t="s">
        <v>989</v>
      </c>
      <c r="J32" s="13" t="s">
        <v>1053</v>
      </c>
      <c r="K32" s="14" t="s">
        <v>1054</v>
      </c>
      <c r="L32" s="18">
        <f t="shared" si="3"/>
        <v>1.7407407407407316E-2</v>
      </c>
      <c r="M32">
        <f t="shared" si="4"/>
        <v>12</v>
      </c>
    </row>
    <row r="33" spans="1:13" x14ac:dyDescent="0.25">
      <c r="A33" s="11"/>
      <c r="B33" s="12"/>
      <c r="C33" s="12"/>
      <c r="D33" s="12"/>
      <c r="E33" s="12"/>
      <c r="F33" s="12"/>
      <c r="G33" s="9" t="s">
        <v>1055</v>
      </c>
      <c r="H33" s="9" t="s">
        <v>175</v>
      </c>
      <c r="I33" s="3" t="s">
        <v>989</v>
      </c>
      <c r="J33" s="13" t="s">
        <v>1056</v>
      </c>
      <c r="K33" s="14" t="s">
        <v>1057</v>
      </c>
      <c r="L33" s="18">
        <f t="shared" si="3"/>
        <v>1.5682870370370305E-2</v>
      </c>
      <c r="M33">
        <f t="shared" si="4"/>
        <v>14</v>
      </c>
    </row>
    <row r="34" spans="1:13" x14ac:dyDescent="0.25">
      <c r="A34" s="11"/>
      <c r="B34" s="12"/>
      <c r="C34" s="9" t="s">
        <v>217</v>
      </c>
      <c r="D34" s="9" t="s">
        <v>218</v>
      </c>
      <c r="E34" s="9" t="s">
        <v>218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1058</v>
      </c>
      <c r="H35" s="9" t="s">
        <v>175</v>
      </c>
      <c r="I35" s="3" t="s">
        <v>989</v>
      </c>
      <c r="J35" s="13" t="s">
        <v>1059</v>
      </c>
      <c r="K35" s="14" t="s">
        <v>1060</v>
      </c>
      <c r="L35" s="18">
        <f t="shared" si="3"/>
        <v>1.3171296296296292E-2</v>
      </c>
      <c r="M35">
        <f t="shared" si="4"/>
        <v>2</v>
      </c>
    </row>
    <row r="36" spans="1:13" x14ac:dyDescent="0.25">
      <c r="A36" s="11"/>
      <c r="B36" s="12"/>
      <c r="C36" s="12"/>
      <c r="D36" s="12"/>
      <c r="E36" s="12"/>
      <c r="F36" s="12"/>
      <c r="G36" s="9" t="s">
        <v>1061</v>
      </c>
      <c r="H36" s="9" t="s">
        <v>175</v>
      </c>
      <c r="I36" s="3" t="s">
        <v>989</v>
      </c>
      <c r="J36" s="13" t="s">
        <v>1062</v>
      </c>
      <c r="K36" s="14" t="s">
        <v>1063</v>
      </c>
      <c r="L36" s="18">
        <f t="shared" si="3"/>
        <v>1.4884259259259264E-2</v>
      </c>
      <c r="M36">
        <f t="shared" si="4"/>
        <v>5</v>
      </c>
    </row>
    <row r="37" spans="1:13" x14ac:dyDescent="0.25">
      <c r="A37" s="11"/>
      <c r="B37" s="12"/>
      <c r="C37" s="9" t="s">
        <v>354</v>
      </c>
      <c r="D37" s="9" t="s">
        <v>355</v>
      </c>
      <c r="E37" s="9" t="s">
        <v>355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1064</v>
      </c>
      <c r="H38" s="9" t="s">
        <v>175</v>
      </c>
      <c r="I38" s="3" t="s">
        <v>989</v>
      </c>
      <c r="J38" s="13" t="s">
        <v>1065</v>
      </c>
      <c r="K38" s="14" t="s">
        <v>1066</v>
      </c>
      <c r="L38" s="18">
        <f t="shared" si="3"/>
        <v>1.25925925925926E-2</v>
      </c>
      <c r="M38">
        <f t="shared" si="4"/>
        <v>9</v>
      </c>
    </row>
    <row r="39" spans="1:13" x14ac:dyDescent="0.25">
      <c r="A39" s="11"/>
      <c r="B39" s="12"/>
      <c r="C39" s="12"/>
      <c r="D39" s="12"/>
      <c r="E39" s="12"/>
      <c r="F39" s="12"/>
      <c r="G39" s="9" t="s">
        <v>1067</v>
      </c>
      <c r="H39" s="9" t="s">
        <v>175</v>
      </c>
      <c r="I39" s="3" t="s">
        <v>989</v>
      </c>
      <c r="J39" s="13" t="s">
        <v>1068</v>
      </c>
      <c r="K39" s="14" t="s">
        <v>1069</v>
      </c>
      <c r="L39" s="18">
        <f t="shared" si="3"/>
        <v>3.4745370370370399E-2</v>
      </c>
      <c r="M39">
        <f t="shared" si="4"/>
        <v>12</v>
      </c>
    </row>
    <row r="40" spans="1:13" x14ac:dyDescent="0.25">
      <c r="A40" s="11"/>
      <c r="B40" s="12"/>
      <c r="C40" s="12"/>
      <c r="D40" s="12"/>
      <c r="E40" s="12"/>
      <c r="F40" s="12"/>
      <c r="G40" s="9" t="s">
        <v>1070</v>
      </c>
      <c r="H40" s="9" t="s">
        <v>175</v>
      </c>
      <c r="I40" s="3" t="s">
        <v>989</v>
      </c>
      <c r="J40" s="13" t="s">
        <v>1071</v>
      </c>
      <c r="K40" s="14" t="s">
        <v>1072</v>
      </c>
      <c r="L40" s="18">
        <f t="shared" si="3"/>
        <v>2.2766203703703636E-2</v>
      </c>
      <c r="M40">
        <f t="shared" si="4"/>
        <v>13</v>
      </c>
    </row>
    <row r="41" spans="1:13" x14ac:dyDescent="0.25">
      <c r="A41" s="11"/>
      <c r="B41" s="12"/>
      <c r="C41" s="9" t="s">
        <v>222</v>
      </c>
      <c r="D41" s="9" t="s">
        <v>223</v>
      </c>
      <c r="E41" s="9" t="s">
        <v>223</v>
      </c>
      <c r="F41" s="9" t="s">
        <v>15</v>
      </c>
      <c r="G41" s="10" t="s">
        <v>12</v>
      </c>
      <c r="H41" s="5"/>
      <c r="I41" s="6"/>
      <c r="J41" s="7"/>
      <c r="K41" s="8"/>
    </row>
    <row r="42" spans="1:13" x14ac:dyDescent="0.25">
      <c r="A42" s="11"/>
      <c r="B42" s="12"/>
      <c r="C42" s="12"/>
      <c r="D42" s="12"/>
      <c r="E42" s="12"/>
      <c r="F42" s="12"/>
      <c r="G42" s="9" t="s">
        <v>1073</v>
      </c>
      <c r="H42" s="9" t="s">
        <v>214</v>
      </c>
      <c r="I42" s="3" t="s">
        <v>989</v>
      </c>
      <c r="J42" s="13" t="s">
        <v>1074</v>
      </c>
      <c r="K42" s="14" t="s">
        <v>1075</v>
      </c>
      <c r="L42" s="18">
        <f t="shared" si="3"/>
        <v>3.8148148148148209E-2</v>
      </c>
      <c r="M42">
        <f t="shared" si="4"/>
        <v>8</v>
      </c>
    </row>
    <row r="43" spans="1:13" x14ac:dyDescent="0.25">
      <c r="A43" s="11"/>
      <c r="B43" s="12"/>
      <c r="C43" s="12"/>
      <c r="D43" s="12"/>
      <c r="E43" s="12"/>
      <c r="F43" s="12"/>
      <c r="G43" s="9" t="s">
        <v>1076</v>
      </c>
      <c r="H43" s="9" t="s">
        <v>214</v>
      </c>
      <c r="I43" s="3" t="s">
        <v>989</v>
      </c>
      <c r="J43" s="13" t="s">
        <v>1077</v>
      </c>
      <c r="K43" s="14" t="s">
        <v>1078</v>
      </c>
      <c r="L43" s="18">
        <f t="shared" si="3"/>
        <v>1.4675925925925926E-2</v>
      </c>
      <c r="M43">
        <f t="shared" si="4"/>
        <v>15</v>
      </c>
    </row>
    <row r="44" spans="1:13" x14ac:dyDescent="0.25">
      <c r="A44" s="11"/>
      <c r="B44" s="12"/>
      <c r="C44" s="12"/>
      <c r="D44" s="12"/>
      <c r="E44" s="12"/>
      <c r="F44" s="12"/>
      <c r="G44" s="9" t="s">
        <v>1079</v>
      </c>
      <c r="H44" s="9" t="s">
        <v>214</v>
      </c>
      <c r="I44" s="3" t="s">
        <v>989</v>
      </c>
      <c r="J44" s="13" t="s">
        <v>1080</v>
      </c>
      <c r="K44" s="14" t="s">
        <v>1081</v>
      </c>
      <c r="L44" s="18">
        <f t="shared" si="3"/>
        <v>2.3703703703703671E-2</v>
      </c>
      <c r="M44">
        <f t="shared" si="4"/>
        <v>15</v>
      </c>
    </row>
    <row r="45" spans="1:13" x14ac:dyDescent="0.25">
      <c r="A45" s="11"/>
      <c r="B45" s="12"/>
      <c r="C45" s="9" t="s">
        <v>141</v>
      </c>
      <c r="D45" s="9" t="s">
        <v>142</v>
      </c>
      <c r="E45" s="10" t="s">
        <v>12</v>
      </c>
      <c r="F45" s="5"/>
      <c r="G45" s="5"/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9" t="s">
        <v>142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1082</v>
      </c>
      <c r="H47" s="9" t="s">
        <v>175</v>
      </c>
      <c r="I47" s="3" t="s">
        <v>989</v>
      </c>
      <c r="J47" s="13" t="s">
        <v>1083</v>
      </c>
      <c r="K47" s="14" t="s">
        <v>1084</v>
      </c>
      <c r="L47" s="18">
        <f t="shared" si="3"/>
        <v>1.5474537037036995E-2</v>
      </c>
      <c r="M47">
        <f t="shared" si="4"/>
        <v>7</v>
      </c>
    </row>
    <row r="48" spans="1:13" x14ac:dyDescent="0.25">
      <c r="A48" s="11"/>
      <c r="B48" s="12"/>
      <c r="C48" s="12"/>
      <c r="D48" s="12"/>
      <c r="E48" s="12"/>
      <c r="F48" s="12"/>
      <c r="G48" s="9" t="s">
        <v>1085</v>
      </c>
      <c r="H48" s="9" t="s">
        <v>175</v>
      </c>
      <c r="I48" s="3" t="s">
        <v>989</v>
      </c>
      <c r="J48" s="13" t="s">
        <v>1086</v>
      </c>
      <c r="K48" s="14" t="s">
        <v>1087</v>
      </c>
      <c r="L48" s="18">
        <f t="shared" si="3"/>
        <v>1.504629629629628E-2</v>
      </c>
      <c r="M48">
        <f t="shared" si="4"/>
        <v>11</v>
      </c>
    </row>
    <row r="49" spans="1:13" x14ac:dyDescent="0.25">
      <c r="A49" s="11"/>
      <c r="B49" s="12"/>
      <c r="C49" s="12"/>
      <c r="D49" s="12"/>
      <c r="E49" s="9" t="s">
        <v>239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1088</v>
      </c>
      <c r="H50" s="9" t="s">
        <v>175</v>
      </c>
      <c r="I50" s="3" t="s">
        <v>989</v>
      </c>
      <c r="J50" s="13" t="s">
        <v>1089</v>
      </c>
      <c r="K50" s="14" t="s">
        <v>1090</v>
      </c>
      <c r="L50" s="18">
        <f t="shared" si="3"/>
        <v>1.3368055555555536E-2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1091</v>
      </c>
      <c r="H51" s="9" t="s">
        <v>175</v>
      </c>
      <c r="I51" s="3" t="s">
        <v>989</v>
      </c>
      <c r="J51" s="13" t="s">
        <v>1092</v>
      </c>
      <c r="K51" s="14" t="s">
        <v>1093</v>
      </c>
      <c r="L51" s="18">
        <f t="shared" si="3"/>
        <v>1.4131944444444433E-2</v>
      </c>
      <c r="M51">
        <f t="shared" si="4"/>
        <v>7</v>
      </c>
    </row>
    <row r="52" spans="1:13" x14ac:dyDescent="0.25">
      <c r="A52" s="11"/>
      <c r="B52" s="12"/>
      <c r="C52" s="12"/>
      <c r="D52" s="12"/>
      <c r="E52" s="12"/>
      <c r="F52" s="12"/>
      <c r="G52" s="9" t="s">
        <v>1094</v>
      </c>
      <c r="H52" s="9" t="s">
        <v>175</v>
      </c>
      <c r="I52" s="3" t="s">
        <v>989</v>
      </c>
      <c r="J52" s="13" t="s">
        <v>1095</v>
      </c>
      <c r="K52" s="14" t="s">
        <v>1096</v>
      </c>
      <c r="L52" s="18">
        <f t="shared" si="3"/>
        <v>2.0428240740740677E-2</v>
      </c>
      <c r="M52">
        <f t="shared" si="4"/>
        <v>8</v>
      </c>
    </row>
    <row r="53" spans="1:13" x14ac:dyDescent="0.25">
      <c r="A53" s="11"/>
      <c r="B53" s="12"/>
      <c r="C53" s="12"/>
      <c r="D53" s="12"/>
      <c r="E53" s="12"/>
      <c r="F53" s="12"/>
      <c r="G53" s="9" t="s">
        <v>1097</v>
      </c>
      <c r="H53" s="9" t="s">
        <v>175</v>
      </c>
      <c r="I53" s="3" t="s">
        <v>989</v>
      </c>
      <c r="J53" s="13" t="s">
        <v>1098</v>
      </c>
      <c r="K53" s="14" t="s">
        <v>1099</v>
      </c>
      <c r="L53" s="18">
        <f t="shared" si="3"/>
        <v>2.7523148148148158E-2</v>
      </c>
      <c r="M53">
        <f t="shared" si="4"/>
        <v>10</v>
      </c>
    </row>
    <row r="54" spans="1:13" x14ac:dyDescent="0.25">
      <c r="A54" s="11"/>
      <c r="B54" s="12"/>
      <c r="C54" s="12"/>
      <c r="D54" s="12"/>
      <c r="E54" s="12"/>
      <c r="F54" s="12"/>
      <c r="G54" s="9" t="s">
        <v>1100</v>
      </c>
      <c r="H54" s="9" t="s">
        <v>175</v>
      </c>
      <c r="I54" s="3" t="s">
        <v>989</v>
      </c>
      <c r="J54" s="13" t="s">
        <v>1101</v>
      </c>
      <c r="K54" s="14" t="s">
        <v>1102</v>
      </c>
      <c r="L54" s="18">
        <f t="shared" si="3"/>
        <v>2.0254629629629595E-2</v>
      </c>
      <c r="M54">
        <f t="shared" si="4"/>
        <v>11</v>
      </c>
    </row>
    <row r="55" spans="1:13" x14ac:dyDescent="0.25">
      <c r="A55" s="11"/>
      <c r="B55" s="12"/>
      <c r="C55" s="12"/>
      <c r="D55" s="12"/>
      <c r="E55" s="12"/>
      <c r="F55" s="12"/>
      <c r="G55" s="9" t="s">
        <v>1103</v>
      </c>
      <c r="H55" s="9" t="s">
        <v>175</v>
      </c>
      <c r="I55" s="3" t="s">
        <v>989</v>
      </c>
      <c r="J55" s="13" t="s">
        <v>1104</v>
      </c>
      <c r="K55" s="14" t="s">
        <v>1105</v>
      </c>
      <c r="L55" s="18">
        <f t="shared" si="3"/>
        <v>9.9074074074073648E-3</v>
      </c>
      <c r="M55">
        <f t="shared" si="4"/>
        <v>17</v>
      </c>
    </row>
    <row r="56" spans="1:13" x14ac:dyDescent="0.25">
      <c r="A56" s="11"/>
      <c r="B56" s="12"/>
      <c r="C56" s="12"/>
      <c r="D56" s="12"/>
      <c r="E56" s="12"/>
      <c r="F56" s="12"/>
      <c r="G56" s="9" t="s">
        <v>1106</v>
      </c>
      <c r="H56" s="9" t="s">
        <v>175</v>
      </c>
      <c r="I56" s="3" t="s">
        <v>989</v>
      </c>
      <c r="J56" s="13" t="s">
        <v>1107</v>
      </c>
      <c r="K56" s="14" t="s">
        <v>1108</v>
      </c>
      <c r="L56" s="18">
        <f t="shared" si="3"/>
        <v>2.0740740740740726E-2</v>
      </c>
      <c r="M56">
        <f t="shared" si="4"/>
        <v>20</v>
      </c>
    </row>
    <row r="57" spans="1:13" x14ac:dyDescent="0.25">
      <c r="A57" s="11"/>
      <c r="B57" s="12"/>
      <c r="C57" s="9" t="s">
        <v>50</v>
      </c>
      <c r="D57" s="9" t="s">
        <v>51</v>
      </c>
      <c r="E57" s="9" t="s">
        <v>51</v>
      </c>
      <c r="F57" s="9" t="s">
        <v>15</v>
      </c>
      <c r="G57" s="9" t="s">
        <v>1109</v>
      </c>
      <c r="H57" s="9" t="s">
        <v>175</v>
      </c>
      <c r="I57" s="3" t="s">
        <v>989</v>
      </c>
      <c r="J57" s="13" t="s">
        <v>1110</v>
      </c>
      <c r="K57" s="14" t="s">
        <v>1111</v>
      </c>
      <c r="L57" s="18">
        <f t="shared" si="3"/>
        <v>1.7500000000000016E-2</v>
      </c>
      <c r="M57">
        <f t="shared" si="4"/>
        <v>7</v>
      </c>
    </row>
    <row r="58" spans="1:13" x14ac:dyDescent="0.25">
      <c r="A58" s="11"/>
      <c r="B58" s="12"/>
      <c r="C58" s="9" t="s">
        <v>84</v>
      </c>
      <c r="D58" s="9" t="s">
        <v>85</v>
      </c>
      <c r="E58" s="9" t="s">
        <v>85</v>
      </c>
      <c r="F58" s="9" t="s">
        <v>15</v>
      </c>
      <c r="G58" s="9" t="s">
        <v>1112</v>
      </c>
      <c r="H58" s="9" t="s">
        <v>175</v>
      </c>
      <c r="I58" s="3" t="s">
        <v>989</v>
      </c>
      <c r="J58" s="13" t="s">
        <v>1113</v>
      </c>
      <c r="K58" s="14" t="s">
        <v>1114</v>
      </c>
      <c r="L58" s="18">
        <f t="shared" si="3"/>
        <v>2.2638888888888986E-2</v>
      </c>
      <c r="M58">
        <f t="shared" si="4"/>
        <v>15</v>
      </c>
    </row>
    <row r="59" spans="1:13" x14ac:dyDescent="0.25">
      <c r="A59" s="11"/>
      <c r="B59" s="12"/>
      <c r="C59" s="9" t="s">
        <v>404</v>
      </c>
      <c r="D59" s="9" t="s">
        <v>405</v>
      </c>
      <c r="E59" s="9" t="s">
        <v>405</v>
      </c>
      <c r="F59" s="9" t="s">
        <v>15</v>
      </c>
      <c r="G59" s="9" t="s">
        <v>1115</v>
      </c>
      <c r="H59" s="9" t="s">
        <v>175</v>
      </c>
      <c r="I59" s="3" t="s">
        <v>989</v>
      </c>
      <c r="J59" s="13" t="s">
        <v>1116</v>
      </c>
      <c r="K59" s="14" t="s">
        <v>1117</v>
      </c>
      <c r="L59" s="18">
        <f t="shared" si="3"/>
        <v>4.0451388888888884E-2</v>
      </c>
      <c r="M59">
        <f t="shared" si="4"/>
        <v>10</v>
      </c>
    </row>
    <row r="60" spans="1:13" x14ac:dyDescent="0.25">
      <c r="A60" s="11"/>
      <c r="B60" s="12"/>
      <c r="C60" s="9" t="s">
        <v>100</v>
      </c>
      <c r="D60" s="9" t="s">
        <v>101</v>
      </c>
      <c r="E60" s="9" t="s">
        <v>414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1118</v>
      </c>
      <c r="H61" s="9" t="s">
        <v>416</v>
      </c>
      <c r="I61" s="3" t="s">
        <v>989</v>
      </c>
      <c r="J61" s="13" t="s">
        <v>1119</v>
      </c>
      <c r="K61" s="14" t="s">
        <v>1120</v>
      </c>
      <c r="L61" s="18">
        <f t="shared" si="3"/>
        <v>1.2812500000000004E-2</v>
      </c>
      <c r="M61">
        <f t="shared" si="4"/>
        <v>10</v>
      </c>
    </row>
    <row r="62" spans="1:13" x14ac:dyDescent="0.25">
      <c r="A62" s="11"/>
      <c r="B62" s="12"/>
      <c r="C62" s="12"/>
      <c r="D62" s="12"/>
      <c r="E62" s="12"/>
      <c r="F62" s="12"/>
      <c r="G62" s="9" t="s">
        <v>1121</v>
      </c>
      <c r="H62" s="9" t="s">
        <v>175</v>
      </c>
      <c r="I62" s="3" t="s">
        <v>989</v>
      </c>
      <c r="J62" s="13" t="s">
        <v>1122</v>
      </c>
      <c r="K62" s="14" t="s">
        <v>1123</v>
      </c>
      <c r="L62" s="18">
        <f t="shared" si="3"/>
        <v>2.4571759259259363E-2</v>
      </c>
      <c r="M62">
        <f t="shared" si="4"/>
        <v>22</v>
      </c>
    </row>
    <row r="63" spans="1:13" x14ac:dyDescent="0.25">
      <c r="A63" s="3" t="s">
        <v>254</v>
      </c>
      <c r="B63" s="9" t="s">
        <v>255</v>
      </c>
      <c r="C63" s="10" t="s">
        <v>12</v>
      </c>
      <c r="D63" s="5"/>
      <c r="E63" s="5"/>
      <c r="F63" s="5"/>
      <c r="G63" s="5"/>
      <c r="H63" s="5"/>
      <c r="I63" s="6"/>
      <c r="J63" s="7"/>
      <c r="K63" s="8"/>
    </row>
    <row r="64" spans="1:13" x14ac:dyDescent="0.25">
      <c r="A64" s="11"/>
      <c r="B64" s="12"/>
      <c r="C64" s="9" t="s">
        <v>172</v>
      </c>
      <c r="D64" s="9" t="s">
        <v>173</v>
      </c>
      <c r="E64" s="9" t="s">
        <v>173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1124</v>
      </c>
      <c r="H65" s="9" t="s">
        <v>175</v>
      </c>
      <c r="I65" s="3" t="s">
        <v>989</v>
      </c>
      <c r="J65" s="13" t="s">
        <v>1125</v>
      </c>
      <c r="K65" s="14" t="s">
        <v>1126</v>
      </c>
      <c r="L65" s="18">
        <f t="shared" si="3"/>
        <v>2.086805555555557E-2</v>
      </c>
      <c r="M65">
        <f t="shared" si="4"/>
        <v>5</v>
      </c>
    </row>
    <row r="66" spans="1:13" x14ac:dyDescent="0.25">
      <c r="A66" s="11"/>
      <c r="B66" s="12"/>
      <c r="C66" s="12"/>
      <c r="D66" s="12"/>
      <c r="E66" s="12"/>
      <c r="F66" s="12"/>
      <c r="G66" s="9" t="s">
        <v>1127</v>
      </c>
      <c r="H66" s="9" t="s">
        <v>175</v>
      </c>
      <c r="I66" s="3" t="s">
        <v>989</v>
      </c>
      <c r="J66" s="13" t="s">
        <v>1128</v>
      </c>
      <c r="K66" s="14" t="s">
        <v>1129</v>
      </c>
      <c r="L66" s="18">
        <f t="shared" si="3"/>
        <v>1.7569444444444415E-2</v>
      </c>
      <c r="M66">
        <f t="shared" si="4"/>
        <v>7</v>
      </c>
    </row>
    <row r="67" spans="1:13" x14ac:dyDescent="0.25">
      <c r="A67" s="11"/>
      <c r="B67" s="12"/>
      <c r="C67" s="12"/>
      <c r="D67" s="12"/>
      <c r="E67" s="12"/>
      <c r="F67" s="12"/>
      <c r="G67" s="9" t="s">
        <v>1130</v>
      </c>
      <c r="H67" s="9" t="s">
        <v>175</v>
      </c>
      <c r="I67" s="3" t="s">
        <v>989</v>
      </c>
      <c r="J67" s="13" t="s">
        <v>1131</v>
      </c>
      <c r="K67" s="14" t="s">
        <v>1132</v>
      </c>
      <c r="L67" s="18">
        <f t="shared" ref="L67:L129" si="5">K67-J67</f>
        <v>2.0937500000000053E-2</v>
      </c>
      <c r="M67">
        <f t="shared" ref="M67:M129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1133</v>
      </c>
      <c r="H68" s="9" t="s">
        <v>175</v>
      </c>
      <c r="I68" s="3" t="s">
        <v>989</v>
      </c>
      <c r="J68" s="13" t="s">
        <v>1134</v>
      </c>
      <c r="K68" s="14" t="s">
        <v>1135</v>
      </c>
      <c r="L68" s="18">
        <f t="shared" si="5"/>
        <v>1.3206018518518492E-2</v>
      </c>
      <c r="M68">
        <f t="shared" si="6"/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1136</v>
      </c>
      <c r="H69" s="9" t="s">
        <v>175</v>
      </c>
      <c r="I69" s="3" t="s">
        <v>989</v>
      </c>
      <c r="J69" s="13" t="s">
        <v>1137</v>
      </c>
      <c r="K69" s="14" t="s">
        <v>528</v>
      </c>
      <c r="L69" s="18">
        <f t="shared" si="5"/>
        <v>4.6041666666666703E-2</v>
      </c>
      <c r="M69">
        <f t="shared" si="6"/>
        <v>11</v>
      </c>
    </row>
    <row r="70" spans="1:13" x14ac:dyDescent="0.25">
      <c r="A70" s="11"/>
      <c r="B70" s="12"/>
      <c r="C70" s="12"/>
      <c r="D70" s="12"/>
      <c r="E70" s="12"/>
      <c r="F70" s="12"/>
      <c r="G70" s="9" t="s">
        <v>1138</v>
      </c>
      <c r="H70" s="9" t="s">
        <v>175</v>
      </c>
      <c r="I70" s="3" t="s">
        <v>989</v>
      </c>
      <c r="J70" s="13" t="s">
        <v>1139</v>
      </c>
      <c r="K70" s="14" t="s">
        <v>1140</v>
      </c>
      <c r="L70" s="18">
        <f t="shared" si="5"/>
        <v>1.5868055555555594E-2</v>
      </c>
      <c r="M70">
        <f t="shared" si="6"/>
        <v>12</v>
      </c>
    </row>
    <row r="71" spans="1:13" x14ac:dyDescent="0.25">
      <c r="A71" s="11"/>
      <c r="B71" s="12"/>
      <c r="C71" s="9" t="s">
        <v>196</v>
      </c>
      <c r="D71" s="9" t="s">
        <v>197</v>
      </c>
      <c r="E71" s="9" t="s">
        <v>197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1141</v>
      </c>
      <c r="H72" s="9" t="s">
        <v>175</v>
      </c>
      <c r="I72" s="3" t="s">
        <v>989</v>
      </c>
      <c r="J72" s="13" t="s">
        <v>1142</v>
      </c>
      <c r="K72" s="14" t="s">
        <v>1143</v>
      </c>
      <c r="L72" s="18">
        <f t="shared" si="5"/>
        <v>2.3032407407407418E-2</v>
      </c>
      <c r="M72">
        <f t="shared" si="6"/>
        <v>4</v>
      </c>
    </row>
    <row r="73" spans="1:13" x14ac:dyDescent="0.25">
      <c r="A73" s="11"/>
      <c r="B73" s="12"/>
      <c r="C73" s="12"/>
      <c r="D73" s="12"/>
      <c r="E73" s="12"/>
      <c r="F73" s="12"/>
      <c r="G73" s="9" t="s">
        <v>1144</v>
      </c>
      <c r="H73" s="9" t="s">
        <v>175</v>
      </c>
      <c r="I73" s="3" t="s">
        <v>989</v>
      </c>
      <c r="J73" s="13" t="s">
        <v>1145</v>
      </c>
      <c r="K73" s="14" t="s">
        <v>1146</v>
      </c>
      <c r="L73" s="18">
        <f t="shared" si="5"/>
        <v>2.9270833333333329E-2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1147</v>
      </c>
      <c r="H74" s="9" t="s">
        <v>175</v>
      </c>
      <c r="I74" s="3" t="s">
        <v>989</v>
      </c>
      <c r="J74" s="13" t="s">
        <v>1148</v>
      </c>
      <c r="K74" s="14" t="s">
        <v>1149</v>
      </c>
      <c r="L74" s="18">
        <f t="shared" si="5"/>
        <v>1.7476851851851827E-2</v>
      </c>
      <c r="M74">
        <f t="shared" si="6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1150</v>
      </c>
      <c r="H75" s="9" t="s">
        <v>175</v>
      </c>
      <c r="I75" s="3" t="s">
        <v>989</v>
      </c>
      <c r="J75" s="13" t="s">
        <v>1151</v>
      </c>
      <c r="K75" s="14" t="s">
        <v>1152</v>
      </c>
      <c r="L75" s="18">
        <f t="shared" si="5"/>
        <v>2.0810185185185182E-2</v>
      </c>
      <c r="M75">
        <f t="shared" si="6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1153</v>
      </c>
      <c r="H76" s="9" t="s">
        <v>175</v>
      </c>
      <c r="I76" s="3" t="s">
        <v>989</v>
      </c>
      <c r="J76" s="13" t="s">
        <v>1154</v>
      </c>
      <c r="K76" s="14" t="s">
        <v>1155</v>
      </c>
      <c r="L76" s="18">
        <f t="shared" si="5"/>
        <v>6.8657407407407389E-2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1156</v>
      </c>
      <c r="H77" s="9" t="s">
        <v>175</v>
      </c>
      <c r="I77" s="3" t="s">
        <v>989</v>
      </c>
      <c r="J77" s="13" t="s">
        <v>1157</v>
      </c>
      <c r="K77" s="14" t="s">
        <v>1158</v>
      </c>
      <c r="L77" s="18">
        <f t="shared" si="5"/>
        <v>7.8460648148148182E-2</v>
      </c>
      <c r="M77">
        <f t="shared" si="6"/>
        <v>10</v>
      </c>
    </row>
    <row r="78" spans="1:13" x14ac:dyDescent="0.25">
      <c r="A78" s="11"/>
      <c r="B78" s="12"/>
      <c r="C78" s="9" t="s">
        <v>1159</v>
      </c>
      <c r="D78" s="9" t="s">
        <v>1160</v>
      </c>
      <c r="E78" s="9" t="s">
        <v>1160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1161</v>
      </c>
      <c r="H79" s="9" t="s">
        <v>175</v>
      </c>
      <c r="I79" s="3" t="s">
        <v>989</v>
      </c>
      <c r="J79" s="13" t="s">
        <v>1162</v>
      </c>
      <c r="K79" s="14" t="s">
        <v>1163</v>
      </c>
      <c r="L79" s="18">
        <f t="shared" si="5"/>
        <v>1.6087962962962998E-2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1164</v>
      </c>
      <c r="H80" s="9" t="s">
        <v>175</v>
      </c>
      <c r="I80" s="3" t="s">
        <v>989</v>
      </c>
      <c r="J80" s="13" t="s">
        <v>232</v>
      </c>
      <c r="K80" s="14" t="s">
        <v>1165</v>
      </c>
      <c r="L80" s="18">
        <f t="shared" si="5"/>
        <v>4.2870370370370448E-2</v>
      </c>
      <c r="M80">
        <f t="shared" si="6"/>
        <v>11</v>
      </c>
    </row>
    <row r="81" spans="1:13" x14ac:dyDescent="0.25">
      <c r="A81" s="11"/>
      <c r="B81" s="12"/>
      <c r="C81" s="9" t="s">
        <v>210</v>
      </c>
      <c r="D81" s="9" t="s">
        <v>211</v>
      </c>
      <c r="E81" s="10" t="s">
        <v>12</v>
      </c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9" t="s">
        <v>316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1166</v>
      </c>
      <c r="H83" s="9" t="s">
        <v>175</v>
      </c>
      <c r="I83" s="3" t="s">
        <v>989</v>
      </c>
      <c r="J83" s="13" t="s">
        <v>1167</v>
      </c>
      <c r="K83" s="14" t="s">
        <v>1168</v>
      </c>
      <c r="L83" s="18">
        <f t="shared" si="5"/>
        <v>1.2789351851851871E-2</v>
      </c>
      <c r="M83">
        <f t="shared" si="6"/>
        <v>6</v>
      </c>
    </row>
    <row r="84" spans="1:13" x14ac:dyDescent="0.25">
      <c r="A84" s="11"/>
      <c r="B84" s="12"/>
      <c r="C84" s="12"/>
      <c r="D84" s="12"/>
      <c r="E84" s="12"/>
      <c r="F84" s="12"/>
      <c r="G84" s="9" t="s">
        <v>1169</v>
      </c>
      <c r="H84" s="9" t="s">
        <v>175</v>
      </c>
      <c r="I84" s="3" t="s">
        <v>989</v>
      </c>
      <c r="J84" s="13" t="s">
        <v>1170</v>
      </c>
      <c r="K84" s="14" t="s">
        <v>1171</v>
      </c>
      <c r="L84" s="18">
        <f t="shared" si="5"/>
        <v>1.8599537037037039E-2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1172</v>
      </c>
      <c r="H85" s="9" t="s">
        <v>175</v>
      </c>
      <c r="I85" s="3" t="s">
        <v>989</v>
      </c>
      <c r="J85" s="13" t="s">
        <v>1173</v>
      </c>
      <c r="K85" s="14" t="s">
        <v>1174</v>
      </c>
      <c r="L85" s="18">
        <f t="shared" si="5"/>
        <v>4.4814814814814752E-2</v>
      </c>
      <c r="M85">
        <f t="shared" si="6"/>
        <v>12</v>
      </c>
    </row>
    <row r="86" spans="1:13" x14ac:dyDescent="0.25">
      <c r="A86" s="11"/>
      <c r="B86" s="12"/>
      <c r="C86" s="12"/>
      <c r="D86" s="12"/>
      <c r="E86" s="9" t="s">
        <v>323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1175</v>
      </c>
      <c r="H87" s="9" t="s">
        <v>175</v>
      </c>
      <c r="I87" s="3" t="s">
        <v>989</v>
      </c>
      <c r="J87" s="13" t="s">
        <v>1176</v>
      </c>
      <c r="K87" s="14" t="s">
        <v>1177</v>
      </c>
      <c r="L87" s="18">
        <f t="shared" si="5"/>
        <v>3.9768518518518481E-2</v>
      </c>
      <c r="M87">
        <f t="shared" si="6"/>
        <v>9</v>
      </c>
    </row>
    <row r="88" spans="1:13" x14ac:dyDescent="0.25">
      <c r="A88" s="11"/>
      <c r="B88" s="12"/>
      <c r="C88" s="12"/>
      <c r="D88" s="12"/>
      <c r="E88" s="12"/>
      <c r="F88" s="12"/>
      <c r="G88" s="9" t="s">
        <v>1178</v>
      </c>
      <c r="H88" s="9" t="s">
        <v>175</v>
      </c>
      <c r="I88" s="3" t="s">
        <v>989</v>
      </c>
      <c r="J88" s="13" t="s">
        <v>1179</v>
      </c>
      <c r="K88" s="14" t="s">
        <v>1180</v>
      </c>
      <c r="L88" s="18">
        <f t="shared" si="5"/>
        <v>4.9652777777777768E-2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1181</v>
      </c>
      <c r="H89" s="9" t="s">
        <v>175</v>
      </c>
      <c r="I89" s="3" t="s">
        <v>989</v>
      </c>
      <c r="J89" s="13" t="s">
        <v>1182</v>
      </c>
      <c r="K89" s="14" t="s">
        <v>1183</v>
      </c>
      <c r="L89" s="18">
        <f t="shared" si="5"/>
        <v>3.4513888888888955E-2</v>
      </c>
      <c r="M89">
        <f t="shared" si="6"/>
        <v>11</v>
      </c>
    </row>
    <row r="90" spans="1:13" x14ac:dyDescent="0.25">
      <c r="A90" s="11"/>
      <c r="B90" s="12"/>
      <c r="C90" s="12"/>
      <c r="D90" s="12"/>
      <c r="E90" s="12"/>
      <c r="F90" s="12"/>
      <c r="G90" s="9" t="s">
        <v>1184</v>
      </c>
      <c r="H90" s="9" t="s">
        <v>175</v>
      </c>
      <c r="I90" s="3" t="s">
        <v>989</v>
      </c>
      <c r="J90" s="13" t="s">
        <v>1185</v>
      </c>
      <c r="K90" s="14" t="s">
        <v>1186</v>
      </c>
      <c r="L90" s="18">
        <f t="shared" si="5"/>
        <v>1.9247685185185159E-2</v>
      </c>
      <c r="M90">
        <f t="shared" si="6"/>
        <v>13</v>
      </c>
    </row>
    <row r="91" spans="1:13" x14ac:dyDescent="0.25">
      <c r="A91" s="11"/>
      <c r="B91" s="12"/>
      <c r="C91" s="12"/>
      <c r="D91" s="12"/>
      <c r="E91" s="12"/>
      <c r="F91" s="12"/>
      <c r="G91" s="9" t="s">
        <v>1187</v>
      </c>
      <c r="H91" s="9" t="s">
        <v>175</v>
      </c>
      <c r="I91" s="3" t="s">
        <v>989</v>
      </c>
      <c r="J91" s="13" t="s">
        <v>1188</v>
      </c>
      <c r="K91" s="14" t="s">
        <v>1189</v>
      </c>
      <c r="L91" s="18">
        <f t="shared" si="5"/>
        <v>1.1516203703703654E-2</v>
      </c>
      <c r="M91">
        <f t="shared" si="6"/>
        <v>13</v>
      </c>
    </row>
    <row r="92" spans="1:13" x14ac:dyDescent="0.25">
      <c r="A92" s="11"/>
      <c r="B92" s="12"/>
      <c r="C92" s="12"/>
      <c r="D92" s="12"/>
      <c r="E92" s="12"/>
      <c r="F92" s="12"/>
      <c r="G92" s="9" t="s">
        <v>1190</v>
      </c>
      <c r="H92" s="9" t="s">
        <v>175</v>
      </c>
      <c r="I92" s="3" t="s">
        <v>989</v>
      </c>
      <c r="J92" s="13" t="s">
        <v>1191</v>
      </c>
      <c r="K92" s="14" t="s">
        <v>1192</v>
      </c>
      <c r="L92" s="18">
        <f t="shared" si="5"/>
        <v>1.5173611111111152E-2</v>
      </c>
      <c r="M92">
        <f t="shared" si="6"/>
        <v>14</v>
      </c>
    </row>
    <row r="93" spans="1:13" x14ac:dyDescent="0.25">
      <c r="A93" s="11"/>
      <c r="B93" s="12"/>
      <c r="C93" s="9" t="s">
        <v>354</v>
      </c>
      <c r="D93" s="9" t="s">
        <v>355</v>
      </c>
      <c r="E93" s="9" t="s">
        <v>355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1193</v>
      </c>
      <c r="H94" s="9" t="s">
        <v>175</v>
      </c>
      <c r="I94" s="3" t="s">
        <v>989</v>
      </c>
      <c r="J94" s="13" t="s">
        <v>1194</v>
      </c>
      <c r="K94" s="14" t="s">
        <v>1195</v>
      </c>
      <c r="L94" s="18">
        <f t="shared" si="5"/>
        <v>2.2083333333333288E-2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1196</v>
      </c>
      <c r="H95" s="9" t="s">
        <v>175</v>
      </c>
      <c r="I95" s="3" t="s">
        <v>989</v>
      </c>
      <c r="J95" s="13" t="s">
        <v>1197</v>
      </c>
      <c r="K95" s="14" t="s">
        <v>1198</v>
      </c>
      <c r="L95" s="18">
        <f t="shared" si="5"/>
        <v>3.415509259259264E-2</v>
      </c>
      <c r="M95">
        <f t="shared" si="6"/>
        <v>9</v>
      </c>
    </row>
    <row r="96" spans="1:13" x14ac:dyDescent="0.25">
      <c r="A96" s="11"/>
      <c r="B96" s="12"/>
      <c r="C96" s="9" t="s">
        <v>222</v>
      </c>
      <c r="D96" s="9" t="s">
        <v>223</v>
      </c>
      <c r="E96" s="9" t="s">
        <v>223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1199</v>
      </c>
      <c r="H97" s="9" t="s">
        <v>175</v>
      </c>
      <c r="I97" s="3" t="s">
        <v>989</v>
      </c>
      <c r="J97" s="13" t="s">
        <v>1200</v>
      </c>
      <c r="K97" s="14" t="s">
        <v>1201</v>
      </c>
      <c r="L97" s="18">
        <f t="shared" si="5"/>
        <v>1.5069444444444441E-2</v>
      </c>
      <c r="M97">
        <f t="shared" si="6"/>
        <v>5</v>
      </c>
    </row>
    <row r="98" spans="1:13" x14ac:dyDescent="0.25">
      <c r="A98" s="11"/>
      <c r="B98" s="12"/>
      <c r="C98" s="12"/>
      <c r="D98" s="12"/>
      <c r="E98" s="12"/>
      <c r="F98" s="12"/>
      <c r="G98" s="9" t="s">
        <v>1202</v>
      </c>
      <c r="H98" s="9" t="s">
        <v>175</v>
      </c>
      <c r="I98" s="3" t="s">
        <v>989</v>
      </c>
      <c r="J98" s="13" t="s">
        <v>1203</v>
      </c>
      <c r="K98" s="14" t="s">
        <v>1204</v>
      </c>
      <c r="L98" s="18">
        <f t="shared" si="5"/>
        <v>5.7106481481481564E-2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1205</v>
      </c>
      <c r="H99" s="9" t="s">
        <v>175</v>
      </c>
      <c r="I99" s="3" t="s">
        <v>989</v>
      </c>
      <c r="J99" s="13" t="s">
        <v>1206</v>
      </c>
      <c r="K99" s="14" t="s">
        <v>1207</v>
      </c>
      <c r="L99" s="18">
        <f t="shared" si="5"/>
        <v>2.6064814814814818E-2</v>
      </c>
      <c r="M99">
        <f t="shared" si="6"/>
        <v>13</v>
      </c>
    </row>
    <row r="100" spans="1:13" x14ac:dyDescent="0.25">
      <c r="A100" s="11"/>
      <c r="B100" s="12"/>
      <c r="C100" s="9" t="s">
        <v>141</v>
      </c>
      <c r="D100" s="9" t="s">
        <v>142</v>
      </c>
      <c r="E100" s="10" t="s">
        <v>12</v>
      </c>
      <c r="F100" s="5"/>
      <c r="G100" s="5"/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9" t="s">
        <v>142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1208</v>
      </c>
      <c r="H102" s="9" t="s">
        <v>175</v>
      </c>
      <c r="I102" s="3" t="s">
        <v>989</v>
      </c>
      <c r="J102" s="13" t="s">
        <v>1209</v>
      </c>
      <c r="K102" s="14" t="s">
        <v>1210</v>
      </c>
      <c r="L102" s="18">
        <f t="shared" si="5"/>
        <v>1.0682870370370356E-2</v>
      </c>
      <c r="M102">
        <f t="shared" si="6"/>
        <v>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1211</v>
      </c>
      <c r="H103" s="9" t="s">
        <v>175</v>
      </c>
      <c r="I103" s="3" t="s">
        <v>989</v>
      </c>
      <c r="J103" s="13" t="s">
        <v>1212</v>
      </c>
      <c r="K103" s="14" t="s">
        <v>1213</v>
      </c>
      <c r="L103" s="18">
        <f t="shared" si="5"/>
        <v>1.2048611111111107E-2</v>
      </c>
      <c r="M103">
        <f t="shared" si="6"/>
        <v>23</v>
      </c>
    </row>
    <row r="104" spans="1:13" x14ac:dyDescent="0.25">
      <c r="A104" s="11"/>
      <c r="B104" s="12"/>
      <c r="C104" s="12"/>
      <c r="D104" s="12"/>
      <c r="E104" s="9" t="s">
        <v>239</v>
      </c>
      <c r="F104" s="9" t="s">
        <v>15</v>
      </c>
      <c r="G104" s="9" t="s">
        <v>1214</v>
      </c>
      <c r="H104" s="9" t="s">
        <v>175</v>
      </c>
      <c r="I104" s="3" t="s">
        <v>989</v>
      </c>
      <c r="J104" s="13" t="s">
        <v>1215</v>
      </c>
      <c r="K104" s="14" t="s">
        <v>1216</v>
      </c>
      <c r="L104" s="18">
        <f t="shared" si="5"/>
        <v>1.429398148148147E-2</v>
      </c>
      <c r="M104">
        <f t="shared" si="6"/>
        <v>1</v>
      </c>
    </row>
    <row r="105" spans="1:13" x14ac:dyDescent="0.25">
      <c r="A105" s="11"/>
      <c r="B105" s="12"/>
      <c r="C105" s="9" t="s">
        <v>736</v>
      </c>
      <c r="D105" s="9" t="s">
        <v>737</v>
      </c>
      <c r="E105" s="9" t="s">
        <v>737</v>
      </c>
      <c r="F105" s="9" t="s">
        <v>15</v>
      </c>
      <c r="G105" s="9" t="s">
        <v>1217</v>
      </c>
      <c r="H105" s="9" t="s">
        <v>175</v>
      </c>
      <c r="I105" s="3" t="s">
        <v>989</v>
      </c>
      <c r="J105" s="13" t="s">
        <v>1218</v>
      </c>
      <c r="K105" s="14" t="s">
        <v>1219</v>
      </c>
      <c r="L105" s="18">
        <f t="shared" si="5"/>
        <v>2.1435185185185224E-2</v>
      </c>
      <c r="M105">
        <f t="shared" si="6"/>
        <v>3</v>
      </c>
    </row>
    <row r="106" spans="1:13" x14ac:dyDescent="0.25">
      <c r="A106" s="11"/>
      <c r="B106" s="12"/>
      <c r="C106" s="9" t="s">
        <v>379</v>
      </c>
      <c r="D106" s="9" t="s">
        <v>380</v>
      </c>
      <c r="E106" s="9" t="s">
        <v>380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1220</v>
      </c>
      <c r="H107" s="9" t="s">
        <v>175</v>
      </c>
      <c r="I107" s="3" t="s">
        <v>989</v>
      </c>
      <c r="J107" s="13" t="s">
        <v>1221</v>
      </c>
      <c r="K107" s="14" t="s">
        <v>1222</v>
      </c>
      <c r="L107" s="18">
        <f t="shared" si="5"/>
        <v>1.4467592592592591E-2</v>
      </c>
      <c r="M107">
        <v>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1223</v>
      </c>
      <c r="H108" s="9" t="s">
        <v>175</v>
      </c>
      <c r="I108" s="3" t="s">
        <v>989</v>
      </c>
      <c r="J108" s="13" t="s">
        <v>1224</v>
      </c>
      <c r="K108" s="14" t="s">
        <v>1225</v>
      </c>
      <c r="L108" s="18">
        <f t="shared" si="5"/>
        <v>1.7083333333333325E-2</v>
      </c>
      <c r="M108">
        <f t="shared" si="6"/>
        <v>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1226</v>
      </c>
      <c r="H109" s="9" t="s">
        <v>175</v>
      </c>
      <c r="I109" s="3" t="s">
        <v>989</v>
      </c>
      <c r="J109" s="13" t="s">
        <v>1227</v>
      </c>
      <c r="K109" s="14" t="s">
        <v>1228</v>
      </c>
      <c r="L109" s="18">
        <f t="shared" si="5"/>
        <v>1.5439814814814823E-2</v>
      </c>
      <c r="M109">
        <f t="shared" si="6"/>
        <v>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1229</v>
      </c>
      <c r="H110" s="9" t="s">
        <v>175</v>
      </c>
      <c r="I110" s="3" t="s">
        <v>989</v>
      </c>
      <c r="J110" s="13" t="s">
        <v>1230</v>
      </c>
      <c r="K110" s="14" t="s">
        <v>1231</v>
      </c>
      <c r="L110" s="18">
        <f t="shared" si="5"/>
        <v>3.6377314814814793E-2</v>
      </c>
      <c r="M110">
        <f t="shared" si="6"/>
        <v>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1232</v>
      </c>
      <c r="H111" s="9" t="s">
        <v>175</v>
      </c>
      <c r="I111" s="3" t="s">
        <v>989</v>
      </c>
      <c r="J111" s="13" t="s">
        <v>1233</v>
      </c>
      <c r="K111" s="14" t="s">
        <v>1234</v>
      </c>
      <c r="L111" s="18">
        <f t="shared" si="5"/>
        <v>2.8668981481481476E-2</v>
      </c>
      <c r="M111">
        <f t="shared" si="6"/>
        <v>5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1235</v>
      </c>
      <c r="H112" s="9" t="s">
        <v>175</v>
      </c>
      <c r="I112" s="3" t="s">
        <v>989</v>
      </c>
      <c r="J112" s="13" t="s">
        <v>1236</v>
      </c>
      <c r="K112" s="14" t="s">
        <v>1237</v>
      </c>
      <c r="L112" s="18">
        <f t="shared" si="5"/>
        <v>6.633101851851847E-2</v>
      </c>
      <c r="M112">
        <f t="shared" si="6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1238</v>
      </c>
      <c r="H113" s="9" t="s">
        <v>175</v>
      </c>
      <c r="I113" s="3" t="s">
        <v>989</v>
      </c>
      <c r="J113" s="13" t="s">
        <v>1239</v>
      </c>
      <c r="K113" s="17" t="s">
        <v>2096</v>
      </c>
      <c r="L113" s="18">
        <f t="shared" si="5"/>
        <v>1.7893518518518503E-2</v>
      </c>
      <c r="M113">
        <f t="shared" si="6"/>
        <v>23</v>
      </c>
    </row>
    <row r="114" spans="1:13" x14ac:dyDescent="0.25">
      <c r="A114" s="11"/>
      <c r="B114" s="12"/>
      <c r="C114" s="9" t="s">
        <v>404</v>
      </c>
      <c r="D114" s="9" t="s">
        <v>405</v>
      </c>
      <c r="E114" s="9" t="s">
        <v>405</v>
      </c>
      <c r="F114" s="9" t="s">
        <v>15</v>
      </c>
      <c r="G114" s="9" t="s">
        <v>1240</v>
      </c>
      <c r="H114" s="9" t="s">
        <v>175</v>
      </c>
      <c r="I114" s="3" t="s">
        <v>989</v>
      </c>
      <c r="J114" s="13" t="s">
        <v>1241</v>
      </c>
      <c r="K114" s="14" t="s">
        <v>1242</v>
      </c>
      <c r="L114" s="18">
        <f t="shared" si="5"/>
        <v>3.0266203703703698E-2</v>
      </c>
      <c r="M114">
        <f t="shared" si="6"/>
        <v>7</v>
      </c>
    </row>
    <row r="115" spans="1:13" x14ac:dyDescent="0.25">
      <c r="A115" s="11"/>
      <c r="B115" s="12"/>
      <c r="C115" s="9" t="s">
        <v>95</v>
      </c>
      <c r="D115" s="9" t="s">
        <v>96</v>
      </c>
      <c r="E115" s="9" t="s">
        <v>96</v>
      </c>
      <c r="F115" s="9" t="s">
        <v>15</v>
      </c>
      <c r="G115" s="9" t="s">
        <v>1243</v>
      </c>
      <c r="H115" s="9" t="s">
        <v>175</v>
      </c>
      <c r="I115" s="3" t="s">
        <v>989</v>
      </c>
      <c r="J115" s="13" t="s">
        <v>1244</v>
      </c>
      <c r="K115" s="14" t="s">
        <v>1245</v>
      </c>
      <c r="L115" s="18">
        <f t="shared" si="5"/>
        <v>5.1516203703703689E-2</v>
      </c>
      <c r="M115">
        <f t="shared" si="6"/>
        <v>12</v>
      </c>
    </row>
    <row r="116" spans="1:13" x14ac:dyDescent="0.25">
      <c r="A116" s="11"/>
      <c r="B116" s="12"/>
      <c r="C116" s="9" t="s">
        <v>100</v>
      </c>
      <c r="D116" s="9" t="s">
        <v>101</v>
      </c>
      <c r="E116" s="9" t="s">
        <v>414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1246</v>
      </c>
      <c r="H117" s="9" t="s">
        <v>416</v>
      </c>
      <c r="I117" s="3" t="s">
        <v>989</v>
      </c>
      <c r="J117" s="13" t="s">
        <v>1247</v>
      </c>
      <c r="K117" s="14" t="s">
        <v>1248</v>
      </c>
      <c r="L117" s="18">
        <f t="shared" si="5"/>
        <v>2.8576388888888915E-2</v>
      </c>
      <c r="M117">
        <f t="shared" si="6"/>
        <v>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1249</v>
      </c>
      <c r="H118" s="9" t="s">
        <v>416</v>
      </c>
      <c r="I118" s="3" t="s">
        <v>989</v>
      </c>
      <c r="J118" s="13" t="s">
        <v>1250</v>
      </c>
      <c r="K118" s="14" t="s">
        <v>1251</v>
      </c>
      <c r="L118" s="18">
        <f t="shared" si="5"/>
        <v>7.5000000000000011E-2</v>
      </c>
      <c r="M118">
        <f t="shared" si="6"/>
        <v>9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1252</v>
      </c>
      <c r="H119" s="9" t="s">
        <v>416</v>
      </c>
      <c r="I119" s="3" t="s">
        <v>989</v>
      </c>
      <c r="J119" s="13" t="s">
        <v>1253</v>
      </c>
      <c r="K119" s="14" t="s">
        <v>1254</v>
      </c>
      <c r="L119" s="18">
        <f t="shared" si="5"/>
        <v>2.560185185185182E-2</v>
      </c>
      <c r="M119">
        <f t="shared" si="6"/>
        <v>16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1255</v>
      </c>
      <c r="H120" s="9" t="s">
        <v>416</v>
      </c>
      <c r="I120" s="3" t="s">
        <v>989</v>
      </c>
      <c r="J120" s="13" t="s">
        <v>1256</v>
      </c>
      <c r="K120" s="14" t="s">
        <v>1257</v>
      </c>
      <c r="L120" s="18">
        <f t="shared" si="5"/>
        <v>2.7037037037036971E-2</v>
      </c>
      <c r="M120">
        <f t="shared" si="6"/>
        <v>16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1258</v>
      </c>
      <c r="H121" s="9" t="s">
        <v>416</v>
      </c>
      <c r="I121" s="3" t="s">
        <v>989</v>
      </c>
      <c r="J121" s="13" t="s">
        <v>1259</v>
      </c>
      <c r="K121" s="14" t="s">
        <v>1260</v>
      </c>
      <c r="L121" s="18">
        <f t="shared" si="5"/>
        <v>1.1562500000000031E-2</v>
      </c>
      <c r="M121">
        <f t="shared" si="6"/>
        <v>21</v>
      </c>
    </row>
    <row r="122" spans="1:13" x14ac:dyDescent="0.25">
      <c r="A122" s="11"/>
      <c r="B122" s="12"/>
      <c r="C122" s="9" t="s">
        <v>165</v>
      </c>
      <c r="D122" s="9" t="s">
        <v>166</v>
      </c>
      <c r="E122" s="9" t="s">
        <v>166</v>
      </c>
      <c r="F122" s="9" t="s">
        <v>15</v>
      </c>
      <c r="G122" s="9" t="s">
        <v>1261</v>
      </c>
      <c r="H122" s="9" t="s">
        <v>175</v>
      </c>
      <c r="I122" s="3" t="s">
        <v>989</v>
      </c>
      <c r="J122" s="13" t="s">
        <v>1262</v>
      </c>
      <c r="K122" s="14" t="s">
        <v>1263</v>
      </c>
      <c r="L122" s="18">
        <f t="shared" si="5"/>
        <v>1.5150462962962963E-2</v>
      </c>
      <c r="M122">
        <f t="shared" si="6"/>
        <v>13</v>
      </c>
    </row>
    <row r="123" spans="1:13" x14ac:dyDescent="0.25">
      <c r="A123" s="11"/>
      <c r="B123" s="12"/>
      <c r="C123" s="9" t="s">
        <v>1264</v>
      </c>
      <c r="D123" s="9" t="s">
        <v>1265</v>
      </c>
      <c r="E123" s="9" t="s">
        <v>1265</v>
      </c>
      <c r="F123" s="9" t="s">
        <v>15</v>
      </c>
      <c r="G123" s="9" t="s">
        <v>1266</v>
      </c>
      <c r="H123" s="9" t="s">
        <v>175</v>
      </c>
      <c r="I123" s="3" t="s">
        <v>989</v>
      </c>
      <c r="J123" s="13" t="s">
        <v>1267</v>
      </c>
      <c r="K123" s="14" t="s">
        <v>1268</v>
      </c>
      <c r="L123" s="18">
        <f t="shared" si="5"/>
        <v>2.119212962962963E-2</v>
      </c>
      <c r="M123">
        <f t="shared" si="6"/>
        <v>8</v>
      </c>
    </row>
    <row r="124" spans="1:13" x14ac:dyDescent="0.25">
      <c r="A124" s="11"/>
      <c r="B124" s="12"/>
      <c r="C124" s="9" t="s">
        <v>1269</v>
      </c>
      <c r="D124" s="9" t="s">
        <v>1270</v>
      </c>
      <c r="E124" s="9" t="s">
        <v>1270</v>
      </c>
      <c r="F124" s="9" t="s">
        <v>15</v>
      </c>
      <c r="G124" s="9" t="s">
        <v>1271</v>
      </c>
      <c r="H124" s="9" t="s">
        <v>175</v>
      </c>
      <c r="I124" s="3" t="s">
        <v>989</v>
      </c>
      <c r="J124" s="13" t="s">
        <v>1272</v>
      </c>
      <c r="K124" s="14" t="s">
        <v>1273</v>
      </c>
      <c r="L124" s="18">
        <f t="shared" si="5"/>
        <v>1.0671296296296373E-2</v>
      </c>
      <c r="M124">
        <f t="shared" si="6"/>
        <v>23</v>
      </c>
    </row>
    <row r="125" spans="1:13" x14ac:dyDescent="0.25">
      <c r="A125" s="11"/>
      <c r="B125" s="12"/>
      <c r="C125" s="9" t="s">
        <v>437</v>
      </c>
      <c r="D125" s="9" t="s">
        <v>438</v>
      </c>
      <c r="E125" s="9" t="s">
        <v>438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1274</v>
      </c>
      <c r="H126" s="9" t="s">
        <v>175</v>
      </c>
      <c r="I126" s="3" t="s">
        <v>989</v>
      </c>
      <c r="J126" s="13" t="s">
        <v>1275</v>
      </c>
      <c r="K126" s="14" t="s">
        <v>1276</v>
      </c>
      <c r="L126" s="18">
        <f t="shared" si="5"/>
        <v>1.6886574074074068E-2</v>
      </c>
      <c r="M126">
        <f t="shared" si="6"/>
        <v>3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1277</v>
      </c>
      <c r="H127" s="9" t="s">
        <v>175</v>
      </c>
      <c r="I127" s="3" t="s">
        <v>989</v>
      </c>
      <c r="J127" s="13" t="s">
        <v>1278</v>
      </c>
      <c r="K127" s="14" t="s">
        <v>1279</v>
      </c>
      <c r="L127" s="18">
        <f t="shared" si="5"/>
        <v>1.4953703703703691E-2</v>
      </c>
      <c r="M127">
        <f t="shared" si="6"/>
        <v>7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1280</v>
      </c>
      <c r="H128" s="9" t="s">
        <v>175</v>
      </c>
      <c r="I128" s="3" t="s">
        <v>989</v>
      </c>
      <c r="J128" s="13" t="s">
        <v>1281</v>
      </c>
      <c r="K128" s="14" t="s">
        <v>1282</v>
      </c>
      <c r="L128" s="18">
        <f t="shared" si="5"/>
        <v>1.6666666666666607E-2</v>
      </c>
      <c r="M128">
        <f t="shared" si="6"/>
        <v>22</v>
      </c>
    </row>
    <row r="129" spans="1:13" x14ac:dyDescent="0.25">
      <c r="A129" s="11"/>
      <c r="B129" s="12"/>
      <c r="C129" s="9" t="s">
        <v>1283</v>
      </c>
      <c r="D129" s="9" t="s">
        <v>1284</v>
      </c>
      <c r="E129" s="9" t="s">
        <v>1284</v>
      </c>
      <c r="F129" s="9" t="s">
        <v>15</v>
      </c>
      <c r="G129" s="9" t="s">
        <v>1285</v>
      </c>
      <c r="H129" s="9" t="s">
        <v>175</v>
      </c>
      <c r="I129" s="3" t="s">
        <v>989</v>
      </c>
      <c r="J129" s="13" t="s">
        <v>1286</v>
      </c>
      <c r="K129" s="14" t="s">
        <v>1287</v>
      </c>
      <c r="L129" s="18">
        <f t="shared" si="5"/>
        <v>2.3321759259259334E-2</v>
      </c>
      <c r="M129">
        <f t="shared" si="6"/>
        <v>8</v>
      </c>
    </row>
    <row r="130" spans="1:13" x14ac:dyDescent="0.25">
      <c r="A130" s="3" t="s">
        <v>10</v>
      </c>
      <c r="B130" s="9" t="s">
        <v>11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9" t="s">
        <v>13</v>
      </c>
      <c r="D131" s="9" t="s">
        <v>14</v>
      </c>
      <c r="E131" s="9" t="s">
        <v>14</v>
      </c>
      <c r="F131" s="9" t="s">
        <v>15</v>
      </c>
      <c r="G131" s="9" t="s">
        <v>1288</v>
      </c>
      <c r="H131" s="9" t="s">
        <v>17</v>
      </c>
      <c r="I131" s="3" t="s">
        <v>989</v>
      </c>
      <c r="J131" s="13" t="s">
        <v>1289</v>
      </c>
      <c r="K131" s="14" t="s">
        <v>1290</v>
      </c>
      <c r="L131" s="18">
        <f t="shared" ref="L131:L168" si="7">K131-J131</f>
        <v>1.5196759259259285E-2</v>
      </c>
      <c r="M131">
        <f t="shared" ref="M131:M168" si="8">HOUR(J131)</f>
        <v>7</v>
      </c>
    </row>
    <row r="132" spans="1:13" x14ac:dyDescent="0.25">
      <c r="A132" s="11"/>
      <c r="B132" s="12"/>
      <c r="C132" s="9" t="s">
        <v>29</v>
      </c>
      <c r="D132" s="9" t="s">
        <v>30</v>
      </c>
      <c r="E132" s="9" t="s">
        <v>30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1291</v>
      </c>
      <c r="H133" s="9" t="s">
        <v>38</v>
      </c>
      <c r="I133" s="3" t="s">
        <v>989</v>
      </c>
      <c r="J133" s="13" t="s">
        <v>1292</v>
      </c>
      <c r="K133" s="14" t="s">
        <v>1293</v>
      </c>
      <c r="L133" s="18">
        <f t="shared" si="7"/>
        <v>1.7858796296296275E-2</v>
      </c>
      <c r="M133">
        <f t="shared" si="8"/>
        <v>7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1294</v>
      </c>
      <c r="H134" s="9" t="s">
        <v>38</v>
      </c>
      <c r="I134" s="3" t="s">
        <v>989</v>
      </c>
      <c r="J134" s="13" t="s">
        <v>1295</v>
      </c>
      <c r="K134" s="14" t="s">
        <v>1296</v>
      </c>
      <c r="L134" s="18">
        <f t="shared" si="7"/>
        <v>3.1006944444444517E-2</v>
      </c>
      <c r="M134">
        <f t="shared" si="8"/>
        <v>12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1297</v>
      </c>
      <c r="H135" s="9" t="s">
        <v>38</v>
      </c>
      <c r="I135" s="3" t="s">
        <v>989</v>
      </c>
      <c r="J135" s="13" t="s">
        <v>1298</v>
      </c>
      <c r="K135" s="14" t="s">
        <v>1299</v>
      </c>
      <c r="L135" s="18">
        <f t="shared" si="7"/>
        <v>2.6273148148148184E-2</v>
      </c>
      <c r="M135">
        <f t="shared" si="8"/>
        <v>14</v>
      </c>
    </row>
    <row r="136" spans="1:13" x14ac:dyDescent="0.25">
      <c r="A136" s="11"/>
      <c r="B136" s="12"/>
      <c r="C136" s="9" t="s">
        <v>61</v>
      </c>
      <c r="D136" s="9" t="s">
        <v>62</v>
      </c>
      <c r="E136" s="9" t="s">
        <v>62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1300</v>
      </c>
      <c r="H137" s="9" t="s">
        <v>17</v>
      </c>
      <c r="I137" s="3" t="s">
        <v>989</v>
      </c>
      <c r="J137" s="13" t="s">
        <v>1301</v>
      </c>
      <c r="K137" s="14" t="s">
        <v>1302</v>
      </c>
      <c r="L137" s="18">
        <f t="shared" si="7"/>
        <v>1.4780092592592622E-2</v>
      </c>
      <c r="M137">
        <f t="shared" si="8"/>
        <v>2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1303</v>
      </c>
      <c r="H138" s="9" t="s">
        <v>17</v>
      </c>
      <c r="I138" s="3" t="s">
        <v>989</v>
      </c>
      <c r="J138" s="13" t="s">
        <v>1304</v>
      </c>
      <c r="K138" s="14" t="s">
        <v>1305</v>
      </c>
      <c r="L138" s="18">
        <f t="shared" si="7"/>
        <v>1.2546296296296333E-2</v>
      </c>
      <c r="M138">
        <f t="shared" si="8"/>
        <v>18</v>
      </c>
    </row>
    <row r="139" spans="1:13" x14ac:dyDescent="0.25">
      <c r="A139" s="11"/>
      <c r="B139" s="12"/>
      <c r="C139" s="9" t="s">
        <v>84</v>
      </c>
      <c r="D139" s="9" t="s">
        <v>85</v>
      </c>
      <c r="E139" s="9" t="s">
        <v>85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1306</v>
      </c>
      <c r="H140" s="9" t="s">
        <v>17</v>
      </c>
      <c r="I140" s="3" t="s">
        <v>989</v>
      </c>
      <c r="J140" s="13" t="s">
        <v>1307</v>
      </c>
      <c r="K140" s="14" t="s">
        <v>1308</v>
      </c>
      <c r="L140" s="18">
        <f t="shared" si="7"/>
        <v>1.7060185185185262E-2</v>
      </c>
      <c r="M140">
        <f t="shared" si="8"/>
        <v>18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1309</v>
      </c>
      <c r="H141" s="9" t="s">
        <v>17</v>
      </c>
      <c r="I141" s="3" t="s">
        <v>989</v>
      </c>
      <c r="J141" s="13" t="s">
        <v>1310</v>
      </c>
      <c r="K141" s="14" t="s">
        <v>1311</v>
      </c>
      <c r="L141" s="18">
        <f t="shared" si="7"/>
        <v>1.7384259259259238E-2</v>
      </c>
      <c r="M141">
        <f t="shared" si="8"/>
        <v>20</v>
      </c>
    </row>
    <row r="142" spans="1:13" x14ac:dyDescent="0.25">
      <c r="A142" s="11"/>
      <c r="B142" s="12"/>
      <c r="C142" s="9" t="s">
        <v>95</v>
      </c>
      <c r="D142" s="9" t="s">
        <v>96</v>
      </c>
      <c r="E142" s="9" t="s">
        <v>96</v>
      </c>
      <c r="F142" s="9" t="s">
        <v>15</v>
      </c>
      <c r="G142" s="9" t="s">
        <v>1312</v>
      </c>
      <c r="H142" s="9" t="s">
        <v>17</v>
      </c>
      <c r="I142" s="3" t="s">
        <v>989</v>
      </c>
      <c r="J142" s="13" t="s">
        <v>1313</v>
      </c>
      <c r="K142" s="14" t="s">
        <v>1314</v>
      </c>
      <c r="L142" s="18">
        <f t="shared" si="7"/>
        <v>1.7800925925925914E-2</v>
      </c>
      <c r="M142">
        <f t="shared" si="8"/>
        <v>9</v>
      </c>
    </row>
    <row r="143" spans="1:13" x14ac:dyDescent="0.25">
      <c r="A143" s="11"/>
      <c r="B143" s="12"/>
      <c r="C143" s="9" t="s">
        <v>100</v>
      </c>
      <c r="D143" s="9" t="s">
        <v>101</v>
      </c>
      <c r="E143" s="9" t="s">
        <v>101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1315</v>
      </c>
      <c r="H144" s="9" t="s">
        <v>17</v>
      </c>
      <c r="I144" s="3" t="s">
        <v>989</v>
      </c>
      <c r="J144" s="13" t="s">
        <v>1316</v>
      </c>
      <c r="K144" s="14" t="s">
        <v>1317</v>
      </c>
      <c r="L144" s="18">
        <f t="shared" si="7"/>
        <v>2.2256944444444371E-2</v>
      </c>
      <c r="M144">
        <f t="shared" si="8"/>
        <v>10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1318</v>
      </c>
      <c r="H145" s="9" t="s">
        <v>17</v>
      </c>
      <c r="I145" s="3" t="s">
        <v>989</v>
      </c>
      <c r="J145" s="13" t="s">
        <v>1319</v>
      </c>
      <c r="K145" s="14" t="s">
        <v>1320</v>
      </c>
      <c r="L145" s="18">
        <f t="shared" si="7"/>
        <v>1.4629629629629548E-2</v>
      </c>
      <c r="M145">
        <f t="shared" si="8"/>
        <v>13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1321</v>
      </c>
      <c r="H146" s="9" t="s">
        <v>17</v>
      </c>
      <c r="I146" s="3" t="s">
        <v>989</v>
      </c>
      <c r="J146" s="13" t="s">
        <v>1322</v>
      </c>
      <c r="K146" s="14" t="s">
        <v>1323</v>
      </c>
      <c r="L146" s="18">
        <f t="shared" si="7"/>
        <v>2.0474537037037055E-2</v>
      </c>
      <c r="M146">
        <f t="shared" si="8"/>
        <v>14</v>
      </c>
    </row>
    <row r="147" spans="1:13" x14ac:dyDescent="0.25">
      <c r="A147" s="11"/>
      <c r="B147" s="12"/>
      <c r="C147" s="9" t="s">
        <v>1264</v>
      </c>
      <c r="D147" s="9" t="s">
        <v>1265</v>
      </c>
      <c r="E147" s="9" t="s">
        <v>1265</v>
      </c>
      <c r="F147" s="9" t="s">
        <v>15</v>
      </c>
      <c r="G147" s="9" t="s">
        <v>1324</v>
      </c>
      <c r="H147" s="9" t="s">
        <v>38</v>
      </c>
      <c r="I147" s="3" t="s">
        <v>989</v>
      </c>
      <c r="J147" s="13" t="s">
        <v>1325</v>
      </c>
      <c r="K147" s="14" t="s">
        <v>1326</v>
      </c>
      <c r="L147" s="18">
        <f t="shared" si="7"/>
        <v>3.6921296296296369E-2</v>
      </c>
      <c r="M147">
        <f t="shared" si="8"/>
        <v>12</v>
      </c>
    </row>
    <row r="148" spans="1:13" x14ac:dyDescent="0.25">
      <c r="A148" s="3" t="s">
        <v>448</v>
      </c>
      <c r="B148" s="9" t="s">
        <v>449</v>
      </c>
      <c r="C148" s="10" t="s">
        <v>12</v>
      </c>
      <c r="D148" s="5"/>
      <c r="E148" s="5"/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9" t="s">
        <v>911</v>
      </c>
      <c r="D149" s="9" t="s">
        <v>912</v>
      </c>
      <c r="E149" s="9" t="s">
        <v>912</v>
      </c>
      <c r="F149" s="9" t="s">
        <v>452</v>
      </c>
      <c r="G149" s="9" t="s">
        <v>1327</v>
      </c>
      <c r="H149" s="9" t="s">
        <v>175</v>
      </c>
      <c r="I149" s="3" t="s">
        <v>989</v>
      </c>
      <c r="J149" s="13" t="s">
        <v>1328</v>
      </c>
      <c r="K149" s="14" t="s">
        <v>1329</v>
      </c>
      <c r="L149" s="18">
        <f t="shared" si="7"/>
        <v>1.8703703703703695E-2</v>
      </c>
      <c r="M149">
        <f t="shared" si="8"/>
        <v>4</v>
      </c>
    </row>
    <row r="150" spans="1:13" x14ac:dyDescent="0.25">
      <c r="A150" s="11"/>
      <c r="B150" s="12"/>
      <c r="C150" s="9" t="s">
        <v>916</v>
      </c>
      <c r="D150" s="9" t="s">
        <v>917</v>
      </c>
      <c r="E150" s="9" t="s">
        <v>917</v>
      </c>
      <c r="F150" s="9" t="s">
        <v>452</v>
      </c>
      <c r="G150" s="9" t="s">
        <v>1330</v>
      </c>
      <c r="H150" s="9" t="s">
        <v>175</v>
      </c>
      <c r="I150" s="3" t="s">
        <v>989</v>
      </c>
      <c r="J150" s="13" t="s">
        <v>1331</v>
      </c>
      <c r="K150" s="14" t="s">
        <v>1332</v>
      </c>
      <c r="L150" s="18">
        <f t="shared" si="7"/>
        <v>2.4652777777777773E-2</v>
      </c>
      <c r="M150">
        <f t="shared" si="8"/>
        <v>5</v>
      </c>
    </row>
    <row r="151" spans="1:13" x14ac:dyDescent="0.25">
      <c r="A151" s="3" t="s">
        <v>456</v>
      </c>
      <c r="B151" s="9" t="s">
        <v>457</v>
      </c>
      <c r="C151" s="10" t="s">
        <v>12</v>
      </c>
      <c r="D151" s="5"/>
      <c r="E151" s="5"/>
      <c r="F151" s="5"/>
      <c r="G151" s="5"/>
      <c r="H151" s="5"/>
      <c r="I151" s="6"/>
      <c r="J151" s="7"/>
      <c r="K151" s="8"/>
    </row>
    <row r="152" spans="1:13" x14ac:dyDescent="0.25">
      <c r="A152" s="11"/>
      <c r="B152" s="12"/>
      <c r="C152" s="9" t="s">
        <v>464</v>
      </c>
      <c r="D152" s="9" t="s">
        <v>465</v>
      </c>
      <c r="E152" s="10" t="s">
        <v>12</v>
      </c>
      <c r="F152" s="5"/>
      <c r="G152" s="5"/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9" t="s">
        <v>1333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1334</v>
      </c>
      <c r="H154" s="9" t="s">
        <v>175</v>
      </c>
      <c r="I154" s="3" t="s">
        <v>989</v>
      </c>
      <c r="J154" s="13" t="s">
        <v>1335</v>
      </c>
      <c r="K154" s="14" t="s">
        <v>1336</v>
      </c>
      <c r="L154" s="18">
        <f t="shared" si="7"/>
        <v>3.6724537037037042E-2</v>
      </c>
      <c r="M154">
        <f t="shared" si="8"/>
        <v>9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1337</v>
      </c>
      <c r="H155" s="9" t="s">
        <v>175</v>
      </c>
      <c r="I155" s="3" t="s">
        <v>989</v>
      </c>
      <c r="J155" s="13" t="s">
        <v>1338</v>
      </c>
      <c r="K155" s="14" t="s">
        <v>1339</v>
      </c>
      <c r="L155" s="18">
        <f t="shared" si="7"/>
        <v>2.1400462962962941E-2</v>
      </c>
      <c r="M155">
        <f t="shared" si="8"/>
        <v>14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1340</v>
      </c>
      <c r="H156" s="9" t="s">
        <v>175</v>
      </c>
      <c r="I156" s="3" t="s">
        <v>989</v>
      </c>
      <c r="J156" s="13" t="s">
        <v>1341</v>
      </c>
      <c r="K156" s="14" t="s">
        <v>1342</v>
      </c>
      <c r="L156" s="18">
        <f t="shared" si="7"/>
        <v>1.9907407407407374E-2</v>
      </c>
      <c r="M156">
        <f t="shared" si="8"/>
        <v>14</v>
      </c>
    </row>
    <row r="157" spans="1:13" x14ac:dyDescent="0.25">
      <c r="A157" s="11"/>
      <c r="B157" s="12"/>
      <c r="C157" s="12"/>
      <c r="D157" s="12"/>
      <c r="E157" s="9" t="s">
        <v>466</v>
      </c>
      <c r="F157" s="9" t="s">
        <v>15</v>
      </c>
      <c r="G157" s="9" t="s">
        <v>1343</v>
      </c>
      <c r="H157" s="9" t="s">
        <v>175</v>
      </c>
      <c r="I157" s="3" t="s">
        <v>989</v>
      </c>
      <c r="J157" s="13" t="s">
        <v>1344</v>
      </c>
      <c r="K157" s="14" t="s">
        <v>1345</v>
      </c>
      <c r="L157" s="18">
        <f t="shared" si="7"/>
        <v>8.1145833333333361E-2</v>
      </c>
      <c r="M157">
        <f t="shared" si="8"/>
        <v>9</v>
      </c>
    </row>
    <row r="158" spans="1:13" x14ac:dyDescent="0.25">
      <c r="A158" s="11"/>
      <c r="B158" s="12"/>
      <c r="C158" s="9" t="s">
        <v>932</v>
      </c>
      <c r="D158" s="9" t="s">
        <v>933</v>
      </c>
      <c r="E158" s="9" t="s">
        <v>933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1346</v>
      </c>
      <c r="H159" s="9" t="s">
        <v>175</v>
      </c>
      <c r="I159" s="3" t="s">
        <v>989</v>
      </c>
      <c r="J159" s="13" t="s">
        <v>1347</v>
      </c>
      <c r="K159" s="14" t="s">
        <v>1348</v>
      </c>
      <c r="L159" s="18">
        <f t="shared" si="7"/>
        <v>2.8888888888888908E-2</v>
      </c>
      <c r="M159">
        <f t="shared" si="8"/>
        <v>4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1349</v>
      </c>
      <c r="H160" s="9" t="s">
        <v>175</v>
      </c>
      <c r="I160" s="3" t="s">
        <v>989</v>
      </c>
      <c r="J160" s="13" t="s">
        <v>1350</v>
      </c>
      <c r="K160" s="14" t="s">
        <v>1351</v>
      </c>
      <c r="L160" s="18">
        <f t="shared" si="7"/>
        <v>3.5995370370370372E-2</v>
      </c>
      <c r="M160">
        <f t="shared" si="8"/>
        <v>9</v>
      </c>
    </row>
    <row r="161" spans="1:13" x14ac:dyDescent="0.25">
      <c r="A161" s="11"/>
      <c r="B161" s="12"/>
      <c r="C161" s="9" t="s">
        <v>1352</v>
      </c>
      <c r="D161" s="9" t="s">
        <v>1353</v>
      </c>
      <c r="E161" s="9" t="s">
        <v>1354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1355</v>
      </c>
      <c r="H162" s="9" t="s">
        <v>175</v>
      </c>
      <c r="I162" s="3" t="s">
        <v>989</v>
      </c>
      <c r="J162" s="13" t="s">
        <v>1356</v>
      </c>
      <c r="K162" s="14" t="s">
        <v>1357</v>
      </c>
      <c r="L162" s="18">
        <f t="shared" si="7"/>
        <v>3.4699074074074077E-2</v>
      </c>
      <c r="M162">
        <f t="shared" si="8"/>
        <v>11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1358</v>
      </c>
      <c r="H163" s="9" t="s">
        <v>175</v>
      </c>
      <c r="I163" s="3" t="s">
        <v>989</v>
      </c>
      <c r="J163" s="13" t="s">
        <v>1359</v>
      </c>
      <c r="K163" s="14" t="s">
        <v>1360</v>
      </c>
      <c r="L163" s="18">
        <f t="shared" si="7"/>
        <v>1.1412037037037082E-2</v>
      </c>
      <c r="M163">
        <f t="shared" si="8"/>
        <v>15</v>
      </c>
    </row>
    <row r="164" spans="1:13" x14ac:dyDescent="0.25">
      <c r="A164" s="11"/>
      <c r="B164" s="12"/>
      <c r="C164" s="9" t="s">
        <v>976</v>
      </c>
      <c r="D164" s="9" t="s">
        <v>977</v>
      </c>
      <c r="E164" s="9" t="s">
        <v>978</v>
      </c>
      <c r="F164" s="9" t="s">
        <v>15</v>
      </c>
      <c r="G164" s="9" t="s">
        <v>1361</v>
      </c>
      <c r="H164" s="9" t="s">
        <v>175</v>
      </c>
      <c r="I164" s="3" t="s">
        <v>989</v>
      </c>
      <c r="J164" s="13" t="s">
        <v>1362</v>
      </c>
      <c r="K164" s="14" t="s">
        <v>1363</v>
      </c>
      <c r="L164" s="18">
        <f t="shared" si="7"/>
        <v>4.1724537037036991E-2</v>
      </c>
      <c r="M164">
        <f t="shared" si="8"/>
        <v>9</v>
      </c>
    </row>
    <row r="165" spans="1:13" x14ac:dyDescent="0.25">
      <c r="A165" s="3" t="s">
        <v>475</v>
      </c>
      <c r="B165" s="9" t="s">
        <v>476</v>
      </c>
      <c r="C165" s="10" t="s">
        <v>12</v>
      </c>
      <c r="D165" s="5"/>
      <c r="E165" s="5"/>
      <c r="F165" s="5"/>
      <c r="G165" s="5"/>
      <c r="H165" s="5"/>
      <c r="I165" s="6"/>
      <c r="J165" s="7"/>
      <c r="K165" s="8"/>
    </row>
    <row r="166" spans="1:13" x14ac:dyDescent="0.25">
      <c r="A166" s="11"/>
      <c r="B166" s="12"/>
      <c r="C166" s="9" t="s">
        <v>458</v>
      </c>
      <c r="D166" s="9" t="s">
        <v>459</v>
      </c>
      <c r="E166" s="9" t="s">
        <v>460</v>
      </c>
      <c r="F166" s="9" t="s">
        <v>15</v>
      </c>
      <c r="G166" s="9" t="s">
        <v>1364</v>
      </c>
      <c r="H166" s="9" t="s">
        <v>17</v>
      </c>
      <c r="I166" s="3" t="s">
        <v>989</v>
      </c>
      <c r="J166" s="13" t="s">
        <v>1365</v>
      </c>
      <c r="K166" s="14" t="s">
        <v>1366</v>
      </c>
      <c r="L166" s="18">
        <f t="shared" si="7"/>
        <v>1.8854166666666727E-2</v>
      </c>
      <c r="M166">
        <f t="shared" si="8"/>
        <v>16</v>
      </c>
    </row>
    <row r="167" spans="1:13" x14ac:dyDescent="0.25">
      <c r="A167" s="11"/>
      <c r="B167" s="12"/>
      <c r="C167" s="9" t="s">
        <v>480</v>
      </c>
      <c r="D167" s="9" t="s">
        <v>481</v>
      </c>
      <c r="E167" s="9" t="s">
        <v>482</v>
      </c>
      <c r="F167" s="9" t="s">
        <v>15</v>
      </c>
      <c r="G167" s="9" t="s">
        <v>1367</v>
      </c>
      <c r="H167" s="9" t="s">
        <v>17</v>
      </c>
      <c r="I167" s="3" t="s">
        <v>989</v>
      </c>
      <c r="J167" s="13" t="s">
        <v>1368</v>
      </c>
      <c r="K167" s="14" t="s">
        <v>1369</v>
      </c>
      <c r="L167" s="18">
        <f t="shared" si="7"/>
        <v>2.7407407407407436E-2</v>
      </c>
      <c r="M167">
        <f t="shared" si="8"/>
        <v>16</v>
      </c>
    </row>
    <row r="168" spans="1:13" x14ac:dyDescent="0.25">
      <c r="A168" s="11"/>
      <c r="B168" s="11"/>
      <c r="C168" s="3" t="s">
        <v>1370</v>
      </c>
      <c r="D168" s="3" t="s">
        <v>1371</v>
      </c>
      <c r="E168" s="3" t="s">
        <v>1372</v>
      </c>
      <c r="F168" s="3" t="s">
        <v>15</v>
      </c>
      <c r="G168" s="3" t="s">
        <v>1373</v>
      </c>
      <c r="H168" s="3" t="s">
        <v>17</v>
      </c>
      <c r="I168" s="3" t="s">
        <v>989</v>
      </c>
      <c r="J168" s="15" t="s">
        <v>1374</v>
      </c>
      <c r="K168" s="16" t="s">
        <v>1375</v>
      </c>
      <c r="L168" s="18">
        <f t="shared" si="7"/>
        <v>2.1122685185185175E-2</v>
      </c>
      <c r="M168">
        <f t="shared" si="8"/>
        <v>11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opLeftCell="K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2088</v>
      </c>
      <c r="M1" t="s">
        <v>2085</v>
      </c>
      <c r="O1" t="s">
        <v>2086</v>
      </c>
      <c r="P1" t="s">
        <v>2087</v>
      </c>
      <c r="Q1" t="s">
        <v>2089</v>
      </c>
      <c r="R1" t="s">
        <v>2090</v>
      </c>
      <c r="S1" t="s">
        <v>2091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4.458333333333333</v>
      </c>
      <c r="R2" s="19">
        <v>2.2916666666666669E-2</v>
      </c>
      <c r="S2" s="18">
        <f>AVERAGEIF($R$2:$R$25, "&lt;&gt; 0")</f>
        <v>2.1910718222474177E-2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4.458333333333333</v>
      </c>
      <c r="R3" s="19">
        <v>0</v>
      </c>
      <c r="S3" s="18">
        <f t="shared" ref="S3:S25" si="1">AVERAGEIF($R$2:$R$25, "&lt;&gt; 0")</f>
        <v>2.1910718222474177E-2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4.458333333333333</v>
      </c>
      <c r="R4" s="19">
        <f t="shared" ref="R4:R25" si="2">AVERAGEIF(M:M,O4,L:L)</f>
        <v>1.4452160493827165E-2</v>
      </c>
      <c r="S4" s="18">
        <f t="shared" si="1"/>
        <v>2.1910718222474177E-2</v>
      </c>
    </row>
    <row r="5" spans="1:19" x14ac:dyDescent="0.25">
      <c r="A5" s="11"/>
      <c r="B5" s="12"/>
      <c r="C5" s="12"/>
      <c r="D5" s="12"/>
      <c r="E5" s="12"/>
      <c r="F5" s="12"/>
      <c r="G5" s="9" t="s">
        <v>1376</v>
      </c>
      <c r="H5" s="9" t="s">
        <v>17</v>
      </c>
      <c r="I5" s="3" t="s">
        <v>1377</v>
      </c>
      <c r="J5" s="13" t="s">
        <v>1378</v>
      </c>
      <c r="K5" s="14" t="s">
        <v>1379</v>
      </c>
      <c r="L5" s="18">
        <f t="shared" ref="L5:L66" si="3">K5-J5</f>
        <v>1.6574074074074074E-2</v>
      </c>
      <c r="M5">
        <f t="shared" ref="M5:M66" si="4">HOUR(J5)</f>
        <v>7</v>
      </c>
      <c r="O5">
        <v>3</v>
      </c>
      <c r="P5">
        <f>COUNTIF(M:M,"3")</f>
        <v>6</v>
      </c>
      <c r="Q5">
        <f t="shared" si="0"/>
        <v>4.458333333333333</v>
      </c>
      <c r="R5" s="19">
        <f t="shared" si="2"/>
        <v>2.3541666666666666E-2</v>
      </c>
      <c r="S5" s="18">
        <f t="shared" si="1"/>
        <v>2.1910718222474177E-2</v>
      </c>
    </row>
    <row r="6" spans="1:19" x14ac:dyDescent="0.25">
      <c r="A6" s="11"/>
      <c r="B6" s="12"/>
      <c r="C6" s="12"/>
      <c r="D6" s="12"/>
      <c r="E6" s="12"/>
      <c r="F6" s="12"/>
      <c r="G6" s="9" t="s">
        <v>1380</v>
      </c>
      <c r="H6" s="9" t="s">
        <v>17</v>
      </c>
      <c r="I6" s="3" t="s">
        <v>1377</v>
      </c>
      <c r="J6" s="13" t="s">
        <v>1381</v>
      </c>
      <c r="K6" s="14" t="s">
        <v>1382</v>
      </c>
      <c r="L6" s="18">
        <f t="shared" si="3"/>
        <v>2.2337962962962921E-2</v>
      </c>
      <c r="M6">
        <f t="shared" si="4"/>
        <v>7</v>
      </c>
      <c r="O6">
        <v>4</v>
      </c>
      <c r="P6">
        <f>COUNTIF(M:M,"4")</f>
        <v>6</v>
      </c>
      <c r="Q6">
        <f t="shared" si="0"/>
        <v>4.458333333333333</v>
      </c>
      <c r="R6" s="19">
        <f t="shared" si="2"/>
        <v>1.9743441358024683E-2</v>
      </c>
      <c r="S6" s="18">
        <f t="shared" si="1"/>
        <v>2.1910718222474177E-2</v>
      </c>
    </row>
    <row r="7" spans="1:19" x14ac:dyDescent="0.25">
      <c r="A7" s="11"/>
      <c r="B7" s="12"/>
      <c r="C7" s="9" t="s">
        <v>29</v>
      </c>
      <c r="D7" s="9" t="s">
        <v>30</v>
      </c>
      <c r="E7" s="9" t="s">
        <v>30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8</v>
      </c>
      <c r="Q7">
        <f t="shared" si="0"/>
        <v>4.458333333333333</v>
      </c>
      <c r="R7" s="19">
        <f t="shared" si="2"/>
        <v>1.9098668981481482E-2</v>
      </c>
      <c r="S7" s="18">
        <f t="shared" si="1"/>
        <v>2.1910718222474177E-2</v>
      </c>
    </row>
    <row r="8" spans="1:19" x14ac:dyDescent="0.25">
      <c r="A8" s="11"/>
      <c r="B8" s="12"/>
      <c r="C8" s="12"/>
      <c r="D8" s="12"/>
      <c r="E8" s="12"/>
      <c r="F8" s="12"/>
      <c r="G8" s="9" t="s">
        <v>1383</v>
      </c>
      <c r="H8" s="9" t="s">
        <v>38</v>
      </c>
      <c r="I8" s="3" t="s">
        <v>1377</v>
      </c>
      <c r="J8" s="13" t="s">
        <v>1384</v>
      </c>
      <c r="K8" s="14" t="s">
        <v>1385</v>
      </c>
      <c r="L8" s="18">
        <f t="shared" si="3"/>
        <v>1.800925925925928E-2</v>
      </c>
      <c r="M8">
        <f t="shared" si="4"/>
        <v>4</v>
      </c>
      <c r="O8">
        <v>6</v>
      </c>
      <c r="P8">
        <f>COUNTIF(M:M,"6")</f>
        <v>4</v>
      </c>
      <c r="Q8">
        <f t="shared" si="0"/>
        <v>4.458333333333333</v>
      </c>
      <c r="R8" s="19">
        <f t="shared" si="2"/>
        <v>1.9985532407407414E-2</v>
      </c>
      <c r="S8" s="18">
        <f t="shared" si="1"/>
        <v>2.1910718222474177E-2</v>
      </c>
    </row>
    <row r="9" spans="1:19" x14ac:dyDescent="0.25">
      <c r="A9" s="11"/>
      <c r="B9" s="12"/>
      <c r="C9" s="12"/>
      <c r="D9" s="12"/>
      <c r="E9" s="12"/>
      <c r="F9" s="12"/>
      <c r="G9" s="9" t="s">
        <v>1386</v>
      </c>
      <c r="H9" s="9" t="s">
        <v>38</v>
      </c>
      <c r="I9" s="3" t="s">
        <v>1377</v>
      </c>
      <c r="J9" s="13" t="s">
        <v>1387</v>
      </c>
      <c r="K9" s="14" t="s">
        <v>1388</v>
      </c>
      <c r="L9" s="18">
        <f t="shared" si="3"/>
        <v>1.5775462962962949E-2</v>
      </c>
      <c r="M9">
        <f t="shared" si="4"/>
        <v>5</v>
      </c>
      <c r="O9">
        <v>7</v>
      </c>
      <c r="P9">
        <f>COUNTIF(M:M,"7")</f>
        <v>12</v>
      </c>
      <c r="Q9">
        <f t="shared" si="0"/>
        <v>4.458333333333333</v>
      </c>
      <c r="R9" s="19">
        <f t="shared" si="2"/>
        <v>1.9807098765432102E-2</v>
      </c>
      <c r="S9" s="18">
        <f t="shared" si="1"/>
        <v>2.1910718222474177E-2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1389</v>
      </c>
      <c r="H10" s="9" t="s">
        <v>38</v>
      </c>
      <c r="I10" s="3" t="s">
        <v>1377</v>
      </c>
      <c r="J10" s="13" t="s">
        <v>1390</v>
      </c>
      <c r="K10" s="14" t="s">
        <v>1391</v>
      </c>
      <c r="L10" s="18">
        <f t="shared" si="3"/>
        <v>1.6574074074074074E-2</v>
      </c>
      <c r="M10">
        <f t="shared" si="4"/>
        <v>7</v>
      </c>
      <c r="O10">
        <v>8</v>
      </c>
      <c r="P10">
        <f>COUNTIF(M:M,"8")</f>
        <v>4</v>
      </c>
      <c r="Q10">
        <f t="shared" si="0"/>
        <v>4.458333333333333</v>
      </c>
      <c r="R10" s="19">
        <f t="shared" si="2"/>
        <v>2.8260995370370356E-2</v>
      </c>
      <c r="S10" s="18">
        <f t="shared" si="1"/>
        <v>2.1910718222474177E-2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1392</v>
      </c>
      <c r="H11" s="9" t="s">
        <v>38</v>
      </c>
      <c r="I11" s="3" t="s">
        <v>1377</v>
      </c>
      <c r="J11" s="13" t="s">
        <v>1393</v>
      </c>
      <c r="K11" s="14" t="s">
        <v>1394</v>
      </c>
      <c r="L11" s="18">
        <f t="shared" si="3"/>
        <v>1.9571759259259247E-2</v>
      </c>
      <c r="M11">
        <f t="shared" si="4"/>
        <v>11</v>
      </c>
      <c r="O11">
        <v>9</v>
      </c>
      <c r="P11">
        <f>COUNTIF(M:M,"9")</f>
        <v>7</v>
      </c>
      <c r="Q11">
        <f t="shared" si="0"/>
        <v>4.458333333333333</v>
      </c>
      <c r="R11" s="19">
        <f t="shared" si="2"/>
        <v>2.6916335978835988E-2</v>
      </c>
      <c r="S11" s="18">
        <f t="shared" si="1"/>
        <v>2.1910718222474177E-2</v>
      </c>
    </row>
    <row r="12" spans="1:19" x14ac:dyDescent="0.25">
      <c r="A12" s="11"/>
      <c r="B12" s="12"/>
      <c r="C12" s="9" t="s">
        <v>61</v>
      </c>
      <c r="D12" s="9" t="s">
        <v>62</v>
      </c>
      <c r="E12" s="9" t="s">
        <v>62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10</v>
      </c>
      <c r="Q12">
        <f t="shared" si="0"/>
        <v>4.458333333333333</v>
      </c>
      <c r="R12" s="19">
        <f t="shared" si="2"/>
        <v>1.9006944444444441E-2</v>
      </c>
      <c r="S12" s="18">
        <f t="shared" si="1"/>
        <v>2.1910718222474177E-2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1395</v>
      </c>
      <c r="H13" s="9" t="s">
        <v>17</v>
      </c>
      <c r="I13" s="3" t="s">
        <v>1377</v>
      </c>
      <c r="J13" s="13" t="s">
        <v>1396</v>
      </c>
      <c r="K13" s="14" t="s">
        <v>1397</v>
      </c>
      <c r="L13" s="18">
        <f t="shared" si="3"/>
        <v>1.591435185185186E-2</v>
      </c>
      <c r="M13">
        <f t="shared" si="4"/>
        <v>3</v>
      </c>
      <c r="O13">
        <v>11</v>
      </c>
      <c r="P13">
        <f>COUNTIF(M:M,"11")</f>
        <v>5</v>
      </c>
      <c r="Q13">
        <f t="shared" si="0"/>
        <v>4.458333333333333</v>
      </c>
      <c r="R13" s="19">
        <f t="shared" si="2"/>
        <v>2.3229166666666655E-2</v>
      </c>
      <c r="S13" s="18">
        <f t="shared" si="1"/>
        <v>2.1910718222474177E-2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1398</v>
      </c>
      <c r="H14" s="9" t="s">
        <v>17</v>
      </c>
      <c r="I14" s="3" t="s">
        <v>1377</v>
      </c>
      <c r="J14" s="13" t="s">
        <v>1399</v>
      </c>
      <c r="K14" s="14" t="s">
        <v>1400</v>
      </c>
      <c r="L14" s="18">
        <f t="shared" si="3"/>
        <v>1.3946759259259256E-2</v>
      </c>
      <c r="M14">
        <f t="shared" si="4"/>
        <v>3</v>
      </c>
      <c r="O14">
        <v>12</v>
      </c>
      <c r="P14">
        <f>COUNTIF(M:M,"12")</f>
        <v>7</v>
      </c>
      <c r="Q14">
        <f t="shared" si="0"/>
        <v>4.458333333333333</v>
      </c>
      <c r="R14" s="19">
        <f t="shared" si="2"/>
        <v>2.1195436507936507E-2</v>
      </c>
      <c r="S14" s="18">
        <f t="shared" si="1"/>
        <v>2.1910718222474177E-2</v>
      </c>
    </row>
    <row r="15" spans="1:19" x14ac:dyDescent="0.25">
      <c r="A15" s="11"/>
      <c r="B15" s="12"/>
      <c r="C15" s="9" t="s">
        <v>84</v>
      </c>
      <c r="D15" s="9" t="s">
        <v>85</v>
      </c>
      <c r="E15" s="9" t="s">
        <v>85</v>
      </c>
      <c r="F15" s="9" t="s">
        <v>15</v>
      </c>
      <c r="G15" s="9" t="s">
        <v>1401</v>
      </c>
      <c r="H15" s="9" t="s">
        <v>17</v>
      </c>
      <c r="I15" s="3" t="s">
        <v>1377</v>
      </c>
      <c r="J15" s="13" t="s">
        <v>1402</v>
      </c>
      <c r="K15" s="14" t="s">
        <v>1403</v>
      </c>
      <c r="L15" s="18">
        <f t="shared" si="3"/>
        <v>1.7106481481481417E-2</v>
      </c>
      <c r="M15">
        <f t="shared" si="4"/>
        <v>18</v>
      </c>
      <c r="O15">
        <v>13</v>
      </c>
      <c r="P15">
        <f>COUNTIF(M:M,"13")</f>
        <v>8</v>
      </c>
      <c r="Q15">
        <f t="shared" si="0"/>
        <v>4.458333333333333</v>
      </c>
      <c r="R15" s="19">
        <f t="shared" si="2"/>
        <v>3.1127025462962976E-2</v>
      </c>
      <c r="S15" s="18">
        <f t="shared" si="1"/>
        <v>2.1910718222474177E-2</v>
      </c>
    </row>
    <row r="16" spans="1:19" x14ac:dyDescent="0.25">
      <c r="A16" s="11"/>
      <c r="B16" s="12"/>
      <c r="C16" s="9" t="s">
        <v>95</v>
      </c>
      <c r="D16" s="9" t="s">
        <v>96</v>
      </c>
      <c r="E16" s="9" t="s">
        <v>96</v>
      </c>
      <c r="F16" s="9" t="s">
        <v>15</v>
      </c>
      <c r="G16" s="9" t="s">
        <v>1404</v>
      </c>
      <c r="H16" s="9" t="s">
        <v>17</v>
      </c>
      <c r="I16" s="3" t="s">
        <v>1377</v>
      </c>
      <c r="J16" s="13" t="s">
        <v>1405</v>
      </c>
      <c r="K16" s="14" t="s">
        <v>1406</v>
      </c>
      <c r="L16" s="18">
        <f t="shared" si="3"/>
        <v>1.9039351851851904E-2</v>
      </c>
      <c r="M16">
        <f t="shared" si="4"/>
        <v>8</v>
      </c>
      <c r="O16">
        <v>14</v>
      </c>
      <c r="P16">
        <f>COUNTIF(M:M,"14")</f>
        <v>8</v>
      </c>
      <c r="Q16">
        <f t="shared" si="0"/>
        <v>4.458333333333333</v>
      </c>
      <c r="R16" s="19">
        <f t="shared" si="2"/>
        <v>2.7505787037037044E-2</v>
      </c>
      <c r="S16" s="18">
        <f t="shared" si="1"/>
        <v>2.1910718222474177E-2</v>
      </c>
    </row>
    <row r="17" spans="1:19" x14ac:dyDescent="0.25">
      <c r="A17" s="11"/>
      <c r="B17" s="12"/>
      <c r="C17" s="9" t="s">
        <v>100</v>
      </c>
      <c r="D17" s="9" t="s">
        <v>101</v>
      </c>
      <c r="E17" s="9" t="s">
        <v>101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4.458333333333333</v>
      </c>
      <c r="R17" s="19">
        <f t="shared" si="2"/>
        <v>2.9417438271604961E-2</v>
      </c>
      <c r="S17" s="18">
        <f t="shared" si="1"/>
        <v>2.1910718222474177E-2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1407</v>
      </c>
      <c r="H18" s="9" t="s">
        <v>17</v>
      </c>
      <c r="I18" s="3" t="s">
        <v>1377</v>
      </c>
      <c r="J18" s="13" t="s">
        <v>1408</v>
      </c>
      <c r="K18" s="14" t="s">
        <v>1409</v>
      </c>
      <c r="L18" s="18">
        <f t="shared" si="3"/>
        <v>2.7037037037037026E-2</v>
      </c>
      <c r="M18">
        <f t="shared" si="4"/>
        <v>9</v>
      </c>
      <c r="O18">
        <v>16</v>
      </c>
      <c r="P18">
        <f>COUNTIF(M:M,"16")</f>
        <v>4</v>
      </c>
      <c r="Q18">
        <f t="shared" si="0"/>
        <v>4.458333333333333</v>
      </c>
      <c r="R18" s="19">
        <f t="shared" si="2"/>
        <v>2.2994791666666736E-2</v>
      </c>
      <c r="S18" s="18">
        <f t="shared" si="1"/>
        <v>2.1910718222474177E-2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1410</v>
      </c>
      <c r="H19" s="9" t="s">
        <v>17</v>
      </c>
      <c r="I19" s="3" t="s">
        <v>1377</v>
      </c>
      <c r="J19" s="13" t="s">
        <v>1411</v>
      </c>
      <c r="K19" s="14" t="s">
        <v>1412</v>
      </c>
      <c r="L19" s="18">
        <f t="shared" si="3"/>
        <v>1.8229166666666741E-2</v>
      </c>
      <c r="M19">
        <f t="shared" si="4"/>
        <v>12</v>
      </c>
      <c r="O19">
        <v>17</v>
      </c>
      <c r="P19">
        <f>COUNTIF(M:M,"17")</f>
        <v>2</v>
      </c>
      <c r="Q19">
        <f t="shared" si="0"/>
        <v>4.458333333333333</v>
      </c>
      <c r="R19" s="19">
        <f t="shared" si="2"/>
        <v>2.0277777777777783E-2</v>
      </c>
      <c r="S19" s="18">
        <f t="shared" si="1"/>
        <v>2.1910718222474177E-2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1413</v>
      </c>
      <c r="H20" s="9" t="s">
        <v>17</v>
      </c>
      <c r="I20" s="3" t="s">
        <v>1377</v>
      </c>
      <c r="J20" s="13" t="s">
        <v>1414</v>
      </c>
      <c r="K20" s="14" t="s">
        <v>1415</v>
      </c>
      <c r="L20" s="18">
        <f t="shared" si="3"/>
        <v>4.4918981481481546E-2</v>
      </c>
      <c r="M20">
        <f t="shared" si="4"/>
        <v>14</v>
      </c>
      <c r="O20">
        <v>18</v>
      </c>
      <c r="P20">
        <f>COUNTIF(M:M,"18")</f>
        <v>2</v>
      </c>
      <c r="Q20">
        <f t="shared" si="0"/>
        <v>4.458333333333333</v>
      </c>
      <c r="R20" s="19">
        <f t="shared" si="2"/>
        <v>2.211805555555546E-2</v>
      </c>
      <c r="S20" s="18">
        <f t="shared" si="1"/>
        <v>2.1910718222474177E-2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1416</v>
      </c>
      <c r="H21" s="9" t="s">
        <v>17</v>
      </c>
      <c r="I21" s="3" t="s">
        <v>1377</v>
      </c>
      <c r="J21" s="13" t="s">
        <v>1417</v>
      </c>
      <c r="K21" s="14" t="s">
        <v>1418</v>
      </c>
      <c r="L21" s="18">
        <f t="shared" si="3"/>
        <v>1.9768518518518685E-2</v>
      </c>
      <c r="M21">
        <f t="shared" si="4"/>
        <v>16</v>
      </c>
      <c r="O21">
        <v>19</v>
      </c>
      <c r="P21">
        <f>COUNTIF(M:M,"19")</f>
        <v>0</v>
      </c>
      <c r="Q21">
        <f t="shared" si="0"/>
        <v>4.458333333333333</v>
      </c>
      <c r="R21" s="19">
        <v>0</v>
      </c>
      <c r="S21" s="18">
        <f t="shared" si="1"/>
        <v>2.1910718222474177E-2</v>
      </c>
    </row>
    <row r="22" spans="1:19" x14ac:dyDescent="0.25">
      <c r="A22" s="3" t="s">
        <v>119</v>
      </c>
      <c r="B22" s="9" t="s">
        <v>120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4</v>
      </c>
      <c r="Q22">
        <f t="shared" si="0"/>
        <v>4.458333333333333</v>
      </c>
      <c r="R22" s="19">
        <f t="shared" si="2"/>
        <v>1.5960648148148154E-2</v>
      </c>
      <c r="S22" s="18">
        <f t="shared" si="1"/>
        <v>2.1910718222474177E-2</v>
      </c>
    </row>
    <row r="23" spans="1:19" x14ac:dyDescent="0.25">
      <c r="A23" s="11"/>
      <c r="B23" s="12"/>
      <c r="C23" s="9" t="s">
        <v>121</v>
      </c>
      <c r="D23" s="9" t="s">
        <v>122</v>
      </c>
      <c r="E23" s="9" t="s">
        <v>122</v>
      </c>
      <c r="F23" s="9" t="s">
        <v>15</v>
      </c>
      <c r="G23" s="9" t="s">
        <v>1419</v>
      </c>
      <c r="H23" s="9" t="s">
        <v>17</v>
      </c>
      <c r="I23" s="3" t="s">
        <v>1377</v>
      </c>
      <c r="J23" s="13" t="s">
        <v>1420</v>
      </c>
      <c r="K23" s="14" t="s">
        <v>1421</v>
      </c>
      <c r="L23" s="18">
        <f t="shared" si="3"/>
        <v>2.0833333333333315E-2</v>
      </c>
      <c r="M23">
        <f t="shared" si="4"/>
        <v>6</v>
      </c>
      <c r="O23">
        <v>21</v>
      </c>
      <c r="P23">
        <f>COUNTIF(M:M,"21")</f>
        <v>0</v>
      </c>
      <c r="Q23">
        <f t="shared" si="0"/>
        <v>4.458333333333333</v>
      </c>
      <c r="R23" s="19">
        <v>0</v>
      </c>
      <c r="S23" s="18">
        <f t="shared" si="1"/>
        <v>2.1910718222474177E-2</v>
      </c>
    </row>
    <row r="24" spans="1:19" x14ac:dyDescent="0.25">
      <c r="A24" s="11"/>
      <c r="B24" s="12"/>
      <c r="C24" s="9" t="s">
        <v>24</v>
      </c>
      <c r="D24" s="9" t="s">
        <v>25</v>
      </c>
      <c r="E24" s="9" t="s">
        <v>25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4.458333333333333</v>
      </c>
      <c r="R24" s="19">
        <f t="shared" si="2"/>
        <v>1.8368055555555651E-2</v>
      </c>
      <c r="S24" s="18">
        <f t="shared" si="1"/>
        <v>2.1910718222474177E-2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1422</v>
      </c>
      <c r="H25" s="9" t="s">
        <v>17</v>
      </c>
      <c r="I25" s="3" t="s">
        <v>1377</v>
      </c>
      <c r="J25" s="13" t="s">
        <v>1423</v>
      </c>
      <c r="K25" s="14" t="s">
        <v>1424</v>
      </c>
      <c r="L25" s="18">
        <f t="shared" si="3"/>
        <v>2.4652777777777746E-2</v>
      </c>
      <c r="M25">
        <f t="shared" si="4"/>
        <v>8</v>
      </c>
      <c r="O25">
        <v>23</v>
      </c>
      <c r="P25">
        <f>COUNTIF(M:M,"23")</f>
        <v>1</v>
      </c>
      <c r="Q25">
        <f t="shared" si="0"/>
        <v>4.458333333333333</v>
      </c>
      <c r="R25" s="19">
        <f t="shared" si="2"/>
        <v>1.4201388888888777E-2</v>
      </c>
      <c r="S25" s="18">
        <f t="shared" si="1"/>
        <v>2.1910718222474177E-2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1425</v>
      </c>
      <c r="H26" s="9" t="s">
        <v>17</v>
      </c>
      <c r="I26" s="3" t="s">
        <v>1377</v>
      </c>
      <c r="J26" s="13" t="s">
        <v>1426</v>
      </c>
      <c r="K26" s="14" t="s">
        <v>1427</v>
      </c>
      <c r="L26" s="18">
        <f t="shared" si="3"/>
        <v>1.4976851851851825E-2</v>
      </c>
      <c r="M26">
        <f t="shared" si="4"/>
        <v>12</v>
      </c>
    </row>
    <row r="27" spans="1:19" x14ac:dyDescent="0.25">
      <c r="A27" s="11"/>
      <c r="B27" s="12"/>
      <c r="C27" s="12"/>
      <c r="D27" s="12"/>
      <c r="E27" s="12"/>
      <c r="F27" s="12"/>
      <c r="G27" s="9" t="s">
        <v>1428</v>
      </c>
      <c r="H27" s="9" t="s">
        <v>17</v>
      </c>
      <c r="I27" s="3" t="s">
        <v>1377</v>
      </c>
      <c r="J27" s="13" t="s">
        <v>1429</v>
      </c>
      <c r="K27" s="14" t="s">
        <v>1430</v>
      </c>
      <c r="L27" s="18">
        <f t="shared" si="3"/>
        <v>3.877314814814814E-2</v>
      </c>
      <c r="M27">
        <f t="shared" si="4"/>
        <v>14</v>
      </c>
      <c r="O27" s="20">
        <v>3.0555555555555555E-2</v>
      </c>
    </row>
    <row r="28" spans="1:19" x14ac:dyDescent="0.25">
      <c r="A28" s="11"/>
      <c r="B28" s="12"/>
      <c r="C28" s="9" t="s">
        <v>29</v>
      </c>
      <c r="D28" s="9" t="s">
        <v>30</v>
      </c>
      <c r="E28" s="9" t="s">
        <v>30</v>
      </c>
      <c r="F28" s="9" t="s">
        <v>15</v>
      </c>
      <c r="G28" s="9" t="s">
        <v>1431</v>
      </c>
      <c r="H28" s="9" t="s">
        <v>38</v>
      </c>
      <c r="I28" s="3" t="s">
        <v>1377</v>
      </c>
      <c r="J28" s="13" t="s">
        <v>1432</v>
      </c>
      <c r="K28" s="14" t="s">
        <v>1433</v>
      </c>
      <c r="L28" s="18">
        <f t="shared" si="3"/>
        <v>3.3576388888888919E-2</v>
      </c>
      <c r="M28">
        <f t="shared" si="4"/>
        <v>13</v>
      </c>
      <c r="O28" s="20">
        <v>1.5277777777777777E-2</v>
      </c>
    </row>
    <row r="29" spans="1:19" x14ac:dyDescent="0.25">
      <c r="A29" s="11"/>
      <c r="B29" s="12"/>
      <c r="C29" s="9" t="s">
        <v>141</v>
      </c>
      <c r="D29" s="9" t="s">
        <v>142</v>
      </c>
      <c r="E29" s="9" t="s">
        <v>142</v>
      </c>
      <c r="F29" s="9" t="s">
        <v>15</v>
      </c>
      <c r="G29" s="9" t="s">
        <v>1434</v>
      </c>
      <c r="H29" s="9" t="s">
        <v>17</v>
      </c>
      <c r="I29" s="3" t="s">
        <v>1377</v>
      </c>
      <c r="J29" s="13" t="s">
        <v>1435</v>
      </c>
      <c r="K29" s="14" t="s">
        <v>1436</v>
      </c>
      <c r="L29" s="18">
        <f t="shared" si="3"/>
        <v>1.4201388888888777E-2</v>
      </c>
      <c r="M29">
        <f t="shared" si="4"/>
        <v>23</v>
      </c>
    </row>
    <row r="30" spans="1:19" x14ac:dyDescent="0.25">
      <c r="A30" s="11"/>
      <c r="B30" s="12"/>
      <c r="C30" s="9" t="s">
        <v>84</v>
      </c>
      <c r="D30" s="9" t="s">
        <v>85</v>
      </c>
      <c r="E30" s="9" t="s">
        <v>85</v>
      </c>
      <c r="F30" s="9" t="s">
        <v>15</v>
      </c>
      <c r="G30" s="10" t="s">
        <v>12</v>
      </c>
      <c r="H30" s="5"/>
      <c r="I30" s="6"/>
      <c r="J30" s="7"/>
      <c r="K30" s="8"/>
      <c r="O30" s="20">
        <f>AVERAGE(O27:O28)</f>
        <v>2.2916666666666665E-2</v>
      </c>
    </row>
    <row r="31" spans="1:19" x14ac:dyDescent="0.25">
      <c r="A31" s="11"/>
      <c r="B31" s="12"/>
      <c r="C31" s="12"/>
      <c r="D31" s="12"/>
      <c r="E31" s="12"/>
      <c r="F31" s="12"/>
      <c r="G31" s="9" t="s">
        <v>1437</v>
      </c>
      <c r="H31" s="9" t="s">
        <v>17</v>
      </c>
      <c r="I31" s="3" t="s">
        <v>1377</v>
      </c>
      <c r="J31" s="13" t="s">
        <v>1438</v>
      </c>
      <c r="K31" s="14" t="s">
        <v>1439</v>
      </c>
      <c r="L31" s="18">
        <f t="shared" si="3"/>
        <v>2.8738425925925903E-2</v>
      </c>
      <c r="M31">
        <f t="shared" si="4"/>
        <v>14</v>
      </c>
    </row>
    <row r="32" spans="1:19" x14ac:dyDescent="0.25">
      <c r="A32" s="11"/>
      <c r="B32" s="12"/>
      <c r="C32" s="12"/>
      <c r="D32" s="12"/>
      <c r="E32" s="12"/>
      <c r="F32" s="12"/>
      <c r="G32" s="9" t="s">
        <v>1440</v>
      </c>
      <c r="H32" s="9" t="s">
        <v>17</v>
      </c>
      <c r="I32" s="3" t="s">
        <v>1377</v>
      </c>
      <c r="J32" s="13" t="s">
        <v>1441</v>
      </c>
      <c r="K32" s="14" t="s">
        <v>1442</v>
      </c>
      <c r="L32" s="18">
        <f t="shared" si="3"/>
        <v>2.7129629629629504E-2</v>
      </c>
      <c r="M32">
        <f t="shared" si="4"/>
        <v>18</v>
      </c>
    </row>
    <row r="33" spans="1:13" x14ac:dyDescent="0.25">
      <c r="A33" s="11"/>
      <c r="B33" s="12"/>
      <c r="C33" s="9" t="s">
        <v>95</v>
      </c>
      <c r="D33" s="9" t="s">
        <v>96</v>
      </c>
      <c r="E33" s="9" t="s">
        <v>96</v>
      </c>
      <c r="F33" s="9" t="s">
        <v>15</v>
      </c>
      <c r="G33" s="9" t="s">
        <v>1443</v>
      </c>
      <c r="H33" s="9" t="s">
        <v>38</v>
      </c>
      <c r="I33" s="3" t="s">
        <v>1377</v>
      </c>
      <c r="J33" s="13" t="s">
        <v>1444</v>
      </c>
      <c r="K33" s="14" t="s">
        <v>1445</v>
      </c>
      <c r="L33" s="18">
        <f t="shared" si="3"/>
        <v>2.5057870370370383E-2</v>
      </c>
      <c r="M33">
        <f t="shared" si="4"/>
        <v>5</v>
      </c>
    </row>
    <row r="34" spans="1:13" x14ac:dyDescent="0.25">
      <c r="A34" s="11"/>
      <c r="B34" s="12"/>
      <c r="C34" s="9" t="s">
        <v>100</v>
      </c>
      <c r="D34" s="9" t="s">
        <v>101</v>
      </c>
      <c r="E34" s="9" t="s">
        <v>101</v>
      </c>
      <c r="F34" s="9" t="s">
        <v>15</v>
      </c>
      <c r="G34" s="9" t="s">
        <v>1446</v>
      </c>
      <c r="H34" s="9" t="s">
        <v>17</v>
      </c>
      <c r="I34" s="3" t="s">
        <v>1377</v>
      </c>
      <c r="J34" s="13" t="s">
        <v>1447</v>
      </c>
      <c r="K34" s="14" t="s">
        <v>1448</v>
      </c>
      <c r="L34" s="18">
        <f t="shared" si="3"/>
        <v>2.314814814814814E-2</v>
      </c>
      <c r="M34">
        <f t="shared" si="4"/>
        <v>13</v>
      </c>
    </row>
    <row r="35" spans="1:13" x14ac:dyDescent="0.25">
      <c r="A35" s="11"/>
      <c r="B35" s="12"/>
      <c r="C35" s="9" t="s">
        <v>535</v>
      </c>
      <c r="D35" s="9" t="s">
        <v>536</v>
      </c>
      <c r="E35" s="9" t="s">
        <v>536</v>
      </c>
      <c r="F35" s="9" t="s">
        <v>15</v>
      </c>
      <c r="G35" s="9" t="s">
        <v>1449</v>
      </c>
      <c r="H35" s="9" t="s">
        <v>17</v>
      </c>
      <c r="I35" s="3" t="s">
        <v>1377</v>
      </c>
      <c r="J35" s="13" t="s">
        <v>1450</v>
      </c>
      <c r="K35" s="14" t="s">
        <v>1451</v>
      </c>
      <c r="L35" s="18">
        <f t="shared" si="3"/>
        <v>2.6180555555555596E-2</v>
      </c>
      <c r="M35">
        <f t="shared" si="4"/>
        <v>9</v>
      </c>
    </row>
    <row r="36" spans="1:13" x14ac:dyDescent="0.25">
      <c r="A36" s="11"/>
      <c r="B36" s="12"/>
      <c r="C36" s="9" t="s">
        <v>165</v>
      </c>
      <c r="D36" s="9" t="s">
        <v>166</v>
      </c>
      <c r="E36" s="9" t="s">
        <v>166</v>
      </c>
      <c r="F36" s="9" t="s">
        <v>15</v>
      </c>
      <c r="G36" s="9" t="s">
        <v>1452</v>
      </c>
      <c r="H36" s="9" t="s">
        <v>17</v>
      </c>
      <c r="I36" s="3" t="s">
        <v>1377</v>
      </c>
      <c r="J36" s="13" t="s">
        <v>1453</v>
      </c>
      <c r="K36" s="14" t="s">
        <v>1454</v>
      </c>
      <c r="L36" s="18">
        <f t="shared" si="3"/>
        <v>1.8206018518518496E-2</v>
      </c>
      <c r="M36">
        <f t="shared" si="4"/>
        <v>10</v>
      </c>
    </row>
    <row r="37" spans="1:13" x14ac:dyDescent="0.25">
      <c r="A37" s="3" t="s">
        <v>170</v>
      </c>
      <c r="B37" s="9" t="s">
        <v>171</v>
      </c>
      <c r="C37" s="10" t="s">
        <v>12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172</v>
      </c>
      <c r="D38" s="9" t="s">
        <v>173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173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1455</v>
      </c>
      <c r="H40" s="9" t="s">
        <v>175</v>
      </c>
      <c r="I40" s="3" t="s">
        <v>1377</v>
      </c>
      <c r="J40" s="13" t="s">
        <v>1456</v>
      </c>
      <c r="K40" s="17" t="s">
        <v>1457</v>
      </c>
      <c r="L40" s="18">
        <f t="shared" si="3"/>
        <v>3.0613425925925926E-2</v>
      </c>
      <c r="M40">
        <v>0</v>
      </c>
    </row>
    <row r="41" spans="1:13" x14ac:dyDescent="0.25">
      <c r="A41" s="11"/>
      <c r="B41" s="12"/>
      <c r="C41" s="12"/>
      <c r="D41" s="12"/>
      <c r="E41" s="12"/>
      <c r="F41" s="12"/>
      <c r="G41" s="9" t="s">
        <v>1458</v>
      </c>
      <c r="H41" s="9" t="s">
        <v>175</v>
      </c>
      <c r="I41" s="3" t="s">
        <v>1377</v>
      </c>
      <c r="J41" s="13" t="s">
        <v>1459</v>
      </c>
      <c r="K41" s="14" t="s">
        <v>1460</v>
      </c>
      <c r="L41" s="18">
        <f t="shared" si="3"/>
        <v>2.384259259259261E-2</v>
      </c>
      <c r="M41">
        <f t="shared" si="4"/>
        <v>5</v>
      </c>
    </row>
    <row r="42" spans="1:13" x14ac:dyDescent="0.25">
      <c r="A42" s="11"/>
      <c r="B42" s="12"/>
      <c r="C42" s="12"/>
      <c r="D42" s="12"/>
      <c r="E42" s="12"/>
      <c r="F42" s="12"/>
      <c r="G42" s="9" t="s">
        <v>1461</v>
      </c>
      <c r="H42" s="9" t="s">
        <v>175</v>
      </c>
      <c r="I42" s="3" t="s">
        <v>1377</v>
      </c>
      <c r="J42" s="13" t="s">
        <v>1462</v>
      </c>
      <c r="K42" s="14" t="s">
        <v>1463</v>
      </c>
      <c r="L42" s="18">
        <f t="shared" si="3"/>
        <v>3.9120370370370361E-2</v>
      </c>
      <c r="M42">
        <f t="shared" si="4"/>
        <v>9</v>
      </c>
    </row>
    <row r="43" spans="1:13" x14ac:dyDescent="0.25">
      <c r="A43" s="11"/>
      <c r="B43" s="12"/>
      <c r="C43" s="12"/>
      <c r="D43" s="12"/>
      <c r="E43" s="12"/>
      <c r="F43" s="12"/>
      <c r="G43" s="9" t="s">
        <v>1464</v>
      </c>
      <c r="H43" s="9" t="s">
        <v>175</v>
      </c>
      <c r="I43" s="3" t="s">
        <v>1377</v>
      </c>
      <c r="J43" s="13" t="s">
        <v>1465</v>
      </c>
      <c r="K43" s="14" t="s">
        <v>1466</v>
      </c>
      <c r="L43" s="18">
        <f t="shared" si="3"/>
        <v>3.6261574074074154E-2</v>
      </c>
      <c r="M43">
        <f t="shared" si="4"/>
        <v>13</v>
      </c>
    </row>
    <row r="44" spans="1:13" x14ac:dyDescent="0.25">
      <c r="A44" s="11"/>
      <c r="B44" s="12"/>
      <c r="C44" s="12"/>
      <c r="D44" s="12"/>
      <c r="E44" s="12"/>
      <c r="F44" s="12"/>
      <c r="G44" s="9" t="s">
        <v>1467</v>
      </c>
      <c r="H44" s="9" t="s">
        <v>175</v>
      </c>
      <c r="I44" s="3" t="s">
        <v>1377</v>
      </c>
      <c r="J44" s="13" t="s">
        <v>1468</v>
      </c>
      <c r="K44" s="14" t="s">
        <v>1469</v>
      </c>
      <c r="L44" s="18">
        <f t="shared" si="3"/>
        <v>2.3043981481481457E-2</v>
      </c>
      <c r="M44">
        <f t="shared" si="4"/>
        <v>16</v>
      </c>
    </row>
    <row r="45" spans="1:13" x14ac:dyDescent="0.25">
      <c r="A45" s="11"/>
      <c r="B45" s="12"/>
      <c r="C45" s="12"/>
      <c r="D45" s="12"/>
      <c r="E45" s="12"/>
      <c r="F45" s="12"/>
      <c r="G45" s="9" t="s">
        <v>1470</v>
      </c>
      <c r="H45" s="9" t="s">
        <v>175</v>
      </c>
      <c r="I45" s="3" t="s">
        <v>1377</v>
      </c>
      <c r="J45" s="13" t="s">
        <v>1471</v>
      </c>
      <c r="K45" s="14" t="s">
        <v>1472</v>
      </c>
      <c r="L45" s="18">
        <f t="shared" si="3"/>
        <v>1.8136574074074097E-2</v>
      </c>
      <c r="M45">
        <f t="shared" si="4"/>
        <v>20</v>
      </c>
    </row>
    <row r="46" spans="1:13" x14ac:dyDescent="0.25">
      <c r="A46" s="11"/>
      <c r="B46" s="12"/>
      <c r="C46" s="12"/>
      <c r="D46" s="12"/>
      <c r="E46" s="9" t="s">
        <v>579</v>
      </c>
      <c r="F46" s="9" t="s">
        <v>15</v>
      </c>
      <c r="G46" s="9" t="s">
        <v>1473</v>
      </c>
      <c r="H46" s="9" t="s">
        <v>214</v>
      </c>
      <c r="I46" s="3" t="s">
        <v>1377</v>
      </c>
      <c r="J46" s="13" t="s">
        <v>1474</v>
      </c>
      <c r="K46" s="14" t="s">
        <v>1475</v>
      </c>
      <c r="L46" s="18">
        <f t="shared" si="3"/>
        <v>1.7800925925925914E-2</v>
      </c>
      <c r="M46">
        <f t="shared" si="4"/>
        <v>6</v>
      </c>
    </row>
    <row r="47" spans="1:13" x14ac:dyDescent="0.25">
      <c r="A47" s="11"/>
      <c r="B47" s="12"/>
      <c r="C47" s="9" t="s">
        <v>196</v>
      </c>
      <c r="D47" s="9" t="s">
        <v>197</v>
      </c>
      <c r="E47" s="9" t="s">
        <v>197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1476</v>
      </c>
      <c r="H48" s="9" t="s">
        <v>175</v>
      </c>
      <c r="I48" s="3" t="s">
        <v>1377</v>
      </c>
      <c r="J48" s="13" t="s">
        <v>1477</v>
      </c>
      <c r="K48" s="14" t="s">
        <v>1478</v>
      </c>
      <c r="L48" s="18">
        <f t="shared" si="3"/>
        <v>1.8067129629629641E-2</v>
      </c>
      <c r="M48">
        <f t="shared" si="4"/>
        <v>4</v>
      </c>
    </row>
    <row r="49" spans="1:13" x14ac:dyDescent="0.25">
      <c r="A49" s="11"/>
      <c r="B49" s="12"/>
      <c r="C49" s="12"/>
      <c r="D49" s="12"/>
      <c r="E49" s="12"/>
      <c r="F49" s="12"/>
      <c r="G49" s="9" t="s">
        <v>1479</v>
      </c>
      <c r="H49" s="9" t="s">
        <v>175</v>
      </c>
      <c r="I49" s="3" t="s">
        <v>1377</v>
      </c>
      <c r="J49" s="13" t="s">
        <v>1480</v>
      </c>
      <c r="K49" s="14" t="s">
        <v>1481</v>
      </c>
      <c r="L49" s="18">
        <f t="shared" si="3"/>
        <v>1.6898148148148162E-2</v>
      </c>
      <c r="M49">
        <f t="shared" si="4"/>
        <v>7</v>
      </c>
    </row>
    <row r="50" spans="1:13" x14ac:dyDescent="0.25">
      <c r="A50" s="11"/>
      <c r="B50" s="12"/>
      <c r="C50" s="12"/>
      <c r="D50" s="12"/>
      <c r="E50" s="12"/>
      <c r="F50" s="12"/>
      <c r="G50" s="9" t="s">
        <v>1482</v>
      </c>
      <c r="H50" s="9" t="s">
        <v>175</v>
      </c>
      <c r="I50" s="3" t="s">
        <v>1377</v>
      </c>
      <c r="J50" s="13" t="s">
        <v>1483</v>
      </c>
      <c r="K50" s="14" t="s">
        <v>1484</v>
      </c>
      <c r="L50" s="18">
        <f t="shared" si="3"/>
        <v>1.8425925925925957E-2</v>
      </c>
      <c r="M50">
        <f t="shared" si="4"/>
        <v>10</v>
      </c>
    </row>
    <row r="51" spans="1:13" x14ac:dyDescent="0.25">
      <c r="A51" s="11"/>
      <c r="B51" s="12"/>
      <c r="C51" s="12"/>
      <c r="D51" s="12"/>
      <c r="E51" s="12"/>
      <c r="F51" s="12"/>
      <c r="G51" s="9" t="s">
        <v>1485</v>
      </c>
      <c r="H51" s="9" t="s">
        <v>175</v>
      </c>
      <c r="I51" s="3" t="s">
        <v>1377</v>
      </c>
      <c r="J51" s="13" t="s">
        <v>1486</v>
      </c>
      <c r="K51" s="14" t="s">
        <v>1487</v>
      </c>
      <c r="L51" s="18">
        <f t="shared" si="3"/>
        <v>1.6921296296296351E-2</v>
      </c>
      <c r="M51">
        <f t="shared" si="4"/>
        <v>12</v>
      </c>
    </row>
    <row r="52" spans="1:13" x14ac:dyDescent="0.25">
      <c r="A52" s="11"/>
      <c r="B52" s="12"/>
      <c r="C52" s="12"/>
      <c r="D52" s="12"/>
      <c r="E52" s="12"/>
      <c r="F52" s="12"/>
      <c r="G52" s="9" t="s">
        <v>1488</v>
      </c>
      <c r="H52" s="9" t="s">
        <v>175</v>
      </c>
      <c r="I52" s="3" t="s">
        <v>1377</v>
      </c>
      <c r="J52" s="13" t="s">
        <v>1489</v>
      </c>
      <c r="K52" s="14" t="s">
        <v>1490</v>
      </c>
      <c r="L52" s="18">
        <f t="shared" si="3"/>
        <v>1.648148148148143E-2</v>
      </c>
      <c r="M52">
        <f t="shared" si="4"/>
        <v>14</v>
      </c>
    </row>
    <row r="53" spans="1:13" x14ac:dyDescent="0.25">
      <c r="A53" s="11"/>
      <c r="B53" s="12"/>
      <c r="C53" s="9" t="s">
        <v>210</v>
      </c>
      <c r="D53" s="9" t="s">
        <v>211</v>
      </c>
      <c r="E53" s="9" t="s">
        <v>212</v>
      </c>
      <c r="F53" s="9" t="s">
        <v>15</v>
      </c>
      <c r="G53" s="9" t="s">
        <v>1491</v>
      </c>
      <c r="H53" s="9" t="s">
        <v>214</v>
      </c>
      <c r="I53" s="3" t="s">
        <v>1377</v>
      </c>
      <c r="J53" s="13" t="s">
        <v>1492</v>
      </c>
      <c r="K53" s="14" t="s">
        <v>1493</v>
      </c>
      <c r="L53" s="18">
        <f t="shared" si="3"/>
        <v>2.2511574074074114E-2</v>
      </c>
      <c r="M53">
        <f t="shared" si="4"/>
        <v>13</v>
      </c>
    </row>
    <row r="54" spans="1:13" x14ac:dyDescent="0.25">
      <c r="A54" s="11"/>
      <c r="B54" s="12"/>
      <c r="C54" s="9" t="s">
        <v>217</v>
      </c>
      <c r="D54" s="9" t="s">
        <v>218</v>
      </c>
      <c r="E54" s="9" t="s">
        <v>218</v>
      </c>
      <c r="F54" s="9" t="s">
        <v>15</v>
      </c>
      <c r="G54" s="9" t="s">
        <v>1494</v>
      </c>
      <c r="H54" s="9" t="s">
        <v>175</v>
      </c>
      <c r="I54" s="3" t="s">
        <v>1377</v>
      </c>
      <c r="J54" s="13" t="s">
        <v>1495</v>
      </c>
      <c r="K54" s="14" t="s">
        <v>1496</v>
      </c>
      <c r="L54" s="18">
        <f t="shared" si="3"/>
        <v>1.3009259259259248E-2</v>
      </c>
      <c r="M54">
        <f t="shared" si="4"/>
        <v>5</v>
      </c>
    </row>
    <row r="55" spans="1:13" x14ac:dyDescent="0.25">
      <c r="A55" s="11"/>
      <c r="B55" s="12"/>
      <c r="C55" s="9" t="s">
        <v>222</v>
      </c>
      <c r="D55" s="9" t="s">
        <v>223</v>
      </c>
      <c r="E55" s="9" t="s">
        <v>223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1497</v>
      </c>
      <c r="H56" s="9" t="s">
        <v>214</v>
      </c>
      <c r="I56" s="3" t="s">
        <v>1377</v>
      </c>
      <c r="J56" s="13" t="s">
        <v>1316</v>
      </c>
      <c r="K56" s="14" t="s">
        <v>1498</v>
      </c>
      <c r="L56" s="18">
        <f t="shared" si="3"/>
        <v>1.6701388888888835E-2</v>
      </c>
      <c r="M56">
        <f t="shared" si="4"/>
        <v>10</v>
      </c>
    </row>
    <row r="57" spans="1:13" x14ac:dyDescent="0.25">
      <c r="A57" s="11"/>
      <c r="B57" s="12"/>
      <c r="C57" s="12"/>
      <c r="D57" s="12"/>
      <c r="E57" s="12"/>
      <c r="F57" s="12"/>
      <c r="G57" s="9" t="s">
        <v>1499</v>
      </c>
      <c r="H57" s="9" t="s">
        <v>214</v>
      </c>
      <c r="I57" s="3" t="s">
        <v>1377</v>
      </c>
      <c r="J57" s="13" t="s">
        <v>1500</v>
      </c>
      <c r="K57" s="14" t="s">
        <v>1501</v>
      </c>
      <c r="L57" s="18">
        <f t="shared" si="3"/>
        <v>3.0555555555555558E-2</v>
      </c>
      <c r="M57">
        <f t="shared" si="4"/>
        <v>15</v>
      </c>
    </row>
    <row r="58" spans="1:13" x14ac:dyDescent="0.25">
      <c r="A58" s="11"/>
      <c r="B58" s="12"/>
      <c r="C58" s="9" t="s">
        <v>141</v>
      </c>
      <c r="D58" s="9" t="s">
        <v>142</v>
      </c>
      <c r="E58" s="9" t="s">
        <v>239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1502</v>
      </c>
      <c r="H59" s="9" t="s">
        <v>175</v>
      </c>
      <c r="I59" s="3" t="s">
        <v>1377</v>
      </c>
      <c r="J59" s="13" t="s">
        <v>1503</v>
      </c>
      <c r="K59" s="14" t="s">
        <v>1504</v>
      </c>
      <c r="L59" s="18">
        <f t="shared" si="3"/>
        <v>2.0763888888888915E-2</v>
      </c>
      <c r="M59">
        <f t="shared" si="4"/>
        <v>7</v>
      </c>
    </row>
    <row r="60" spans="1:13" x14ac:dyDescent="0.25">
      <c r="A60" s="11"/>
      <c r="B60" s="12"/>
      <c r="C60" s="12"/>
      <c r="D60" s="12"/>
      <c r="E60" s="12"/>
      <c r="F60" s="12"/>
      <c r="G60" s="9" t="s">
        <v>1505</v>
      </c>
      <c r="H60" s="9" t="s">
        <v>175</v>
      </c>
      <c r="I60" s="3" t="s">
        <v>1377</v>
      </c>
      <c r="J60" s="13" t="s">
        <v>1506</v>
      </c>
      <c r="K60" s="14" t="s">
        <v>1507</v>
      </c>
      <c r="L60" s="18">
        <f t="shared" si="3"/>
        <v>3.717592592592589E-2</v>
      </c>
      <c r="M60">
        <f t="shared" si="4"/>
        <v>13</v>
      </c>
    </row>
    <row r="61" spans="1:13" x14ac:dyDescent="0.25">
      <c r="A61" s="11"/>
      <c r="B61" s="12"/>
      <c r="C61" s="12"/>
      <c r="D61" s="12"/>
      <c r="E61" s="12"/>
      <c r="F61" s="12"/>
      <c r="G61" s="9" t="s">
        <v>1508</v>
      </c>
      <c r="H61" s="9" t="s">
        <v>175</v>
      </c>
      <c r="I61" s="3" t="s">
        <v>1377</v>
      </c>
      <c r="J61" s="13" t="s">
        <v>1509</v>
      </c>
      <c r="K61" s="14" t="s">
        <v>1510</v>
      </c>
      <c r="L61" s="18">
        <f t="shared" si="3"/>
        <v>1.40393518518519E-2</v>
      </c>
      <c r="M61">
        <f t="shared" si="4"/>
        <v>17</v>
      </c>
    </row>
    <row r="62" spans="1:13" x14ac:dyDescent="0.25">
      <c r="A62" s="11"/>
      <c r="B62" s="12"/>
      <c r="C62" s="12"/>
      <c r="D62" s="12"/>
      <c r="E62" s="12"/>
      <c r="F62" s="12"/>
      <c r="G62" s="9" t="s">
        <v>1511</v>
      </c>
      <c r="H62" s="9" t="s">
        <v>175</v>
      </c>
      <c r="I62" s="3" t="s">
        <v>1377</v>
      </c>
      <c r="J62" s="13" t="s">
        <v>1512</v>
      </c>
      <c r="K62" s="14" t="s">
        <v>1513</v>
      </c>
      <c r="L62" s="18">
        <f t="shared" si="3"/>
        <v>1.3807870370370345E-2</v>
      </c>
      <c r="M62">
        <f t="shared" si="4"/>
        <v>20</v>
      </c>
    </row>
    <row r="63" spans="1:13" x14ac:dyDescent="0.25">
      <c r="A63" s="11"/>
      <c r="B63" s="12"/>
      <c r="C63" s="9" t="s">
        <v>404</v>
      </c>
      <c r="D63" s="9" t="s">
        <v>405</v>
      </c>
      <c r="E63" s="9" t="s">
        <v>405</v>
      </c>
      <c r="F63" s="9" t="s">
        <v>15</v>
      </c>
      <c r="G63" s="9" t="s">
        <v>1514</v>
      </c>
      <c r="H63" s="9" t="s">
        <v>175</v>
      </c>
      <c r="I63" s="3" t="s">
        <v>1377</v>
      </c>
      <c r="J63" s="13" t="s">
        <v>1515</v>
      </c>
      <c r="K63" s="14" t="s">
        <v>1516</v>
      </c>
      <c r="L63" s="18">
        <f t="shared" si="3"/>
        <v>2.9131944444444446E-2</v>
      </c>
      <c r="M63">
        <f t="shared" si="4"/>
        <v>10</v>
      </c>
    </row>
    <row r="64" spans="1:13" x14ac:dyDescent="0.25">
      <c r="A64" s="3" t="s">
        <v>254</v>
      </c>
      <c r="B64" s="9" t="s">
        <v>255</v>
      </c>
      <c r="C64" s="10" t="s">
        <v>12</v>
      </c>
      <c r="D64" s="5"/>
      <c r="E64" s="5"/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9" t="s">
        <v>172</v>
      </c>
      <c r="D65" s="9" t="s">
        <v>173</v>
      </c>
      <c r="E65" s="9" t="s">
        <v>173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1517</v>
      </c>
      <c r="H66" s="9" t="s">
        <v>175</v>
      </c>
      <c r="I66" s="3" t="s">
        <v>1377</v>
      </c>
      <c r="J66" s="13" t="s">
        <v>1518</v>
      </c>
      <c r="K66" s="14" t="s">
        <v>1519</v>
      </c>
      <c r="L66" s="18">
        <f t="shared" si="3"/>
        <v>1.6620370370370369E-2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1520</v>
      </c>
      <c r="H67" s="9" t="s">
        <v>175</v>
      </c>
      <c r="I67" s="3" t="s">
        <v>1377</v>
      </c>
      <c r="J67" s="13" t="s">
        <v>1521</v>
      </c>
      <c r="K67" s="14" t="s">
        <v>1522</v>
      </c>
      <c r="L67" s="18">
        <f t="shared" ref="L67:L129" si="5">K67-J67</f>
        <v>3.8668981481481457E-2</v>
      </c>
      <c r="M67">
        <f t="shared" ref="M67:M129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1523</v>
      </c>
      <c r="H68" s="9" t="s">
        <v>175</v>
      </c>
      <c r="I68" s="3" t="s">
        <v>1377</v>
      </c>
      <c r="J68" s="13" t="s">
        <v>1524</v>
      </c>
      <c r="K68" s="14" t="s">
        <v>1525</v>
      </c>
      <c r="L68" s="18">
        <f t="shared" si="5"/>
        <v>1.9374999999999976E-2</v>
      </c>
      <c r="M68">
        <f t="shared" si="6"/>
        <v>9</v>
      </c>
    </row>
    <row r="69" spans="1:13" x14ac:dyDescent="0.25">
      <c r="A69" s="11"/>
      <c r="B69" s="12"/>
      <c r="C69" s="12"/>
      <c r="D69" s="12"/>
      <c r="E69" s="12"/>
      <c r="F69" s="12"/>
      <c r="G69" s="9" t="s">
        <v>1526</v>
      </c>
      <c r="H69" s="9" t="s">
        <v>175</v>
      </c>
      <c r="I69" s="3" t="s">
        <v>1377</v>
      </c>
      <c r="J69" s="13" t="s">
        <v>1527</v>
      </c>
      <c r="K69" s="14" t="s">
        <v>1528</v>
      </c>
      <c r="L69" s="18">
        <f t="shared" si="5"/>
        <v>1.6828703703703651E-2</v>
      </c>
      <c r="M69">
        <f t="shared" si="6"/>
        <v>11</v>
      </c>
    </row>
    <row r="70" spans="1:13" x14ac:dyDescent="0.25">
      <c r="A70" s="11"/>
      <c r="B70" s="12"/>
      <c r="C70" s="12"/>
      <c r="D70" s="12"/>
      <c r="E70" s="12"/>
      <c r="F70" s="12"/>
      <c r="G70" s="9" t="s">
        <v>1529</v>
      </c>
      <c r="H70" s="9" t="s">
        <v>175</v>
      </c>
      <c r="I70" s="3" t="s">
        <v>1377</v>
      </c>
      <c r="J70" s="13" t="s">
        <v>1530</v>
      </c>
      <c r="K70" s="14" t="s">
        <v>1531</v>
      </c>
      <c r="L70" s="18">
        <f t="shared" si="5"/>
        <v>1.5254629629629646E-2</v>
      </c>
      <c r="M70">
        <f t="shared" si="6"/>
        <v>12</v>
      </c>
    </row>
    <row r="71" spans="1:13" x14ac:dyDescent="0.25">
      <c r="A71" s="11"/>
      <c r="B71" s="12"/>
      <c r="C71" s="12"/>
      <c r="D71" s="12"/>
      <c r="E71" s="12"/>
      <c r="F71" s="12"/>
      <c r="G71" s="9" t="s">
        <v>1532</v>
      </c>
      <c r="H71" s="9" t="s">
        <v>175</v>
      </c>
      <c r="I71" s="3" t="s">
        <v>1377</v>
      </c>
      <c r="J71" s="13" t="s">
        <v>1533</v>
      </c>
      <c r="K71" s="14" t="s">
        <v>1534</v>
      </c>
      <c r="L71" s="18">
        <f t="shared" si="5"/>
        <v>2.5300925925926032E-2</v>
      </c>
      <c r="M71">
        <f t="shared" si="6"/>
        <v>15</v>
      </c>
    </row>
    <row r="72" spans="1:13" x14ac:dyDescent="0.25">
      <c r="A72" s="11"/>
      <c r="B72" s="12"/>
      <c r="C72" s="9" t="s">
        <v>196</v>
      </c>
      <c r="D72" s="9" t="s">
        <v>197</v>
      </c>
      <c r="E72" s="9" t="s">
        <v>197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1535</v>
      </c>
      <c r="H73" s="9" t="s">
        <v>175</v>
      </c>
      <c r="I73" s="3" t="s">
        <v>1377</v>
      </c>
      <c r="J73" s="13" t="s">
        <v>1536</v>
      </c>
      <c r="K73" s="14" t="s">
        <v>1537</v>
      </c>
      <c r="L73" s="18">
        <f t="shared" si="5"/>
        <v>1.5717592592592561E-2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1538</v>
      </c>
      <c r="H74" s="9" t="s">
        <v>175</v>
      </c>
      <c r="I74" s="3" t="s">
        <v>1377</v>
      </c>
      <c r="J74" s="13" t="s">
        <v>1539</v>
      </c>
      <c r="K74" s="14" t="s">
        <v>1540</v>
      </c>
      <c r="L74" s="18">
        <f t="shared" si="5"/>
        <v>1.9444444444444403E-2</v>
      </c>
      <c r="M74">
        <f t="shared" si="6"/>
        <v>4</v>
      </c>
    </row>
    <row r="75" spans="1:13" x14ac:dyDescent="0.25">
      <c r="A75" s="11"/>
      <c r="B75" s="12"/>
      <c r="C75" s="12"/>
      <c r="D75" s="12"/>
      <c r="E75" s="12"/>
      <c r="F75" s="12"/>
      <c r="G75" s="9" t="s">
        <v>1541</v>
      </c>
      <c r="H75" s="9" t="s">
        <v>175</v>
      </c>
      <c r="I75" s="3" t="s">
        <v>1377</v>
      </c>
      <c r="J75" s="13" t="s">
        <v>1542</v>
      </c>
      <c r="K75" s="14" t="s">
        <v>1543</v>
      </c>
      <c r="L75" s="18">
        <f t="shared" si="5"/>
        <v>2.4444444444444463E-2</v>
      </c>
      <c r="M75">
        <f t="shared" si="6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1544</v>
      </c>
      <c r="H76" s="9" t="s">
        <v>175</v>
      </c>
      <c r="I76" s="3" t="s">
        <v>1377</v>
      </c>
      <c r="J76" s="13" t="s">
        <v>1545</v>
      </c>
      <c r="K76" s="14" t="s">
        <v>1546</v>
      </c>
      <c r="L76" s="18">
        <f t="shared" si="5"/>
        <v>3.0682870370370319E-2</v>
      </c>
      <c r="M76">
        <f t="shared" si="6"/>
        <v>8</v>
      </c>
    </row>
    <row r="77" spans="1:13" x14ac:dyDescent="0.25">
      <c r="A77" s="11"/>
      <c r="B77" s="12"/>
      <c r="C77" s="12"/>
      <c r="D77" s="12"/>
      <c r="E77" s="12"/>
      <c r="F77" s="12"/>
      <c r="G77" s="9" t="s">
        <v>1547</v>
      </c>
      <c r="H77" s="9" t="s">
        <v>175</v>
      </c>
      <c r="I77" s="3" t="s">
        <v>1377</v>
      </c>
      <c r="J77" s="13" t="s">
        <v>1548</v>
      </c>
      <c r="K77" s="14" t="s">
        <v>1549</v>
      </c>
      <c r="L77" s="18">
        <f t="shared" si="5"/>
        <v>1.5520833333333317E-2</v>
      </c>
      <c r="M77">
        <f t="shared" si="6"/>
        <v>10</v>
      </c>
    </row>
    <row r="78" spans="1:13" x14ac:dyDescent="0.25">
      <c r="A78" s="11"/>
      <c r="B78" s="12"/>
      <c r="C78" s="9" t="s">
        <v>1159</v>
      </c>
      <c r="D78" s="9" t="s">
        <v>1160</v>
      </c>
      <c r="E78" s="9" t="s">
        <v>1160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1550</v>
      </c>
      <c r="H79" s="9" t="s">
        <v>175</v>
      </c>
      <c r="I79" s="3" t="s">
        <v>1377</v>
      </c>
      <c r="J79" s="13" t="s">
        <v>1551</v>
      </c>
      <c r="K79" s="14" t="s">
        <v>1552</v>
      </c>
      <c r="L79" s="18">
        <f t="shared" si="5"/>
        <v>1.8969907407407394E-2</v>
      </c>
      <c r="M79">
        <f t="shared" si="6"/>
        <v>3</v>
      </c>
    </row>
    <row r="80" spans="1:13" x14ac:dyDescent="0.25">
      <c r="A80" s="11"/>
      <c r="B80" s="12"/>
      <c r="C80" s="12"/>
      <c r="D80" s="12"/>
      <c r="E80" s="12"/>
      <c r="F80" s="12"/>
      <c r="G80" s="9" t="s">
        <v>1553</v>
      </c>
      <c r="H80" s="9" t="s">
        <v>175</v>
      </c>
      <c r="I80" s="3" t="s">
        <v>1377</v>
      </c>
      <c r="J80" s="13" t="s">
        <v>1554</v>
      </c>
      <c r="K80" s="14" t="s">
        <v>1555</v>
      </c>
      <c r="L80" s="18">
        <f t="shared" si="5"/>
        <v>2.0740740740740726E-2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1556</v>
      </c>
      <c r="H81" s="9" t="s">
        <v>175</v>
      </c>
      <c r="I81" s="3" t="s">
        <v>1377</v>
      </c>
      <c r="J81" s="13" t="s">
        <v>1557</v>
      </c>
      <c r="K81" s="14" t="s">
        <v>1558</v>
      </c>
      <c r="L81" s="18">
        <f t="shared" si="5"/>
        <v>2.6585648148148178E-2</v>
      </c>
      <c r="M81">
        <f t="shared" si="6"/>
        <v>11</v>
      </c>
    </row>
    <row r="82" spans="1:13" x14ac:dyDescent="0.25">
      <c r="A82" s="11"/>
      <c r="B82" s="12"/>
      <c r="C82" s="9" t="s">
        <v>210</v>
      </c>
      <c r="D82" s="9" t="s">
        <v>211</v>
      </c>
      <c r="E82" s="10" t="s">
        <v>12</v>
      </c>
      <c r="F82" s="5"/>
      <c r="G82" s="5"/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9" t="s">
        <v>316</v>
      </c>
      <c r="F83" s="9" t="s">
        <v>15</v>
      </c>
      <c r="G83" s="9" t="s">
        <v>1559</v>
      </c>
      <c r="H83" s="9" t="s">
        <v>175</v>
      </c>
      <c r="I83" s="3" t="s">
        <v>1377</v>
      </c>
      <c r="J83" s="13" t="s">
        <v>1560</v>
      </c>
      <c r="K83" s="14" t="s">
        <v>1561</v>
      </c>
      <c r="L83" s="18">
        <f t="shared" si="5"/>
        <v>2.6134259259259274E-2</v>
      </c>
      <c r="M83">
        <f t="shared" si="6"/>
        <v>3</v>
      </c>
    </row>
    <row r="84" spans="1:13" x14ac:dyDescent="0.25">
      <c r="A84" s="11"/>
      <c r="B84" s="12"/>
      <c r="C84" s="12"/>
      <c r="D84" s="12"/>
      <c r="E84" s="9" t="s">
        <v>323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1562</v>
      </c>
      <c r="H85" s="9" t="s">
        <v>175</v>
      </c>
      <c r="I85" s="3" t="s">
        <v>1377</v>
      </c>
      <c r="J85" s="13" t="s">
        <v>1563</v>
      </c>
      <c r="K85" s="14" t="s">
        <v>1564</v>
      </c>
      <c r="L85" s="18">
        <f t="shared" si="5"/>
        <v>2.2488425925925981E-2</v>
      </c>
      <c r="M85">
        <f t="shared" si="6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1565</v>
      </c>
      <c r="H86" s="9" t="s">
        <v>175</v>
      </c>
      <c r="I86" s="3" t="s">
        <v>1377</v>
      </c>
      <c r="J86" s="13" t="s">
        <v>1566</v>
      </c>
      <c r="K86" s="14" t="s">
        <v>1567</v>
      </c>
      <c r="L86" s="18">
        <f t="shared" si="5"/>
        <v>2.7986111111111101E-2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1568</v>
      </c>
      <c r="H87" s="9" t="s">
        <v>175</v>
      </c>
      <c r="I87" s="3" t="s">
        <v>1377</v>
      </c>
      <c r="J87" s="13" t="s">
        <v>1569</v>
      </c>
      <c r="K87" s="14" t="s">
        <v>1570</v>
      </c>
      <c r="L87" s="18">
        <f t="shared" si="5"/>
        <v>1.3738425925925946E-2</v>
      </c>
      <c r="M87">
        <f t="shared" si="6"/>
        <v>10</v>
      </c>
    </row>
    <row r="88" spans="1:13" x14ac:dyDescent="0.25">
      <c r="A88" s="11"/>
      <c r="B88" s="12"/>
      <c r="C88" s="12"/>
      <c r="D88" s="12"/>
      <c r="E88" s="12"/>
      <c r="F88" s="12"/>
      <c r="G88" s="9" t="s">
        <v>1571</v>
      </c>
      <c r="H88" s="9" t="s">
        <v>175</v>
      </c>
      <c r="I88" s="3" t="s">
        <v>1377</v>
      </c>
      <c r="J88" s="13" t="s">
        <v>1572</v>
      </c>
      <c r="K88" s="14" t="s">
        <v>1573</v>
      </c>
      <c r="L88" s="18">
        <f t="shared" si="5"/>
        <v>1.5231481481481457E-2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1574</v>
      </c>
      <c r="H89" s="9" t="s">
        <v>175</v>
      </c>
      <c r="I89" s="3" t="s">
        <v>1377</v>
      </c>
      <c r="J89" s="13" t="s">
        <v>1575</v>
      </c>
      <c r="K89" s="14" t="s">
        <v>1576</v>
      </c>
      <c r="L89" s="18">
        <f t="shared" si="5"/>
        <v>1.5648148148148078E-2</v>
      </c>
      <c r="M89">
        <f t="shared" si="6"/>
        <v>12</v>
      </c>
    </row>
    <row r="90" spans="1:13" x14ac:dyDescent="0.25">
      <c r="A90" s="11"/>
      <c r="B90" s="12"/>
      <c r="C90" s="12"/>
      <c r="D90" s="12"/>
      <c r="E90" s="12"/>
      <c r="F90" s="12"/>
      <c r="G90" s="9" t="s">
        <v>1577</v>
      </c>
      <c r="H90" s="9" t="s">
        <v>175</v>
      </c>
      <c r="I90" s="3" t="s">
        <v>1377</v>
      </c>
      <c r="J90" s="13" t="s">
        <v>1578</v>
      </c>
      <c r="K90" s="14" t="s">
        <v>1579</v>
      </c>
      <c r="L90" s="18">
        <f t="shared" si="5"/>
        <v>1.3958333333333406E-2</v>
      </c>
      <c r="M90">
        <f t="shared" si="6"/>
        <v>13</v>
      </c>
    </row>
    <row r="91" spans="1:13" x14ac:dyDescent="0.25">
      <c r="A91" s="11"/>
      <c r="B91" s="12"/>
      <c r="C91" s="12"/>
      <c r="D91" s="12"/>
      <c r="E91" s="12"/>
      <c r="F91" s="12"/>
      <c r="G91" s="9" t="s">
        <v>1580</v>
      </c>
      <c r="H91" s="9" t="s">
        <v>175</v>
      </c>
      <c r="I91" s="3" t="s">
        <v>1377</v>
      </c>
      <c r="J91" s="13" t="s">
        <v>1581</v>
      </c>
      <c r="K91" s="14" t="s">
        <v>1582</v>
      </c>
      <c r="L91" s="18">
        <f t="shared" si="5"/>
        <v>2.1203703703703725E-2</v>
      </c>
      <c r="M91">
        <f t="shared" si="6"/>
        <v>14</v>
      </c>
    </row>
    <row r="92" spans="1:13" x14ac:dyDescent="0.25">
      <c r="A92" s="11"/>
      <c r="B92" s="12"/>
      <c r="C92" s="12"/>
      <c r="D92" s="12"/>
      <c r="E92" s="12"/>
      <c r="F92" s="12"/>
      <c r="G92" s="9" t="s">
        <v>1583</v>
      </c>
      <c r="H92" s="9" t="s">
        <v>175</v>
      </c>
      <c r="I92" s="3" t="s">
        <v>1377</v>
      </c>
      <c r="J92" s="13" t="s">
        <v>1584</v>
      </c>
      <c r="K92" s="14" t="s">
        <v>1585</v>
      </c>
      <c r="L92" s="18">
        <f t="shared" si="5"/>
        <v>3.239583333333329E-2</v>
      </c>
      <c r="M92">
        <f t="shared" si="6"/>
        <v>15</v>
      </c>
    </row>
    <row r="93" spans="1:13" x14ac:dyDescent="0.25">
      <c r="A93" s="11"/>
      <c r="B93" s="12"/>
      <c r="C93" s="9" t="s">
        <v>354</v>
      </c>
      <c r="D93" s="9" t="s">
        <v>355</v>
      </c>
      <c r="E93" s="9" t="s">
        <v>355</v>
      </c>
      <c r="F93" s="9" t="s">
        <v>15</v>
      </c>
      <c r="G93" s="9" t="s">
        <v>1586</v>
      </c>
      <c r="H93" s="9" t="s">
        <v>175</v>
      </c>
      <c r="I93" s="3" t="s">
        <v>1377</v>
      </c>
      <c r="J93" s="13" t="s">
        <v>1587</v>
      </c>
      <c r="K93" s="14" t="s">
        <v>1588</v>
      </c>
      <c r="L93" s="18">
        <f t="shared" si="5"/>
        <v>2.315972222222229E-2</v>
      </c>
      <c r="M93">
        <f t="shared" si="6"/>
        <v>10</v>
      </c>
    </row>
    <row r="94" spans="1:13" x14ac:dyDescent="0.25">
      <c r="A94" s="11"/>
      <c r="B94" s="12"/>
      <c r="C94" s="9" t="s">
        <v>222</v>
      </c>
      <c r="D94" s="9" t="s">
        <v>223</v>
      </c>
      <c r="E94" s="9" t="s">
        <v>223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1589</v>
      </c>
      <c r="H95" s="9" t="s">
        <v>175</v>
      </c>
      <c r="I95" s="3" t="s">
        <v>1377</v>
      </c>
      <c r="J95" s="13" t="s">
        <v>1590</v>
      </c>
      <c r="K95" s="14" t="s">
        <v>1591</v>
      </c>
      <c r="L95" s="18">
        <f t="shared" si="5"/>
        <v>1.9525462962962981E-2</v>
      </c>
      <c r="M95">
        <f t="shared" si="6"/>
        <v>6</v>
      </c>
    </row>
    <row r="96" spans="1:13" x14ac:dyDescent="0.25">
      <c r="A96" s="11"/>
      <c r="B96" s="12"/>
      <c r="C96" s="12"/>
      <c r="D96" s="12"/>
      <c r="E96" s="12"/>
      <c r="F96" s="12"/>
      <c r="G96" s="9" t="s">
        <v>1592</v>
      </c>
      <c r="H96" s="9" t="s">
        <v>175</v>
      </c>
      <c r="I96" s="3" t="s">
        <v>1377</v>
      </c>
      <c r="J96" s="13" t="s">
        <v>1593</v>
      </c>
      <c r="K96" s="14" t="s">
        <v>1594</v>
      </c>
      <c r="L96" s="18">
        <f t="shared" si="5"/>
        <v>2.5810185185185186E-2</v>
      </c>
      <c r="M96">
        <f t="shared" si="6"/>
        <v>11</v>
      </c>
    </row>
    <row r="97" spans="1:13" x14ac:dyDescent="0.25">
      <c r="A97" s="11"/>
      <c r="B97" s="12"/>
      <c r="C97" s="12"/>
      <c r="D97" s="12"/>
      <c r="E97" s="12"/>
      <c r="F97" s="12"/>
      <c r="G97" s="9" t="s">
        <v>1595</v>
      </c>
      <c r="H97" s="9" t="s">
        <v>175</v>
      </c>
      <c r="I97" s="3" t="s">
        <v>1377</v>
      </c>
      <c r="J97" s="13" t="s">
        <v>1596</v>
      </c>
      <c r="K97" s="14" t="s">
        <v>1597</v>
      </c>
      <c r="L97" s="18">
        <f t="shared" si="5"/>
        <v>2.055555555555566E-2</v>
      </c>
      <c r="M97">
        <f t="shared" si="6"/>
        <v>14</v>
      </c>
    </row>
    <row r="98" spans="1:13" x14ac:dyDescent="0.25">
      <c r="A98" s="11"/>
      <c r="B98" s="12"/>
      <c r="C98" s="9" t="s">
        <v>141</v>
      </c>
      <c r="D98" s="9" t="s">
        <v>142</v>
      </c>
      <c r="E98" s="9" t="s">
        <v>142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1598</v>
      </c>
      <c r="H99" s="9" t="s">
        <v>175</v>
      </c>
      <c r="I99" s="3" t="s">
        <v>1377</v>
      </c>
      <c r="J99" s="13" t="s">
        <v>1599</v>
      </c>
      <c r="K99" s="14" t="s">
        <v>1600</v>
      </c>
      <c r="L99" s="18">
        <f t="shared" si="5"/>
        <v>1.0266203703703708E-2</v>
      </c>
      <c r="M99">
        <f t="shared" si="6"/>
        <v>2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1601</v>
      </c>
      <c r="H100" s="9" t="s">
        <v>175</v>
      </c>
      <c r="I100" s="3" t="s">
        <v>1377</v>
      </c>
      <c r="J100" s="13" t="s">
        <v>1602</v>
      </c>
      <c r="K100" s="14" t="s">
        <v>1603</v>
      </c>
      <c r="L100" s="18">
        <f t="shared" si="5"/>
        <v>1.1296296296296249E-2</v>
      </c>
      <c r="M100">
        <f t="shared" si="6"/>
        <v>20</v>
      </c>
    </row>
    <row r="101" spans="1:13" x14ac:dyDescent="0.25">
      <c r="A101" s="11"/>
      <c r="B101" s="12"/>
      <c r="C101" s="9" t="s">
        <v>736</v>
      </c>
      <c r="D101" s="9" t="s">
        <v>737</v>
      </c>
      <c r="E101" s="9" t="s">
        <v>737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1604</v>
      </c>
      <c r="H102" s="9" t="s">
        <v>175</v>
      </c>
      <c r="I102" s="3" t="s">
        <v>1377</v>
      </c>
      <c r="J102" s="13" t="s">
        <v>1605</v>
      </c>
      <c r="K102" s="14" t="s">
        <v>1606</v>
      </c>
      <c r="L102" s="18">
        <f t="shared" si="5"/>
        <v>1.6574074074074088E-2</v>
      </c>
      <c r="M102">
        <f t="shared" si="6"/>
        <v>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1607</v>
      </c>
      <c r="H103" s="9" t="s">
        <v>175</v>
      </c>
      <c r="I103" s="3" t="s">
        <v>1377</v>
      </c>
      <c r="J103" s="13" t="s">
        <v>1608</v>
      </c>
      <c r="K103" s="14" t="s">
        <v>1609</v>
      </c>
      <c r="L103" s="18">
        <f t="shared" si="5"/>
        <v>3.2199074074074074E-2</v>
      </c>
      <c r="M103">
        <f t="shared" si="6"/>
        <v>3</v>
      </c>
    </row>
    <row r="104" spans="1:13" x14ac:dyDescent="0.25">
      <c r="A104" s="11"/>
      <c r="B104" s="12"/>
      <c r="C104" s="9" t="s">
        <v>379</v>
      </c>
      <c r="D104" s="9" t="s">
        <v>380</v>
      </c>
      <c r="E104" s="9" t="s">
        <v>380</v>
      </c>
      <c r="F104" s="9" t="s">
        <v>15</v>
      </c>
      <c r="G104" s="9" t="s">
        <v>1610</v>
      </c>
      <c r="H104" s="9" t="s">
        <v>175</v>
      </c>
      <c r="I104" s="3" t="s">
        <v>1377</v>
      </c>
      <c r="J104" s="13" t="s">
        <v>1611</v>
      </c>
      <c r="K104" s="14" t="s">
        <v>1612</v>
      </c>
      <c r="L104" s="18">
        <f t="shared" si="5"/>
        <v>2.3865740740740743E-2</v>
      </c>
      <c r="M104">
        <f t="shared" si="6"/>
        <v>5</v>
      </c>
    </row>
    <row r="105" spans="1:13" x14ac:dyDescent="0.25">
      <c r="A105" s="11"/>
      <c r="B105" s="12"/>
      <c r="C105" s="9" t="s">
        <v>404</v>
      </c>
      <c r="D105" s="9" t="s">
        <v>405</v>
      </c>
      <c r="E105" s="9" t="s">
        <v>405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1613</v>
      </c>
      <c r="H106" s="9" t="s">
        <v>175</v>
      </c>
      <c r="I106" s="3" t="s">
        <v>1377</v>
      </c>
      <c r="J106" s="13" t="s">
        <v>1614</v>
      </c>
      <c r="K106" s="14" t="s">
        <v>1615</v>
      </c>
      <c r="L106" s="18">
        <f t="shared" si="5"/>
        <v>2.3784722222222221E-2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1616</v>
      </c>
      <c r="H107" s="9" t="s">
        <v>175</v>
      </c>
      <c r="I107" s="3" t="s">
        <v>1377</v>
      </c>
      <c r="J107" s="13" t="s">
        <v>1617</v>
      </c>
      <c r="K107" s="14" t="s">
        <v>1618</v>
      </c>
      <c r="L107" s="18">
        <f t="shared" si="5"/>
        <v>3.2962962962963027E-2</v>
      </c>
      <c r="M107">
        <f t="shared" si="6"/>
        <v>7</v>
      </c>
    </row>
    <row r="108" spans="1:13" x14ac:dyDescent="0.25">
      <c r="A108" s="11"/>
      <c r="B108" s="12"/>
      <c r="C108" s="9" t="s">
        <v>95</v>
      </c>
      <c r="D108" s="9" t="s">
        <v>96</v>
      </c>
      <c r="E108" s="9" t="s">
        <v>96</v>
      </c>
      <c r="F108" s="9" t="s">
        <v>15</v>
      </c>
      <c r="G108" s="9" t="s">
        <v>1619</v>
      </c>
      <c r="H108" s="9" t="s">
        <v>175</v>
      </c>
      <c r="I108" s="3" t="s">
        <v>1377</v>
      </c>
      <c r="J108" s="13" t="s">
        <v>1620</v>
      </c>
      <c r="K108" s="14" t="s">
        <v>1621</v>
      </c>
      <c r="L108" s="18">
        <f t="shared" si="5"/>
        <v>1.388888888888884E-2</v>
      </c>
      <c r="M108">
        <f t="shared" si="6"/>
        <v>14</v>
      </c>
    </row>
    <row r="109" spans="1:13" x14ac:dyDescent="0.25">
      <c r="A109" s="11"/>
      <c r="B109" s="12"/>
      <c r="C109" s="9" t="s">
        <v>100</v>
      </c>
      <c r="D109" s="9" t="s">
        <v>101</v>
      </c>
      <c r="E109" s="9" t="s">
        <v>414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1622</v>
      </c>
      <c r="H110" s="9" t="s">
        <v>416</v>
      </c>
      <c r="I110" s="3" t="s">
        <v>1377</v>
      </c>
      <c r="J110" s="13" t="s">
        <v>1623</v>
      </c>
      <c r="K110" s="17" t="s">
        <v>1624</v>
      </c>
      <c r="L110" s="18">
        <f t="shared" si="5"/>
        <v>1.5555555555555557E-2</v>
      </c>
      <c r="M110">
        <v>0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1625</v>
      </c>
      <c r="H111" s="9" t="s">
        <v>416</v>
      </c>
      <c r="I111" s="3" t="s">
        <v>1377</v>
      </c>
      <c r="J111" s="13" t="s">
        <v>1626</v>
      </c>
      <c r="K111" s="14" t="s">
        <v>1627</v>
      </c>
      <c r="L111" s="18">
        <f t="shared" si="5"/>
        <v>1.5960648148148127E-2</v>
      </c>
      <c r="M111">
        <f t="shared" si="6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1628</v>
      </c>
      <c r="H112" s="9" t="s">
        <v>416</v>
      </c>
      <c r="I112" s="3" t="s">
        <v>1377</v>
      </c>
      <c r="J112" s="13" t="s">
        <v>1629</v>
      </c>
      <c r="K112" s="14" t="s">
        <v>1630</v>
      </c>
      <c r="L112" s="18">
        <f t="shared" si="5"/>
        <v>2.7349537037037019E-2</v>
      </c>
      <c r="M112">
        <f t="shared" si="6"/>
        <v>11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1631</v>
      </c>
      <c r="H113" s="9" t="s">
        <v>416</v>
      </c>
      <c r="I113" s="3" t="s">
        <v>1377</v>
      </c>
      <c r="J113" s="13" t="s">
        <v>1632</v>
      </c>
      <c r="K113" s="14" t="s">
        <v>1633</v>
      </c>
      <c r="L113" s="18">
        <f t="shared" si="5"/>
        <v>2.8668981481481448E-2</v>
      </c>
      <c r="M113">
        <f t="shared" si="6"/>
        <v>12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1634</v>
      </c>
      <c r="H114" s="9" t="s">
        <v>416</v>
      </c>
      <c r="I114" s="3" t="s">
        <v>1377</v>
      </c>
      <c r="J114" s="13" t="s">
        <v>1635</v>
      </c>
      <c r="K114" s="14" t="s">
        <v>1636</v>
      </c>
      <c r="L114" s="18">
        <f t="shared" si="5"/>
        <v>2.6516203703703667E-2</v>
      </c>
      <c r="M114">
        <f t="shared" si="6"/>
        <v>17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1637</v>
      </c>
      <c r="H115" s="9" t="s">
        <v>416</v>
      </c>
      <c r="I115" s="3" t="s">
        <v>1377</v>
      </c>
      <c r="J115" s="13" t="s">
        <v>1638</v>
      </c>
      <c r="K115" s="14" t="s">
        <v>1639</v>
      </c>
      <c r="L115" s="18">
        <f t="shared" si="5"/>
        <v>1.8368055555555651E-2</v>
      </c>
      <c r="M115">
        <f t="shared" si="6"/>
        <v>22</v>
      </c>
    </row>
    <row r="116" spans="1:13" x14ac:dyDescent="0.25">
      <c r="A116" s="11"/>
      <c r="B116" s="12"/>
      <c r="C116" s="9" t="s">
        <v>1640</v>
      </c>
      <c r="D116" s="9" t="s">
        <v>1641</v>
      </c>
      <c r="E116" s="9" t="s">
        <v>1641</v>
      </c>
      <c r="F116" s="9" t="s">
        <v>15</v>
      </c>
      <c r="G116" s="9" t="s">
        <v>1642</v>
      </c>
      <c r="H116" s="9" t="s">
        <v>175</v>
      </c>
      <c r="I116" s="3" t="s">
        <v>1377</v>
      </c>
      <c r="J116" s="13" t="s">
        <v>1643</v>
      </c>
      <c r="K116" s="14" t="s">
        <v>1644</v>
      </c>
      <c r="L116" s="18">
        <f t="shared" si="5"/>
        <v>1.6655092592592569E-2</v>
      </c>
      <c r="M116">
        <f t="shared" si="6"/>
        <v>7</v>
      </c>
    </row>
    <row r="117" spans="1:13" x14ac:dyDescent="0.25">
      <c r="A117" s="11"/>
      <c r="B117" s="12"/>
      <c r="C117" s="9" t="s">
        <v>1269</v>
      </c>
      <c r="D117" s="9" t="s">
        <v>1270</v>
      </c>
      <c r="E117" s="9" t="s">
        <v>1270</v>
      </c>
      <c r="F117" s="9" t="s">
        <v>15</v>
      </c>
      <c r="G117" s="9" t="s">
        <v>1645</v>
      </c>
      <c r="H117" s="9" t="s">
        <v>175</v>
      </c>
      <c r="I117" s="3" t="s">
        <v>1377</v>
      </c>
      <c r="J117" s="13" t="s">
        <v>1646</v>
      </c>
      <c r="K117" s="14" t="s">
        <v>1647</v>
      </c>
      <c r="L117" s="18">
        <f t="shared" si="5"/>
        <v>3.4085648148148129E-2</v>
      </c>
      <c r="M117">
        <f t="shared" si="6"/>
        <v>3</v>
      </c>
    </row>
    <row r="118" spans="1:13" x14ac:dyDescent="0.25">
      <c r="A118" s="11"/>
      <c r="B118" s="12"/>
      <c r="C118" s="9" t="s">
        <v>437</v>
      </c>
      <c r="D118" s="9" t="s">
        <v>438</v>
      </c>
      <c r="E118" s="9" t="s">
        <v>438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1648</v>
      </c>
      <c r="H119" s="9" t="s">
        <v>175</v>
      </c>
      <c r="I119" s="3" t="s">
        <v>1377</v>
      </c>
      <c r="J119" s="13" t="s">
        <v>1649</v>
      </c>
      <c r="K119" s="14" t="s">
        <v>1650</v>
      </c>
      <c r="L119" s="18">
        <f t="shared" si="5"/>
        <v>1.65162037037037E-2</v>
      </c>
      <c r="M119">
        <f t="shared" si="6"/>
        <v>2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1651</v>
      </c>
      <c r="H120" s="9" t="s">
        <v>175</v>
      </c>
      <c r="I120" s="3" t="s">
        <v>1377</v>
      </c>
      <c r="J120" s="13" t="s">
        <v>1652</v>
      </c>
      <c r="K120" s="14" t="s">
        <v>1653</v>
      </c>
      <c r="L120" s="18">
        <f t="shared" si="5"/>
        <v>1.8715277777777761E-2</v>
      </c>
      <c r="M120">
        <f t="shared" si="6"/>
        <v>7</v>
      </c>
    </row>
    <row r="121" spans="1:13" x14ac:dyDescent="0.25">
      <c r="A121" s="3" t="s">
        <v>448</v>
      </c>
      <c r="B121" s="9" t="s">
        <v>449</v>
      </c>
      <c r="C121" s="10" t="s">
        <v>12</v>
      </c>
      <c r="D121" s="5"/>
      <c r="E121" s="5"/>
      <c r="F121" s="5"/>
      <c r="G121" s="5"/>
      <c r="H121" s="5"/>
      <c r="I121" s="6"/>
      <c r="J121" s="7"/>
      <c r="K121" s="8"/>
    </row>
    <row r="122" spans="1:13" x14ac:dyDescent="0.25">
      <c r="A122" s="11"/>
      <c r="B122" s="12"/>
      <c r="C122" s="9" t="s">
        <v>450</v>
      </c>
      <c r="D122" s="9" t="s">
        <v>451</v>
      </c>
      <c r="E122" s="9" t="s">
        <v>451</v>
      </c>
      <c r="F122" s="9" t="s">
        <v>452</v>
      </c>
      <c r="G122" s="9" t="s">
        <v>1654</v>
      </c>
      <c r="H122" s="9" t="s">
        <v>175</v>
      </c>
      <c r="I122" s="3" t="s">
        <v>1377</v>
      </c>
      <c r="J122" s="13" t="s">
        <v>1655</v>
      </c>
      <c r="K122" s="14" t="s">
        <v>1656</v>
      </c>
      <c r="L122" s="18">
        <f t="shared" si="5"/>
        <v>2.0613425925925966E-2</v>
      </c>
      <c r="M122">
        <f t="shared" si="6"/>
        <v>16</v>
      </c>
    </row>
    <row r="123" spans="1:13" x14ac:dyDescent="0.25">
      <c r="A123" s="11"/>
      <c r="B123" s="12"/>
      <c r="C123" s="9" t="s">
        <v>916</v>
      </c>
      <c r="D123" s="9" t="s">
        <v>917</v>
      </c>
      <c r="E123" s="9" t="s">
        <v>917</v>
      </c>
      <c r="F123" s="9" t="s">
        <v>452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1657</v>
      </c>
      <c r="H124" s="9" t="s">
        <v>175</v>
      </c>
      <c r="I124" s="3" t="s">
        <v>1377</v>
      </c>
      <c r="J124" s="13" t="s">
        <v>1658</v>
      </c>
      <c r="K124" s="14" t="s">
        <v>1659</v>
      </c>
      <c r="L124" s="18">
        <f t="shared" si="5"/>
        <v>1.7013888888888884E-2</v>
      </c>
      <c r="M124">
        <f t="shared" si="6"/>
        <v>7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1660</v>
      </c>
      <c r="H125" s="9" t="s">
        <v>175</v>
      </c>
      <c r="I125" s="3" t="s">
        <v>1377</v>
      </c>
      <c r="J125" s="13" t="s">
        <v>1661</v>
      </c>
      <c r="K125" s="14" t="s">
        <v>1662</v>
      </c>
      <c r="L125" s="18">
        <f t="shared" si="5"/>
        <v>2.416666666666667E-2</v>
      </c>
      <c r="M125">
        <f t="shared" si="6"/>
        <v>10</v>
      </c>
    </row>
    <row r="126" spans="1:13" x14ac:dyDescent="0.25">
      <c r="A126" s="11"/>
      <c r="B126" s="12"/>
      <c r="C126" s="9" t="s">
        <v>1663</v>
      </c>
      <c r="D126" s="9" t="s">
        <v>1664</v>
      </c>
      <c r="E126" s="9" t="s">
        <v>1664</v>
      </c>
      <c r="F126" s="9" t="s">
        <v>452</v>
      </c>
      <c r="G126" s="9" t="s">
        <v>1665</v>
      </c>
      <c r="H126" s="9" t="s">
        <v>175</v>
      </c>
      <c r="I126" s="3" t="s">
        <v>1377</v>
      </c>
      <c r="J126" s="13" t="s">
        <v>1666</v>
      </c>
      <c r="K126" s="14" t="s">
        <v>1667</v>
      </c>
      <c r="L126" s="18">
        <f t="shared" si="5"/>
        <v>2.8553240740740837E-2</v>
      </c>
      <c r="M126">
        <f t="shared" si="6"/>
        <v>16</v>
      </c>
    </row>
    <row r="127" spans="1:13" x14ac:dyDescent="0.25">
      <c r="A127" s="11"/>
      <c r="B127" s="12"/>
      <c r="C127" s="9" t="s">
        <v>921</v>
      </c>
      <c r="D127" s="9" t="s">
        <v>922</v>
      </c>
      <c r="E127" s="9" t="s">
        <v>922</v>
      </c>
      <c r="F127" s="9" t="s">
        <v>452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1668</v>
      </c>
      <c r="H128" s="9" t="s">
        <v>175</v>
      </c>
      <c r="I128" s="3" t="s">
        <v>1377</v>
      </c>
      <c r="J128" s="13" t="s">
        <v>1669</v>
      </c>
      <c r="K128" s="14" t="s">
        <v>1670</v>
      </c>
      <c r="L128" s="18">
        <f t="shared" si="5"/>
        <v>3.8668981481481457E-2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1671</v>
      </c>
      <c r="H129" s="9" t="s">
        <v>175</v>
      </c>
      <c r="I129" s="3" t="s">
        <v>1377</v>
      </c>
      <c r="J129" s="13" t="s">
        <v>1672</v>
      </c>
      <c r="K129" s="14" t="s">
        <v>1673</v>
      </c>
      <c r="L129" s="18">
        <f t="shared" si="5"/>
        <v>6.2395833333333317E-2</v>
      </c>
      <c r="M129">
        <f t="shared" si="6"/>
        <v>13</v>
      </c>
    </row>
    <row r="130" spans="1:13" x14ac:dyDescent="0.25">
      <c r="A130" s="3" t="s">
        <v>456</v>
      </c>
      <c r="B130" s="9" t="s">
        <v>457</v>
      </c>
      <c r="C130" s="10" t="s">
        <v>12</v>
      </c>
      <c r="D130" s="5"/>
      <c r="E130" s="5"/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9" t="s">
        <v>464</v>
      </c>
      <c r="D131" s="9" t="s">
        <v>465</v>
      </c>
      <c r="E131" s="9" t="s">
        <v>1333</v>
      </c>
      <c r="F131" s="9" t="s">
        <v>15</v>
      </c>
      <c r="G131" s="9" t="s">
        <v>1674</v>
      </c>
      <c r="H131" s="9" t="s">
        <v>175</v>
      </c>
      <c r="I131" s="3" t="s">
        <v>1377</v>
      </c>
      <c r="J131" s="13" t="s">
        <v>1675</v>
      </c>
      <c r="K131" s="14" t="s">
        <v>1676</v>
      </c>
      <c r="L131" s="18">
        <f t="shared" ref="L131:L141" si="7">K131-J131</f>
        <v>1.4097222222222205E-2</v>
      </c>
      <c r="M131">
        <f t="shared" ref="M131:M141" si="8">HOUR(J131)</f>
        <v>9</v>
      </c>
    </row>
    <row r="132" spans="1:13" x14ac:dyDescent="0.25">
      <c r="A132" s="11"/>
      <c r="B132" s="12"/>
      <c r="C132" s="9" t="s">
        <v>932</v>
      </c>
      <c r="D132" s="9" t="s">
        <v>933</v>
      </c>
      <c r="E132" s="9" t="s">
        <v>933</v>
      </c>
      <c r="F132" s="9" t="s">
        <v>15</v>
      </c>
      <c r="G132" s="9" t="s">
        <v>1677</v>
      </c>
      <c r="H132" s="9" t="s">
        <v>175</v>
      </c>
      <c r="I132" s="3" t="s">
        <v>1377</v>
      </c>
      <c r="J132" s="13" t="s">
        <v>1678</v>
      </c>
      <c r="K132" s="14" t="s">
        <v>1679</v>
      </c>
      <c r="L132" s="18">
        <f t="shared" si="7"/>
        <v>2.2777777777777758E-2</v>
      </c>
      <c r="M132">
        <f t="shared" si="8"/>
        <v>4</v>
      </c>
    </row>
    <row r="133" spans="1:13" x14ac:dyDescent="0.25">
      <c r="A133" s="11"/>
      <c r="B133" s="12"/>
      <c r="C133" s="9" t="s">
        <v>1680</v>
      </c>
      <c r="D133" s="9" t="s">
        <v>1681</v>
      </c>
      <c r="E133" s="9" t="s">
        <v>1682</v>
      </c>
      <c r="F133" s="9" t="s">
        <v>15</v>
      </c>
      <c r="G133" s="9" t="s">
        <v>1683</v>
      </c>
      <c r="H133" s="9" t="s">
        <v>175</v>
      </c>
      <c r="I133" s="3" t="s">
        <v>1377</v>
      </c>
      <c r="J133" s="13" t="s">
        <v>1684</v>
      </c>
      <c r="K133" s="14" t="s">
        <v>1685</v>
      </c>
      <c r="L133" s="18">
        <f t="shared" si="7"/>
        <v>2.0601851851851927E-2</v>
      </c>
      <c r="M133">
        <f t="shared" si="8"/>
        <v>20</v>
      </c>
    </row>
    <row r="134" spans="1:13" x14ac:dyDescent="0.25">
      <c r="A134" s="11"/>
      <c r="B134" s="12"/>
      <c r="C134" s="9" t="s">
        <v>1352</v>
      </c>
      <c r="D134" s="9" t="s">
        <v>1353</v>
      </c>
      <c r="E134" s="9" t="s">
        <v>1354</v>
      </c>
      <c r="F134" s="9" t="s">
        <v>15</v>
      </c>
      <c r="G134" s="9" t="s">
        <v>1686</v>
      </c>
      <c r="H134" s="9" t="s">
        <v>175</v>
      </c>
      <c r="I134" s="3" t="s">
        <v>1377</v>
      </c>
      <c r="J134" s="13" t="s">
        <v>1687</v>
      </c>
      <c r="K134" s="14" t="s">
        <v>1688</v>
      </c>
      <c r="L134" s="18">
        <f t="shared" si="7"/>
        <v>1.0833333333333334E-2</v>
      </c>
      <c r="M134">
        <f t="shared" si="8"/>
        <v>5</v>
      </c>
    </row>
    <row r="135" spans="1:13" x14ac:dyDescent="0.25">
      <c r="A135" s="11"/>
      <c r="B135" s="12"/>
      <c r="C135" s="9" t="s">
        <v>940</v>
      </c>
      <c r="D135" s="9" t="s">
        <v>941</v>
      </c>
      <c r="E135" s="9" t="s">
        <v>942</v>
      </c>
      <c r="F135" s="9" t="s">
        <v>15</v>
      </c>
      <c r="G135" s="9" t="s">
        <v>1689</v>
      </c>
      <c r="H135" s="9" t="s">
        <v>175</v>
      </c>
      <c r="I135" s="3" t="s">
        <v>1377</v>
      </c>
      <c r="J135" s="13" t="s">
        <v>1690</v>
      </c>
      <c r="K135" s="14" t="s">
        <v>1691</v>
      </c>
      <c r="L135" s="18">
        <f t="shared" si="7"/>
        <v>2.1782407407407445E-2</v>
      </c>
      <c r="M135">
        <f t="shared" si="8"/>
        <v>6</v>
      </c>
    </row>
    <row r="136" spans="1:13" x14ac:dyDescent="0.25">
      <c r="A136" s="3" t="s">
        <v>475</v>
      </c>
      <c r="B136" s="9" t="s">
        <v>476</v>
      </c>
      <c r="C136" s="10" t="s">
        <v>12</v>
      </c>
      <c r="D136" s="5"/>
      <c r="E136" s="5"/>
      <c r="F136" s="5"/>
      <c r="G136" s="5"/>
      <c r="H136" s="5"/>
      <c r="I136" s="6"/>
      <c r="J136" s="7"/>
      <c r="K136" s="8"/>
    </row>
    <row r="137" spans="1:13" x14ac:dyDescent="0.25">
      <c r="A137" s="11"/>
      <c r="B137" s="12"/>
      <c r="C137" s="9" t="s">
        <v>480</v>
      </c>
      <c r="D137" s="9" t="s">
        <v>481</v>
      </c>
      <c r="E137" s="9" t="s">
        <v>482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1692</v>
      </c>
      <c r="H138" s="9" t="s">
        <v>17</v>
      </c>
      <c r="I138" s="3" t="s">
        <v>1377</v>
      </c>
      <c r="J138" s="13" t="s">
        <v>1693</v>
      </c>
      <c r="K138" s="14" t="s">
        <v>1694</v>
      </c>
      <c r="L138" s="18">
        <f t="shared" si="7"/>
        <v>1.5787037037036988E-2</v>
      </c>
      <c r="M138">
        <f t="shared" si="8"/>
        <v>10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1695</v>
      </c>
      <c r="H139" s="9" t="s">
        <v>17</v>
      </c>
      <c r="I139" s="3" t="s">
        <v>1377</v>
      </c>
      <c r="J139" s="13" t="s">
        <v>1696</v>
      </c>
      <c r="K139" s="14" t="s">
        <v>1697</v>
      </c>
      <c r="L139" s="18">
        <f t="shared" si="7"/>
        <v>3.5486111111111107E-2</v>
      </c>
      <c r="M139">
        <f t="shared" si="8"/>
        <v>14</v>
      </c>
    </row>
    <row r="140" spans="1:13" x14ac:dyDescent="0.25">
      <c r="A140" s="11"/>
      <c r="B140" s="12"/>
      <c r="C140" s="9" t="s">
        <v>1370</v>
      </c>
      <c r="D140" s="9" t="s">
        <v>1371</v>
      </c>
      <c r="E140" s="9" t="s">
        <v>1372</v>
      </c>
      <c r="F140" s="9" t="s">
        <v>15</v>
      </c>
      <c r="G140" s="9" t="s">
        <v>1698</v>
      </c>
      <c r="H140" s="9" t="s">
        <v>17</v>
      </c>
      <c r="I140" s="3" t="s">
        <v>1377</v>
      </c>
      <c r="J140" s="13" t="s">
        <v>1699</v>
      </c>
      <c r="K140" s="14" t="s">
        <v>1700</v>
      </c>
      <c r="L140" s="18">
        <f t="shared" si="7"/>
        <v>3.4618055555555638E-2</v>
      </c>
      <c r="M140">
        <f t="shared" si="8"/>
        <v>9</v>
      </c>
    </row>
    <row r="141" spans="1:13" x14ac:dyDescent="0.25">
      <c r="A141" s="11"/>
      <c r="B141" s="11"/>
      <c r="C141" s="3" t="s">
        <v>1701</v>
      </c>
      <c r="D141" s="3" t="s">
        <v>1702</v>
      </c>
      <c r="E141" s="3" t="s">
        <v>1703</v>
      </c>
      <c r="F141" s="3" t="s">
        <v>15</v>
      </c>
      <c r="G141" s="3" t="s">
        <v>1704</v>
      </c>
      <c r="H141" s="3" t="s">
        <v>17</v>
      </c>
      <c r="I141" s="3" t="s">
        <v>1377</v>
      </c>
      <c r="J141" s="15" t="s">
        <v>1705</v>
      </c>
      <c r="K141" s="16" t="s">
        <v>1706</v>
      </c>
      <c r="L141" s="18">
        <f t="shared" si="7"/>
        <v>1.9988425925925868E-2</v>
      </c>
      <c r="M141">
        <f t="shared" si="8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J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2088</v>
      </c>
      <c r="M1" t="s">
        <v>2085</v>
      </c>
      <c r="O1" t="s">
        <v>2086</v>
      </c>
      <c r="P1" t="s">
        <v>2087</v>
      </c>
      <c r="Q1" t="s">
        <v>2089</v>
      </c>
      <c r="R1" t="s">
        <v>2090</v>
      </c>
      <c r="S1" t="s">
        <v>2091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3.7916666666666665</v>
      </c>
      <c r="R2" s="19">
        <v>2.2222222222222223E-2</v>
      </c>
      <c r="S2" s="18">
        <f>AVERAGEIF($R$2:$R$25, "&lt;&gt; 0")</f>
        <v>1.9939165965207627E-2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3.7916666666666665</v>
      </c>
      <c r="R3" s="19">
        <f t="shared" ref="R3:R25" si="1">AVERAGEIF(M:M,O3,L:L)</f>
        <v>2.0995370370370373E-2</v>
      </c>
      <c r="S3" s="18">
        <f t="shared" ref="S3:S25" si="2">AVERAGEIF($R$2:$R$25, "&lt;&gt; 0")</f>
        <v>1.9939165965207627E-2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3.7916666666666665</v>
      </c>
      <c r="R4" s="19">
        <f t="shared" si="1"/>
        <v>1.684027777777776E-2</v>
      </c>
      <c r="S4" s="18">
        <f t="shared" si="2"/>
        <v>1.9939165965207627E-2</v>
      </c>
    </row>
    <row r="5" spans="1:19" x14ac:dyDescent="0.25">
      <c r="A5" s="11"/>
      <c r="B5" s="12"/>
      <c r="C5" s="12"/>
      <c r="D5" s="12"/>
      <c r="E5" s="12"/>
      <c r="F5" s="12"/>
      <c r="G5" s="9" t="s">
        <v>1707</v>
      </c>
      <c r="H5" s="9" t="s">
        <v>17</v>
      </c>
      <c r="I5" s="3" t="s">
        <v>1708</v>
      </c>
      <c r="J5" s="13" t="s">
        <v>1709</v>
      </c>
      <c r="K5" s="14" t="s">
        <v>1710</v>
      </c>
      <c r="L5" s="18">
        <f t="shared" ref="L5:L66" si="3">K5-J5</f>
        <v>2.4375000000000036E-2</v>
      </c>
      <c r="M5">
        <f t="shared" ref="M5:M66" si="4">HOUR(J5)</f>
        <v>7</v>
      </c>
      <c r="O5">
        <v>3</v>
      </c>
      <c r="P5">
        <f>COUNTIF(M:M,"3")</f>
        <v>2</v>
      </c>
      <c r="Q5">
        <f t="shared" si="0"/>
        <v>3.7916666666666665</v>
      </c>
      <c r="R5" s="19">
        <f t="shared" si="1"/>
        <v>1.5526620370370378E-2</v>
      </c>
      <c r="S5" s="18">
        <f t="shared" si="2"/>
        <v>1.9939165965207627E-2</v>
      </c>
    </row>
    <row r="6" spans="1:19" x14ac:dyDescent="0.25">
      <c r="A6" s="11"/>
      <c r="B6" s="12"/>
      <c r="C6" s="12"/>
      <c r="D6" s="12"/>
      <c r="E6" s="12"/>
      <c r="F6" s="12"/>
      <c r="G6" s="9" t="s">
        <v>1711</v>
      </c>
      <c r="H6" s="9" t="s">
        <v>17</v>
      </c>
      <c r="I6" s="3" t="s">
        <v>1708</v>
      </c>
      <c r="J6" s="13" t="s">
        <v>1712</v>
      </c>
      <c r="K6" s="14" t="s">
        <v>1713</v>
      </c>
      <c r="L6" s="18">
        <f t="shared" si="3"/>
        <v>2.2187500000000027E-2</v>
      </c>
      <c r="M6">
        <f t="shared" si="4"/>
        <v>11</v>
      </c>
      <c r="O6">
        <v>4</v>
      </c>
      <c r="P6">
        <f>COUNTIF(M:M,"4")</f>
        <v>2</v>
      </c>
      <c r="Q6">
        <f t="shared" si="0"/>
        <v>3.7916666666666665</v>
      </c>
      <c r="R6" s="19">
        <f t="shared" si="1"/>
        <v>1.6157407407407398E-2</v>
      </c>
      <c r="S6" s="18">
        <f t="shared" si="2"/>
        <v>1.9939165965207627E-2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4</v>
      </c>
      <c r="Q7">
        <f t="shared" si="0"/>
        <v>3.7916666666666665</v>
      </c>
      <c r="R7" s="19">
        <f t="shared" si="1"/>
        <v>1.7627314814814832E-2</v>
      </c>
      <c r="S7" s="18">
        <f t="shared" si="2"/>
        <v>1.9939165965207627E-2</v>
      </c>
    </row>
    <row r="8" spans="1:19" x14ac:dyDescent="0.25">
      <c r="A8" s="11"/>
      <c r="B8" s="12"/>
      <c r="C8" s="12"/>
      <c r="D8" s="12"/>
      <c r="E8" s="12"/>
      <c r="F8" s="12"/>
      <c r="G8" s="9" t="s">
        <v>1714</v>
      </c>
      <c r="H8" s="9" t="s">
        <v>17</v>
      </c>
      <c r="I8" s="3" t="s">
        <v>1708</v>
      </c>
      <c r="J8" s="13" t="s">
        <v>1715</v>
      </c>
      <c r="K8" s="14" t="s">
        <v>1716</v>
      </c>
      <c r="L8" s="18">
        <f t="shared" si="3"/>
        <v>2.0636574074074099E-2</v>
      </c>
      <c r="M8">
        <f t="shared" si="4"/>
        <v>6</v>
      </c>
      <c r="O8">
        <v>6</v>
      </c>
      <c r="P8">
        <f>COUNTIF(M:M,"6")</f>
        <v>8</v>
      </c>
      <c r="Q8">
        <f t="shared" si="0"/>
        <v>3.7916666666666665</v>
      </c>
      <c r="R8" s="19">
        <f t="shared" si="1"/>
        <v>1.6164641203703707E-2</v>
      </c>
      <c r="S8" s="18">
        <f t="shared" si="2"/>
        <v>1.9939165965207627E-2</v>
      </c>
    </row>
    <row r="9" spans="1:19" x14ac:dyDescent="0.25">
      <c r="A9" s="11"/>
      <c r="B9" s="12"/>
      <c r="C9" s="12"/>
      <c r="D9" s="12"/>
      <c r="E9" s="12"/>
      <c r="F9" s="12"/>
      <c r="G9" s="9" t="s">
        <v>1717</v>
      </c>
      <c r="H9" s="9" t="s">
        <v>17</v>
      </c>
      <c r="I9" s="3" t="s">
        <v>1708</v>
      </c>
      <c r="J9" s="13" t="s">
        <v>1718</v>
      </c>
      <c r="K9" s="14" t="s">
        <v>1719</v>
      </c>
      <c r="L9" s="18">
        <f t="shared" si="3"/>
        <v>2.2835648148148147E-2</v>
      </c>
      <c r="M9">
        <f t="shared" si="4"/>
        <v>7</v>
      </c>
      <c r="O9">
        <v>7</v>
      </c>
      <c r="P9">
        <f>COUNTIF(M:M,"7")</f>
        <v>8</v>
      </c>
      <c r="Q9">
        <f t="shared" si="0"/>
        <v>3.7916666666666665</v>
      </c>
      <c r="R9" s="19">
        <f t="shared" si="1"/>
        <v>2.0290798611111112E-2</v>
      </c>
      <c r="S9" s="18">
        <f t="shared" si="2"/>
        <v>1.9939165965207627E-2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1720</v>
      </c>
      <c r="H10" s="9" t="s">
        <v>17</v>
      </c>
      <c r="I10" s="3" t="s">
        <v>1708</v>
      </c>
      <c r="J10" s="13" t="s">
        <v>1721</v>
      </c>
      <c r="K10" s="14" t="s">
        <v>1722</v>
      </c>
      <c r="L10" s="18">
        <f t="shared" si="3"/>
        <v>1.9062499999999982E-2</v>
      </c>
      <c r="M10">
        <f t="shared" si="4"/>
        <v>8</v>
      </c>
      <c r="O10">
        <v>8</v>
      </c>
      <c r="P10">
        <f>COUNTIF(M:M,"8")</f>
        <v>6</v>
      </c>
      <c r="Q10">
        <f t="shared" si="0"/>
        <v>3.7916666666666665</v>
      </c>
      <c r="R10" s="19">
        <f t="shared" si="1"/>
        <v>1.7644675925925918E-2</v>
      </c>
      <c r="S10" s="18">
        <f t="shared" si="2"/>
        <v>1.9939165965207627E-2</v>
      </c>
    </row>
    <row r="11" spans="1:19" x14ac:dyDescent="0.25">
      <c r="A11" s="11"/>
      <c r="B11" s="12"/>
      <c r="C11" s="9" t="s">
        <v>29</v>
      </c>
      <c r="D11" s="9" t="s">
        <v>30</v>
      </c>
      <c r="E11" s="9" t="s">
        <v>30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10</v>
      </c>
      <c r="Q11">
        <f t="shared" si="0"/>
        <v>3.7916666666666665</v>
      </c>
      <c r="R11" s="19">
        <f t="shared" si="1"/>
        <v>2.0730324074074082E-2</v>
      </c>
      <c r="S11" s="18">
        <f t="shared" si="2"/>
        <v>1.9939165965207627E-2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1723</v>
      </c>
      <c r="H12" s="9" t="s">
        <v>38</v>
      </c>
      <c r="I12" s="3" t="s">
        <v>1708</v>
      </c>
      <c r="J12" s="13" t="s">
        <v>1724</v>
      </c>
      <c r="K12" s="14" t="s">
        <v>1725</v>
      </c>
      <c r="L12" s="18">
        <f t="shared" si="3"/>
        <v>1.664351851851853E-2</v>
      </c>
      <c r="M12">
        <f t="shared" si="4"/>
        <v>6</v>
      </c>
      <c r="O12">
        <v>10</v>
      </c>
      <c r="P12">
        <f>COUNTIF(M:M,"10")</f>
        <v>4</v>
      </c>
      <c r="Q12">
        <f t="shared" si="0"/>
        <v>3.7916666666666665</v>
      </c>
      <c r="R12" s="19">
        <f t="shared" si="1"/>
        <v>1.8266782407407367E-2</v>
      </c>
      <c r="S12" s="18">
        <f t="shared" si="2"/>
        <v>1.9939165965207627E-2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1726</v>
      </c>
      <c r="H13" s="9" t="s">
        <v>17</v>
      </c>
      <c r="I13" s="3" t="s">
        <v>1708</v>
      </c>
      <c r="J13" s="13" t="s">
        <v>1727</v>
      </c>
      <c r="K13" s="14" t="s">
        <v>1728</v>
      </c>
      <c r="L13" s="18">
        <f t="shared" si="3"/>
        <v>1.6701388888888835E-2</v>
      </c>
      <c r="M13">
        <f t="shared" si="4"/>
        <v>7</v>
      </c>
      <c r="O13">
        <v>11</v>
      </c>
      <c r="P13">
        <f>COUNTIF(M:M,"11")</f>
        <v>9</v>
      </c>
      <c r="Q13">
        <f t="shared" si="0"/>
        <v>3.7916666666666665</v>
      </c>
      <c r="R13" s="19">
        <f t="shared" si="1"/>
        <v>2.0761316872427975E-2</v>
      </c>
      <c r="S13" s="18">
        <f t="shared" si="2"/>
        <v>1.9939165965207627E-2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1729</v>
      </c>
      <c r="H14" s="9" t="s">
        <v>38</v>
      </c>
      <c r="I14" s="3" t="s">
        <v>1708</v>
      </c>
      <c r="J14" s="13" t="s">
        <v>1730</v>
      </c>
      <c r="K14" s="14" t="s">
        <v>1731</v>
      </c>
      <c r="L14" s="18">
        <f t="shared" si="3"/>
        <v>2.33680555555556E-2</v>
      </c>
      <c r="M14">
        <f t="shared" si="4"/>
        <v>9</v>
      </c>
      <c r="O14">
        <v>12</v>
      </c>
      <c r="P14">
        <f>COUNTIF(M:M,"12")</f>
        <v>5</v>
      </c>
      <c r="Q14">
        <f t="shared" si="0"/>
        <v>3.7916666666666665</v>
      </c>
      <c r="R14" s="19">
        <f t="shared" si="1"/>
        <v>2.1812500000000033E-2</v>
      </c>
      <c r="S14" s="18">
        <f t="shared" si="2"/>
        <v>1.9939165965207627E-2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1732</v>
      </c>
      <c r="H15" s="9" t="s">
        <v>38</v>
      </c>
      <c r="I15" s="3" t="s">
        <v>1708</v>
      </c>
      <c r="J15" s="13" t="s">
        <v>1733</v>
      </c>
      <c r="K15" s="14" t="s">
        <v>1734</v>
      </c>
      <c r="L15" s="18">
        <f t="shared" si="3"/>
        <v>2.3611111111111138E-2</v>
      </c>
      <c r="M15">
        <f t="shared" si="4"/>
        <v>11</v>
      </c>
      <c r="O15">
        <v>13</v>
      </c>
      <c r="P15">
        <f>COUNTIF(M:M,"13")</f>
        <v>6</v>
      </c>
      <c r="Q15">
        <f t="shared" si="0"/>
        <v>3.7916666666666665</v>
      </c>
      <c r="R15" s="19">
        <f t="shared" si="1"/>
        <v>2.9008487654320975E-2</v>
      </c>
      <c r="S15" s="18">
        <f t="shared" si="2"/>
        <v>1.9939165965207627E-2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1735</v>
      </c>
      <c r="H16" s="9" t="s">
        <v>38</v>
      </c>
      <c r="I16" s="3" t="s">
        <v>1708</v>
      </c>
      <c r="J16" s="13" t="s">
        <v>1736</v>
      </c>
      <c r="K16" s="14" t="s">
        <v>1737</v>
      </c>
      <c r="L16" s="18">
        <f t="shared" si="3"/>
        <v>3.228009259259268E-2</v>
      </c>
      <c r="M16">
        <f t="shared" si="4"/>
        <v>14</v>
      </c>
      <c r="O16">
        <v>14</v>
      </c>
      <c r="P16">
        <f>COUNTIF(M:M,"14")</f>
        <v>9</v>
      </c>
      <c r="Q16">
        <f t="shared" si="0"/>
        <v>3.7916666666666665</v>
      </c>
      <c r="R16" s="19">
        <f t="shared" si="1"/>
        <v>2.35249485596708E-2</v>
      </c>
      <c r="S16" s="18">
        <f t="shared" si="2"/>
        <v>1.9939165965207627E-2</v>
      </c>
    </row>
    <row r="17" spans="1:19" x14ac:dyDescent="0.25">
      <c r="A17" s="11"/>
      <c r="B17" s="12"/>
      <c r="C17" s="9" t="s">
        <v>100</v>
      </c>
      <c r="D17" s="9" t="s">
        <v>101</v>
      </c>
      <c r="E17" s="10" t="s">
        <v>12</v>
      </c>
      <c r="F17" s="5"/>
      <c r="G17" s="5"/>
      <c r="H17" s="5"/>
      <c r="I17" s="6"/>
      <c r="J17" s="7"/>
      <c r="K17" s="8"/>
      <c r="O17">
        <v>15</v>
      </c>
      <c r="P17">
        <f>COUNTIF(M:M,"15")</f>
        <v>2</v>
      </c>
      <c r="Q17">
        <f t="shared" si="0"/>
        <v>3.7916666666666665</v>
      </c>
      <c r="R17" s="19">
        <f t="shared" si="1"/>
        <v>1.7042824074074092E-2</v>
      </c>
      <c r="S17" s="18">
        <f t="shared" si="2"/>
        <v>1.9939165965207627E-2</v>
      </c>
    </row>
    <row r="18" spans="1:19" x14ac:dyDescent="0.25">
      <c r="A18" s="11"/>
      <c r="B18" s="12"/>
      <c r="C18" s="12"/>
      <c r="D18" s="12"/>
      <c r="E18" s="9" t="s">
        <v>414</v>
      </c>
      <c r="F18" s="9" t="s">
        <v>15</v>
      </c>
      <c r="G18" s="9" t="s">
        <v>1738</v>
      </c>
      <c r="H18" s="9" t="s">
        <v>17</v>
      </c>
      <c r="I18" s="3" t="s">
        <v>1708</v>
      </c>
      <c r="J18" s="13" t="s">
        <v>1739</v>
      </c>
      <c r="K18" s="14" t="s">
        <v>1740</v>
      </c>
      <c r="L18" s="18">
        <f t="shared" si="3"/>
        <v>2.8819444444444398E-2</v>
      </c>
      <c r="M18">
        <f t="shared" si="4"/>
        <v>14</v>
      </c>
      <c r="O18">
        <v>16</v>
      </c>
      <c r="P18">
        <f>COUNTIF(M:M,"16")</f>
        <v>2</v>
      </c>
      <c r="Q18">
        <f t="shared" si="0"/>
        <v>3.7916666666666665</v>
      </c>
      <c r="R18" s="19">
        <f t="shared" si="1"/>
        <v>2.0555555555555549E-2</v>
      </c>
      <c r="S18" s="18">
        <f t="shared" si="2"/>
        <v>1.9939165965207627E-2</v>
      </c>
    </row>
    <row r="19" spans="1:19" x14ac:dyDescent="0.25">
      <c r="A19" s="11"/>
      <c r="B19" s="12"/>
      <c r="C19" s="12"/>
      <c r="D19" s="12"/>
      <c r="E19" s="9" t="s">
        <v>101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3.7916666666666665</v>
      </c>
      <c r="R19" s="19">
        <f t="shared" si="1"/>
        <v>1.4999999999999902E-2</v>
      </c>
      <c r="S19" s="18">
        <f t="shared" si="2"/>
        <v>1.9939165965207627E-2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1741</v>
      </c>
      <c r="H20" s="9" t="s">
        <v>17</v>
      </c>
      <c r="I20" s="3" t="s">
        <v>1708</v>
      </c>
      <c r="J20" s="13" t="s">
        <v>1742</v>
      </c>
      <c r="K20" s="14" t="s">
        <v>1743</v>
      </c>
      <c r="L20" s="18">
        <f t="shared" si="3"/>
        <v>2.0474537037036999E-2</v>
      </c>
      <c r="M20">
        <f t="shared" si="4"/>
        <v>10</v>
      </c>
      <c r="O20">
        <v>18</v>
      </c>
      <c r="P20">
        <f>COUNTIF(M:M,"18")</f>
        <v>1</v>
      </c>
      <c r="Q20">
        <f t="shared" si="0"/>
        <v>3.7916666666666665</v>
      </c>
      <c r="R20" s="19">
        <f t="shared" si="1"/>
        <v>1.3541666666666563E-2</v>
      </c>
      <c r="S20" s="18">
        <f t="shared" si="2"/>
        <v>1.9939165965207627E-2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1744</v>
      </c>
      <c r="H21" s="9" t="s">
        <v>17</v>
      </c>
      <c r="I21" s="3" t="s">
        <v>1708</v>
      </c>
      <c r="J21" s="13" t="s">
        <v>1745</v>
      </c>
      <c r="K21" s="14" t="s">
        <v>1746</v>
      </c>
      <c r="L21" s="18">
        <f t="shared" si="3"/>
        <v>3.226851851851853E-2</v>
      </c>
      <c r="M21">
        <f t="shared" si="4"/>
        <v>14</v>
      </c>
      <c r="O21">
        <v>19</v>
      </c>
      <c r="P21">
        <f>COUNTIF(M:M,"19")</f>
        <v>0</v>
      </c>
      <c r="Q21">
        <f t="shared" si="0"/>
        <v>3.7916666666666665</v>
      </c>
      <c r="R21" s="19">
        <v>0</v>
      </c>
      <c r="S21" s="18">
        <f t="shared" si="2"/>
        <v>1.9939165965207627E-2</v>
      </c>
    </row>
    <row r="22" spans="1:19" x14ac:dyDescent="0.25">
      <c r="A22" s="3" t="s">
        <v>119</v>
      </c>
      <c r="B22" s="9" t="s">
        <v>120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3.7916666666666665</v>
      </c>
      <c r="R22" s="19">
        <f t="shared" si="1"/>
        <v>1.4137731481481564E-2</v>
      </c>
      <c r="S22" s="18">
        <f t="shared" si="2"/>
        <v>1.9939165965207627E-2</v>
      </c>
    </row>
    <row r="23" spans="1:19" x14ac:dyDescent="0.25">
      <c r="A23" s="11"/>
      <c r="B23" s="12"/>
      <c r="C23" s="9" t="s">
        <v>24</v>
      </c>
      <c r="D23" s="9" t="s">
        <v>25</v>
      </c>
      <c r="E23" s="9" t="s">
        <v>25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3.7916666666666665</v>
      </c>
      <c r="R23" s="19">
        <f t="shared" si="1"/>
        <v>3.123842592592585E-2</v>
      </c>
      <c r="S23" s="18">
        <f t="shared" si="2"/>
        <v>1.9939165965207627E-2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1747</v>
      </c>
      <c r="H24" s="9" t="s">
        <v>17</v>
      </c>
      <c r="I24" s="3" t="s">
        <v>1708</v>
      </c>
      <c r="J24" s="13" t="s">
        <v>1748</v>
      </c>
      <c r="K24" s="14" t="s">
        <v>1749</v>
      </c>
      <c r="L24" s="18">
        <f t="shared" si="3"/>
        <v>2.5659722222222237E-2</v>
      </c>
      <c r="M24">
        <f t="shared" si="4"/>
        <v>7</v>
      </c>
      <c r="O24">
        <v>22</v>
      </c>
      <c r="P24">
        <f>COUNTIF(M:M,"22")</f>
        <v>0</v>
      </c>
      <c r="Q24">
        <f t="shared" si="0"/>
        <v>3.7916666666666665</v>
      </c>
      <c r="R24" s="19">
        <v>0</v>
      </c>
      <c r="S24" s="18">
        <f t="shared" si="2"/>
        <v>1.9939165965207627E-2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1750</v>
      </c>
      <c r="H25" s="9" t="s">
        <v>17</v>
      </c>
      <c r="I25" s="3" t="s">
        <v>1708</v>
      </c>
      <c r="J25" s="13" t="s">
        <v>1751</v>
      </c>
      <c r="K25" s="14" t="s">
        <v>1752</v>
      </c>
      <c r="L25" s="18">
        <f t="shared" si="3"/>
        <v>2.1921296296296244E-2</v>
      </c>
      <c r="M25">
        <f t="shared" si="4"/>
        <v>10</v>
      </c>
      <c r="O25">
        <v>23</v>
      </c>
      <c r="P25">
        <f>COUNTIF(M:M,"23")</f>
        <v>1</v>
      </c>
      <c r="Q25">
        <f t="shared" si="0"/>
        <v>3.7916666666666665</v>
      </c>
      <c r="R25" s="19">
        <f t="shared" si="1"/>
        <v>2.9571759259259367E-2</v>
      </c>
      <c r="S25" s="18">
        <f t="shared" si="2"/>
        <v>1.9939165965207627E-2</v>
      </c>
    </row>
    <row r="26" spans="1:19" x14ac:dyDescent="0.25">
      <c r="A26" s="11"/>
      <c r="B26" s="12"/>
      <c r="C26" s="9" t="s">
        <v>29</v>
      </c>
      <c r="D26" s="9" t="s">
        <v>30</v>
      </c>
      <c r="E26" s="9" t="s">
        <v>30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1753</v>
      </c>
      <c r="H27" s="9" t="s">
        <v>38</v>
      </c>
      <c r="I27" s="3" t="s">
        <v>1708</v>
      </c>
      <c r="J27" s="13" t="s">
        <v>1754</v>
      </c>
      <c r="K27" s="14" t="s">
        <v>1755</v>
      </c>
      <c r="L27" s="18">
        <f t="shared" si="3"/>
        <v>1.6782407407407413E-2</v>
      </c>
      <c r="M27">
        <f t="shared" si="4"/>
        <v>4</v>
      </c>
      <c r="P27" s="20">
        <v>2.2916666666666669E-2</v>
      </c>
    </row>
    <row r="28" spans="1:19" x14ac:dyDescent="0.25">
      <c r="A28" s="11"/>
      <c r="B28" s="12"/>
      <c r="C28" s="12"/>
      <c r="D28" s="12"/>
      <c r="E28" s="12"/>
      <c r="F28" s="12"/>
      <c r="G28" s="9" t="s">
        <v>1756</v>
      </c>
      <c r="H28" s="9" t="s">
        <v>38</v>
      </c>
      <c r="I28" s="3" t="s">
        <v>1708</v>
      </c>
      <c r="J28" s="13" t="s">
        <v>1757</v>
      </c>
      <c r="K28" s="14" t="s">
        <v>1758</v>
      </c>
      <c r="L28" s="18">
        <f t="shared" si="3"/>
        <v>3.0115740740740748E-2</v>
      </c>
      <c r="M28">
        <f t="shared" si="4"/>
        <v>13</v>
      </c>
      <c r="P28" s="20">
        <v>2.1527777777777781E-2</v>
      </c>
    </row>
    <row r="29" spans="1:19" x14ac:dyDescent="0.25">
      <c r="A29" s="11"/>
      <c r="B29" s="12"/>
      <c r="C29" s="9" t="s">
        <v>354</v>
      </c>
      <c r="D29" s="9" t="s">
        <v>355</v>
      </c>
      <c r="E29" s="9" t="s">
        <v>355</v>
      </c>
      <c r="F29" s="9" t="s">
        <v>15</v>
      </c>
      <c r="G29" s="10" t="s">
        <v>12</v>
      </c>
      <c r="H29" s="5"/>
      <c r="I29" s="6"/>
      <c r="J29" s="7"/>
      <c r="K29" s="8"/>
      <c r="P29" s="20">
        <v>2.361111111111111E-2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1759</v>
      </c>
      <c r="H30" s="9" t="s">
        <v>17</v>
      </c>
      <c r="I30" s="3" t="s">
        <v>1708</v>
      </c>
      <c r="J30" s="13" t="s">
        <v>1760</v>
      </c>
      <c r="K30" s="14" t="s">
        <v>1761</v>
      </c>
      <c r="L30" s="18">
        <f t="shared" si="3"/>
        <v>2.4907407407407378E-2</v>
      </c>
      <c r="M30">
        <f t="shared" si="4"/>
        <v>9</v>
      </c>
    </row>
    <row r="31" spans="1:19" x14ac:dyDescent="0.25">
      <c r="A31" s="11"/>
      <c r="B31" s="12"/>
      <c r="C31" s="12"/>
      <c r="D31" s="12"/>
      <c r="E31" s="12"/>
      <c r="F31" s="12"/>
      <c r="G31" s="9" t="s">
        <v>1762</v>
      </c>
      <c r="H31" s="9" t="s">
        <v>17</v>
      </c>
      <c r="I31" s="3" t="s">
        <v>1708</v>
      </c>
      <c r="J31" s="13" t="s">
        <v>1763</v>
      </c>
      <c r="K31" s="14" t="s">
        <v>1764</v>
      </c>
      <c r="L31" s="18">
        <f t="shared" si="3"/>
        <v>3.9780092592592631E-2</v>
      </c>
      <c r="M31">
        <f t="shared" si="4"/>
        <v>13</v>
      </c>
      <c r="P31" s="20">
        <f>AVERAGE(P27:P29)</f>
        <v>2.2685185185185187E-2</v>
      </c>
    </row>
    <row r="32" spans="1:19" x14ac:dyDescent="0.25">
      <c r="A32" s="11"/>
      <c r="B32" s="12"/>
      <c r="C32" s="9" t="s">
        <v>141</v>
      </c>
      <c r="D32" s="9" t="s">
        <v>142</v>
      </c>
      <c r="E32" s="9" t="s">
        <v>142</v>
      </c>
      <c r="F32" s="9" t="s">
        <v>15</v>
      </c>
      <c r="G32" s="9" t="s">
        <v>1765</v>
      </c>
      <c r="H32" s="9" t="s">
        <v>17</v>
      </c>
      <c r="I32" s="3" t="s">
        <v>1708</v>
      </c>
      <c r="J32" s="13" t="s">
        <v>1766</v>
      </c>
      <c r="K32" s="14" t="s">
        <v>1767</v>
      </c>
      <c r="L32" s="18">
        <f t="shared" si="3"/>
        <v>1.5543981481481478E-2</v>
      </c>
      <c r="M32">
        <f t="shared" si="4"/>
        <v>5</v>
      </c>
    </row>
    <row r="33" spans="1:13" x14ac:dyDescent="0.25">
      <c r="A33" s="11"/>
      <c r="B33" s="12"/>
      <c r="C33" s="9" t="s">
        <v>61</v>
      </c>
      <c r="D33" s="9" t="s">
        <v>62</v>
      </c>
      <c r="E33" s="9" t="s">
        <v>152</v>
      </c>
      <c r="F33" s="9" t="s">
        <v>15</v>
      </c>
      <c r="G33" s="9" t="s">
        <v>1768</v>
      </c>
      <c r="H33" s="9" t="s">
        <v>17</v>
      </c>
      <c r="I33" s="3" t="s">
        <v>1708</v>
      </c>
      <c r="J33" s="13" t="s">
        <v>1769</v>
      </c>
      <c r="K33" s="14" t="s">
        <v>1770</v>
      </c>
      <c r="L33" s="18">
        <f t="shared" si="3"/>
        <v>2.2800925925925919E-2</v>
      </c>
      <c r="M33">
        <f t="shared" si="4"/>
        <v>6</v>
      </c>
    </row>
    <row r="34" spans="1:13" x14ac:dyDescent="0.25">
      <c r="A34" s="11"/>
      <c r="B34" s="12"/>
      <c r="C34" s="9" t="s">
        <v>540</v>
      </c>
      <c r="D34" s="9" t="s">
        <v>541</v>
      </c>
      <c r="E34" s="9" t="s">
        <v>541</v>
      </c>
      <c r="F34" s="9" t="s">
        <v>15</v>
      </c>
      <c r="G34" s="9" t="s">
        <v>1771</v>
      </c>
      <c r="H34" s="9" t="s">
        <v>17</v>
      </c>
      <c r="I34" s="3" t="s">
        <v>1708</v>
      </c>
      <c r="J34" s="13" t="s">
        <v>1772</v>
      </c>
      <c r="K34" s="14" t="s">
        <v>1773</v>
      </c>
      <c r="L34" s="18">
        <f t="shared" si="3"/>
        <v>1.9826388888888991E-2</v>
      </c>
      <c r="M34">
        <f t="shared" si="4"/>
        <v>12</v>
      </c>
    </row>
    <row r="35" spans="1:13" x14ac:dyDescent="0.25">
      <c r="A35" s="3" t="s">
        <v>170</v>
      </c>
      <c r="B35" s="9" t="s">
        <v>171</v>
      </c>
      <c r="C35" s="10" t="s">
        <v>12</v>
      </c>
      <c r="D35" s="5"/>
      <c r="E35" s="5"/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9" t="s">
        <v>172</v>
      </c>
      <c r="D36" s="9" t="s">
        <v>173</v>
      </c>
      <c r="E36" s="9" t="s">
        <v>173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1774</v>
      </c>
      <c r="H37" s="9" t="s">
        <v>175</v>
      </c>
      <c r="I37" s="3" t="s">
        <v>1708</v>
      </c>
      <c r="J37" s="13" t="s">
        <v>1775</v>
      </c>
      <c r="K37" s="14" t="s">
        <v>1776</v>
      </c>
      <c r="L37" s="18">
        <f t="shared" si="3"/>
        <v>2.3171296296296301E-2</v>
      </c>
      <c r="M37">
        <v>0</v>
      </c>
    </row>
    <row r="38" spans="1:13" x14ac:dyDescent="0.25">
      <c r="A38" s="11"/>
      <c r="B38" s="12"/>
      <c r="C38" s="12"/>
      <c r="D38" s="12"/>
      <c r="E38" s="12"/>
      <c r="F38" s="12"/>
      <c r="G38" s="9" t="s">
        <v>1777</v>
      </c>
      <c r="H38" s="9" t="s">
        <v>175</v>
      </c>
      <c r="I38" s="3" t="s">
        <v>1708</v>
      </c>
      <c r="J38" s="13" t="s">
        <v>1278</v>
      </c>
      <c r="K38" s="14" t="s">
        <v>1778</v>
      </c>
      <c r="L38" s="18">
        <f t="shared" si="3"/>
        <v>1.9293981481481481E-2</v>
      </c>
      <c r="M38">
        <f t="shared" si="4"/>
        <v>7</v>
      </c>
    </row>
    <row r="39" spans="1:13" x14ac:dyDescent="0.25">
      <c r="A39" s="11"/>
      <c r="B39" s="12"/>
      <c r="C39" s="12"/>
      <c r="D39" s="12"/>
      <c r="E39" s="12"/>
      <c r="F39" s="12"/>
      <c r="G39" s="9" t="s">
        <v>1779</v>
      </c>
      <c r="H39" s="9" t="s">
        <v>175</v>
      </c>
      <c r="I39" s="3" t="s">
        <v>1708</v>
      </c>
      <c r="J39" s="13" t="s">
        <v>1780</v>
      </c>
      <c r="K39" s="14" t="s">
        <v>1781</v>
      </c>
      <c r="L39" s="18">
        <f t="shared" si="3"/>
        <v>2.19212962962963E-2</v>
      </c>
      <c r="M39">
        <f t="shared" si="4"/>
        <v>11</v>
      </c>
    </row>
    <row r="40" spans="1:13" x14ac:dyDescent="0.25">
      <c r="A40" s="11"/>
      <c r="B40" s="12"/>
      <c r="C40" s="12"/>
      <c r="D40" s="12"/>
      <c r="E40" s="12"/>
      <c r="F40" s="12"/>
      <c r="G40" s="9" t="s">
        <v>1782</v>
      </c>
      <c r="H40" s="9" t="s">
        <v>175</v>
      </c>
      <c r="I40" s="3" t="s">
        <v>1708</v>
      </c>
      <c r="J40" s="13" t="s">
        <v>1783</v>
      </c>
      <c r="K40" s="14" t="s">
        <v>1784</v>
      </c>
      <c r="L40" s="18">
        <f t="shared" si="3"/>
        <v>1.6562500000000036E-2</v>
      </c>
      <c r="M40">
        <f t="shared" si="4"/>
        <v>16</v>
      </c>
    </row>
    <row r="41" spans="1:13" x14ac:dyDescent="0.25">
      <c r="A41" s="11"/>
      <c r="B41" s="12"/>
      <c r="C41" s="12"/>
      <c r="D41" s="12"/>
      <c r="E41" s="12"/>
      <c r="F41" s="12"/>
      <c r="G41" s="9" t="s">
        <v>1785</v>
      </c>
      <c r="H41" s="9" t="s">
        <v>175</v>
      </c>
      <c r="I41" s="3" t="s">
        <v>1708</v>
      </c>
      <c r="J41" s="13" t="s">
        <v>1786</v>
      </c>
      <c r="K41" s="14" t="s">
        <v>1787</v>
      </c>
      <c r="L41" s="18">
        <f t="shared" si="3"/>
        <v>1.5625E-2</v>
      </c>
      <c r="M41">
        <f t="shared" si="4"/>
        <v>20</v>
      </c>
    </row>
    <row r="42" spans="1:13" x14ac:dyDescent="0.25">
      <c r="A42" s="11"/>
      <c r="B42" s="12"/>
      <c r="C42" s="12"/>
      <c r="D42" s="12"/>
      <c r="E42" s="12"/>
      <c r="F42" s="12"/>
      <c r="G42" s="9" t="s">
        <v>1788</v>
      </c>
      <c r="H42" s="9" t="s">
        <v>175</v>
      </c>
      <c r="I42" s="3" t="s">
        <v>1708</v>
      </c>
      <c r="J42" s="13" t="s">
        <v>1789</v>
      </c>
      <c r="K42" s="17" t="s">
        <v>2097</v>
      </c>
      <c r="L42" s="18">
        <f t="shared" si="3"/>
        <v>2.9571759259259367E-2</v>
      </c>
      <c r="M42">
        <f t="shared" si="4"/>
        <v>23</v>
      </c>
    </row>
    <row r="43" spans="1:13" x14ac:dyDescent="0.25">
      <c r="A43" s="11"/>
      <c r="B43" s="12"/>
      <c r="C43" s="9" t="s">
        <v>210</v>
      </c>
      <c r="D43" s="9" t="s">
        <v>211</v>
      </c>
      <c r="E43" s="9" t="s">
        <v>212</v>
      </c>
      <c r="F43" s="9" t="s">
        <v>15</v>
      </c>
      <c r="G43" s="9" t="s">
        <v>1790</v>
      </c>
      <c r="H43" s="9" t="s">
        <v>214</v>
      </c>
      <c r="I43" s="3" t="s">
        <v>1708</v>
      </c>
      <c r="J43" s="13" t="s">
        <v>1791</v>
      </c>
      <c r="K43" s="14" t="s">
        <v>1792</v>
      </c>
      <c r="L43" s="18">
        <f t="shared" si="3"/>
        <v>2.0011574074074057E-2</v>
      </c>
      <c r="M43">
        <f t="shared" si="4"/>
        <v>11</v>
      </c>
    </row>
    <row r="44" spans="1:13" x14ac:dyDescent="0.25">
      <c r="A44" s="11"/>
      <c r="B44" s="12"/>
      <c r="C44" s="9" t="s">
        <v>217</v>
      </c>
      <c r="D44" s="9" t="s">
        <v>218</v>
      </c>
      <c r="E44" s="9" t="s">
        <v>218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1793</v>
      </c>
      <c r="H45" s="9" t="s">
        <v>175</v>
      </c>
      <c r="I45" s="3" t="s">
        <v>1708</v>
      </c>
      <c r="J45" s="13" t="s">
        <v>1794</v>
      </c>
      <c r="K45" s="14" t="s">
        <v>1795</v>
      </c>
      <c r="L45" s="18">
        <f t="shared" si="3"/>
        <v>1.41087962962963E-2</v>
      </c>
      <c r="M45">
        <f t="shared" si="4"/>
        <v>1</v>
      </c>
    </row>
    <row r="46" spans="1:13" x14ac:dyDescent="0.25">
      <c r="A46" s="11"/>
      <c r="B46" s="12"/>
      <c r="C46" s="12"/>
      <c r="D46" s="12"/>
      <c r="E46" s="12"/>
      <c r="F46" s="12"/>
      <c r="G46" s="9" t="s">
        <v>1796</v>
      </c>
      <c r="H46" s="9" t="s">
        <v>175</v>
      </c>
      <c r="I46" s="3" t="s">
        <v>1708</v>
      </c>
      <c r="J46" s="13" t="s">
        <v>1797</v>
      </c>
      <c r="K46" s="14" t="s">
        <v>1798</v>
      </c>
      <c r="L46" s="18">
        <f t="shared" si="3"/>
        <v>1.5115740740740763E-2</v>
      </c>
      <c r="M46">
        <f t="shared" si="4"/>
        <v>5</v>
      </c>
    </row>
    <row r="47" spans="1:13" x14ac:dyDescent="0.25">
      <c r="A47" s="11"/>
      <c r="B47" s="12"/>
      <c r="C47" s="9" t="s">
        <v>222</v>
      </c>
      <c r="D47" s="9" t="s">
        <v>223</v>
      </c>
      <c r="E47" s="9" t="s">
        <v>223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1799</v>
      </c>
      <c r="H48" s="9" t="s">
        <v>214</v>
      </c>
      <c r="I48" s="3" t="s">
        <v>1708</v>
      </c>
      <c r="J48" s="13" t="s">
        <v>1800</v>
      </c>
      <c r="K48" s="14" t="s">
        <v>1801</v>
      </c>
      <c r="L48" s="18">
        <f t="shared" si="3"/>
        <v>2.0636574074074043E-2</v>
      </c>
      <c r="M48">
        <f t="shared" si="4"/>
        <v>8</v>
      </c>
    </row>
    <row r="49" spans="1:13" x14ac:dyDescent="0.25">
      <c r="A49" s="11"/>
      <c r="B49" s="12"/>
      <c r="C49" s="12"/>
      <c r="D49" s="12"/>
      <c r="E49" s="12"/>
      <c r="F49" s="12"/>
      <c r="G49" s="9" t="s">
        <v>1802</v>
      </c>
      <c r="H49" s="9" t="s">
        <v>214</v>
      </c>
      <c r="I49" s="3" t="s">
        <v>1708</v>
      </c>
      <c r="J49" s="13" t="s">
        <v>1803</v>
      </c>
      <c r="K49" s="14" t="s">
        <v>1804</v>
      </c>
      <c r="L49" s="18">
        <f t="shared" si="3"/>
        <v>2.2094907407407438E-2</v>
      </c>
      <c r="M49">
        <f t="shared" si="4"/>
        <v>9</v>
      </c>
    </row>
    <row r="50" spans="1:13" x14ac:dyDescent="0.25">
      <c r="A50" s="11"/>
      <c r="B50" s="12"/>
      <c r="C50" s="12"/>
      <c r="D50" s="12"/>
      <c r="E50" s="12"/>
      <c r="F50" s="12"/>
      <c r="G50" s="9" t="s">
        <v>1805</v>
      </c>
      <c r="H50" s="9" t="s">
        <v>214</v>
      </c>
      <c r="I50" s="3" t="s">
        <v>1708</v>
      </c>
      <c r="J50" s="13" t="s">
        <v>1806</v>
      </c>
      <c r="K50" s="14" t="s">
        <v>1807</v>
      </c>
      <c r="L50" s="18">
        <f t="shared" si="3"/>
        <v>2.7233796296296298E-2</v>
      </c>
      <c r="M50">
        <f t="shared" si="4"/>
        <v>14</v>
      </c>
    </row>
    <row r="51" spans="1:13" x14ac:dyDescent="0.25">
      <c r="A51" s="11"/>
      <c r="B51" s="12"/>
      <c r="C51" s="9" t="s">
        <v>141</v>
      </c>
      <c r="D51" s="9" t="s">
        <v>142</v>
      </c>
      <c r="E51" s="9" t="s">
        <v>239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1808</v>
      </c>
      <c r="H52" s="9" t="s">
        <v>175</v>
      </c>
      <c r="I52" s="3" t="s">
        <v>1708</v>
      </c>
      <c r="J52" s="13" t="s">
        <v>1809</v>
      </c>
      <c r="K52" s="14" t="s">
        <v>1810</v>
      </c>
      <c r="L52" s="18">
        <f t="shared" si="3"/>
        <v>1.3553240740740768E-2</v>
      </c>
      <c r="M52">
        <f t="shared" si="4"/>
        <v>6</v>
      </c>
    </row>
    <row r="53" spans="1:13" x14ac:dyDescent="0.25">
      <c r="A53" s="11"/>
      <c r="B53" s="12"/>
      <c r="C53" s="12"/>
      <c r="D53" s="12"/>
      <c r="E53" s="12"/>
      <c r="F53" s="12"/>
      <c r="G53" s="9" t="s">
        <v>1811</v>
      </c>
      <c r="H53" s="9" t="s">
        <v>175</v>
      </c>
      <c r="I53" s="3" t="s">
        <v>1708</v>
      </c>
      <c r="J53" s="13" t="s">
        <v>1812</v>
      </c>
      <c r="K53" s="14" t="s">
        <v>1813</v>
      </c>
      <c r="L53" s="18">
        <f t="shared" si="3"/>
        <v>1.5902777777777821E-2</v>
      </c>
      <c r="M53">
        <f t="shared" si="4"/>
        <v>12</v>
      </c>
    </row>
    <row r="54" spans="1:13" x14ac:dyDescent="0.25">
      <c r="A54" s="11"/>
      <c r="B54" s="12"/>
      <c r="C54" s="12"/>
      <c r="D54" s="12"/>
      <c r="E54" s="12"/>
      <c r="F54" s="12"/>
      <c r="G54" s="9" t="s">
        <v>1814</v>
      </c>
      <c r="H54" s="9" t="s">
        <v>175</v>
      </c>
      <c r="I54" s="3" t="s">
        <v>1708</v>
      </c>
      <c r="J54" s="13" t="s">
        <v>1815</v>
      </c>
      <c r="K54" s="14" t="s">
        <v>1816</v>
      </c>
      <c r="L54" s="18">
        <f t="shared" si="3"/>
        <v>1.4999999999999902E-2</v>
      </c>
      <c r="M54">
        <f t="shared" si="4"/>
        <v>17</v>
      </c>
    </row>
    <row r="55" spans="1:13" x14ac:dyDescent="0.25">
      <c r="A55" s="11"/>
      <c r="B55" s="12"/>
      <c r="C55" s="12"/>
      <c r="D55" s="12"/>
      <c r="E55" s="12"/>
      <c r="F55" s="12"/>
      <c r="G55" s="9" t="s">
        <v>1817</v>
      </c>
      <c r="H55" s="9" t="s">
        <v>175</v>
      </c>
      <c r="I55" s="3" t="s">
        <v>1708</v>
      </c>
      <c r="J55" s="13" t="s">
        <v>1818</v>
      </c>
      <c r="K55" s="14" t="s">
        <v>1819</v>
      </c>
      <c r="L55" s="18">
        <f t="shared" si="3"/>
        <v>1.2650462962963127E-2</v>
      </c>
      <c r="M55">
        <f t="shared" si="4"/>
        <v>20</v>
      </c>
    </row>
    <row r="56" spans="1:13" x14ac:dyDescent="0.25">
      <c r="A56" s="11"/>
      <c r="B56" s="12"/>
      <c r="C56" s="9" t="s">
        <v>100</v>
      </c>
      <c r="D56" s="9" t="s">
        <v>101</v>
      </c>
      <c r="E56" s="9" t="s">
        <v>414</v>
      </c>
      <c r="F56" s="9" t="s">
        <v>15</v>
      </c>
      <c r="G56" s="9" t="s">
        <v>1820</v>
      </c>
      <c r="H56" s="9" t="s">
        <v>175</v>
      </c>
      <c r="I56" s="3" t="s">
        <v>1708</v>
      </c>
      <c r="J56" s="13" t="s">
        <v>1821</v>
      </c>
      <c r="K56" s="14" t="s">
        <v>1822</v>
      </c>
      <c r="L56" s="18">
        <f t="shared" si="3"/>
        <v>2.8599537037037048E-2</v>
      </c>
      <c r="M56">
        <f t="shared" si="4"/>
        <v>11</v>
      </c>
    </row>
    <row r="57" spans="1:13" x14ac:dyDescent="0.25">
      <c r="A57" s="11"/>
      <c r="B57" s="12"/>
      <c r="C57" s="9" t="s">
        <v>437</v>
      </c>
      <c r="D57" s="9" t="s">
        <v>438</v>
      </c>
      <c r="E57" s="9" t="s">
        <v>438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1823</v>
      </c>
      <c r="H58" s="9" t="s">
        <v>175</v>
      </c>
      <c r="I58" s="3" t="s">
        <v>1708</v>
      </c>
      <c r="J58" s="13" t="s">
        <v>1824</v>
      </c>
      <c r="K58" s="14" t="s">
        <v>1825</v>
      </c>
      <c r="L58" s="18">
        <f t="shared" si="3"/>
        <v>1.9930555555555562E-2</v>
      </c>
      <c r="M58">
        <f t="shared" si="4"/>
        <v>7</v>
      </c>
    </row>
    <row r="59" spans="1:13" x14ac:dyDescent="0.25">
      <c r="A59" s="11"/>
      <c r="B59" s="12"/>
      <c r="C59" s="12"/>
      <c r="D59" s="12"/>
      <c r="E59" s="12"/>
      <c r="F59" s="12"/>
      <c r="G59" s="9" t="s">
        <v>1826</v>
      </c>
      <c r="H59" s="9" t="s">
        <v>175</v>
      </c>
      <c r="I59" s="3" t="s">
        <v>1708</v>
      </c>
      <c r="J59" s="13" t="s">
        <v>1827</v>
      </c>
      <c r="K59" s="14" t="s">
        <v>1828</v>
      </c>
      <c r="L59" s="18">
        <f t="shared" si="3"/>
        <v>2.872685185185192E-2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1829</v>
      </c>
      <c r="H60" s="9" t="s">
        <v>175</v>
      </c>
      <c r="I60" s="3" t="s">
        <v>1708</v>
      </c>
      <c r="J60" s="13" t="s">
        <v>1830</v>
      </c>
      <c r="K60" s="14" t="s">
        <v>1831</v>
      </c>
      <c r="L60" s="18">
        <f t="shared" si="3"/>
        <v>1.3981481481481428E-2</v>
      </c>
      <c r="M60">
        <f t="shared" si="4"/>
        <v>11</v>
      </c>
    </row>
    <row r="61" spans="1:13" x14ac:dyDescent="0.25">
      <c r="A61" s="11"/>
      <c r="B61" s="12"/>
      <c r="C61" s="12"/>
      <c r="D61" s="12"/>
      <c r="E61" s="12"/>
      <c r="F61" s="12"/>
      <c r="G61" s="9" t="s">
        <v>1832</v>
      </c>
      <c r="H61" s="9" t="s">
        <v>175</v>
      </c>
      <c r="I61" s="3" t="s">
        <v>1708</v>
      </c>
      <c r="J61" s="13" t="s">
        <v>1833</v>
      </c>
      <c r="K61" s="14" t="s">
        <v>1834</v>
      </c>
      <c r="L61" s="18">
        <f t="shared" si="3"/>
        <v>2.605324074074078E-2</v>
      </c>
      <c r="M61">
        <f t="shared" si="4"/>
        <v>14</v>
      </c>
    </row>
    <row r="62" spans="1:13" x14ac:dyDescent="0.25">
      <c r="A62" s="3" t="s">
        <v>254</v>
      </c>
      <c r="B62" s="9" t="s">
        <v>255</v>
      </c>
      <c r="C62" s="10" t="s">
        <v>12</v>
      </c>
      <c r="D62" s="5"/>
      <c r="E62" s="5"/>
      <c r="F62" s="5"/>
      <c r="G62" s="5"/>
      <c r="H62" s="5"/>
      <c r="I62" s="6"/>
      <c r="J62" s="7"/>
      <c r="K62" s="8"/>
    </row>
    <row r="63" spans="1:13" x14ac:dyDescent="0.25">
      <c r="A63" s="11"/>
      <c r="B63" s="12"/>
      <c r="C63" s="9" t="s">
        <v>172</v>
      </c>
      <c r="D63" s="9" t="s">
        <v>173</v>
      </c>
      <c r="E63" s="9" t="s">
        <v>173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1835</v>
      </c>
      <c r="H64" s="9" t="s">
        <v>175</v>
      </c>
      <c r="I64" s="3" t="s">
        <v>1708</v>
      </c>
      <c r="J64" s="13" t="s">
        <v>1836</v>
      </c>
      <c r="K64" s="14" t="s">
        <v>1837</v>
      </c>
      <c r="L64" s="18">
        <f t="shared" si="3"/>
        <v>2.5057870370370411E-2</v>
      </c>
      <c r="M64">
        <f t="shared" si="4"/>
        <v>5</v>
      </c>
    </row>
    <row r="65" spans="1:13" x14ac:dyDescent="0.25">
      <c r="A65" s="11"/>
      <c r="B65" s="12"/>
      <c r="C65" s="12"/>
      <c r="D65" s="12"/>
      <c r="E65" s="12"/>
      <c r="F65" s="12"/>
      <c r="G65" s="9" t="s">
        <v>1838</v>
      </c>
      <c r="H65" s="9" t="s">
        <v>175</v>
      </c>
      <c r="I65" s="3" t="s">
        <v>1708</v>
      </c>
      <c r="J65" s="13" t="s">
        <v>1839</v>
      </c>
      <c r="K65" s="14" t="s">
        <v>1840</v>
      </c>
      <c r="L65" s="18">
        <f t="shared" si="3"/>
        <v>1.5474537037037051E-2</v>
      </c>
      <c r="M65">
        <f t="shared" si="4"/>
        <v>7</v>
      </c>
    </row>
    <row r="66" spans="1:13" x14ac:dyDescent="0.25">
      <c r="A66" s="11"/>
      <c r="B66" s="12"/>
      <c r="C66" s="12"/>
      <c r="D66" s="12"/>
      <c r="E66" s="12"/>
      <c r="F66" s="12"/>
      <c r="G66" s="9" t="s">
        <v>1841</v>
      </c>
      <c r="H66" s="9" t="s">
        <v>175</v>
      </c>
      <c r="I66" s="3" t="s">
        <v>1708</v>
      </c>
      <c r="J66" s="13" t="s">
        <v>1842</v>
      </c>
      <c r="K66" s="14" t="s">
        <v>1843</v>
      </c>
      <c r="L66" s="18">
        <f t="shared" si="3"/>
        <v>1.9652777777777797E-2</v>
      </c>
      <c r="M66">
        <f t="shared" si="4"/>
        <v>8</v>
      </c>
    </row>
    <row r="67" spans="1:13" x14ac:dyDescent="0.25">
      <c r="A67" s="11"/>
      <c r="B67" s="12"/>
      <c r="C67" s="12"/>
      <c r="D67" s="12"/>
      <c r="E67" s="12"/>
      <c r="F67" s="12"/>
      <c r="G67" s="9" t="s">
        <v>1844</v>
      </c>
      <c r="H67" s="9" t="s">
        <v>175</v>
      </c>
      <c r="I67" s="3" t="s">
        <v>1708</v>
      </c>
      <c r="J67" s="13" t="s">
        <v>1845</v>
      </c>
      <c r="K67" s="14" t="s">
        <v>1846</v>
      </c>
      <c r="L67" s="18">
        <f t="shared" ref="L67:L125" si="5">K67-J67</f>
        <v>1.5405092592592595E-2</v>
      </c>
      <c r="M67">
        <f t="shared" ref="M67:M125" si="6">HOUR(J67)</f>
        <v>9</v>
      </c>
    </row>
    <row r="68" spans="1:13" x14ac:dyDescent="0.25">
      <c r="A68" s="11"/>
      <c r="B68" s="12"/>
      <c r="C68" s="9" t="s">
        <v>1159</v>
      </c>
      <c r="D68" s="9" t="s">
        <v>1160</v>
      </c>
      <c r="E68" s="9" t="s">
        <v>1160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1847</v>
      </c>
      <c r="H69" s="9" t="s">
        <v>175</v>
      </c>
      <c r="I69" s="3" t="s">
        <v>1708</v>
      </c>
      <c r="J69" s="13" t="s">
        <v>1848</v>
      </c>
      <c r="K69" s="14" t="s">
        <v>1849</v>
      </c>
      <c r="L69" s="18">
        <f t="shared" si="5"/>
        <v>1.6655092592592596E-2</v>
      </c>
      <c r="M69">
        <f t="shared" si="6"/>
        <v>3</v>
      </c>
    </row>
    <row r="70" spans="1:13" x14ac:dyDescent="0.25">
      <c r="A70" s="11"/>
      <c r="B70" s="12"/>
      <c r="C70" s="12"/>
      <c r="D70" s="12"/>
      <c r="E70" s="12"/>
      <c r="F70" s="12"/>
      <c r="G70" s="9" t="s">
        <v>1850</v>
      </c>
      <c r="H70" s="9" t="s">
        <v>175</v>
      </c>
      <c r="I70" s="3" t="s">
        <v>1708</v>
      </c>
      <c r="J70" s="13" t="s">
        <v>1851</v>
      </c>
      <c r="K70" s="14" t="s">
        <v>1852</v>
      </c>
      <c r="L70" s="18">
        <f t="shared" si="5"/>
        <v>1.6331018518518536E-2</v>
      </c>
      <c r="M70">
        <f t="shared" si="6"/>
        <v>8</v>
      </c>
    </row>
    <row r="71" spans="1:13" x14ac:dyDescent="0.25">
      <c r="A71" s="11"/>
      <c r="B71" s="12"/>
      <c r="C71" s="9" t="s">
        <v>210</v>
      </c>
      <c r="D71" s="9" t="s">
        <v>211</v>
      </c>
      <c r="E71" s="9" t="s">
        <v>323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1853</v>
      </c>
      <c r="H72" s="9" t="s">
        <v>175</v>
      </c>
      <c r="I72" s="3" t="s">
        <v>1708</v>
      </c>
      <c r="J72" s="13" t="s">
        <v>1854</v>
      </c>
      <c r="K72" s="14" t="s">
        <v>1855</v>
      </c>
      <c r="L72" s="18">
        <f t="shared" si="5"/>
        <v>1.5995370370370354E-2</v>
      </c>
      <c r="M72">
        <f t="shared" si="6"/>
        <v>9</v>
      </c>
    </row>
    <row r="73" spans="1:13" x14ac:dyDescent="0.25">
      <c r="A73" s="11"/>
      <c r="B73" s="12"/>
      <c r="C73" s="12"/>
      <c r="D73" s="12"/>
      <c r="E73" s="12"/>
      <c r="F73" s="12"/>
      <c r="G73" s="9" t="s">
        <v>1856</v>
      </c>
      <c r="H73" s="9" t="s">
        <v>175</v>
      </c>
      <c r="I73" s="3" t="s">
        <v>1708</v>
      </c>
      <c r="J73" s="13" t="s">
        <v>1857</v>
      </c>
      <c r="K73" s="14" t="s">
        <v>1858</v>
      </c>
      <c r="L73" s="18">
        <f t="shared" si="5"/>
        <v>1.5821759259259216E-2</v>
      </c>
      <c r="M73">
        <f t="shared" si="6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1859</v>
      </c>
      <c r="H74" s="9" t="s">
        <v>175</v>
      </c>
      <c r="I74" s="3" t="s">
        <v>1708</v>
      </c>
      <c r="J74" s="13" t="s">
        <v>1860</v>
      </c>
      <c r="K74" s="14" t="s">
        <v>1861</v>
      </c>
      <c r="L74" s="18">
        <f t="shared" si="5"/>
        <v>1.4259259259259249E-2</v>
      </c>
      <c r="M74">
        <f t="shared" si="6"/>
        <v>11</v>
      </c>
    </row>
    <row r="75" spans="1:13" x14ac:dyDescent="0.25">
      <c r="A75" s="11"/>
      <c r="B75" s="12"/>
      <c r="C75" s="12"/>
      <c r="D75" s="12"/>
      <c r="E75" s="12"/>
      <c r="F75" s="12"/>
      <c r="G75" s="9" t="s">
        <v>1862</v>
      </c>
      <c r="H75" s="9" t="s">
        <v>175</v>
      </c>
      <c r="I75" s="3" t="s">
        <v>1708</v>
      </c>
      <c r="J75" s="13" t="s">
        <v>1863</v>
      </c>
      <c r="K75" s="14" t="s">
        <v>1864</v>
      </c>
      <c r="L75" s="18">
        <f t="shared" si="5"/>
        <v>1.5347222222222179E-2</v>
      </c>
      <c r="M75">
        <f t="shared" si="6"/>
        <v>12</v>
      </c>
    </row>
    <row r="76" spans="1:13" x14ac:dyDescent="0.25">
      <c r="A76" s="11"/>
      <c r="B76" s="12"/>
      <c r="C76" s="12"/>
      <c r="D76" s="12"/>
      <c r="E76" s="12"/>
      <c r="F76" s="12"/>
      <c r="G76" s="9" t="s">
        <v>1865</v>
      </c>
      <c r="H76" s="9" t="s">
        <v>175</v>
      </c>
      <c r="I76" s="3" t="s">
        <v>1708</v>
      </c>
      <c r="J76" s="13" t="s">
        <v>1866</v>
      </c>
      <c r="K76" s="14" t="s">
        <v>1867</v>
      </c>
      <c r="L76" s="18">
        <f t="shared" si="5"/>
        <v>2.0706018518518499E-2</v>
      </c>
      <c r="M76">
        <f t="shared" si="6"/>
        <v>12</v>
      </c>
    </row>
    <row r="77" spans="1:13" x14ac:dyDescent="0.25">
      <c r="A77" s="11"/>
      <c r="B77" s="12"/>
      <c r="C77" s="12"/>
      <c r="D77" s="12"/>
      <c r="E77" s="12"/>
      <c r="F77" s="12"/>
      <c r="G77" s="9" t="s">
        <v>1868</v>
      </c>
      <c r="H77" s="9" t="s">
        <v>175</v>
      </c>
      <c r="I77" s="3" t="s">
        <v>1708</v>
      </c>
      <c r="J77" s="13" t="s">
        <v>1869</v>
      </c>
      <c r="K77" s="14" t="s">
        <v>1870</v>
      </c>
      <c r="L77" s="18">
        <f t="shared" si="5"/>
        <v>1.4791666666666758E-2</v>
      </c>
      <c r="M77">
        <f t="shared" si="6"/>
        <v>14</v>
      </c>
    </row>
    <row r="78" spans="1:13" x14ac:dyDescent="0.25">
      <c r="A78" s="11"/>
      <c r="B78" s="12"/>
      <c r="C78" s="12"/>
      <c r="D78" s="12"/>
      <c r="E78" s="12"/>
      <c r="F78" s="12"/>
      <c r="G78" s="9" t="s">
        <v>1871</v>
      </c>
      <c r="H78" s="9" t="s">
        <v>175</v>
      </c>
      <c r="I78" s="3" t="s">
        <v>1708</v>
      </c>
      <c r="J78" s="13" t="s">
        <v>1872</v>
      </c>
      <c r="K78" s="14" t="s">
        <v>1873</v>
      </c>
      <c r="L78" s="18">
        <f t="shared" si="5"/>
        <v>1.2905092592592537E-2</v>
      </c>
      <c r="M78">
        <f t="shared" si="6"/>
        <v>15</v>
      </c>
    </row>
    <row r="79" spans="1:13" x14ac:dyDescent="0.25">
      <c r="A79" s="11"/>
      <c r="B79" s="12"/>
      <c r="C79" s="12"/>
      <c r="D79" s="12"/>
      <c r="E79" s="12"/>
      <c r="F79" s="12"/>
      <c r="G79" s="9" t="s">
        <v>1874</v>
      </c>
      <c r="H79" s="9" t="s">
        <v>175</v>
      </c>
      <c r="I79" s="3" t="s">
        <v>1708</v>
      </c>
      <c r="J79" s="13" t="s">
        <v>1875</v>
      </c>
      <c r="K79" s="14" t="s">
        <v>1876</v>
      </c>
      <c r="L79" s="18">
        <f t="shared" si="5"/>
        <v>2.1180555555555647E-2</v>
      </c>
      <c r="M79">
        <f t="shared" si="6"/>
        <v>15</v>
      </c>
    </row>
    <row r="80" spans="1:13" x14ac:dyDescent="0.25">
      <c r="A80" s="11"/>
      <c r="B80" s="12"/>
      <c r="C80" s="9" t="s">
        <v>222</v>
      </c>
      <c r="D80" s="9" t="s">
        <v>223</v>
      </c>
      <c r="E80" s="9" t="s">
        <v>223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1877</v>
      </c>
      <c r="H81" s="9" t="s">
        <v>175</v>
      </c>
      <c r="I81" s="3" t="s">
        <v>1708</v>
      </c>
      <c r="J81" s="13" t="s">
        <v>1878</v>
      </c>
      <c r="K81" s="14" t="s">
        <v>1879</v>
      </c>
      <c r="L81" s="18">
        <f t="shared" si="5"/>
        <v>1.4571759259259243E-2</v>
      </c>
      <c r="M81">
        <f t="shared" si="6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1880</v>
      </c>
      <c r="H82" s="9" t="s">
        <v>175</v>
      </c>
      <c r="I82" s="3" t="s">
        <v>1708</v>
      </c>
      <c r="J82" s="13" t="s">
        <v>1881</v>
      </c>
      <c r="K82" s="14" t="s">
        <v>1882</v>
      </c>
      <c r="L82" s="18">
        <f t="shared" si="5"/>
        <v>2.0648148148148138E-2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1883</v>
      </c>
      <c r="H83" s="9" t="s">
        <v>175</v>
      </c>
      <c r="I83" s="3" t="s">
        <v>1708</v>
      </c>
      <c r="J83" s="13" t="s">
        <v>1884</v>
      </c>
      <c r="K83" s="14" t="s">
        <v>1885</v>
      </c>
      <c r="L83" s="18">
        <f t="shared" si="5"/>
        <v>1.5277777777777835E-2</v>
      </c>
      <c r="M83">
        <f t="shared" si="6"/>
        <v>14</v>
      </c>
    </row>
    <row r="84" spans="1:13" x14ac:dyDescent="0.25">
      <c r="A84" s="11"/>
      <c r="B84" s="12"/>
      <c r="C84" s="9" t="s">
        <v>141</v>
      </c>
      <c r="D84" s="9" t="s">
        <v>142</v>
      </c>
      <c r="E84" s="9" t="s">
        <v>239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1886</v>
      </c>
      <c r="H85" s="9" t="s">
        <v>175</v>
      </c>
      <c r="I85" s="3" t="s">
        <v>1708</v>
      </c>
      <c r="J85" s="13" t="s">
        <v>1887</v>
      </c>
      <c r="K85" s="14" t="s">
        <v>1888</v>
      </c>
      <c r="L85" s="18">
        <f t="shared" si="5"/>
        <v>1.4513888888888882E-2</v>
      </c>
      <c r="M85">
        <f t="shared" si="6"/>
        <v>6</v>
      </c>
    </row>
    <row r="86" spans="1:13" x14ac:dyDescent="0.25">
      <c r="A86" s="11"/>
      <c r="B86" s="12"/>
      <c r="C86" s="12"/>
      <c r="D86" s="12"/>
      <c r="E86" s="12"/>
      <c r="F86" s="12"/>
      <c r="G86" s="9" t="s">
        <v>1889</v>
      </c>
      <c r="H86" s="9" t="s">
        <v>175</v>
      </c>
      <c r="I86" s="3" t="s">
        <v>1708</v>
      </c>
      <c r="J86" s="13" t="s">
        <v>1890</v>
      </c>
      <c r="K86" s="14" t="s">
        <v>1891</v>
      </c>
      <c r="L86" s="18">
        <f t="shared" si="5"/>
        <v>1.5497685185185184E-2</v>
      </c>
      <c r="M86">
        <f t="shared" si="6"/>
        <v>10</v>
      </c>
    </row>
    <row r="87" spans="1:13" x14ac:dyDescent="0.25">
      <c r="A87" s="11"/>
      <c r="B87" s="12"/>
      <c r="C87" s="9" t="s">
        <v>736</v>
      </c>
      <c r="D87" s="9" t="s">
        <v>737</v>
      </c>
      <c r="E87" s="9" t="s">
        <v>737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1892</v>
      </c>
      <c r="H88" s="9" t="s">
        <v>175</v>
      </c>
      <c r="I88" s="3" t="s">
        <v>1708</v>
      </c>
      <c r="J88" s="13" t="s">
        <v>1893</v>
      </c>
      <c r="K88" s="14" t="s">
        <v>1894</v>
      </c>
      <c r="L88" s="18">
        <f t="shared" si="5"/>
        <v>1.5949074074074074E-2</v>
      </c>
      <c r="M88">
        <f t="shared" si="6"/>
        <v>1</v>
      </c>
    </row>
    <row r="89" spans="1:13" x14ac:dyDescent="0.25">
      <c r="A89" s="11"/>
      <c r="B89" s="12"/>
      <c r="C89" s="12"/>
      <c r="D89" s="12"/>
      <c r="E89" s="12"/>
      <c r="F89" s="12"/>
      <c r="G89" s="9" t="s">
        <v>1895</v>
      </c>
      <c r="H89" s="9" t="s">
        <v>175</v>
      </c>
      <c r="I89" s="3" t="s">
        <v>1708</v>
      </c>
      <c r="J89" s="13" t="s">
        <v>1896</v>
      </c>
      <c r="K89" s="14" t="s">
        <v>1897</v>
      </c>
      <c r="L89" s="18">
        <f t="shared" si="5"/>
        <v>1.439814814814816E-2</v>
      </c>
      <c r="M89">
        <f t="shared" si="6"/>
        <v>3</v>
      </c>
    </row>
    <row r="90" spans="1:13" x14ac:dyDescent="0.25">
      <c r="A90" s="11"/>
      <c r="B90" s="12"/>
      <c r="C90" s="9" t="s">
        <v>379</v>
      </c>
      <c r="D90" s="9" t="s">
        <v>380</v>
      </c>
      <c r="E90" s="9" t="s">
        <v>380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1898</v>
      </c>
      <c r="H91" s="9" t="s">
        <v>175</v>
      </c>
      <c r="I91" s="3" t="s">
        <v>1708</v>
      </c>
      <c r="J91" s="13" t="s">
        <v>1899</v>
      </c>
      <c r="K91" s="14" t="s">
        <v>1900</v>
      </c>
      <c r="L91" s="18">
        <f t="shared" si="5"/>
        <v>2.1724537037037035E-2</v>
      </c>
      <c r="M91">
        <v>0</v>
      </c>
    </row>
    <row r="92" spans="1:13" x14ac:dyDescent="0.25">
      <c r="A92" s="11"/>
      <c r="B92" s="12"/>
      <c r="C92" s="12"/>
      <c r="D92" s="12"/>
      <c r="E92" s="12"/>
      <c r="F92" s="12"/>
      <c r="G92" s="9" t="s">
        <v>1901</v>
      </c>
      <c r="H92" s="9" t="s">
        <v>175</v>
      </c>
      <c r="I92" s="3" t="s">
        <v>1708</v>
      </c>
      <c r="J92" s="13" t="s">
        <v>1902</v>
      </c>
      <c r="K92" s="14" t="s">
        <v>1903</v>
      </c>
      <c r="L92" s="18">
        <f t="shared" si="5"/>
        <v>1.4791666666666675E-2</v>
      </c>
      <c r="M92">
        <f t="shared" si="6"/>
        <v>5</v>
      </c>
    </row>
    <row r="93" spans="1:13" x14ac:dyDescent="0.25">
      <c r="A93" s="11"/>
      <c r="B93" s="12"/>
      <c r="C93" s="12"/>
      <c r="D93" s="12"/>
      <c r="E93" s="12"/>
      <c r="F93" s="12"/>
      <c r="G93" s="9" t="s">
        <v>1904</v>
      </c>
      <c r="H93" s="9" t="s">
        <v>175</v>
      </c>
      <c r="I93" s="3" t="s">
        <v>1708</v>
      </c>
      <c r="J93" s="13" t="s">
        <v>1905</v>
      </c>
      <c r="K93" s="14" t="s">
        <v>1906</v>
      </c>
      <c r="L93" s="18">
        <f t="shared" si="5"/>
        <v>3.8437499999999902E-2</v>
      </c>
      <c r="M93">
        <f t="shared" si="6"/>
        <v>21</v>
      </c>
    </row>
    <row r="94" spans="1:13" x14ac:dyDescent="0.25">
      <c r="A94" s="11"/>
      <c r="B94" s="12"/>
      <c r="C94" s="9" t="s">
        <v>100</v>
      </c>
      <c r="D94" s="9" t="s">
        <v>101</v>
      </c>
      <c r="E94" s="9" t="s">
        <v>414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1907</v>
      </c>
      <c r="H95" s="9" t="s">
        <v>416</v>
      </c>
      <c r="I95" s="3" t="s">
        <v>1708</v>
      </c>
      <c r="J95" s="13" t="s">
        <v>1908</v>
      </c>
      <c r="K95" s="14" t="s">
        <v>1909</v>
      </c>
      <c r="L95" s="18">
        <f t="shared" si="5"/>
        <v>2.3784722222222221E-2</v>
      </c>
      <c r="M95">
        <v>0</v>
      </c>
    </row>
    <row r="96" spans="1:13" x14ac:dyDescent="0.25">
      <c r="A96" s="11"/>
      <c r="B96" s="12"/>
      <c r="C96" s="12"/>
      <c r="D96" s="12"/>
      <c r="E96" s="12"/>
      <c r="F96" s="12"/>
      <c r="G96" s="9" t="s">
        <v>1910</v>
      </c>
      <c r="H96" s="9" t="s">
        <v>416</v>
      </c>
      <c r="I96" s="3" t="s">
        <v>1708</v>
      </c>
      <c r="J96" s="13" t="s">
        <v>1911</v>
      </c>
      <c r="K96" s="14" t="s">
        <v>1560</v>
      </c>
      <c r="L96" s="18">
        <f t="shared" si="5"/>
        <v>1.684027777777776E-2</v>
      </c>
      <c r="M96">
        <f t="shared" si="6"/>
        <v>2</v>
      </c>
    </row>
    <row r="97" spans="1:13" x14ac:dyDescent="0.25">
      <c r="A97" s="11"/>
      <c r="B97" s="12"/>
      <c r="C97" s="12"/>
      <c r="D97" s="12"/>
      <c r="E97" s="12"/>
      <c r="F97" s="12"/>
      <c r="G97" s="9" t="s">
        <v>1912</v>
      </c>
      <c r="H97" s="9" t="s">
        <v>416</v>
      </c>
      <c r="I97" s="3" t="s">
        <v>1708</v>
      </c>
      <c r="J97" s="13" t="s">
        <v>1913</v>
      </c>
      <c r="K97" s="14" t="s">
        <v>1379</v>
      </c>
      <c r="L97" s="18">
        <f t="shared" si="5"/>
        <v>1.8055555555555547E-2</v>
      </c>
      <c r="M97">
        <f t="shared" si="6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1914</v>
      </c>
      <c r="H98" s="9" t="s">
        <v>416</v>
      </c>
      <c r="I98" s="3" t="s">
        <v>1708</v>
      </c>
      <c r="J98" s="13" t="s">
        <v>1915</v>
      </c>
      <c r="K98" s="14" t="s">
        <v>1916</v>
      </c>
      <c r="L98" s="18">
        <f t="shared" si="5"/>
        <v>1.4490740740740748E-2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1917</v>
      </c>
      <c r="H99" s="9" t="s">
        <v>416</v>
      </c>
      <c r="I99" s="3" t="s">
        <v>1708</v>
      </c>
      <c r="J99" s="13" t="s">
        <v>1918</v>
      </c>
      <c r="K99" s="14" t="s">
        <v>1919</v>
      </c>
      <c r="L99" s="18">
        <f t="shared" si="5"/>
        <v>3.4884259259259309E-2</v>
      </c>
      <c r="M99">
        <f t="shared" si="6"/>
        <v>13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1920</v>
      </c>
      <c r="H100" s="9" t="s">
        <v>416</v>
      </c>
      <c r="I100" s="3" t="s">
        <v>1708</v>
      </c>
      <c r="J100" s="13" t="s">
        <v>1921</v>
      </c>
      <c r="K100" s="14" t="s">
        <v>1922</v>
      </c>
      <c r="L100" s="18">
        <f t="shared" si="5"/>
        <v>2.4039351851851798E-2</v>
      </c>
      <c r="M100">
        <f t="shared" si="6"/>
        <v>21</v>
      </c>
    </row>
    <row r="101" spans="1:13" x14ac:dyDescent="0.25">
      <c r="A101" s="11"/>
      <c r="B101" s="12"/>
      <c r="C101" s="9" t="s">
        <v>114</v>
      </c>
      <c r="D101" s="9" t="s">
        <v>115</v>
      </c>
      <c r="E101" s="9" t="s">
        <v>115</v>
      </c>
      <c r="F101" s="9" t="s">
        <v>15</v>
      </c>
      <c r="G101" s="9" t="s">
        <v>1923</v>
      </c>
      <c r="H101" s="9" t="s">
        <v>175</v>
      </c>
      <c r="I101" s="3" t="s">
        <v>1708</v>
      </c>
      <c r="J101" s="13" t="s">
        <v>1924</v>
      </c>
      <c r="K101" s="14" t="s">
        <v>1925</v>
      </c>
      <c r="L101" s="18">
        <f t="shared" si="5"/>
        <v>1.8206018518518496E-2</v>
      </c>
      <c r="M101">
        <f t="shared" si="6"/>
        <v>8</v>
      </c>
    </row>
    <row r="102" spans="1:13" x14ac:dyDescent="0.25">
      <c r="A102" s="3" t="s">
        <v>448</v>
      </c>
      <c r="B102" s="9" t="s">
        <v>449</v>
      </c>
      <c r="C102" s="10" t="s">
        <v>12</v>
      </c>
      <c r="D102" s="5"/>
      <c r="E102" s="5"/>
      <c r="F102" s="5"/>
      <c r="G102" s="5"/>
      <c r="H102" s="5"/>
      <c r="I102" s="6"/>
      <c r="J102" s="7"/>
      <c r="K102" s="8"/>
    </row>
    <row r="103" spans="1:13" x14ac:dyDescent="0.25">
      <c r="A103" s="11"/>
      <c r="B103" s="12"/>
      <c r="C103" s="9" t="s">
        <v>916</v>
      </c>
      <c r="D103" s="9" t="s">
        <v>917</v>
      </c>
      <c r="E103" s="9" t="s">
        <v>917</v>
      </c>
      <c r="F103" s="9" t="s">
        <v>452</v>
      </c>
      <c r="G103" s="9" t="s">
        <v>1926</v>
      </c>
      <c r="H103" s="9" t="s">
        <v>175</v>
      </c>
      <c r="I103" s="3" t="s">
        <v>1708</v>
      </c>
      <c r="J103" s="13" t="s">
        <v>1927</v>
      </c>
      <c r="K103" s="14" t="s">
        <v>1928</v>
      </c>
      <c r="L103" s="18">
        <f t="shared" si="5"/>
        <v>1.3900462962962934E-2</v>
      </c>
      <c r="M103">
        <f t="shared" si="6"/>
        <v>6</v>
      </c>
    </row>
    <row r="104" spans="1:13" x14ac:dyDescent="0.25">
      <c r="A104" s="11"/>
      <c r="B104" s="12"/>
      <c r="C104" s="9" t="s">
        <v>921</v>
      </c>
      <c r="D104" s="9" t="s">
        <v>922</v>
      </c>
      <c r="E104" s="9" t="s">
        <v>922</v>
      </c>
      <c r="F104" s="9" t="s">
        <v>452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1929</v>
      </c>
      <c r="H105" s="9" t="s">
        <v>175</v>
      </c>
      <c r="I105" s="3" t="s">
        <v>1708</v>
      </c>
      <c r="J105" s="13" t="s">
        <v>1930</v>
      </c>
      <c r="K105" s="14" t="s">
        <v>1931</v>
      </c>
      <c r="L105" s="18">
        <f t="shared" si="5"/>
        <v>3.2928240740740744E-2</v>
      </c>
      <c r="M105">
        <f t="shared" si="6"/>
        <v>1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1932</v>
      </c>
      <c r="H106" s="9" t="s">
        <v>175</v>
      </c>
      <c r="I106" s="3" t="s">
        <v>1708</v>
      </c>
      <c r="J106" s="13" t="s">
        <v>1933</v>
      </c>
      <c r="K106" s="14" t="s">
        <v>1934</v>
      </c>
      <c r="L106" s="18">
        <f t="shared" si="5"/>
        <v>3.7280092592592684E-2</v>
      </c>
      <c r="M106">
        <f t="shared" si="6"/>
        <v>12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1935</v>
      </c>
      <c r="H107" s="9" t="s">
        <v>175</v>
      </c>
      <c r="I107" s="3" t="s">
        <v>1708</v>
      </c>
      <c r="J107" s="13" t="s">
        <v>1936</v>
      </c>
      <c r="K107" s="14" t="s">
        <v>1937</v>
      </c>
      <c r="L107" s="18">
        <f t="shared" si="5"/>
        <v>3.1782407407407343E-2</v>
      </c>
      <c r="M107">
        <f t="shared" si="6"/>
        <v>13</v>
      </c>
    </row>
    <row r="108" spans="1:13" x14ac:dyDescent="0.25">
      <c r="A108" s="3" t="s">
        <v>456</v>
      </c>
      <c r="B108" s="9" t="s">
        <v>457</v>
      </c>
      <c r="C108" s="10" t="s">
        <v>12</v>
      </c>
      <c r="D108" s="5"/>
      <c r="E108" s="5"/>
      <c r="F108" s="5"/>
      <c r="G108" s="5"/>
      <c r="H108" s="5"/>
      <c r="I108" s="6"/>
      <c r="J108" s="7"/>
      <c r="K108" s="8"/>
    </row>
    <row r="109" spans="1:13" x14ac:dyDescent="0.25">
      <c r="A109" s="11"/>
      <c r="B109" s="12"/>
      <c r="C109" s="9" t="s">
        <v>458</v>
      </c>
      <c r="D109" s="9" t="s">
        <v>459</v>
      </c>
      <c r="E109" s="9" t="s">
        <v>460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1938</v>
      </c>
      <c r="H110" s="9" t="s">
        <v>175</v>
      </c>
      <c r="I110" s="3" t="s">
        <v>1708</v>
      </c>
      <c r="J110" s="13" t="s">
        <v>1939</v>
      </c>
      <c r="K110" s="14" t="s">
        <v>1940</v>
      </c>
      <c r="L110" s="18">
        <f t="shared" si="5"/>
        <v>1.5173611111111041E-2</v>
      </c>
      <c r="M110">
        <f t="shared" si="6"/>
        <v>10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1941</v>
      </c>
      <c r="H111" s="9" t="s">
        <v>175</v>
      </c>
      <c r="I111" s="3" t="s">
        <v>1708</v>
      </c>
      <c r="J111" s="13" t="s">
        <v>1942</v>
      </c>
      <c r="K111" s="14" t="s">
        <v>1943</v>
      </c>
      <c r="L111" s="18">
        <f t="shared" si="5"/>
        <v>2.6458333333333306E-2</v>
      </c>
      <c r="M111">
        <f t="shared" si="6"/>
        <v>11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1944</v>
      </c>
      <c r="H112" s="9" t="s">
        <v>175</v>
      </c>
      <c r="I112" s="3" t="s">
        <v>1708</v>
      </c>
      <c r="J112" s="13" t="s">
        <v>1945</v>
      </c>
      <c r="K112" s="14" t="s">
        <v>1946</v>
      </c>
      <c r="L112" s="18">
        <f t="shared" si="5"/>
        <v>1.7696759259259176E-2</v>
      </c>
      <c r="M112">
        <f t="shared" si="6"/>
        <v>13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1947</v>
      </c>
      <c r="H113" s="9" t="s">
        <v>175</v>
      </c>
      <c r="I113" s="3" t="s">
        <v>1708</v>
      </c>
      <c r="J113" s="13" t="s">
        <v>1948</v>
      </c>
      <c r="K113" s="14" t="s">
        <v>1949</v>
      </c>
      <c r="L113" s="18">
        <f t="shared" si="5"/>
        <v>1.5601851851851811E-2</v>
      </c>
      <c r="M113">
        <f t="shared" si="6"/>
        <v>14</v>
      </c>
    </row>
    <row r="114" spans="1:13" x14ac:dyDescent="0.25">
      <c r="A114" s="11"/>
      <c r="B114" s="12"/>
      <c r="C114" s="9" t="s">
        <v>932</v>
      </c>
      <c r="D114" s="9" t="s">
        <v>933</v>
      </c>
      <c r="E114" s="9" t="s">
        <v>933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1950</v>
      </c>
      <c r="H115" s="9" t="s">
        <v>175</v>
      </c>
      <c r="I115" s="3" t="s">
        <v>1708</v>
      </c>
      <c r="J115" s="13" t="s">
        <v>1951</v>
      </c>
      <c r="K115" s="14" t="s">
        <v>1952</v>
      </c>
      <c r="L115" s="18">
        <f t="shared" si="5"/>
        <v>1.5532407407407384E-2</v>
      </c>
      <c r="M115">
        <f t="shared" si="6"/>
        <v>4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1953</v>
      </c>
      <c r="H116" s="9" t="s">
        <v>175</v>
      </c>
      <c r="I116" s="3" t="s">
        <v>1708</v>
      </c>
      <c r="J116" s="13" t="s">
        <v>1954</v>
      </c>
      <c r="K116" s="14" t="s">
        <v>1955</v>
      </c>
      <c r="L116" s="18">
        <f t="shared" si="5"/>
        <v>1.2696759259259283E-2</v>
      </c>
      <c r="M116">
        <f t="shared" si="6"/>
        <v>6</v>
      </c>
    </row>
    <row r="117" spans="1:13" x14ac:dyDescent="0.25">
      <c r="A117" s="11"/>
      <c r="B117" s="12"/>
      <c r="C117" s="9" t="s">
        <v>940</v>
      </c>
      <c r="D117" s="9" t="s">
        <v>941</v>
      </c>
      <c r="E117" s="9" t="s">
        <v>942</v>
      </c>
      <c r="F117" s="9" t="s">
        <v>15</v>
      </c>
      <c r="G117" s="9" t="s">
        <v>1956</v>
      </c>
      <c r="H117" s="9" t="s">
        <v>175</v>
      </c>
      <c r="I117" s="3" t="s">
        <v>1708</v>
      </c>
      <c r="J117" s="13" t="s">
        <v>1957</v>
      </c>
      <c r="K117" s="14" t="s">
        <v>1958</v>
      </c>
      <c r="L117" s="18">
        <f t="shared" si="5"/>
        <v>1.9398148148148109E-2</v>
      </c>
      <c r="M117">
        <f t="shared" si="6"/>
        <v>14</v>
      </c>
    </row>
    <row r="118" spans="1:13" x14ac:dyDescent="0.25">
      <c r="A118" s="3" t="s">
        <v>475</v>
      </c>
      <c r="B118" s="9" t="s">
        <v>476</v>
      </c>
      <c r="C118" s="10" t="s">
        <v>12</v>
      </c>
      <c r="D118" s="5"/>
      <c r="E118" s="5"/>
      <c r="F118" s="5"/>
      <c r="G118" s="5"/>
      <c r="H118" s="5"/>
      <c r="I118" s="6"/>
      <c r="J118" s="7"/>
      <c r="K118" s="8"/>
    </row>
    <row r="119" spans="1:13" x14ac:dyDescent="0.25">
      <c r="A119" s="11"/>
      <c r="B119" s="12"/>
      <c r="C119" s="9" t="s">
        <v>932</v>
      </c>
      <c r="D119" s="9" t="s">
        <v>933</v>
      </c>
      <c r="E119" s="9" t="s">
        <v>933</v>
      </c>
      <c r="F119" s="9" t="s">
        <v>15</v>
      </c>
      <c r="G119" s="9" t="s">
        <v>1959</v>
      </c>
      <c r="H119" s="9" t="s">
        <v>17</v>
      </c>
      <c r="I119" s="3" t="s">
        <v>1708</v>
      </c>
      <c r="J119" s="13" t="s">
        <v>534</v>
      </c>
      <c r="K119" s="14" t="s">
        <v>1960</v>
      </c>
      <c r="L119" s="18">
        <f t="shared" si="5"/>
        <v>1.1979166666666652E-2</v>
      </c>
      <c r="M119">
        <f t="shared" si="6"/>
        <v>8</v>
      </c>
    </row>
    <row r="120" spans="1:13" x14ac:dyDescent="0.25">
      <c r="A120" s="11"/>
      <c r="B120" s="12"/>
      <c r="C120" s="9" t="s">
        <v>967</v>
      </c>
      <c r="D120" s="9" t="s">
        <v>968</v>
      </c>
      <c r="E120" s="9" t="s">
        <v>969</v>
      </c>
      <c r="F120" s="9" t="s">
        <v>15</v>
      </c>
      <c r="G120" s="9" t="s">
        <v>1961</v>
      </c>
      <c r="H120" s="9" t="s">
        <v>17</v>
      </c>
      <c r="I120" s="3" t="s">
        <v>1708</v>
      </c>
      <c r="J120" s="13" t="s">
        <v>1962</v>
      </c>
      <c r="K120" s="14" t="s">
        <v>1963</v>
      </c>
      <c r="L120" s="18">
        <f t="shared" si="5"/>
        <v>1.3541666666666563E-2</v>
      </c>
      <c r="M120">
        <f t="shared" si="6"/>
        <v>18</v>
      </c>
    </row>
    <row r="121" spans="1:13" x14ac:dyDescent="0.25">
      <c r="A121" s="11"/>
      <c r="B121" s="12"/>
      <c r="C121" s="9" t="s">
        <v>480</v>
      </c>
      <c r="D121" s="9" t="s">
        <v>481</v>
      </c>
      <c r="E121" s="9" t="s">
        <v>482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1964</v>
      </c>
      <c r="H122" s="9" t="s">
        <v>17</v>
      </c>
      <c r="I122" s="3" t="s">
        <v>1708</v>
      </c>
      <c r="J122" s="13" t="s">
        <v>1965</v>
      </c>
      <c r="K122" s="14" t="s">
        <v>1966</v>
      </c>
      <c r="L122" s="18">
        <f t="shared" si="5"/>
        <v>2.6493055555555589E-2</v>
      </c>
      <c r="M122">
        <f t="shared" si="6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1967</v>
      </c>
      <c r="H123" s="9" t="s">
        <v>17</v>
      </c>
      <c r="I123" s="3" t="s">
        <v>1708</v>
      </c>
      <c r="J123" s="13" t="s">
        <v>1968</v>
      </c>
      <c r="K123" s="14" t="s">
        <v>1969</v>
      </c>
      <c r="L123" s="18">
        <f t="shared" si="5"/>
        <v>1.5173611111111041E-2</v>
      </c>
      <c r="M123">
        <f t="shared" si="6"/>
        <v>9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1970</v>
      </c>
      <c r="H124" s="9" t="s">
        <v>17</v>
      </c>
      <c r="I124" s="3" t="s">
        <v>1708</v>
      </c>
      <c r="J124" s="13" t="s">
        <v>1971</v>
      </c>
      <c r="K124" s="14" t="s">
        <v>1972</v>
      </c>
      <c r="L124" s="18">
        <f t="shared" si="5"/>
        <v>1.9791666666666652E-2</v>
      </c>
      <c r="M124">
        <f t="shared" si="6"/>
        <v>13</v>
      </c>
    </row>
    <row r="125" spans="1:13" x14ac:dyDescent="0.25">
      <c r="A125" s="11"/>
      <c r="B125" s="11"/>
      <c r="C125" s="11"/>
      <c r="D125" s="11"/>
      <c r="E125" s="11"/>
      <c r="F125" s="11"/>
      <c r="G125" s="3" t="s">
        <v>1973</v>
      </c>
      <c r="H125" s="3" t="s">
        <v>17</v>
      </c>
      <c r="I125" s="3" t="s">
        <v>1708</v>
      </c>
      <c r="J125" s="15" t="s">
        <v>1974</v>
      </c>
      <c r="K125" s="16" t="s">
        <v>1975</v>
      </c>
      <c r="L125" s="18">
        <f t="shared" si="5"/>
        <v>2.4548611111111063E-2</v>
      </c>
      <c r="M125">
        <f t="shared" si="6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H1" workbookViewId="0">
      <selection activeCell="R2" sqref="R2: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8" customWidth="1"/>
    <col min="5" max="5" width="27.5703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2088</v>
      </c>
      <c r="M1" t="s">
        <v>2085</v>
      </c>
      <c r="O1" t="s">
        <v>2086</v>
      </c>
      <c r="P1" t="s">
        <v>2087</v>
      </c>
      <c r="Q1" t="s">
        <v>2089</v>
      </c>
      <c r="R1" t="s">
        <v>2090</v>
      </c>
      <c r="S1" t="s">
        <v>2091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0.875</v>
      </c>
      <c r="R2" s="19">
        <v>1.7361111111111112E-2</v>
      </c>
      <c r="S2" s="18">
        <f>AVERAGEIF($R$2:$R$25, "&lt;&gt; 0")</f>
        <v>1.7755310457516348E-2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0.875</v>
      </c>
      <c r="R3" s="19">
        <v>0</v>
      </c>
      <c r="S3" s="18">
        <f t="shared" ref="S3:S25" si="1">AVERAGEIF($R$2:$R$25, "&lt;&gt; 0")</f>
        <v>1.7755310457516348E-2</v>
      </c>
    </row>
    <row r="4" spans="1:19" x14ac:dyDescent="0.25">
      <c r="A4" s="11"/>
      <c r="B4" s="12"/>
      <c r="C4" s="9" t="s">
        <v>1159</v>
      </c>
      <c r="D4" s="9" t="s">
        <v>1160</v>
      </c>
      <c r="E4" s="9" t="s">
        <v>1160</v>
      </c>
      <c r="F4" s="9" t="s">
        <v>15</v>
      </c>
      <c r="G4" s="9" t="s">
        <v>1976</v>
      </c>
      <c r="H4" s="9" t="s">
        <v>17</v>
      </c>
      <c r="I4" s="3" t="s">
        <v>1977</v>
      </c>
      <c r="J4" s="13" t="s">
        <v>1978</v>
      </c>
      <c r="K4" s="14" t="s">
        <v>1979</v>
      </c>
      <c r="L4" s="18">
        <f t="shared" ref="L4:L29" si="2">K4-J4</f>
        <v>1.8877314814814805E-2</v>
      </c>
      <c r="M4">
        <f t="shared" ref="M4:M29" si="3">HOUR(J4)</f>
        <v>12</v>
      </c>
      <c r="O4">
        <v>2</v>
      </c>
      <c r="P4">
        <f>COUNTIF(M:M,"2")</f>
        <v>0</v>
      </c>
      <c r="Q4">
        <f t="shared" si="0"/>
        <v>0.875</v>
      </c>
      <c r="R4" s="19">
        <v>0</v>
      </c>
      <c r="S4" s="18">
        <f t="shared" si="1"/>
        <v>1.7755310457516348E-2</v>
      </c>
    </row>
    <row r="5" spans="1:19" x14ac:dyDescent="0.25">
      <c r="A5" s="11"/>
      <c r="B5" s="12"/>
      <c r="C5" s="9" t="s">
        <v>100</v>
      </c>
      <c r="D5" s="9" t="s">
        <v>101</v>
      </c>
      <c r="E5" s="9" t="s">
        <v>101</v>
      </c>
      <c r="F5" s="9" t="s">
        <v>15</v>
      </c>
      <c r="G5" s="9" t="s">
        <v>1980</v>
      </c>
      <c r="H5" s="9" t="s">
        <v>17</v>
      </c>
      <c r="I5" s="3" t="s">
        <v>1977</v>
      </c>
      <c r="J5" s="13" t="s">
        <v>1981</v>
      </c>
      <c r="K5" s="14" t="s">
        <v>1982</v>
      </c>
      <c r="L5" s="18">
        <f t="shared" si="2"/>
        <v>1.5578703703703733E-2</v>
      </c>
      <c r="M5">
        <f t="shared" si="3"/>
        <v>12</v>
      </c>
      <c r="O5">
        <v>3</v>
      </c>
      <c r="P5">
        <f>COUNTIF(M:M,"3")</f>
        <v>1</v>
      </c>
      <c r="Q5">
        <f t="shared" si="0"/>
        <v>0.875</v>
      </c>
      <c r="R5" s="19">
        <f t="shared" ref="R5:R24" si="4">AVERAGEIF(M:M,O5,L:L)</f>
        <v>2.0833333333333343E-2</v>
      </c>
      <c r="S5" s="18">
        <f t="shared" si="1"/>
        <v>1.7755310457516348E-2</v>
      </c>
    </row>
    <row r="6" spans="1:19" x14ac:dyDescent="0.25">
      <c r="A6" s="3" t="s">
        <v>170</v>
      </c>
      <c r="B6" s="9" t="s">
        <v>171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1</v>
      </c>
      <c r="Q6">
        <f t="shared" si="0"/>
        <v>0.875</v>
      </c>
      <c r="R6" s="19">
        <f t="shared" si="4"/>
        <v>1.6018518518518543E-2</v>
      </c>
      <c r="S6" s="18">
        <f t="shared" si="1"/>
        <v>1.7755310457516348E-2</v>
      </c>
    </row>
    <row r="7" spans="1:19" x14ac:dyDescent="0.25">
      <c r="A7" s="11"/>
      <c r="B7" s="12"/>
      <c r="C7" s="9" t="s">
        <v>172</v>
      </c>
      <c r="D7" s="9" t="s">
        <v>173</v>
      </c>
      <c r="E7" s="9" t="s">
        <v>579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2</v>
      </c>
      <c r="Q7">
        <f t="shared" si="0"/>
        <v>0.875</v>
      </c>
      <c r="R7" s="19">
        <f t="shared" si="4"/>
        <v>1.5769675925925916E-2</v>
      </c>
      <c r="S7" s="18">
        <f t="shared" si="1"/>
        <v>1.7755310457516348E-2</v>
      </c>
    </row>
    <row r="8" spans="1:19" x14ac:dyDescent="0.25">
      <c r="A8" s="11"/>
      <c r="B8" s="12"/>
      <c r="C8" s="12"/>
      <c r="D8" s="12"/>
      <c r="E8" s="12"/>
      <c r="F8" s="12"/>
      <c r="G8" s="9" t="s">
        <v>1983</v>
      </c>
      <c r="H8" s="9" t="s">
        <v>214</v>
      </c>
      <c r="I8" s="3" t="s">
        <v>1977</v>
      </c>
      <c r="J8" s="13" t="s">
        <v>1984</v>
      </c>
      <c r="K8" s="14" t="s">
        <v>1985</v>
      </c>
      <c r="L8" s="18">
        <f t="shared" si="2"/>
        <v>1.7847222222222209E-2</v>
      </c>
      <c r="M8">
        <f t="shared" si="3"/>
        <v>5</v>
      </c>
      <c r="O8">
        <v>6</v>
      </c>
      <c r="P8">
        <f>COUNTIF(M:M,"6")</f>
        <v>1</v>
      </c>
      <c r="Q8">
        <f t="shared" si="0"/>
        <v>0.875</v>
      </c>
      <c r="R8" s="19">
        <f t="shared" si="4"/>
        <v>1.7696759259259232E-2</v>
      </c>
      <c r="S8" s="18">
        <f t="shared" si="1"/>
        <v>1.7755310457516348E-2</v>
      </c>
    </row>
    <row r="9" spans="1:19" x14ac:dyDescent="0.25">
      <c r="A9" s="11"/>
      <c r="B9" s="12"/>
      <c r="C9" s="12"/>
      <c r="D9" s="12"/>
      <c r="E9" s="12"/>
      <c r="F9" s="12"/>
      <c r="G9" s="9" t="s">
        <v>1986</v>
      </c>
      <c r="H9" s="9" t="s">
        <v>214</v>
      </c>
      <c r="I9" s="3" t="s">
        <v>1977</v>
      </c>
      <c r="J9" s="13" t="s">
        <v>1987</v>
      </c>
      <c r="K9" s="14" t="s">
        <v>1988</v>
      </c>
      <c r="L9" s="18">
        <f t="shared" si="2"/>
        <v>1.7696759259259232E-2</v>
      </c>
      <c r="M9">
        <f t="shared" si="3"/>
        <v>6</v>
      </c>
      <c r="O9">
        <v>7</v>
      </c>
      <c r="P9">
        <f>COUNTIF(M:M,"7")</f>
        <v>1</v>
      </c>
      <c r="Q9">
        <f t="shared" si="0"/>
        <v>0.875</v>
      </c>
      <c r="R9" s="19">
        <f t="shared" si="4"/>
        <v>1.7141203703703645E-2</v>
      </c>
      <c r="S9" s="18">
        <f t="shared" si="1"/>
        <v>1.7755310457516348E-2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1989</v>
      </c>
      <c r="H10" s="9" t="s">
        <v>214</v>
      </c>
      <c r="I10" s="3" t="s">
        <v>1977</v>
      </c>
      <c r="J10" s="13" t="s">
        <v>1990</v>
      </c>
      <c r="K10" s="14" t="s">
        <v>1991</v>
      </c>
      <c r="L10" s="18">
        <f t="shared" si="2"/>
        <v>1.3657407407407396E-2</v>
      </c>
      <c r="M10">
        <f t="shared" si="3"/>
        <v>8</v>
      </c>
      <c r="O10">
        <v>8</v>
      </c>
      <c r="P10">
        <f>COUNTIF(M:M,"8")</f>
        <v>1</v>
      </c>
      <c r="Q10">
        <f t="shared" si="0"/>
        <v>0.875</v>
      </c>
      <c r="R10" s="19">
        <f t="shared" si="4"/>
        <v>1.3657407407407396E-2</v>
      </c>
      <c r="S10" s="18">
        <f t="shared" si="1"/>
        <v>1.7755310457516348E-2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1992</v>
      </c>
      <c r="H11" s="9" t="s">
        <v>214</v>
      </c>
      <c r="I11" s="3" t="s">
        <v>1977</v>
      </c>
      <c r="J11" s="13" t="s">
        <v>1993</v>
      </c>
      <c r="K11" s="14" t="s">
        <v>1994</v>
      </c>
      <c r="L11" s="18">
        <f t="shared" si="2"/>
        <v>1.8252314814814818E-2</v>
      </c>
      <c r="M11">
        <f t="shared" si="3"/>
        <v>9</v>
      </c>
      <c r="O11">
        <v>9</v>
      </c>
      <c r="P11">
        <f>COUNTIF(M:M,"9")</f>
        <v>1</v>
      </c>
      <c r="Q11">
        <f t="shared" si="0"/>
        <v>0.875</v>
      </c>
      <c r="R11" s="19">
        <f t="shared" si="4"/>
        <v>1.8252314814814818E-2</v>
      </c>
      <c r="S11" s="18">
        <f t="shared" si="1"/>
        <v>1.7755310457516348E-2</v>
      </c>
    </row>
    <row r="12" spans="1:19" x14ac:dyDescent="0.25">
      <c r="A12" s="11"/>
      <c r="B12" s="12"/>
      <c r="C12" s="9" t="s">
        <v>141</v>
      </c>
      <c r="D12" s="9" t="s">
        <v>142</v>
      </c>
      <c r="E12" s="9" t="s">
        <v>239</v>
      </c>
      <c r="F12" s="9" t="s">
        <v>15</v>
      </c>
      <c r="G12" s="9" t="s">
        <v>1995</v>
      </c>
      <c r="H12" s="9" t="s">
        <v>175</v>
      </c>
      <c r="I12" s="3" t="s">
        <v>1977</v>
      </c>
      <c r="J12" s="13" t="s">
        <v>1996</v>
      </c>
      <c r="K12" s="14" t="s">
        <v>1997</v>
      </c>
      <c r="L12" s="18">
        <f t="shared" si="2"/>
        <v>2.7870370370370434E-2</v>
      </c>
      <c r="M12">
        <f t="shared" si="3"/>
        <v>21</v>
      </c>
      <c r="O12">
        <v>10</v>
      </c>
      <c r="P12">
        <f>COUNTIF(M:M,"10")</f>
        <v>1</v>
      </c>
      <c r="Q12">
        <f t="shared" si="0"/>
        <v>0.875</v>
      </c>
      <c r="R12" s="19">
        <f t="shared" si="4"/>
        <v>1.7037037037037073E-2</v>
      </c>
      <c r="S12" s="18">
        <f t="shared" si="1"/>
        <v>1.7755310457516348E-2</v>
      </c>
    </row>
    <row r="13" spans="1:19" x14ac:dyDescent="0.25">
      <c r="A13" s="11"/>
      <c r="B13" s="12"/>
      <c r="C13" s="9" t="s">
        <v>249</v>
      </c>
      <c r="D13" s="9" t="s">
        <v>250</v>
      </c>
      <c r="E13" s="9" t="s">
        <v>250</v>
      </c>
      <c r="F13" s="9" t="s">
        <v>15</v>
      </c>
      <c r="G13" s="9" t="s">
        <v>1998</v>
      </c>
      <c r="H13" s="9" t="s">
        <v>214</v>
      </c>
      <c r="I13" s="3" t="s">
        <v>1977</v>
      </c>
      <c r="J13" s="13" t="s">
        <v>1999</v>
      </c>
      <c r="K13" s="14" t="s">
        <v>2000</v>
      </c>
      <c r="L13" s="18">
        <f t="shared" si="2"/>
        <v>2.7905092592592551E-2</v>
      </c>
      <c r="M13">
        <f t="shared" si="3"/>
        <v>17</v>
      </c>
      <c r="O13">
        <v>11</v>
      </c>
      <c r="P13">
        <f>COUNTIF(M:M,"11")</f>
        <v>0</v>
      </c>
      <c r="Q13">
        <f t="shared" si="0"/>
        <v>0.875</v>
      </c>
      <c r="R13" s="19">
        <v>0</v>
      </c>
      <c r="S13" s="18">
        <f t="shared" si="1"/>
        <v>1.7755310457516348E-2</v>
      </c>
    </row>
    <row r="14" spans="1:19" x14ac:dyDescent="0.25">
      <c r="A14" s="3" t="s">
        <v>254</v>
      </c>
      <c r="B14" s="9" t="s">
        <v>255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3</v>
      </c>
      <c r="Q14">
        <f t="shared" si="0"/>
        <v>0.875</v>
      </c>
      <c r="R14" s="19">
        <f t="shared" si="4"/>
        <v>1.5509259259259242E-2</v>
      </c>
      <c r="S14" s="18">
        <f t="shared" si="1"/>
        <v>1.7755310457516348E-2</v>
      </c>
    </row>
    <row r="15" spans="1:19" x14ac:dyDescent="0.25">
      <c r="A15" s="11"/>
      <c r="B15" s="12"/>
      <c r="C15" s="9" t="s">
        <v>222</v>
      </c>
      <c r="D15" s="9" t="s">
        <v>223</v>
      </c>
      <c r="E15" s="9" t="s">
        <v>223</v>
      </c>
      <c r="F15" s="9" t="s">
        <v>15</v>
      </c>
      <c r="G15" s="9" t="s">
        <v>2001</v>
      </c>
      <c r="H15" s="9" t="s">
        <v>175</v>
      </c>
      <c r="I15" s="3" t="s">
        <v>1977</v>
      </c>
      <c r="J15" s="13" t="s">
        <v>2002</v>
      </c>
      <c r="K15" s="14" t="s">
        <v>2003</v>
      </c>
      <c r="L15" s="18">
        <f t="shared" si="2"/>
        <v>1.7141203703703645E-2</v>
      </c>
      <c r="M15">
        <f t="shared" si="3"/>
        <v>7</v>
      </c>
      <c r="O15">
        <v>13</v>
      </c>
      <c r="P15">
        <f>COUNTIF(M:M,"13")</f>
        <v>1</v>
      </c>
      <c r="Q15">
        <f t="shared" si="0"/>
        <v>0.875</v>
      </c>
      <c r="R15" s="19">
        <f t="shared" si="4"/>
        <v>1.8541666666666679E-2</v>
      </c>
      <c r="S15" s="18">
        <f t="shared" si="1"/>
        <v>1.7755310457516348E-2</v>
      </c>
    </row>
    <row r="16" spans="1:19" x14ac:dyDescent="0.25">
      <c r="A16" s="11"/>
      <c r="B16" s="12"/>
      <c r="C16" s="9" t="s">
        <v>379</v>
      </c>
      <c r="D16" s="9" t="s">
        <v>380</v>
      </c>
      <c r="E16" s="9" t="s">
        <v>380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1</v>
      </c>
      <c r="Q16">
        <f t="shared" si="0"/>
        <v>0.875</v>
      </c>
      <c r="R16" s="19">
        <f t="shared" si="4"/>
        <v>1.634259259259252E-2</v>
      </c>
      <c r="S16" s="18">
        <f t="shared" si="1"/>
        <v>1.7755310457516348E-2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2004</v>
      </c>
      <c r="H17" s="9" t="s">
        <v>175</v>
      </c>
      <c r="I17" s="3" t="s">
        <v>1977</v>
      </c>
      <c r="J17" s="13" t="s">
        <v>2005</v>
      </c>
      <c r="K17" s="14" t="s">
        <v>2006</v>
      </c>
      <c r="L17" s="18">
        <f t="shared" si="2"/>
        <v>1.7442129629629634E-2</v>
      </c>
      <c r="M17">
        <v>0</v>
      </c>
      <c r="O17">
        <v>15</v>
      </c>
      <c r="P17">
        <f>COUNTIF(M:M,"15")</f>
        <v>1</v>
      </c>
      <c r="Q17">
        <f t="shared" si="0"/>
        <v>0.875</v>
      </c>
      <c r="R17" s="19">
        <f t="shared" si="4"/>
        <v>1.4351851851851838E-2</v>
      </c>
      <c r="S17" s="18">
        <f t="shared" si="1"/>
        <v>1.7755310457516348E-2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2007</v>
      </c>
      <c r="H18" s="9" t="s">
        <v>175</v>
      </c>
      <c r="I18" s="3" t="s">
        <v>1977</v>
      </c>
      <c r="J18" s="13" t="s">
        <v>2008</v>
      </c>
      <c r="K18" s="14" t="s">
        <v>2009</v>
      </c>
      <c r="L18" s="18">
        <f t="shared" si="2"/>
        <v>2.0833333333333343E-2</v>
      </c>
      <c r="M18">
        <f t="shared" si="3"/>
        <v>3</v>
      </c>
      <c r="O18">
        <v>16</v>
      </c>
      <c r="P18">
        <f>COUNTIF(M:M,"16")</f>
        <v>0</v>
      </c>
      <c r="Q18">
        <f t="shared" si="0"/>
        <v>0.875</v>
      </c>
      <c r="R18" s="19">
        <v>0</v>
      </c>
      <c r="S18" s="18">
        <f t="shared" si="1"/>
        <v>1.7755310457516348E-2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2010</v>
      </c>
      <c r="H19" s="9" t="s">
        <v>175</v>
      </c>
      <c r="I19" s="3" t="s">
        <v>1977</v>
      </c>
      <c r="J19" s="13" t="s">
        <v>2011</v>
      </c>
      <c r="K19" s="14" t="s">
        <v>2012</v>
      </c>
      <c r="L19" s="18">
        <f t="shared" si="2"/>
        <v>1.6018518518518543E-2</v>
      </c>
      <c r="M19">
        <f t="shared" si="3"/>
        <v>4</v>
      </c>
      <c r="O19">
        <v>17</v>
      </c>
      <c r="P19">
        <f>COUNTIF(M:M,"17")</f>
        <v>2</v>
      </c>
      <c r="Q19">
        <f t="shared" si="0"/>
        <v>0.875</v>
      </c>
      <c r="R19" s="19">
        <f t="shared" si="4"/>
        <v>2.3535879629629608E-2</v>
      </c>
      <c r="S19" s="18">
        <f t="shared" si="1"/>
        <v>1.7755310457516348E-2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2013</v>
      </c>
      <c r="H20" s="9" t="s">
        <v>175</v>
      </c>
      <c r="I20" s="3" t="s">
        <v>1977</v>
      </c>
      <c r="J20" s="13" t="s">
        <v>2014</v>
      </c>
      <c r="K20" s="14" t="s">
        <v>2015</v>
      </c>
      <c r="L20" s="18">
        <f t="shared" si="2"/>
        <v>1.3692129629629624E-2</v>
      </c>
      <c r="M20">
        <f t="shared" si="3"/>
        <v>5</v>
      </c>
      <c r="O20">
        <v>18</v>
      </c>
      <c r="P20">
        <f>COUNTIF(M:M,"18")</f>
        <v>1</v>
      </c>
      <c r="Q20">
        <f t="shared" si="0"/>
        <v>0.875</v>
      </c>
      <c r="R20" s="19">
        <f t="shared" si="4"/>
        <v>1.3344907407407458E-2</v>
      </c>
      <c r="S20" s="18">
        <f t="shared" si="1"/>
        <v>1.7755310457516348E-2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2016</v>
      </c>
      <c r="H21" s="9" t="s">
        <v>175</v>
      </c>
      <c r="I21" s="3" t="s">
        <v>1977</v>
      </c>
      <c r="J21" s="13" t="s">
        <v>2017</v>
      </c>
      <c r="K21" s="14" t="s">
        <v>2018</v>
      </c>
      <c r="L21" s="18">
        <f t="shared" si="2"/>
        <v>1.8541666666666679E-2</v>
      </c>
      <c r="M21">
        <f t="shared" si="3"/>
        <v>13</v>
      </c>
      <c r="O21">
        <v>19</v>
      </c>
      <c r="P21">
        <f>COUNTIF(M:M,"19")</f>
        <v>0</v>
      </c>
      <c r="Q21">
        <f t="shared" si="0"/>
        <v>0.875</v>
      </c>
      <c r="R21" s="19">
        <v>0</v>
      </c>
      <c r="S21" s="18">
        <f t="shared" si="1"/>
        <v>1.7755310457516348E-2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2019</v>
      </c>
      <c r="H22" s="9" t="s">
        <v>175</v>
      </c>
      <c r="I22" s="3" t="s">
        <v>1977</v>
      </c>
      <c r="J22" s="13" t="s">
        <v>2020</v>
      </c>
      <c r="K22" s="14" t="s">
        <v>2021</v>
      </c>
      <c r="L22" s="18">
        <f t="shared" si="2"/>
        <v>1.634259259259252E-2</v>
      </c>
      <c r="M22">
        <f t="shared" si="3"/>
        <v>14</v>
      </c>
      <c r="O22">
        <v>20</v>
      </c>
      <c r="P22">
        <f>COUNTIF(M:M,"20")</f>
        <v>0</v>
      </c>
      <c r="Q22">
        <f t="shared" si="0"/>
        <v>0.875</v>
      </c>
      <c r="R22" s="19">
        <v>0</v>
      </c>
      <c r="S22" s="18">
        <f t="shared" si="1"/>
        <v>1.7755310457516348E-2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2022</v>
      </c>
      <c r="H23" s="9" t="s">
        <v>175</v>
      </c>
      <c r="I23" s="3" t="s">
        <v>1977</v>
      </c>
      <c r="J23" s="13" t="s">
        <v>2023</v>
      </c>
      <c r="K23" s="14" t="s">
        <v>2024</v>
      </c>
      <c r="L23" s="18">
        <f t="shared" si="2"/>
        <v>1.9166666666666665E-2</v>
      </c>
      <c r="M23">
        <f t="shared" si="3"/>
        <v>17</v>
      </c>
      <c r="O23">
        <v>21</v>
      </c>
      <c r="P23">
        <f>COUNTIF(M:M,"21")</f>
        <v>1</v>
      </c>
      <c r="Q23">
        <f t="shared" si="0"/>
        <v>0.875</v>
      </c>
      <c r="R23" s="19">
        <f t="shared" si="4"/>
        <v>2.7870370370370434E-2</v>
      </c>
      <c r="S23" s="18">
        <f t="shared" si="1"/>
        <v>1.7755310457516348E-2</v>
      </c>
    </row>
    <row r="24" spans="1:19" x14ac:dyDescent="0.25">
      <c r="A24" s="3" t="s">
        <v>448</v>
      </c>
      <c r="B24" s="9" t="s">
        <v>449</v>
      </c>
      <c r="C24" s="9" t="s">
        <v>2025</v>
      </c>
      <c r="D24" s="9" t="s">
        <v>2026</v>
      </c>
      <c r="E24" s="9" t="s">
        <v>2026</v>
      </c>
      <c r="F24" s="9" t="s">
        <v>452</v>
      </c>
      <c r="G24" s="9" t="s">
        <v>2027</v>
      </c>
      <c r="H24" s="9" t="s">
        <v>175</v>
      </c>
      <c r="I24" s="3" t="s">
        <v>1977</v>
      </c>
      <c r="J24" s="13" t="s">
        <v>2028</v>
      </c>
      <c r="K24" s="14" t="s">
        <v>2029</v>
      </c>
      <c r="L24" s="18">
        <f t="shared" si="2"/>
        <v>1.7037037037037073E-2</v>
      </c>
      <c r="M24">
        <f t="shared" si="3"/>
        <v>10</v>
      </c>
      <c r="O24">
        <v>22</v>
      </c>
      <c r="P24">
        <f>COUNTIF(M:M,"22")</f>
        <v>1</v>
      </c>
      <c r="Q24">
        <f t="shared" si="0"/>
        <v>0.875</v>
      </c>
      <c r="R24" s="19">
        <f t="shared" si="4"/>
        <v>1.8576388888889017E-2</v>
      </c>
      <c r="S24" s="18">
        <f t="shared" si="1"/>
        <v>1.7755310457516348E-2</v>
      </c>
    </row>
    <row r="25" spans="1:19" x14ac:dyDescent="0.25">
      <c r="A25" s="3" t="s">
        <v>456</v>
      </c>
      <c r="B25" s="9" t="s">
        <v>457</v>
      </c>
      <c r="C25" s="9" t="s">
        <v>458</v>
      </c>
      <c r="D25" s="9" t="s">
        <v>459</v>
      </c>
      <c r="E25" s="9" t="s">
        <v>460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0</v>
      </c>
      <c r="Q25">
        <f t="shared" si="0"/>
        <v>0.875</v>
      </c>
      <c r="R25" s="19">
        <v>0</v>
      </c>
      <c r="S25" s="18">
        <f t="shared" si="1"/>
        <v>1.7755310457516348E-2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2030</v>
      </c>
      <c r="H26" s="9" t="s">
        <v>175</v>
      </c>
      <c r="I26" s="3" t="s">
        <v>1977</v>
      </c>
      <c r="J26" s="13" t="s">
        <v>2031</v>
      </c>
      <c r="K26" s="14" t="s">
        <v>2032</v>
      </c>
      <c r="L26" s="18">
        <f t="shared" si="2"/>
        <v>1.2071759259259185E-2</v>
      </c>
      <c r="M26">
        <f t="shared" si="3"/>
        <v>12</v>
      </c>
    </row>
    <row r="27" spans="1:19" x14ac:dyDescent="0.25">
      <c r="A27" s="11"/>
      <c r="B27" s="12"/>
      <c r="C27" s="12"/>
      <c r="D27" s="12"/>
      <c r="E27" s="12"/>
      <c r="F27" s="12"/>
      <c r="G27" s="9" t="s">
        <v>2033</v>
      </c>
      <c r="H27" s="9" t="s">
        <v>175</v>
      </c>
      <c r="I27" s="3" t="s">
        <v>1977</v>
      </c>
      <c r="J27" s="13" t="s">
        <v>2034</v>
      </c>
      <c r="K27" s="14" t="s">
        <v>2035</v>
      </c>
      <c r="L27" s="18">
        <f t="shared" si="2"/>
        <v>1.4351851851851838E-2</v>
      </c>
      <c r="M27">
        <f t="shared" si="3"/>
        <v>15</v>
      </c>
    </row>
    <row r="28" spans="1:19" x14ac:dyDescent="0.25">
      <c r="A28" s="11"/>
      <c r="B28" s="12"/>
      <c r="C28" s="12"/>
      <c r="D28" s="12"/>
      <c r="E28" s="12"/>
      <c r="F28" s="12"/>
      <c r="G28" s="9" t="s">
        <v>2036</v>
      </c>
      <c r="H28" s="9" t="s">
        <v>175</v>
      </c>
      <c r="I28" s="3" t="s">
        <v>1977</v>
      </c>
      <c r="J28" s="13" t="s">
        <v>2037</v>
      </c>
      <c r="K28" s="14" t="s">
        <v>2038</v>
      </c>
      <c r="L28" s="18">
        <f t="shared" si="2"/>
        <v>1.3344907407407458E-2</v>
      </c>
      <c r="M28">
        <f t="shared" si="3"/>
        <v>18</v>
      </c>
    </row>
    <row r="29" spans="1:19" x14ac:dyDescent="0.25">
      <c r="A29" s="11"/>
      <c r="B29" s="11"/>
      <c r="C29" s="11"/>
      <c r="D29" s="11"/>
      <c r="E29" s="11"/>
      <c r="F29" s="11"/>
      <c r="G29" s="3" t="s">
        <v>2039</v>
      </c>
      <c r="H29" s="3" t="s">
        <v>175</v>
      </c>
      <c r="I29" s="3" t="s">
        <v>1977</v>
      </c>
      <c r="J29" s="15" t="s">
        <v>2040</v>
      </c>
      <c r="K29" s="16" t="s">
        <v>2041</v>
      </c>
      <c r="L29" s="18">
        <f t="shared" si="2"/>
        <v>1.8576388888889017E-2</v>
      </c>
      <c r="M29">
        <f t="shared" si="3"/>
        <v>22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H1" workbookViewId="0">
      <selection activeCell="Q31" sqref="Q31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2088</v>
      </c>
      <c r="M1" t="s">
        <v>2085</v>
      </c>
      <c r="O1" t="s">
        <v>2086</v>
      </c>
      <c r="P1" t="s">
        <v>2087</v>
      </c>
      <c r="Q1" t="s">
        <v>2089</v>
      </c>
      <c r="R1" t="s">
        <v>2090</v>
      </c>
      <c r="S1" t="s">
        <v>2091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0.58333333333333337</v>
      </c>
      <c r="R2" s="19">
        <v>0</v>
      </c>
      <c r="S2" s="18">
        <f>AVERAGEIF($R$2:$R$25, "&lt;&gt; 0")</f>
        <v>1.6454282407407428E-2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0.58333333333333337</v>
      </c>
      <c r="R3" s="19">
        <f t="shared" ref="R3:R25" si="1">AVERAGEIF(M:M,O3,L:L)</f>
        <v>1.6087962962962957E-2</v>
      </c>
      <c r="S3" s="18">
        <f t="shared" ref="S3:S25" si="2">AVERAGEIF($R$2:$R$25, "&lt;&gt; 0")</f>
        <v>1.6454282407407428E-2</v>
      </c>
    </row>
    <row r="4" spans="1:19" x14ac:dyDescent="0.25">
      <c r="A4" s="11"/>
      <c r="B4" s="12"/>
      <c r="C4" s="9" t="s">
        <v>61</v>
      </c>
      <c r="D4" s="9" t="s">
        <v>62</v>
      </c>
      <c r="E4" s="9" t="s">
        <v>62</v>
      </c>
      <c r="F4" s="9" t="s">
        <v>15</v>
      </c>
      <c r="G4" s="9" t="s">
        <v>2042</v>
      </c>
      <c r="H4" s="9" t="s">
        <v>17</v>
      </c>
      <c r="I4" s="3" t="s">
        <v>2043</v>
      </c>
      <c r="J4" s="13" t="s">
        <v>2044</v>
      </c>
      <c r="K4" s="14" t="s">
        <v>2045</v>
      </c>
      <c r="L4" s="18">
        <f t="shared" ref="L4:L24" si="3">K4-J4</f>
        <v>1.2106481481481524E-2</v>
      </c>
      <c r="M4">
        <f t="shared" ref="M4:M24" si="4">HOUR(J4)</f>
        <v>22</v>
      </c>
      <c r="O4">
        <v>2</v>
      </c>
      <c r="P4">
        <f>COUNTIF(M:M,"2")</f>
        <v>1</v>
      </c>
      <c r="Q4">
        <f t="shared" si="0"/>
        <v>0.58333333333333337</v>
      </c>
      <c r="R4" s="19">
        <f t="shared" si="1"/>
        <v>1.4131944444444447E-2</v>
      </c>
      <c r="S4" s="18">
        <f t="shared" si="2"/>
        <v>1.6454282407407428E-2</v>
      </c>
    </row>
    <row r="5" spans="1:19" x14ac:dyDescent="0.25">
      <c r="A5" s="11"/>
      <c r="B5" s="12"/>
      <c r="C5" s="9" t="s">
        <v>100</v>
      </c>
      <c r="D5" s="9" t="s">
        <v>101</v>
      </c>
      <c r="E5" s="9" t="s">
        <v>414</v>
      </c>
      <c r="F5" s="9" t="s">
        <v>15</v>
      </c>
      <c r="G5" s="9" t="s">
        <v>2046</v>
      </c>
      <c r="H5" s="9" t="s">
        <v>17</v>
      </c>
      <c r="I5" s="3" t="s">
        <v>2043</v>
      </c>
      <c r="J5" s="13" t="s">
        <v>2047</v>
      </c>
      <c r="K5" s="14" t="s">
        <v>2048</v>
      </c>
      <c r="L5" s="18">
        <f t="shared" si="3"/>
        <v>2.5532407407407476E-2</v>
      </c>
      <c r="M5">
        <f t="shared" si="4"/>
        <v>17</v>
      </c>
      <c r="O5">
        <v>3</v>
      </c>
      <c r="P5">
        <f>COUNTIF(M:M,"3")</f>
        <v>0</v>
      </c>
      <c r="Q5">
        <f t="shared" si="0"/>
        <v>0.58333333333333337</v>
      </c>
      <c r="R5" s="19">
        <v>0</v>
      </c>
      <c r="S5" s="18">
        <f t="shared" si="2"/>
        <v>1.6454282407407428E-2</v>
      </c>
    </row>
    <row r="6" spans="1:19" x14ac:dyDescent="0.25">
      <c r="A6" s="3" t="s">
        <v>254</v>
      </c>
      <c r="B6" s="9" t="s">
        <v>255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0</v>
      </c>
      <c r="Q6">
        <f t="shared" si="0"/>
        <v>0.58333333333333337</v>
      </c>
      <c r="R6" s="19">
        <v>0</v>
      </c>
      <c r="S6" s="18">
        <f t="shared" si="2"/>
        <v>1.6454282407407428E-2</v>
      </c>
    </row>
    <row r="7" spans="1:19" x14ac:dyDescent="0.25">
      <c r="A7" s="11"/>
      <c r="B7" s="12"/>
      <c r="C7" s="9" t="s">
        <v>141</v>
      </c>
      <c r="D7" s="9" t="s">
        <v>142</v>
      </c>
      <c r="E7" s="9" t="s">
        <v>239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1</v>
      </c>
      <c r="Q7">
        <f t="shared" si="0"/>
        <v>0.58333333333333337</v>
      </c>
      <c r="R7" s="19">
        <f t="shared" si="1"/>
        <v>1.3750000000000012E-2</v>
      </c>
      <c r="S7" s="18">
        <f t="shared" si="2"/>
        <v>1.6454282407407428E-2</v>
      </c>
    </row>
    <row r="8" spans="1:19" x14ac:dyDescent="0.25">
      <c r="A8" s="11"/>
      <c r="B8" s="12"/>
      <c r="C8" s="12"/>
      <c r="D8" s="12"/>
      <c r="E8" s="12"/>
      <c r="F8" s="12"/>
      <c r="G8" s="9" t="s">
        <v>2049</v>
      </c>
      <c r="H8" s="9" t="s">
        <v>175</v>
      </c>
      <c r="I8" s="3" t="s">
        <v>2043</v>
      </c>
      <c r="J8" s="13" t="s">
        <v>2050</v>
      </c>
      <c r="K8" s="14" t="s">
        <v>2051</v>
      </c>
      <c r="L8" s="18">
        <f t="shared" si="3"/>
        <v>1.3506944444444446E-2</v>
      </c>
      <c r="M8">
        <f t="shared" si="4"/>
        <v>18</v>
      </c>
      <c r="O8">
        <v>6</v>
      </c>
      <c r="P8">
        <f>COUNTIF(M:M,"6")</f>
        <v>0</v>
      </c>
      <c r="Q8">
        <f t="shared" si="0"/>
        <v>0.58333333333333337</v>
      </c>
      <c r="R8" s="19">
        <v>0</v>
      </c>
      <c r="S8" s="18">
        <f t="shared" si="2"/>
        <v>1.6454282407407428E-2</v>
      </c>
    </row>
    <row r="9" spans="1:19" x14ac:dyDescent="0.25">
      <c r="A9" s="11"/>
      <c r="B9" s="12"/>
      <c r="C9" s="12"/>
      <c r="D9" s="12"/>
      <c r="E9" s="12"/>
      <c r="F9" s="12"/>
      <c r="G9" s="9" t="s">
        <v>2052</v>
      </c>
      <c r="H9" s="9" t="s">
        <v>175</v>
      </c>
      <c r="I9" s="3" t="s">
        <v>2043</v>
      </c>
      <c r="J9" s="13" t="s">
        <v>2053</v>
      </c>
      <c r="K9" s="14" t="s">
        <v>2054</v>
      </c>
      <c r="L9" s="18">
        <f t="shared" si="3"/>
        <v>1.6099537037036926E-2</v>
      </c>
      <c r="M9">
        <f t="shared" si="4"/>
        <v>22</v>
      </c>
      <c r="O9">
        <v>7</v>
      </c>
      <c r="P9">
        <f>COUNTIF(M:M,"7")</f>
        <v>1</v>
      </c>
      <c r="Q9">
        <f t="shared" si="0"/>
        <v>0.58333333333333337</v>
      </c>
      <c r="R9" s="19">
        <f t="shared" si="1"/>
        <v>1.3831018518518534E-2</v>
      </c>
      <c r="S9" s="18">
        <f t="shared" si="2"/>
        <v>1.6454282407407428E-2</v>
      </c>
    </row>
    <row r="10" spans="1:19" x14ac:dyDescent="0.25">
      <c r="A10" s="11"/>
      <c r="B10" s="12"/>
      <c r="C10" s="9" t="s">
        <v>379</v>
      </c>
      <c r="D10" s="9" t="s">
        <v>380</v>
      </c>
      <c r="E10" s="9" t="s">
        <v>380</v>
      </c>
      <c r="F10" s="9" t="s">
        <v>15</v>
      </c>
      <c r="G10" s="9" t="s">
        <v>2055</v>
      </c>
      <c r="H10" s="9" t="s">
        <v>175</v>
      </c>
      <c r="I10" s="3" t="s">
        <v>2043</v>
      </c>
      <c r="J10" s="13" t="s">
        <v>2056</v>
      </c>
      <c r="K10" s="14" t="s">
        <v>2057</v>
      </c>
      <c r="L10" s="18">
        <f t="shared" si="3"/>
        <v>1.9710648148148158E-2</v>
      </c>
      <c r="M10">
        <f t="shared" si="4"/>
        <v>14</v>
      </c>
      <c r="O10">
        <v>8</v>
      </c>
      <c r="P10">
        <f>COUNTIF(M:M,"8")</f>
        <v>0</v>
      </c>
      <c r="Q10">
        <f t="shared" si="0"/>
        <v>0.58333333333333337</v>
      </c>
      <c r="R10" s="19">
        <v>0</v>
      </c>
      <c r="S10" s="18">
        <f t="shared" si="2"/>
        <v>1.6454282407407428E-2</v>
      </c>
    </row>
    <row r="11" spans="1:19" x14ac:dyDescent="0.25">
      <c r="A11" s="11"/>
      <c r="B11" s="12"/>
      <c r="C11" s="9" t="s">
        <v>535</v>
      </c>
      <c r="D11" s="9" t="s">
        <v>536</v>
      </c>
      <c r="E11" s="9" t="s">
        <v>536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0</v>
      </c>
      <c r="Q11">
        <f t="shared" si="0"/>
        <v>0.58333333333333337</v>
      </c>
      <c r="R11" s="19">
        <v>0</v>
      </c>
      <c r="S11" s="18">
        <f t="shared" si="2"/>
        <v>1.6454282407407428E-2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2058</v>
      </c>
      <c r="H12" s="9" t="s">
        <v>175</v>
      </c>
      <c r="I12" s="3" t="s">
        <v>2043</v>
      </c>
      <c r="J12" s="13" t="s">
        <v>2059</v>
      </c>
      <c r="K12" s="14" t="s">
        <v>2060</v>
      </c>
      <c r="L12" s="18">
        <f t="shared" si="3"/>
        <v>2.0196759259259123E-2</v>
      </c>
      <c r="M12">
        <f t="shared" si="4"/>
        <v>18</v>
      </c>
      <c r="O12">
        <v>10</v>
      </c>
      <c r="P12">
        <f>COUNTIF(M:M,"10")</f>
        <v>0</v>
      </c>
      <c r="Q12">
        <f t="shared" si="0"/>
        <v>0.58333333333333337</v>
      </c>
      <c r="R12" s="19">
        <v>0</v>
      </c>
      <c r="S12" s="18">
        <f t="shared" si="2"/>
        <v>1.6454282407407428E-2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2061</v>
      </c>
      <c r="H13" s="9" t="s">
        <v>175</v>
      </c>
      <c r="I13" s="3" t="s">
        <v>2043</v>
      </c>
      <c r="J13" s="13" t="s">
        <v>2062</v>
      </c>
      <c r="K13" s="14" t="s">
        <v>2040</v>
      </c>
      <c r="L13" s="18">
        <f t="shared" si="3"/>
        <v>2.560185185185182E-2</v>
      </c>
      <c r="M13">
        <f t="shared" si="4"/>
        <v>21</v>
      </c>
      <c r="O13">
        <v>11</v>
      </c>
      <c r="P13">
        <f>COUNTIF(M:M,"11")</f>
        <v>0</v>
      </c>
      <c r="Q13">
        <f t="shared" si="0"/>
        <v>0.58333333333333337</v>
      </c>
      <c r="R13" s="19">
        <v>0</v>
      </c>
      <c r="S13" s="18">
        <f t="shared" si="2"/>
        <v>1.6454282407407428E-2</v>
      </c>
    </row>
    <row r="14" spans="1:19" x14ac:dyDescent="0.25">
      <c r="A14" s="11"/>
      <c r="B14" s="12"/>
      <c r="C14" s="9" t="s">
        <v>437</v>
      </c>
      <c r="D14" s="9" t="s">
        <v>438</v>
      </c>
      <c r="E14" s="9" t="s">
        <v>438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0</v>
      </c>
      <c r="Q14">
        <f t="shared" si="0"/>
        <v>0.58333333333333337</v>
      </c>
      <c r="R14" s="19">
        <v>0</v>
      </c>
      <c r="S14" s="18">
        <f t="shared" si="2"/>
        <v>1.6454282407407428E-2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2063</v>
      </c>
      <c r="H15" s="9" t="s">
        <v>175</v>
      </c>
      <c r="I15" s="3" t="s">
        <v>2043</v>
      </c>
      <c r="J15" s="13" t="s">
        <v>2064</v>
      </c>
      <c r="K15" s="14" t="s">
        <v>2065</v>
      </c>
      <c r="L15" s="18">
        <f t="shared" si="3"/>
        <v>1.4421296296296404E-2</v>
      </c>
      <c r="M15">
        <f t="shared" si="4"/>
        <v>21</v>
      </c>
      <c r="O15">
        <v>13</v>
      </c>
      <c r="P15">
        <f>COUNTIF(M:M,"13")</f>
        <v>0</v>
      </c>
      <c r="Q15">
        <f t="shared" si="0"/>
        <v>0.58333333333333337</v>
      </c>
      <c r="R15" s="19">
        <v>0</v>
      </c>
      <c r="S15" s="18">
        <f t="shared" si="2"/>
        <v>1.6454282407407428E-2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2066</v>
      </c>
      <c r="H16" s="9" t="s">
        <v>175</v>
      </c>
      <c r="I16" s="3" t="s">
        <v>2043</v>
      </c>
      <c r="J16" s="13" t="s">
        <v>2067</v>
      </c>
      <c r="K16" s="17" t="s">
        <v>2098</v>
      </c>
      <c r="L16" s="18">
        <f t="shared" si="3"/>
        <v>1.6041666666666843E-2</v>
      </c>
      <c r="M16">
        <f t="shared" si="4"/>
        <v>23</v>
      </c>
      <c r="O16">
        <v>14</v>
      </c>
      <c r="P16">
        <f>COUNTIF(M:M,"14")</f>
        <v>1</v>
      </c>
      <c r="Q16">
        <f t="shared" si="0"/>
        <v>0.58333333333333337</v>
      </c>
      <c r="R16" s="19">
        <f t="shared" si="1"/>
        <v>1.9710648148148158E-2</v>
      </c>
      <c r="S16" s="18">
        <f t="shared" si="2"/>
        <v>1.6454282407407428E-2</v>
      </c>
    </row>
    <row r="17" spans="1:19" x14ac:dyDescent="0.25">
      <c r="A17" s="3" t="s">
        <v>170</v>
      </c>
      <c r="B17" s="9" t="s">
        <v>171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0</v>
      </c>
      <c r="Q17">
        <f t="shared" si="0"/>
        <v>0.58333333333333337</v>
      </c>
      <c r="R17" s="19">
        <v>0</v>
      </c>
      <c r="S17" s="18">
        <f t="shared" si="2"/>
        <v>1.6454282407407428E-2</v>
      </c>
    </row>
    <row r="18" spans="1:19" x14ac:dyDescent="0.25">
      <c r="A18" s="11"/>
      <c r="B18" s="12"/>
      <c r="C18" s="9" t="s">
        <v>172</v>
      </c>
      <c r="D18" s="9" t="s">
        <v>173</v>
      </c>
      <c r="E18" s="9" t="s">
        <v>173</v>
      </c>
      <c r="F18" s="9" t="s">
        <v>15</v>
      </c>
      <c r="G18" s="9" t="s">
        <v>2068</v>
      </c>
      <c r="H18" s="9" t="s">
        <v>175</v>
      </c>
      <c r="I18" s="3" t="s">
        <v>2043</v>
      </c>
      <c r="J18" s="13" t="s">
        <v>2069</v>
      </c>
      <c r="K18" s="14" t="s">
        <v>2070</v>
      </c>
      <c r="L18" s="18">
        <f t="shared" si="3"/>
        <v>1.4513888888888937E-2</v>
      </c>
      <c r="M18">
        <f t="shared" si="4"/>
        <v>17</v>
      </c>
      <c r="O18">
        <v>16</v>
      </c>
      <c r="P18">
        <f>COUNTIF(M:M,"16")</f>
        <v>0</v>
      </c>
      <c r="Q18">
        <f t="shared" si="0"/>
        <v>0.58333333333333337</v>
      </c>
      <c r="R18" s="19">
        <v>0</v>
      </c>
      <c r="S18" s="18">
        <f t="shared" si="2"/>
        <v>1.6454282407407428E-2</v>
      </c>
    </row>
    <row r="19" spans="1:19" x14ac:dyDescent="0.25">
      <c r="A19" s="11"/>
      <c r="B19" s="12"/>
      <c r="C19" s="9" t="s">
        <v>1640</v>
      </c>
      <c r="D19" s="9" t="s">
        <v>1641</v>
      </c>
      <c r="E19" s="9" t="s">
        <v>1641</v>
      </c>
      <c r="F19" s="9" t="s">
        <v>15</v>
      </c>
      <c r="G19" s="9" t="s">
        <v>2071</v>
      </c>
      <c r="H19" s="9" t="s">
        <v>175</v>
      </c>
      <c r="I19" s="3" t="s">
        <v>2043</v>
      </c>
      <c r="J19" s="13" t="s">
        <v>2072</v>
      </c>
      <c r="K19" s="14" t="s">
        <v>2073</v>
      </c>
      <c r="L19" s="18">
        <f t="shared" si="3"/>
        <v>1.6087962962962957E-2</v>
      </c>
      <c r="M19">
        <f t="shared" si="4"/>
        <v>1</v>
      </c>
      <c r="O19">
        <v>17</v>
      </c>
      <c r="P19">
        <f>COUNTIF(M:M,"17")</f>
        <v>2</v>
      </c>
      <c r="Q19">
        <f t="shared" si="0"/>
        <v>0.58333333333333337</v>
      </c>
      <c r="R19" s="19">
        <f t="shared" si="1"/>
        <v>2.0023148148148207E-2</v>
      </c>
      <c r="S19" s="18">
        <f t="shared" si="2"/>
        <v>1.6454282407407428E-2</v>
      </c>
    </row>
    <row r="20" spans="1:19" x14ac:dyDescent="0.25">
      <c r="A20" s="3" t="s">
        <v>456</v>
      </c>
      <c r="B20" s="9" t="s">
        <v>457</v>
      </c>
      <c r="C20" s="10" t="s">
        <v>12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2</v>
      </c>
      <c r="Q20">
        <f t="shared" si="0"/>
        <v>0.58333333333333337</v>
      </c>
      <c r="R20" s="19">
        <f t="shared" si="1"/>
        <v>1.6851851851851785E-2</v>
      </c>
      <c r="S20" s="18">
        <f t="shared" si="2"/>
        <v>1.6454282407407428E-2</v>
      </c>
    </row>
    <row r="21" spans="1:19" x14ac:dyDescent="0.25">
      <c r="A21" s="11"/>
      <c r="B21" s="12"/>
      <c r="C21" s="9" t="s">
        <v>458</v>
      </c>
      <c r="D21" s="9" t="s">
        <v>459</v>
      </c>
      <c r="E21" s="9" t="s">
        <v>460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0.58333333333333337</v>
      </c>
      <c r="R21" s="19">
        <v>0</v>
      </c>
      <c r="S21" s="18">
        <f t="shared" si="2"/>
        <v>1.6454282407407428E-2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2074</v>
      </c>
      <c r="H22" s="9" t="s">
        <v>175</v>
      </c>
      <c r="I22" s="3" t="s">
        <v>2043</v>
      </c>
      <c r="J22" s="13" t="s">
        <v>2075</v>
      </c>
      <c r="K22" s="14" t="s">
        <v>2076</v>
      </c>
      <c r="L22" s="18">
        <f t="shared" si="3"/>
        <v>1.4131944444444447E-2</v>
      </c>
      <c r="M22">
        <f t="shared" si="4"/>
        <v>2</v>
      </c>
      <c r="O22">
        <v>20</v>
      </c>
      <c r="P22">
        <f>COUNTIF(M:M,"20")</f>
        <v>0</v>
      </c>
      <c r="Q22">
        <f t="shared" si="0"/>
        <v>0.58333333333333337</v>
      </c>
      <c r="R22" s="19">
        <v>0</v>
      </c>
      <c r="S22" s="18">
        <f t="shared" si="2"/>
        <v>1.6454282407407428E-2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2077</v>
      </c>
      <c r="H23" s="9" t="s">
        <v>175</v>
      </c>
      <c r="I23" s="3" t="s">
        <v>2043</v>
      </c>
      <c r="J23" s="13" t="s">
        <v>2078</v>
      </c>
      <c r="K23" s="14" t="s">
        <v>2079</v>
      </c>
      <c r="L23" s="18">
        <f t="shared" si="3"/>
        <v>1.3750000000000012E-2</v>
      </c>
      <c r="M23">
        <f t="shared" si="4"/>
        <v>5</v>
      </c>
      <c r="O23">
        <v>21</v>
      </c>
      <c r="P23">
        <f>COUNTIF(M:M,"21")</f>
        <v>2</v>
      </c>
      <c r="Q23">
        <f t="shared" si="0"/>
        <v>0.58333333333333337</v>
      </c>
      <c r="R23" s="19">
        <f t="shared" si="1"/>
        <v>2.0011574074074112E-2</v>
      </c>
      <c r="S23" s="18">
        <f t="shared" si="2"/>
        <v>1.6454282407407428E-2</v>
      </c>
    </row>
    <row r="24" spans="1:19" x14ac:dyDescent="0.25">
      <c r="A24" s="11"/>
      <c r="B24" s="11"/>
      <c r="C24" s="3" t="s">
        <v>464</v>
      </c>
      <c r="D24" s="3" t="s">
        <v>465</v>
      </c>
      <c r="E24" s="3" t="s">
        <v>466</v>
      </c>
      <c r="F24" s="3" t="s">
        <v>15</v>
      </c>
      <c r="G24" s="3" t="s">
        <v>2080</v>
      </c>
      <c r="H24" s="3" t="s">
        <v>175</v>
      </c>
      <c r="I24" s="3" t="s">
        <v>2043</v>
      </c>
      <c r="J24" s="15" t="s">
        <v>2081</v>
      </c>
      <c r="K24" s="16" t="s">
        <v>2082</v>
      </c>
      <c r="L24" s="18">
        <f t="shared" si="3"/>
        <v>1.3831018518518534E-2</v>
      </c>
      <c r="M24">
        <f t="shared" si="4"/>
        <v>7</v>
      </c>
      <c r="O24">
        <v>22</v>
      </c>
      <c r="P24">
        <f>COUNTIF(M:M,"22")</f>
        <v>2</v>
      </c>
      <c r="Q24">
        <f t="shared" si="0"/>
        <v>0.58333333333333337</v>
      </c>
      <c r="R24" s="19">
        <f t="shared" si="1"/>
        <v>1.4103009259259225E-2</v>
      </c>
      <c r="S24" s="18">
        <f t="shared" si="2"/>
        <v>1.6454282407407428E-2</v>
      </c>
    </row>
    <row r="25" spans="1:19" x14ac:dyDescent="0.25">
      <c r="O25">
        <v>23</v>
      </c>
      <c r="P25">
        <f>COUNTIF(M:M,"23")</f>
        <v>1</v>
      </c>
      <c r="Q25">
        <f t="shared" si="0"/>
        <v>0.58333333333333337</v>
      </c>
      <c r="R25" s="19">
        <f t="shared" si="1"/>
        <v>1.6041666666666843E-2</v>
      </c>
      <c r="S25" s="18">
        <f t="shared" si="2"/>
        <v>1.6454282407407428E-2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2"/>
  <sheetViews>
    <sheetView tabSelected="1" topLeftCell="L1" workbookViewId="0">
      <selection activeCell="T2" sqref="T2:T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8" bestFit="1" customWidth="1"/>
    <col min="14" max="14" width="11.140625" bestFit="1" customWidth="1"/>
    <col min="16" max="16" width="11" bestFit="1" customWidth="1"/>
    <col min="17" max="17" width="31" bestFit="1" customWidth="1"/>
    <col min="18" max="18" width="41.85546875" bestFit="1" customWidth="1"/>
    <col min="19" max="19" width="46.28515625" bestFit="1" customWidth="1"/>
    <col min="20" max="20" width="41.2851562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2083</v>
      </c>
      <c r="K1" s="3" t="s">
        <v>7</v>
      </c>
      <c r="L1" s="3" t="s">
        <v>8</v>
      </c>
      <c r="M1" s="18" t="s">
        <v>2088</v>
      </c>
      <c r="N1" t="s">
        <v>2085</v>
      </c>
      <c r="P1" t="s">
        <v>2086</v>
      </c>
      <c r="Q1" t="s">
        <v>2099</v>
      </c>
      <c r="R1" t="s">
        <v>2089</v>
      </c>
      <c r="S1" t="s">
        <v>2100</v>
      </c>
      <c r="T1" t="s">
        <v>2101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9</v>
      </c>
      <c r="R2">
        <f>AVERAGE($Q$2:$Q$25)</f>
        <v>26.875</v>
      </c>
      <c r="S2" s="18">
        <v>1.9444444444444445E-2</v>
      </c>
      <c r="T2" s="18">
        <f>AVERAGEIF($S$2:$S$25,"&lt;&gt; 0")</f>
        <v>2.1404035777321268E-2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10</v>
      </c>
      <c r="R3">
        <f t="shared" ref="R3:R25" si="0">AVERAGE($Q$2:$Q$25)</f>
        <v>26.875</v>
      </c>
      <c r="S3" s="18">
        <f t="shared" ref="S3:S25" si="1">AVERAGEIF($N$2:$N$1200,  P3, $M$2:$M$1200)</f>
        <v>1.7065972222222225E-2</v>
      </c>
      <c r="T3" s="18">
        <f t="shared" ref="T3:T25" si="2">AVERAGEIF($S$2:$S$25,"&lt;&gt; 0")</f>
        <v>2.1404035777321268E-2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12</v>
      </c>
      <c r="R4">
        <f t="shared" si="0"/>
        <v>26.875</v>
      </c>
      <c r="S4" s="18">
        <f t="shared" si="1"/>
        <v>1.5547839506172839E-2</v>
      </c>
      <c r="T4" s="18">
        <f t="shared" si="2"/>
        <v>2.1404035777321268E-2</v>
      </c>
    </row>
    <row r="5" spans="1:20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9" t="s">
        <v>18</v>
      </c>
      <c r="J5" s="3" t="s">
        <v>2084</v>
      </c>
      <c r="K5" s="13" t="s">
        <v>19</v>
      </c>
      <c r="L5" s="14" t="s">
        <v>20</v>
      </c>
      <c r="M5" s="18">
        <f t="shared" ref="M5:M66" si="3">L5-K5</f>
        <v>2.6747685185185166E-2</v>
      </c>
      <c r="N5">
        <f t="shared" ref="N5:N66" si="4">HOUR(K5)</f>
        <v>8</v>
      </c>
      <c r="P5">
        <v>3</v>
      </c>
      <c r="Q5">
        <f>COUNTIF(N:N,"3")</f>
        <v>22</v>
      </c>
      <c r="R5">
        <f t="shared" si="0"/>
        <v>26.875</v>
      </c>
      <c r="S5" s="18">
        <f t="shared" si="1"/>
        <v>1.9213489057239061E-2</v>
      </c>
      <c r="T5" s="18">
        <f t="shared" si="2"/>
        <v>2.1404035777321268E-2</v>
      </c>
    </row>
    <row r="6" spans="1:20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9" t="s">
        <v>18</v>
      </c>
      <c r="J6" s="3" t="s">
        <v>2084</v>
      </c>
      <c r="K6" s="13" t="s">
        <v>22</v>
      </c>
      <c r="L6" s="14" t="s">
        <v>23</v>
      </c>
      <c r="M6" s="18">
        <f t="shared" si="3"/>
        <v>2.3599537037037044E-2</v>
      </c>
      <c r="N6">
        <f t="shared" si="4"/>
        <v>10</v>
      </c>
      <c r="P6">
        <v>4</v>
      </c>
      <c r="Q6">
        <f>COUNTIF(N:N,"4")</f>
        <v>31</v>
      </c>
      <c r="R6">
        <f t="shared" si="0"/>
        <v>26.875</v>
      </c>
      <c r="S6" s="18">
        <f t="shared" si="1"/>
        <v>1.8726478494623656E-2</v>
      </c>
      <c r="T6" s="18">
        <f t="shared" si="2"/>
        <v>2.1404035777321268E-2</v>
      </c>
    </row>
    <row r="7" spans="1:20" x14ac:dyDescent="0.25">
      <c r="A7" s="11"/>
      <c r="B7" s="12"/>
      <c r="C7" s="12"/>
      <c r="D7" s="12"/>
      <c r="E7" s="12"/>
      <c r="F7" s="12"/>
      <c r="G7" s="9" t="s">
        <v>810</v>
      </c>
      <c r="H7" s="9" t="s">
        <v>17</v>
      </c>
      <c r="I7" s="9" t="s">
        <v>493</v>
      </c>
      <c r="J7" s="3" t="s">
        <v>2084</v>
      </c>
      <c r="K7" s="13" t="s">
        <v>811</v>
      </c>
      <c r="L7" s="14" t="s">
        <v>812</v>
      </c>
      <c r="M7" s="18">
        <f t="shared" si="3"/>
        <v>2.1574074074074079E-2</v>
      </c>
      <c r="N7">
        <f t="shared" si="4"/>
        <v>7</v>
      </c>
      <c r="P7">
        <v>5</v>
      </c>
      <c r="Q7">
        <f>COUNTIF(N:N,"5")</f>
        <v>43</v>
      </c>
      <c r="R7">
        <f t="shared" si="0"/>
        <v>26.875</v>
      </c>
      <c r="S7" s="18">
        <f t="shared" si="1"/>
        <v>2.2940353143841515E-2</v>
      </c>
      <c r="T7" s="18">
        <f t="shared" si="2"/>
        <v>2.1404035777321268E-2</v>
      </c>
    </row>
    <row r="8" spans="1:20" x14ac:dyDescent="0.25">
      <c r="A8" s="11"/>
      <c r="B8" s="12"/>
      <c r="C8" s="12"/>
      <c r="D8" s="12"/>
      <c r="E8" s="12"/>
      <c r="F8" s="12"/>
      <c r="G8" s="9" t="s">
        <v>813</v>
      </c>
      <c r="H8" s="9" t="s">
        <v>17</v>
      </c>
      <c r="I8" s="9" t="s">
        <v>493</v>
      </c>
      <c r="J8" s="3" t="s">
        <v>2084</v>
      </c>
      <c r="K8" s="13" t="s">
        <v>814</v>
      </c>
      <c r="L8" s="14" t="s">
        <v>815</v>
      </c>
      <c r="M8" s="18">
        <f t="shared" si="3"/>
        <v>4.6203703703703747E-2</v>
      </c>
      <c r="N8">
        <f t="shared" si="4"/>
        <v>7</v>
      </c>
      <c r="P8">
        <v>6</v>
      </c>
      <c r="Q8">
        <f>COUNTIF(N:N,"6")</f>
        <v>32</v>
      </c>
      <c r="R8">
        <f t="shared" si="0"/>
        <v>26.875</v>
      </c>
      <c r="S8" s="18">
        <f t="shared" si="1"/>
        <v>2.2685185185185187E-2</v>
      </c>
      <c r="T8" s="18">
        <f t="shared" si="2"/>
        <v>2.1404035777321268E-2</v>
      </c>
    </row>
    <row r="9" spans="1:20" x14ac:dyDescent="0.25">
      <c r="A9" s="11"/>
      <c r="B9" s="12"/>
      <c r="C9" s="12"/>
      <c r="D9" s="12"/>
      <c r="E9" s="12"/>
      <c r="F9" s="12"/>
      <c r="G9" s="9" t="s">
        <v>1288</v>
      </c>
      <c r="H9" s="9" t="s">
        <v>17</v>
      </c>
      <c r="I9" s="9" t="s">
        <v>989</v>
      </c>
      <c r="J9" s="3" t="s">
        <v>2084</v>
      </c>
      <c r="K9" s="13" t="s">
        <v>1289</v>
      </c>
      <c r="L9" s="14" t="s">
        <v>1290</v>
      </c>
      <c r="M9" s="18">
        <f t="shared" si="3"/>
        <v>1.5196759259259285E-2</v>
      </c>
      <c r="N9">
        <f t="shared" si="4"/>
        <v>7</v>
      </c>
      <c r="P9">
        <v>7</v>
      </c>
      <c r="Q9">
        <f>COUNTIF(N:N,"7")</f>
        <v>56</v>
      </c>
      <c r="R9">
        <f t="shared" si="0"/>
        <v>26.875</v>
      </c>
      <c r="S9" s="18">
        <f t="shared" si="1"/>
        <v>2.1573660714285705E-2</v>
      </c>
      <c r="T9" s="18">
        <f t="shared" si="2"/>
        <v>2.1404035777321268E-2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1376</v>
      </c>
      <c r="H10" s="9" t="s">
        <v>17</v>
      </c>
      <c r="I10" s="9" t="s">
        <v>1377</v>
      </c>
      <c r="J10" s="3" t="s">
        <v>2084</v>
      </c>
      <c r="K10" s="13" t="s">
        <v>1378</v>
      </c>
      <c r="L10" s="14" t="s">
        <v>1379</v>
      </c>
      <c r="M10" s="18">
        <f t="shared" si="3"/>
        <v>1.6574074074074074E-2</v>
      </c>
      <c r="N10">
        <f t="shared" si="4"/>
        <v>7</v>
      </c>
      <c r="P10">
        <v>8</v>
      </c>
      <c r="Q10">
        <f>COUNTIF(N:N,"8")</f>
        <v>38</v>
      </c>
      <c r="R10">
        <f t="shared" si="0"/>
        <v>26.875</v>
      </c>
      <c r="S10" s="18">
        <f t="shared" si="1"/>
        <v>2.812317251461989E-2</v>
      </c>
      <c r="T10" s="18">
        <f t="shared" si="2"/>
        <v>2.1404035777321268E-2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1380</v>
      </c>
      <c r="H11" s="9" t="s">
        <v>17</v>
      </c>
      <c r="I11" s="9" t="s">
        <v>1377</v>
      </c>
      <c r="J11" s="3" t="s">
        <v>2084</v>
      </c>
      <c r="K11" s="13" t="s">
        <v>1381</v>
      </c>
      <c r="L11" s="14" t="s">
        <v>1382</v>
      </c>
      <c r="M11" s="18">
        <f t="shared" si="3"/>
        <v>2.2337962962962921E-2</v>
      </c>
      <c r="N11">
        <f t="shared" si="4"/>
        <v>7</v>
      </c>
      <c r="P11">
        <v>9</v>
      </c>
      <c r="Q11">
        <f>COUNTIF(N:N,"9")</f>
        <v>52</v>
      </c>
      <c r="R11">
        <f t="shared" si="0"/>
        <v>26.875</v>
      </c>
      <c r="S11" s="18">
        <f t="shared" si="1"/>
        <v>3.0818198005698013E-2</v>
      </c>
      <c r="T11" s="18">
        <f t="shared" si="2"/>
        <v>2.1404035777321268E-2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1707</v>
      </c>
      <c r="H12" s="9" t="s">
        <v>17</v>
      </c>
      <c r="I12" s="9" t="s">
        <v>1708</v>
      </c>
      <c r="J12" s="3" t="s">
        <v>2084</v>
      </c>
      <c r="K12" s="13" t="s">
        <v>1709</v>
      </c>
      <c r="L12" s="14" t="s">
        <v>1710</v>
      </c>
      <c r="M12" s="18">
        <f t="shared" si="3"/>
        <v>2.4375000000000036E-2</v>
      </c>
      <c r="N12">
        <f t="shared" si="4"/>
        <v>7</v>
      </c>
      <c r="P12">
        <v>10</v>
      </c>
      <c r="Q12">
        <f>COUNTIF(N:N,"10")</f>
        <v>43</v>
      </c>
      <c r="R12">
        <f t="shared" si="0"/>
        <v>26.875</v>
      </c>
      <c r="S12" s="18">
        <f t="shared" si="1"/>
        <v>2.3157838070628767E-2</v>
      </c>
      <c r="T12" s="18">
        <f t="shared" si="2"/>
        <v>2.1404035777321268E-2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1711</v>
      </c>
      <c r="H13" s="9" t="s">
        <v>17</v>
      </c>
      <c r="I13" s="9" t="s">
        <v>1708</v>
      </c>
      <c r="J13" s="3" t="s">
        <v>2084</v>
      </c>
      <c r="K13" s="13" t="s">
        <v>1712</v>
      </c>
      <c r="L13" s="14" t="s">
        <v>1713</v>
      </c>
      <c r="M13" s="18">
        <f t="shared" si="3"/>
        <v>2.2187500000000027E-2</v>
      </c>
      <c r="N13">
        <f t="shared" si="4"/>
        <v>11</v>
      </c>
      <c r="P13">
        <v>11</v>
      </c>
      <c r="Q13">
        <f>COUNTIF(N:N,"11")</f>
        <v>47</v>
      </c>
      <c r="R13">
        <f t="shared" si="0"/>
        <v>26.875</v>
      </c>
      <c r="S13" s="18">
        <f t="shared" si="1"/>
        <v>2.6708776595744676E-2</v>
      </c>
      <c r="T13" s="18">
        <f t="shared" si="2"/>
        <v>2.1404035777321268E-2</v>
      </c>
    </row>
    <row r="14" spans="1:20" x14ac:dyDescent="0.25">
      <c r="A14" s="11"/>
      <c r="B14" s="12"/>
      <c r="C14" s="9" t="s">
        <v>24</v>
      </c>
      <c r="D14" s="9" t="s">
        <v>25</v>
      </c>
      <c r="E14" s="9" t="s">
        <v>25</v>
      </c>
      <c r="F14" s="9" t="s">
        <v>15</v>
      </c>
      <c r="G14" s="10" t="s">
        <v>12</v>
      </c>
      <c r="H14" s="5"/>
      <c r="I14" s="5"/>
      <c r="J14" s="6"/>
      <c r="K14" s="7"/>
      <c r="L14" s="8"/>
      <c r="P14">
        <v>12</v>
      </c>
      <c r="Q14">
        <f>COUNTIF(N:N,"12")</f>
        <v>37</v>
      </c>
      <c r="R14">
        <f t="shared" si="0"/>
        <v>26.875</v>
      </c>
      <c r="S14" s="18">
        <f t="shared" si="1"/>
        <v>2.5229604604604605E-2</v>
      </c>
      <c r="T14" s="18">
        <f t="shared" si="2"/>
        <v>2.1404035777321268E-2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26</v>
      </c>
      <c r="H15" s="9" t="s">
        <v>17</v>
      </c>
      <c r="I15" s="9" t="s">
        <v>18</v>
      </c>
      <c r="J15" s="3" t="s">
        <v>2084</v>
      </c>
      <c r="K15" s="13" t="s">
        <v>27</v>
      </c>
      <c r="L15" s="14" t="s">
        <v>28</v>
      </c>
      <c r="M15" s="18">
        <f t="shared" si="3"/>
        <v>2.0891203703703676E-2</v>
      </c>
      <c r="N15">
        <f t="shared" si="4"/>
        <v>8</v>
      </c>
      <c r="P15">
        <v>13</v>
      </c>
      <c r="Q15">
        <f>COUNTIF(N:N,"13")</f>
        <v>40</v>
      </c>
      <c r="R15">
        <f t="shared" si="0"/>
        <v>26.875</v>
      </c>
      <c r="S15" s="18">
        <f t="shared" si="1"/>
        <v>2.583101851851851E-2</v>
      </c>
      <c r="T15" s="18">
        <f t="shared" si="2"/>
        <v>2.1404035777321268E-2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816</v>
      </c>
      <c r="H16" s="9" t="s">
        <v>17</v>
      </c>
      <c r="I16" s="9" t="s">
        <v>493</v>
      </c>
      <c r="J16" s="3" t="s">
        <v>2084</v>
      </c>
      <c r="K16" s="13" t="s">
        <v>817</v>
      </c>
      <c r="L16" s="14" t="s">
        <v>818</v>
      </c>
      <c r="M16" s="18">
        <f t="shared" si="3"/>
        <v>3.255787037037039E-2</v>
      </c>
      <c r="N16">
        <f t="shared" si="4"/>
        <v>6</v>
      </c>
      <c r="P16">
        <v>14</v>
      </c>
      <c r="Q16">
        <f>COUNTIF(N:N,"14")</f>
        <v>39</v>
      </c>
      <c r="R16">
        <f t="shared" si="0"/>
        <v>26.875</v>
      </c>
      <c r="S16" s="18">
        <f t="shared" si="1"/>
        <v>2.4091880341880343E-2</v>
      </c>
      <c r="T16" s="18">
        <f t="shared" si="2"/>
        <v>2.1404035777321268E-2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819</v>
      </c>
      <c r="H17" s="9" t="s">
        <v>17</v>
      </c>
      <c r="I17" s="9" t="s">
        <v>493</v>
      </c>
      <c r="J17" s="3" t="s">
        <v>2084</v>
      </c>
      <c r="K17" s="13" t="s">
        <v>820</v>
      </c>
      <c r="L17" s="14" t="s">
        <v>821</v>
      </c>
      <c r="M17" s="18">
        <f t="shared" si="3"/>
        <v>6.3888888888888995E-2</v>
      </c>
      <c r="N17">
        <f t="shared" si="4"/>
        <v>8</v>
      </c>
      <c r="P17">
        <v>15</v>
      </c>
      <c r="Q17">
        <f>COUNTIF(N:N,"15")</f>
        <v>29</v>
      </c>
      <c r="R17">
        <f t="shared" si="0"/>
        <v>26.875</v>
      </c>
      <c r="S17" s="18">
        <f t="shared" si="1"/>
        <v>2.369532247765007E-2</v>
      </c>
      <c r="T17" s="18">
        <f t="shared" si="2"/>
        <v>2.1404035777321268E-2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822</v>
      </c>
      <c r="H18" s="9" t="s">
        <v>17</v>
      </c>
      <c r="I18" s="9" t="s">
        <v>493</v>
      </c>
      <c r="J18" s="3" t="s">
        <v>2084</v>
      </c>
      <c r="K18" s="13" t="s">
        <v>823</v>
      </c>
      <c r="L18" s="14" t="s">
        <v>824</v>
      </c>
      <c r="M18" s="18">
        <f t="shared" si="3"/>
        <v>4.8750000000000016E-2</v>
      </c>
      <c r="N18">
        <f t="shared" si="4"/>
        <v>9</v>
      </c>
      <c r="P18">
        <v>16</v>
      </c>
      <c r="Q18">
        <f>COUNTIF(N:N,"16")</f>
        <v>20</v>
      </c>
      <c r="R18">
        <f t="shared" si="0"/>
        <v>26.875</v>
      </c>
      <c r="S18" s="18">
        <f t="shared" si="1"/>
        <v>2.1199652777777783E-2</v>
      </c>
      <c r="T18" s="18">
        <f t="shared" si="2"/>
        <v>2.1404035777321268E-2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825</v>
      </c>
      <c r="H19" s="9" t="s">
        <v>17</v>
      </c>
      <c r="I19" s="9" t="s">
        <v>493</v>
      </c>
      <c r="J19" s="3" t="s">
        <v>2084</v>
      </c>
      <c r="K19" s="13" t="s">
        <v>826</v>
      </c>
      <c r="L19" s="14" t="s">
        <v>827</v>
      </c>
      <c r="M19" s="18">
        <f t="shared" si="3"/>
        <v>4.9837962962963001E-2</v>
      </c>
      <c r="N19">
        <f t="shared" si="4"/>
        <v>11</v>
      </c>
      <c r="P19">
        <v>17</v>
      </c>
      <c r="Q19">
        <f>COUNTIF(N:N,"17")</f>
        <v>13</v>
      </c>
      <c r="R19">
        <f t="shared" si="0"/>
        <v>26.875</v>
      </c>
      <c r="S19" s="18">
        <f t="shared" si="1"/>
        <v>1.78926282051282E-2</v>
      </c>
      <c r="T19" s="18">
        <f t="shared" si="2"/>
        <v>2.1404035777321268E-2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828</v>
      </c>
      <c r="H20" s="9" t="s">
        <v>17</v>
      </c>
      <c r="I20" s="9" t="s">
        <v>493</v>
      </c>
      <c r="J20" s="3" t="s">
        <v>2084</v>
      </c>
      <c r="K20" s="13" t="s">
        <v>829</v>
      </c>
      <c r="L20" s="14" t="s">
        <v>830</v>
      </c>
      <c r="M20" s="18">
        <f t="shared" si="3"/>
        <v>1.8414351851851918E-2</v>
      </c>
      <c r="N20">
        <f t="shared" si="4"/>
        <v>13</v>
      </c>
      <c r="P20">
        <v>18</v>
      </c>
      <c r="Q20">
        <f>COUNTIF(N:N,"18")</f>
        <v>10</v>
      </c>
      <c r="R20">
        <f t="shared" si="0"/>
        <v>26.875</v>
      </c>
      <c r="S20" s="18">
        <f t="shared" si="1"/>
        <v>1.6159722222222193E-2</v>
      </c>
      <c r="T20" s="18">
        <f t="shared" si="2"/>
        <v>2.1404035777321268E-2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1714</v>
      </c>
      <c r="H21" s="9" t="s">
        <v>17</v>
      </c>
      <c r="I21" s="9" t="s">
        <v>1708</v>
      </c>
      <c r="J21" s="3" t="s">
        <v>2084</v>
      </c>
      <c r="K21" s="13" t="s">
        <v>1715</v>
      </c>
      <c r="L21" s="14" t="s">
        <v>1716</v>
      </c>
      <c r="M21" s="18">
        <f t="shared" si="3"/>
        <v>2.0636574074074099E-2</v>
      </c>
      <c r="N21">
        <f t="shared" si="4"/>
        <v>6</v>
      </c>
      <c r="P21">
        <v>19</v>
      </c>
      <c r="Q21">
        <f>COUNTIF(N:N,"19")</f>
        <v>4</v>
      </c>
      <c r="R21">
        <f t="shared" si="0"/>
        <v>26.875</v>
      </c>
      <c r="S21" s="18">
        <f t="shared" si="1"/>
        <v>1.9571759259259247E-2</v>
      </c>
      <c r="T21" s="18">
        <f t="shared" si="2"/>
        <v>2.1404035777321268E-2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1717</v>
      </c>
      <c r="H22" s="9" t="s">
        <v>17</v>
      </c>
      <c r="I22" s="9" t="s">
        <v>1708</v>
      </c>
      <c r="J22" s="3" t="s">
        <v>2084</v>
      </c>
      <c r="K22" s="13" t="s">
        <v>1718</v>
      </c>
      <c r="L22" s="14" t="s">
        <v>1719</v>
      </c>
      <c r="M22" s="18">
        <f t="shared" si="3"/>
        <v>2.2835648148148147E-2</v>
      </c>
      <c r="N22">
        <f t="shared" si="4"/>
        <v>7</v>
      </c>
      <c r="P22">
        <v>20</v>
      </c>
      <c r="Q22">
        <f>COUNTIF(N:N,"20")</f>
        <v>18</v>
      </c>
      <c r="R22">
        <f t="shared" si="0"/>
        <v>26.875</v>
      </c>
      <c r="S22" s="18">
        <f t="shared" si="1"/>
        <v>1.7466563786008242E-2</v>
      </c>
      <c r="T22" s="18">
        <f t="shared" si="2"/>
        <v>2.1404035777321268E-2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1720</v>
      </c>
      <c r="H23" s="9" t="s">
        <v>17</v>
      </c>
      <c r="I23" s="9" t="s">
        <v>1708</v>
      </c>
      <c r="J23" s="3" t="s">
        <v>2084</v>
      </c>
      <c r="K23" s="13" t="s">
        <v>1721</v>
      </c>
      <c r="L23" s="14" t="s">
        <v>1722</v>
      </c>
      <c r="M23" s="18">
        <f t="shared" si="3"/>
        <v>1.9062499999999982E-2</v>
      </c>
      <c r="N23">
        <f t="shared" si="4"/>
        <v>8</v>
      </c>
      <c r="P23">
        <v>21</v>
      </c>
      <c r="Q23">
        <f>COUNTIF(N:N,"21")</f>
        <v>11</v>
      </c>
      <c r="R23">
        <f t="shared" si="0"/>
        <v>26.875</v>
      </c>
      <c r="S23" s="18">
        <f t="shared" si="1"/>
        <v>1.9775883838383822E-2</v>
      </c>
      <c r="T23" s="18">
        <f t="shared" si="2"/>
        <v>2.1404035777321268E-2</v>
      </c>
    </row>
    <row r="24" spans="1:20" x14ac:dyDescent="0.25">
      <c r="A24" s="11"/>
      <c r="B24" s="12"/>
      <c r="C24" s="9" t="s">
        <v>1159</v>
      </c>
      <c r="D24" s="9" t="s">
        <v>1160</v>
      </c>
      <c r="E24" s="9" t="s">
        <v>1160</v>
      </c>
      <c r="F24" s="9" t="s">
        <v>15</v>
      </c>
      <c r="G24" s="9" t="s">
        <v>1976</v>
      </c>
      <c r="H24" s="9" t="s">
        <v>17</v>
      </c>
      <c r="I24" s="9" t="s">
        <v>1977</v>
      </c>
      <c r="J24" s="3" t="s">
        <v>2084</v>
      </c>
      <c r="K24" s="13" t="s">
        <v>1978</v>
      </c>
      <c r="L24" s="14" t="s">
        <v>1979</v>
      </c>
      <c r="M24" s="18">
        <f t="shared" si="3"/>
        <v>1.8877314814814805E-2</v>
      </c>
      <c r="N24">
        <f t="shared" si="4"/>
        <v>12</v>
      </c>
      <c r="P24">
        <v>22</v>
      </c>
      <c r="Q24">
        <f>COUNTIF(N:N,"22")</f>
        <v>12</v>
      </c>
      <c r="R24">
        <f t="shared" si="0"/>
        <v>26.875</v>
      </c>
      <c r="S24" s="18">
        <f t="shared" si="1"/>
        <v>1.8406635802469151E-2</v>
      </c>
      <c r="T24" s="18">
        <f t="shared" si="2"/>
        <v>2.1404035777321268E-2</v>
      </c>
    </row>
    <row r="25" spans="1:20" x14ac:dyDescent="0.25">
      <c r="A25" s="11"/>
      <c r="B25" s="12"/>
      <c r="C25" s="9" t="s">
        <v>29</v>
      </c>
      <c r="D25" s="9" t="s">
        <v>30</v>
      </c>
      <c r="E25" s="9" t="s">
        <v>30</v>
      </c>
      <c r="F25" s="9" t="s">
        <v>15</v>
      </c>
      <c r="G25" s="10" t="s">
        <v>12</v>
      </c>
      <c r="H25" s="5"/>
      <c r="I25" s="5"/>
      <c r="J25" s="6"/>
      <c r="K25" s="7"/>
      <c r="L25" s="8"/>
      <c r="P25">
        <v>23</v>
      </c>
      <c r="Q25">
        <f>COUNTIF(N:N,"23")</f>
        <v>17</v>
      </c>
      <c r="R25">
        <f t="shared" si="0"/>
        <v>26.875</v>
      </c>
      <c r="S25" s="18">
        <f t="shared" si="1"/>
        <v>1.8370778867102418E-2</v>
      </c>
      <c r="T25" s="18">
        <f t="shared" si="2"/>
        <v>2.1404035777321268E-2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31</v>
      </c>
      <c r="H26" s="9" t="s">
        <v>17</v>
      </c>
      <c r="I26" s="9" t="s">
        <v>18</v>
      </c>
      <c r="J26" s="3" t="s">
        <v>2084</v>
      </c>
      <c r="K26" s="13" t="s">
        <v>32</v>
      </c>
      <c r="L26" s="14" t="s">
        <v>33</v>
      </c>
      <c r="M26" s="18">
        <f t="shared" si="3"/>
        <v>1.1527777777777776E-2</v>
      </c>
      <c r="N26">
        <f t="shared" si="4"/>
        <v>3</v>
      </c>
    </row>
    <row r="27" spans="1:20" x14ac:dyDescent="0.25">
      <c r="A27" s="11"/>
      <c r="B27" s="12"/>
      <c r="C27" s="12"/>
      <c r="D27" s="12"/>
      <c r="E27" s="12"/>
      <c r="F27" s="12"/>
      <c r="G27" s="9" t="s">
        <v>34</v>
      </c>
      <c r="H27" s="9" t="s">
        <v>17</v>
      </c>
      <c r="I27" s="9" t="s">
        <v>18</v>
      </c>
      <c r="J27" s="3" t="s">
        <v>2084</v>
      </c>
      <c r="K27" s="13" t="s">
        <v>35</v>
      </c>
      <c r="L27" s="14" t="s">
        <v>36</v>
      </c>
      <c r="M27" s="18">
        <f t="shared" si="3"/>
        <v>1.3356481481481497E-2</v>
      </c>
      <c r="N27">
        <f t="shared" si="4"/>
        <v>4</v>
      </c>
      <c r="Q27" s="21">
        <f>SUM(Q2:Q25)</f>
        <v>645</v>
      </c>
    </row>
    <row r="28" spans="1:20" x14ac:dyDescent="0.25">
      <c r="A28" s="11"/>
      <c r="B28" s="12"/>
      <c r="C28" s="12"/>
      <c r="D28" s="12"/>
      <c r="E28" s="12"/>
      <c r="F28" s="12"/>
      <c r="G28" s="9" t="s">
        <v>37</v>
      </c>
      <c r="H28" s="9" t="s">
        <v>38</v>
      </c>
      <c r="I28" s="9" t="s">
        <v>18</v>
      </c>
      <c r="J28" s="3" t="s">
        <v>2084</v>
      </c>
      <c r="K28" s="13" t="s">
        <v>39</v>
      </c>
      <c r="L28" s="14" t="s">
        <v>40</v>
      </c>
      <c r="M28" s="18">
        <f t="shared" si="3"/>
        <v>1.6840277777777801E-2</v>
      </c>
      <c r="N28">
        <f t="shared" si="4"/>
        <v>7</v>
      </c>
      <c r="Q28" s="20"/>
    </row>
    <row r="29" spans="1:20" x14ac:dyDescent="0.25">
      <c r="A29" s="11"/>
      <c r="B29" s="12"/>
      <c r="C29" s="12"/>
      <c r="D29" s="12"/>
      <c r="E29" s="12"/>
      <c r="F29" s="12"/>
      <c r="G29" s="9" t="s">
        <v>41</v>
      </c>
      <c r="H29" s="9" t="s">
        <v>17</v>
      </c>
      <c r="I29" s="9" t="s">
        <v>18</v>
      </c>
      <c r="J29" s="3" t="s">
        <v>2084</v>
      </c>
      <c r="K29" s="13" t="s">
        <v>42</v>
      </c>
      <c r="L29" s="14" t="s">
        <v>43</v>
      </c>
      <c r="M29" s="18">
        <f t="shared" si="3"/>
        <v>2.9560185185185217E-2</v>
      </c>
      <c r="N29">
        <f t="shared" si="4"/>
        <v>9</v>
      </c>
      <c r="Q29" s="20"/>
    </row>
    <row r="30" spans="1:20" x14ac:dyDescent="0.25">
      <c r="A30" s="11"/>
      <c r="B30" s="12"/>
      <c r="C30" s="12"/>
      <c r="D30" s="12"/>
      <c r="E30" s="12"/>
      <c r="F30" s="12"/>
      <c r="G30" s="9" t="s">
        <v>44</v>
      </c>
      <c r="H30" s="9" t="s">
        <v>38</v>
      </c>
      <c r="I30" s="9" t="s">
        <v>18</v>
      </c>
      <c r="J30" s="3" t="s">
        <v>2084</v>
      </c>
      <c r="K30" s="13" t="s">
        <v>45</v>
      </c>
      <c r="L30" s="14" t="s">
        <v>46</v>
      </c>
      <c r="M30" s="18">
        <f t="shared" si="3"/>
        <v>2.1562499999999929E-2</v>
      </c>
      <c r="N30">
        <f t="shared" si="4"/>
        <v>13</v>
      </c>
      <c r="Q30" s="20"/>
    </row>
    <row r="31" spans="1:20" x14ac:dyDescent="0.25">
      <c r="A31" s="11"/>
      <c r="B31" s="12"/>
      <c r="C31" s="12"/>
      <c r="D31" s="12"/>
      <c r="E31" s="12"/>
      <c r="F31" s="12"/>
      <c r="G31" s="9" t="s">
        <v>47</v>
      </c>
      <c r="H31" s="9" t="s">
        <v>38</v>
      </c>
      <c r="I31" s="9" t="s">
        <v>18</v>
      </c>
      <c r="J31" s="3" t="s">
        <v>2084</v>
      </c>
      <c r="K31" s="13" t="s">
        <v>48</v>
      </c>
      <c r="L31" s="14" t="s">
        <v>49</v>
      </c>
      <c r="M31" s="18">
        <f t="shared" si="3"/>
        <v>2.6539351851851856E-2</v>
      </c>
      <c r="N31">
        <f t="shared" si="4"/>
        <v>15</v>
      </c>
      <c r="Q31" s="20"/>
    </row>
    <row r="32" spans="1:20" x14ac:dyDescent="0.25">
      <c r="A32" s="11"/>
      <c r="B32" s="12"/>
      <c r="C32" s="12"/>
      <c r="D32" s="12"/>
      <c r="E32" s="12"/>
      <c r="F32" s="12"/>
      <c r="G32" s="9" t="s">
        <v>831</v>
      </c>
      <c r="H32" s="9" t="s">
        <v>38</v>
      </c>
      <c r="I32" s="9" t="s">
        <v>493</v>
      </c>
      <c r="J32" s="3" t="s">
        <v>2084</v>
      </c>
      <c r="K32" s="13" t="s">
        <v>832</v>
      </c>
      <c r="L32" s="14" t="s">
        <v>833</v>
      </c>
      <c r="M32" s="18">
        <f t="shared" si="3"/>
        <v>3.8877314814814823E-2</v>
      </c>
      <c r="N32">
        <f t="shared" si="4"/>
        <v>8</v>
      </c>
      <c r="Q32" s="20"/>
    </row>
    <row r="33" spans="1:17" x14ac:dyDescent="0.25">
      <c r="A33" s="11"/>
      <c r="B33" s="12"/>
      <c r="C33" s="12"/>
      <c r="D33" s="12"/>
      <c r="E33" s="12"/>
      <c r="F33" s="12"/>
      <c r="G33" s="9" t="s">
        <v>834</v>
      </c>
      <c r="H33" s="9" t="s">
        <v>38</v>
      </c>
      <c r="I33" s="9" t="s">
        <v>493</v>
      </c>
      <c r="J33" s="3" t="s">
        <v>2084</v>
      </c>
      <c r="K33" s="13" t="s">
        <v>835</v>
      </c>
      <c r="L33" s="14" t="s">
        <v>836</v>
      </c>
      <c r="M33" s="18">
        <f t="shared" si="3"/>
        <v>3.5104166666666714E-2</v>
      </c>
      <c r="N33">
        <f t="shared" si="4"/>
        <v>12</v>
      </c>
      <c r="Q33" s="20"/>
    </row>
    <row r="34" spans="1:17" x14ac:dyDescent="0.25">
      <c r="A34" s="11"/>
      <c r="B34" s="12"/>
      <c r="C34" s="12"/>
      <c r="D34" s="12"/>
      <c r="E34" s="12"/>
      <c r="F34" s="12"/>
      <c r="G34" s="9" t="s">
        <v>1291</v>
      </c>
      <c r="H34" s="9" t="s">
        <v>38</v>
      </c>
      <c r="I34" s="9" t="s">
        <v>989</v>
      </c>
      <c r="J34" s="3" t="s">
        <v>2084</v>
      </c>
      <c r="K34" s="13" t="s">
        <v>1292</v>
      </c>
      <c r="L34" s="14" t="s">
        <v>1293</v>
      </c>
      <c r="M34" s="18">
        <f t="shared" si="3"/>
        <v>1.7858796296296275E-2</v>
      </c>
      <c r="N34">
        <f t="shared" si="4"/>
        <v>7</v>
      </c>
      <c r="Q34" s="20"/>
    </row>
    <row r="35" spans="1:17" x14ac:dyDescent="0.25">
      <c r="A35" s="11"/>
      <c r="B35" s="12"/>
      <c r="C35" s="12"/>
      <c r="D35" s="12"/>
      <c r="E35" s="12"/>
      <c r="F35" s="12"/>
      <c r="G35" s="9" t="s">
        <v>1294</v>
      </c>
      <c r="H35" s="9" t="s">
        <v>38</v>
      </c>
      <c r="I35" s="9" t="s">
        <v>989</v>
      </c>
      <c r="J35" s="3" t="s">
        <v>2084</v>
      </c>
      <c r="K35" s="13" t="s">
        <v>1295</v>
      </c>
      <c r="L35" s="14" t="s">
        <v>1296</v>
      </c>
      <c r="M35" s="18">
        <f t="shared" si="3"/>
        <v>3.1006944444444517E-2</v>
      </c>
      <c r="N35">
        <f t="shared" si="4"/>
        <v>12</v>
      </c>
      <c r="Q35" s="20"/>
    </row>
    <row r="36" spans="1:17" x14ac:dyDescent="0.25">
      <c r="A36" s="11"/>
      <c r="B36" s="12"/>
      <c r="C36" s="12"/>
      <c r="D36" s="12"/>
      <c r="E36" s="12"/>
      <c r="F36" s="12"/>
      <c r="G36" s="9" t="s">
        <v>1297</v>
      </c>
      <c r="H36" s="9" t="s">
        <v>38</v>
      </c>
      <c r="I36" s="9" t="s">
        <v>989</v>
      </c>
      <c r="J36" s="3" t="s">
        <v>2084</v>
      </c>
      <c r="K36" s="13" t="s">
        <v>1298</v>
      </c>
      <c r="L36" s="14" t="s">
        <v>1299</v>
      </c>
      <c r="M36" s="18">
        <f t="shared" si="3"/>
        <v>2.6273148148148184E-2</v>
      </c>
      <c r="N36">
        <f t="shared" si="4"/>
        <v>14</v>
      </c>
      <c r="Q36" s="20"/>
    </row>
    <row r="37" spans="1:17" x14ac:dyDescent="0.25">
      <c r="A37" s="11"/>
      <c r="B37" s="12"/>
      <c r="C37" s="12"/>
      <c r="D37" s="12"/>
      <c r="E37" s="12"/>
      <c r="F37" s="12"/>
      <c r="G37" s="9" t="s">
        <v>1383</v>
      </c>
      <c r="H37" s="9" t="s">
        <v>38</v>
      </c>
      <c r="I37" s="9" t="s">
        <v>1377</v>
      </c>
      <c r="J37" s="3" t="s">
        <v>2084</v>
      </c>
      <c r="K37" s="13" t="s">
        <v>1384</v>
      </c>
      <c r="L37" s="14" t="s">
        <v>1385</v>
      </c>
      <c r="M37" s="18">
        <f t="shared" si="3"/>
        <v>1.800925925925928E-2</v>
      </c>
      <c r="N37">
        <f t="shared" si="4"/>
        <v>4</v>
      </c>
    </row>
    <row r="38" spans="1:17" x14ac:dyDescent="0.25">
      <c r="A38" s="11"/>
      <c r="B38" s="12"/>
      <c r="C38" s="12"/>
      <c r="D38" s="12"/>
      <c r="E38" s="12"/>
      <c r="F38" s="12"/>
      <c r="G38" s="9" t="s">
        <v>1386</v>
      </c>
      <c r="H38" s="9" t="s">
        <v>38</v>
      </c>
      <c r="I38" s="9" t="s">
        <v>1377</v>
      </c>
      <c r="J38" s="3" t="s">
        <v>2084</v>
      </c>
      <c r="K38" s="13" t="s">
        <v>1387</v>
      </c>
      <c r="L38" s="14" t="s">
        <v>1388</v>
      </c>
      <c r="M38" s="18">
        <f t="shared" si="3"/>
        <v>1.5775462962962949E-2</v>
      </c>
      <c r="N38">
        <f t="shared" si="4"/>
        <v>5</v>
      </c>
    </row>
    <row r="39" spans="1:17" x14ac:dyDescent="0.25">
      <c r="A39" s="11"/>
      <c r="B39" s="12"/>
      <c r="C39" s="12"/>
      <c r="D39" s="12"/>
      <c r="E39" s="12"/>
      <c r="F39" s="12"/>
      <c r="G39" s="9" t="s">
        <v>1389</v>
      </c>
      <c r="H39" s="9" t="s">
        <v>38</v>
      </c>
      <c r="I39" s="9" t="s">
        <v>1377</v>
      </c>
      <c r="J39" s="3" t="s">
        <v>2084</v>
      </c>
      <c r="K39" s="13" t="s">
        <v>1390</v>
      </c>
      <c r="L39" s="14" t="s">
        <v>1391</v>
      </c>
      <c r="M39" s="18">
        <f t="shared" si="3"/>
        <v>1.6574074074074074E-2</v>
      </c>
      <c r="N39">
        <f t="shared" si="4"/>
        <v>7</v>
      </c>
    </row>
    <row r="40" spans="1:17" x14ac:dyDescent="0.25">
      <c r="A40" s="11"/>
      <c r="B40" s="12"/>
      <c r="C40" s="12"/>
      <c r="D40" s="12"/>
      <c r="E40" s="12"/>
      <c r="F40" s="12"/>
      <c r="G40" s="9" t="s">
        <v>1392</v>
      </c>
      <c r="H40" s="9" t="s">
        <v>38</v>
      </c>
      <c r="I40" s="9" t="s">
        <v>1377</v>
      </c>
      <c r="J40" s="3" t="s">
        <v>2084</v>
      </c>
      <c r="K40" s="13" t="s">
        <v>1393</v>
      </c>
      <c r="L40" s="14" t="s">
        <v>1394</v>
      </c>
      <c r="M40" s="18">
        <f t="shared" si="3"/>
        <v>1.9571759259259247E-2</v>
      </c>
      <c r="N40">
        <f t="shared" si="4"/>
        <v>11</v>
      </c>
    </row>
    <row r="41" spans="1:17" x14ac:dyDescent="0.25">
      <c r="A41" s="11"/>
      <c r="B41" s="12"/>
      <c r="C41" s="12"/>
      <c r="D41" s="12"/>
      <c r="E41" s="12"/>
      <c r="F41" s="12"/>
      <c r="G41" s="9" t="s">
        <v>1723</v>
      </c>
      <c r="H41" s="9" t="s">
        <v>38</v>
      </c>
      <c r="I41" s="9" t="s">
        <v>1708</v>
      </c>
      <c r="J41" s="3" t="s">
        <v>2084</v>
      </c>
      <c r="K41" s="13" t="s">
        <v>1724</v>
      </c>
      <c r="L41" s="14" t="s">
        <v>1725</v>
      </c>
      <c r="M41" s="18">
        <f t="shared" si="3"/>
        <v>1.664351851851853E-2</v>
      </c>
      <c r="N41">
        <f t="shared" si="4"/>
        <v>6</v>
      </c>
    </row>
    <row r="42" spans="1:17" x14ac:dyDescent="0.25">
      <c r="A42" s="11"/>
      <c r="B42" s="12"/>
      <c r="C42" s="12"/>
      <c r="D42" s="12"/>
      <c r="E42" s="12"/>
      <c r="F42" s="12"/>
      <c r="G42" s="9" t="s">
        <v>1726</v>
      </c>
      <c r="H42" s="9" t="s">
        <v>17</v>
      </c>
      <c r="I42" s="9" t="s">
        <v>1708</v>
      </c>
      <c r="J42" s="3" t="s">
        <v>2084</v>
      </c>
      <c r="K42" s="13" t="s">
        <v>1727</v>
      </c>
      <c r="L42" s="14" t="s">
        <v>1728</v>
      </c>
      <c r="M42" s="18">
        <f t="shared" si="3"/>
        <v>1.6701388888888835E-2</v>
      </c>
      <c r="N42">
        <f t="shared" si="4"/>
        <v>7</v>
      </c>
    </row>
    <row r="43" spans="1:17" x14ac:dyDescent="0.25">
      <c r="A43" s="11"/>
      <c r="B43" s="12"/>
      <c r="C43" s="12"/>
      <c r="D43" s="12"/>
      <c r="E43" s="12"/>
      <c r="F43" s="12"/>
      <c r="G43" s="9" t="s">
        <v>1729</v>
      </c>
      <c r="H43" s="9" t="s">
        <v>38</v>
      </c>
      <c r="I43" s="9" t="s">
        <v>1708</v>
      </c>
      <c r="J43" s="3" t="s">
        <v>2084</v>
      </c>
      <c r="K43" s="13" t="s">
        <v>1730</v>
      </c>
      <c r="L43" s="14" t="s">
        <v>1731</v>
      </c>
      <c r="M43" s="18">
        <f t="shared" si="3"/>
        <v>2.33680555555556E-2</v>
      </c>
      <c r="N43">
        <f t="shared" si="4"/>
        <v>9</v>
      </c>
    </row>
    <row r="44" spans="1:17" x14ac:dyDescent="0.25">
      <c r="A44" s="11"/>
      <c r="B44" s="12"/>
      <c r="C44" s="12"/>
      <c r="D44" s="12"/>
      <c r="E44" s="12"/>
      <c r="F44" s="12"/>
      <c r="G44" s="9" t="s">
        <v>1732</v>
      </c>
      <c r="H44" s="9" t="s">
        <v>38</v>
      </c>
      <c r="I44" s="9" t="s">
        <v>1708</v>
      </c>
      <c r="J44" s="3" t="s">
        <v>2084</v>
      </c>
      <c r="K44" s="13" t="s">
        <v>1733</v>
      </c>
      <c r="L44" s="14" t="s">
        <v>1734</v>
      </c>
      <c r="M44" s="18">
        <f t="shared" si="3"/>
        <v>2.3611111111111138E-2</v>
      </c>
      <c r="N44">
        <f t="shared" si="4"/>
        <v>11</v>
      </c>
    </row>
    <row r="45" spans="1:17" x14ac:dyDescent="0.25">
      <c r="A45" s="11"/>
      <c r="B45" s="12"/>
      <c r="C45" s="12"/>
      <c r="D45" s="12"/>
      <c r="E45" s="12"/>
      <c r="F45" s="12"/>
      <c r="G45" s="9" t="s">
        <v>1735</v>
      </c>
      <c r="H45" s="9" t="s">
        <v>38</v>
      </c>
      <c r="I45" s="9" t="s">
        <v>1708</v>
      </c>
      <c r="J45" s="3" t="s">
        <v>2084</v>
      </c>
      <c r="K45" s="13" t="s">
        <v>1736</v>
      </c>
      <c r="L45" s="14" t="s">
        <v>1737</v>
      </c>
      <c r="M45" s="18">
        <f t="shared" si="3"/>
        <v>3.228009259259268E-2</v>
      </c>
      <c r="N45">
        <f t="shared" si="4"/>
        <v>14</v>
      </c>
    </row>
    <row r="46" spans="1:17" x14ac:dyDescent="0.25">
      <c r="A46" s="11"/>
      <c r="B46" s="12"/>
      <c r="C46" s="9" t="s">
        <v>50</v>
      </c>
      <c r="D46" s="9" t="s">
        <v>51</v>
      </c>
      <c r="E46" s="9" t="s">
        <v>51</v>
      </c>
      <c r="F46" s="9" t="s">
        <v>15</v>
      </c>
      <c r="G46" s="10" t="s">
        <v>12</v>
      </c>
      <c r="H46" s="5"/>
      <c r="I46" s="5"/>
      <c r="J46" s="6"/>
      <c r="K46" s="7"/>
      <c r="L46" s="8"/>
    </row>
    <row r="47" spans="1:17" x14ac:dyDescent="0.25">
      <c r="A47" s="11"/>
      <c r="B47" s="12"/>
      <c r="C47" s="12"/>
      <c r="D47" s="12"/>
      <c r="E47" s="12"/>
      <c r="F47" s="12"/>
      <c r="G47" s="9" t="s">
        <v>52</v>
      </c>
      <c r="H47" s="9" t="s">
        <v>38</v>
      </c>
      <c r="I47" s="9" t="s">
        <v>18</v>
      </c>
      <c r="J47" s="3" t="s">
        <v>2084</v>
      </c>
      <c r="K47" s="13" t="s">
        <v>53</v>
      </c>
      <c r="L47" s="14" t="s">
        <v>54</v>
      </c>
      <c r="M47" s="18">
        <f t="shared" si="3"/>
        <v>1.700231481481479E-2</v>
      </c>
      <c r="N47">
        <f t="shared" si="4"/>
        <v>3</v>
      </c>
    </row>
    <row r="48" spans="1:17" x14ac:dyDescent="0.25">
      <c r="A48" s="11"/>
      <c r="B48" s="12"/>
      <c r="C48" s="12"/>
      <c r="D48" s="12"/>
      <c r="E48" s="12"/>
      <c r="F48" s="12"/>
      <c r="G48" s="9" t="s">
        <v>55</v>
      </c>
      <c r="H48" s="9" t="s">
        <v>38</v>
      </c>
      <c r="I48" s="9" t="s">
        <v>18</v>
      </c>
      <c r="J48" s="3" t="s">
        <v>2084</v>
      </c>
      <c r="K48" s="13" t="s">
        <v>56</v>
      </c>
      <c r="L48" s="14" t="s">
        <v>57</v>
      </c>
      <c r="M48" s="18">
        <f t="shared" si="3"/>
        <v>2.2523148148148125E-2</v>
      </c>
      <c r="N48">
        <f t="shared" si="4"/>
        <v>5</v>
      </c>
    </row>
    <row r="49" spans="1:15" x14ac:dyDescent="0.25">
      <c r="A49" s="11"/>
      <c r="B49" s="12"/>
      <c r="C49" s="12"/>
      <c r="D49" s="12"/>
      <c r="E49" s="12"/>
      <c r="F49" s="12"/>
      <c r="G49" s="9" t="s">
        <v>58</v>
      </c>
      <c r="H49" s="9" t="s">
        <v>38</v>
      </c>
      <c r="I49" s="9" t="s">
        <v>18</v>
      </c>
      <c r="J49" s="3" t="s">
        <v>2084</v>
      </c>
      <c r="K49" s="13" t="s">
        <v>59</v>
      </c>
      <c r="L49" s="14" t="s">
        <v>60</v>
      </c>
      <c r="M49" s="18">
        <f t="shared" si="3"/>
        <v>2.2939814814814774E-2</v>
      </c>
      <c r="N49">
        <f t="shared" si="4"/>
        <v>7</v>
      </c>
    </row>
    <row r="50" spans="1:15" x14ac:dyDescent="0.25">
      <c r="A50" s="11"/>
      <c r="B50" s="12"/>
      <c r="C50" s="9" t="s">
        <v>61</v>
      </c>
      <c r="D50" s="9" t="s">
        <v>62</v>
      </c>
      <c r="E50" s="9" t="s">
        <v>62</v>
      </c>
      <c r="F50" s="9" t="s">
        <v>15</v>
      </c>
      <c r="G50" s="10" t="s">
        <v>12</v>
      </c>
      <c r="H50" s="5"/>
      <c r="I50" s="5"/>
      <c r="J50" s="6"/>
      <c r="K50" s="7"/>
      <c r="L50" s="8"/>
    </row>
    <row r="51" spans="1:15" x14ac:dyDescent="0.25">
      <c r="A51" s="11"/>
      <c r="B51" s="12"/>
      <c r="C51" s="12"/>
      <c r="D51" s="12"/>
      <c r="E51" s="12"/>
      <c r="F51" s="12"/>
      <c r="G51" s="9" t="s">
        <v>63</v>
      </c>
      <c r="H51" s="9" t="s">
        <v>17</v>
      </c>
      <c r="I51" s="9" t="s">
        <v>18</v>
      </c>
      <c r="J51" s="3" t="s">
        <v>2084</v>
      </c>
      <c r="K51" s="13" t="s">
        <v>64</v>
      </c>
      <c r="L51" s="14" t="s">
        <v>65</v>
      </c>
      <c r="M51" s="18">
        <f t="shared" si="3"/>
        <v>1.7557870370370376E-2</v>
      </c>
      <c r="N51">
        <f t="shared" si="4"/>
        <v>19</v>
      </c>
    </row>
    <row r="52" spans="1:15" x14ac:dyDescent="0.25">
      <c r="A52" s="11"/>
      <c r="B52" s="12"/>
      <c r="C52" s="12"/>
      <c r="D52" s="12"/>
      <c r="E52" s="12"/>
      <c r="F52" s="12"/>
      <c r="G52" s="9" t="s">
        <v>66</v>
      </c>
      <c r="H52" s="9" t="s">
        <v>17</v>
      </c>
      <c r="I52" s="9" t="s">
        <v>18</v>
      </c>
      <c r="J52" s="3" t="s">
        <v>2084</v>
      </c>
      <c r="K52" s="13" t="s">
        <v>67</v>
      </c>
      <c r="L52" s="14" t="s">
        <v>68</v>
      </c>
      <c r="M52" s="18">
        <f t="shared" si="3"/>
        <v>1.4976851851851936E-2</v>
      </c>
      <c r="N52">
        <f t="shared" si="4"/>
        <v>20</v>
      </c>
    </row>
    <row r="53" spans="1:15" x14ac:dyDescent="0.25">
      <c r="A53" s="11"/>
      <c r="B53" s="12"/>
      <c r="C53" s="12"/>
      <c r="D53" s="12"/>
      <c r="E53" s="12"/>
      <c r="F53" s="12"/>
      <c r="G53" s="9" t="s">
        <v>69</v>
      </c>
      <c r="H53" s="9" t="s">
        <v>17</v>
      </c>
      <c r="I53" s="9" t="s">
        <v>18</v>
      </c>
      <c r="J53" s="3" t="s">
        <v>2084</v>
      </c>
      <c r="K53" s="13" t="s">
        <v>70</v>
      </c>
      <c r="L53" s="14" t="s">
        <v>71</v>
      </c>
      <c r="M53" s="18">
        <f t="shared" si="3"/>
        <v>1.7476851851851882E-2</v>
      </c>
      <c r="N53">
        <f t="shared" si="4"/>
        <v>20</v>
      </c>
    </row>
    <row r="54" spans="1:15" x14ac:dyDescent="0.25">
      <c r="A54" s="11"/>
      <c r="B54" s="12"/>
      <c r="C54" s="12"/>
      <c r="D54" s="12"/>
      <c r="E54" s="12"/>
      <c r="F54" s="12"/>
      <c r="G54" s="9" t="s">
        <v>72</v>
      </c>
      <c r="H54" s="9" t="s">
        <v>17</v>
      </c>
      <c r="I54" s="9" t="s">
        <v>18</v>
      </c>
      <c r="J54" s="3" t="s">
        <v>2084</v>
      </c>
      <c r="K54" s="13" t="s">
        <v>73</v>
      </c>
      <c r="L54" s="14" t="s">
        <v>74</v>
      </c>
      <c r="M54" s="18">
        <f t="shared" si="3"/>
        <v>1.6134259259259265E-2</v>
      </c>
      <c r="N54">
        <f t="shared" si="4"/>
        <v>22</v>
      </c>
    </row>
    <row r="55" spans="1:15" x14ac:dyDescent="0.25">
      <c r="A55" s="11"/>
      <c r="B55" s="12"/>
      <c r="C55" s="12"/>
      <c r="D55" s="12"/>
      <c r="E55" s="12"/>
      <c r="F55" s="12"/>
      <c r="G55" s="9" t="s">
        <v>75</v>
      </c>
      <c r="H55" s="9" t="s">
        <v>17</v>
      </c>
      <c r="I55" s="9" t="s">
        <v>18</v>
      </c>
      <c r="J55" s="3" t="s">
        <v>2084</v>
      </c>
      <c r="K55" s="13" t="s">
        <v>76</v>
      </c>
      <c r="L55" s="14" t="s">
        <v>77</v>
      </c>
      <c r="M55" s="18">
        <f t="shared" si="3"/>
        <v>1.8275462962962896E-2</v>
      </c>
      <c r="N55">
        <f t="shared" si="4"/>
        <v>22</v>
      </c>
    </row>
    <row r="56" spans="1:15" x14ac:dyDescent="0.25">
      <c r="A56" s="11"/>
      <c r="B56" s="12"/>
      <c r="C56" s="12"/>
      <c r="D56" s="12"/>
      <c r="E56" s="12"/>
      <c r="F56" s="12"/>
      <c r="G56" s="9" t="s">
        <v>78</v>
      </c>
      <c r="H56" s="9" t="s">
        <v>17</v>
      </c>
      <c r="I56" s="9" t="s">
        <v>18</v>
      </c>
      <c r="J56" s="3" t="s">
        <v>2084</v>
      </c>
      <c r="K56" s="13" t="s">
        <v>79</v>
      </c>
      <c r="L56" s="14" t="s">
        <v>80</v>
      </c>
      <c r="M56" s="18">
        <f t="shared" si="3"/>
        <v>1.7083333333333339E-2</v>
      </c>
      <c r="N56">
        <f t="shared" si="4"/>
        <v>23</v>
      </c>
    </row>
    <row r="57" spans="1:15" x14ac:dyDescent="0.25">
      <c r="A57" s="11"/>
      <c r="B57" s="12"/>
      <c r="C57" s="12"/>
      <c r="D57" s="12"/>
      <c r="E57" s="12"/>
      <c r="F57" s="12"/>
      <c r="G57" s="9" t="s">
        <v>81</v>
      </c>
      <c r="H57" s="9" t="s">
        <v>17</v>
      </c>
      <c r="I57" s="9" t="s">
        <v>18</v>
      </c>
      <c r="J57" s="3" t="s">
        <v>2084</v>
      </c>
      <c r="K57" s="13" t="s">
        <v>82</v>
      </c>
      <c r="L57" s="14" t="s">
        <v>83</v>
      </c>
      <c r="M57" s="18">
        <f t="shared" si="3"/>
        <v>2.0983796296296209E-2</v>
      </c>
      <c r="N57">
        <f t="shared" si="4"/>
        <v>23</v>
      </c>
    </row>
    <row r="58" spans="1:15" x14ac:dyDescent="0.25">
      <c r="A58" s="11"/>
      <c r="B58" s="12"/>
      <c r="C58" s="12"/>
      <c r="D58" s="12"/>
      <c r="E58" s="12"/>
      <c r="F58" s="12"/>
      <c r="G58" s="9" t="s">
        <v>837</v>
      </c>
      <c r="H58" s="9" t="s">
        <v>17</v>
      </c>
      <c r="I58" s="9" t="s">
        <v>493</v>
      </c>
      <c r="J58" s="3" t="s">
        <v>2084</v>
      </c>
      <c r="K58" s="13" t="s">
        <v>838</v>
      </c>
      <c r="L58" s="14" t="s">
        <v>839</v>
      </c>
      <c r="M58" s="18">
        <f t="shared" si="3"/>
        <v>1.8958333333333334E-2</v>
      </c>
      <c r="N58">
        <v>0</v>
      </c>
      <c r="O58" s="20">
        <v>1.8749999999999999E-2</v>
      </c>
    </row>
    <row r="59" spans="1:15" x14ac:dyDescent="0.25">
      <c r="A59" s="11"/>
      <c r="B59" s="12"/>
      <c r="C59" s="12"/>
      <c r="D59" s="12"/>
      <c r="E59" s="12"/>
      <c r="F59" s="12"/>
      <c r="G59" s="9" t="s">
        <v>840</v>
      </c>
      <c r="H59" s="9" t="s">
        <v>17</v>
      </c>
      <c r="I59" s="9" t="s">
        <v>493</v>
      </c>
      <c r="J59" s="3" t="s">
        <v>2084</v>
      </c>
      <c r="K59" s="13" t="s">
        <v>841</v>
      </c>
      <c r="L59" s="14" t="s">
        <v>842</v>
      </c>
      <c r="M59" s="18">
        <f t="shared" si="3"/>
        <v>1.5706018518518529E-2</v>
      </c>
      <c r="N59">
        <f t="shared" si="4"/>
        <v>1</v>
      </c>
    </row>
    <row r="60" spans="1:15" x14ac:dyDescent="0.25">
      <c r="A60" s="11"/>
      <c r="B60" s="12"/>
      <c r="C60" s="12"/>
      <c r="D60" s="12"/>
      <c r="E60" s="12"/>
      <c r="F60" s="12"/>
      <c r="G60" s="9" t="s">
        <v>843</v>
      </c>
      <c r="H60" s="9" t="s">
        <v>17</v>
      </c>
      <c r="I60" s="9" t="s">
        <v>493</v>
      </c>
      <c r="J60" s="3" t="s">
        <v>2084</v>
      </c>
      <c r="K60" s="13" t="s">
        <v>844</v>
      </c>
      <c r="L60" s="14" t="s">
        <v>845</v>
      </c>
      <c r="M60" s="18">
        <f t="shared" si="3"/>
        <v>1.5324074074074073E-2</v>
      </c>
      <c r="N60">
        <f t="shared" si="4"/>
        <v>2</v>
      </c>
    </row>
    <row r="61" spans="1:15" x14ac:dyDescent="0.25">
      <c r="A61" s="11"/>
      <c r="B61" s="12"/>
      <c r="C61" s="12"/>
      <c r="D61" s="12"/>
      <c r="E61" s="12"/>
      <c r="F61" s="12"/>
      <c r="G61" s="9" t="s">
        <v>846</v>
      </c>
      <c r="H61" s="9" t="s">
        <v>17</v>
      </c>
      <c r="I61" s="9" t="s">
        <v>493</v>
      </c>
      <c r="J61" s="3" t="s">
        <v>2084</v>
      </c>
      <c r="K61" s="13" t="s">
        <v>847</v>
      </c>
      <c r="L61" s="14" t="s">
        <v>848</v>
      </c>
      <c r="M61" s="18">
        <f t="shared" si="3"/>
        <v>1.5370370370370368E-2</v>
      </c>
      <c r="N61">
        <f t="shared" si="4"/>
        <v>2</v>
      </c>
    </row>
    <row r="62" spans="1:15" x14ac:dyDescent="0.25">
      <c r="A62" s="11"/>
      <c r="B62" s="12"/>
      <c r="C62" s="12"/>
      <c r="D62" s="12"/>
      <c r="E62" s="12"/>
      <c r="F62" s="12"/>
      <c r="G62" s="9" t="s">
        <v>849</v>
      </c>
      <c r="H62" s="9" t="s">
        <v>17</v>
      </c>
      <c r="I62" s="9" t="s">
        <v>493</v>
      </c>
      <c r="J62" s="3" t="s">
        <v>2084</v>
      </c>
      <c r="K62" s="13" t="s">
        <v>850</v>
      </c>
      <c r="L62" s="14" t="s">
        <v>851</v>
      </c>
      <c r="M62" s="18">
        <f t="shared" si="3"/>
        <v>1.6469907407407391E-2</v>
      </c>
      <c r="N62">
        <f t="shared" si="4"/>
        <v>4</v>
      </c>
    </row>
    <row r="63" spans="1:15" x14ac:dyDescent="0.25">
      <c r="A63" s="11"/>
      <c r="B63" s="12"/>
      <c r="C63" s="12"/>
      <c r="D63" s="12"/>
      <c r="E63" s="12"/>
      <c r="F63" s="12"/>
      <c r="G63" s="9" t="s">
        <v>852</v>
      </c>
      <c r="H63" s="9" t="s">
        <v>17</v>
      </c>
      <c r="I63" s="9" t="s">
        <v>493</v>
      </c>
      <c r="J63" s="3" t="s">
        <v>2084</v>
      </c>
      <c r="K63" s="13" t="s">
        <v>853</v>
      </c>
      <c r="L63" s="14" t="s">
        <v>854</v>
      </c>
      <c r="M63" s="18">
        <f t="shared" si="3"/>
        <v>1.8148148148148135E-2</v>
      </c>
      <c r="N63">
        <f t="shared" si="4"/>
        <v>4</v>
      </c>
    </row>
    <row r="64" spans="1:15" x14ac:dyDescent="0.25">
      <c r="A64" s="11"/>
      <c r="B64" s="12"/>
      <c r="C64" s="12"/>
      <c r="D64" s="12"/>
      <c r="E64" s="12"/>
      <c r="F64" s="12"/>
      <c r="G64" s="9" t="s">
        <v>855</v>
      </c>
      <c r="H64" s="9" t="s">
        <v>17</v>
      </c>
      <c r="I64" s="9" t="s">
        <v>493</v>
      </c>
      <c r="J64" s="3" t="s">
        <v>2084</v>
      </c>
      <c r="K64" s="13" t="s">
        <v>856</v>
      </c>
      <c r="L64" s="14" t="s">
        <v>857</v>
      </c>
      <c r="M64" s="18">
        <f t="shared" si="3"/>
        <v>1.5034722222222213E-2</v>
      </c>
      <c r="N64">
        <f t="shared" si="4"/>
        <v>5</v>
      </c>
    </row>
    <row r="65" spans="1:14" x14ac:dyDescent="0.25">
      <c r="A65" s="11"/>
      <c r="B65" s="12"/>
      <c r="C65" s="12"/>
      <c r="D65" s="12"/>
      <c r="E65" s="12"/>
      <c r="F65" s="12"/>
      <c r="G65" s="9" t="s">
        <v>858</v>
      </c>
      <c r="H65" s="9" t="s">
        <v>17</v>
      </c>
      <c r="I65" s="9" t="s">
        <v>493</v>
      </c>
      <c r="J65" s="3" t="s">
        <v>2084</v>
      </c>
      <c r="K65" s="13" t="s">
        <v>859</v>
      </c>
      <c r="L65" s="14" t="s">
        <v>860</v>
      </c>
      <c r="M65" s="18">
        <f t="shared" si="3"/>
        <v>1.8090277777777775E-2</v>
      </c>
      <c r="N65">
        <f t="shared" si="4"/>
        <v>5</v>
      </c>
    </row>
    <row r="66" spans="1:14" x14ac:dyDescent="0.25">
      <c r="A66" s="11"/>
      <c r="B66" s="12"/>
      <c r="C66" s="12"/>
      <c r="D66" s="12"/>
      <c r="E66" s="12"/>
      <c r="F66" s="12"/>
      <c r="G66" s="9" t="s">
        <v>861</v>
      </c>
      <c r="H66" s="9" t="s">
        <v>17</v>
      </c>
      <c r="I66" s="9" t="s">
        <v>493</v>
      </c>
      <c r="J66" s="3" t="s">
        <v>2084</v>
      </c>
      <c r="K66" s="13" t="s">
        <v>862</v>
      </c>
      <c r="L66" s="14" t="s">
        <v>863</v>
      </c>
      <c r="M66" s="18">
        <f t="shared" si="3"/>
        <v>1.5775462962962922E-2</v>
      </c>
      <c r="N66">
        <f t="shared" si="4"/>
        <v>5</v>
      </c>
    </row>
    <row r="67" spans="1:14" x14ac:dyDescent="0.25">
      <c r="A67" s="11"/>
      <c r="B67" s="12"/>
      <c r="C67" s="12"/>
      <c r="D67" s="12"/>
      <c r="E67" s="12"/>
      <c r="F67" s="12"/>
      <c r="G67" s="9" t="s">
        <v>864</v>
      </c>
      <c r="H67" s="9" t="s">
        <v>17</v>
      </c>
      <c r="I67" s="9" t="s">
        <v>493</v>
      </c>
      <c r="J67" s="3" t="s">
        <v>2084</v>
      </c>
      <c r="K67" s="13" t="s">
        <v>865</v>
      </c>
      <c r="L67" s="14" t="s">
        <v>866</v>
      </c>
      <c r="M67" s="18">
        <f t="shared" ref="M67:M130" si="5">L67-K67</f>
        <v>3.2071759259259314E-2</v>
      </c>
      <c r="N67">
        <f t="shared" ref="N67:N130" si="6">HOUR(K67)</f>
        <v>6</v>
      </c>
    </row>
    <row r="68" spans="1:14" x14ac:dyDescent="0.25">
      <c r="A68" s="11"/>
      <c r="B68" s="12"/>
      <c r="C68" s="12"/>
      <c r="D68" s="12"/>
      <c r="E68" s="12"/>
      <c r="F68" s="12"/>
      <c r="G68" s="9" t="s">
        <v>867</v>
      </c>
      <c r="H68" s="9" t="s">
        <v>17</v>
      </c>
      <c r="I68" s="9" t="s">
        <v>493</v>
      </c>
      <c r="J68" s="3" t="s">
        <v>2084</v>
      </c>
      <c r="K68" s="13" t="s">
        <v>868</v>
      </c>
      <c r="L68" s="14" t="s">
        <v>869</v>
      </c>
      <c r="M68" s="18">
        <f t="shared" si="5"/>
        <v>3.0543981481481519E-2</v>
      </c>
      <c r="N68">
        <f t="shared" si="6"/>
        <v>7</v>
      </c>
    </row>
    <row r="69" spans="1:14" x14ac:dyDescent="0.25">
      <c r="A69" s="11"/>
      <c r="B69" s="12"/>
      <c r="C69" s="12"/>
      <c r="D69" s="12"/>
      <c r="E69" s="12"/>
      <c r="F69" s="12"/>
      <c r="G69" s="9" t="s">
        <v>870</v>
      </c>
      <c r="H69" s="9" t="s">
        <v>17</v>
      </c>
      <c r="I69" s="9" t="s">
        <v>493</v>
      </c>
      <c r="J69" s="3" t="s">
        <v>2084</v>
      </c>
      <c r="K69" s="13" t="s">
        <v>871</v>
      </c>
      <c r="L69" s="14" t="s">
        <v>872</v>
      </c>
      <c r="M69" s="18">
        <f t="shared" si="5"/>
        <v>4.5682870370370388E-2</v>
      </c>
      <c r="N69">
        <f t="shared" si="6"/>
        <v>8</v>
      </c>
    </row>
    <row r="70" spans="1:14" x14ac:dyDescent="0.25">
      <c r="A70" s="11"/>
      <c r="B70" s="12"/>
      <c r="C70" s="12"/>
      <c r="D70" s="12"/>
      <c r="E70" s="12"/>
      <c r="F70" s="12"/>
      <c r="G70" s="9" t="s">
        <v>873</v>
      </c>
      <c r="H70" s="9" t="s">
        <v>17</v>
      </c>
      <c r="I70" s="9" t="s">
        <v>493</v>
      </c>
      <c r="J70" s="3" t="s">
        <v>2084</v>
      </c>
      <c r="K70" s="13" t="s">
        <v>874</v>
      </c>
      <c r="L70" s="14" t="s">
        <v>875</v>
      </c>
      <c r="M70" s="18">
        <f t="shared" si="5"/>
        <v>6.0011574074074037E-2</v>
      </c>
      <c r="N70">
        <f t="shared" si="6"/>
        <v>8</v>
      </c>
    </row>
    <row r="71" spans="1:14" x14ac:dyDescent="0.25">
      <c r="A71" s="11"/>
      <c r="B71" s="12"/>
      <c r="C71" s="12"/>
      <c r="D71" s="12"/>
      <c r="E71" s="12"/>
      <c r="F71" s="12"/>
      <c r="G71" s="9" t="s">
        <v>876</v>
      </c>
      <c r="H71" s="9" t="s">
        <v>17</v>
      </c>
      <c r="I71" s="9" t="s">
        <v>493</v>
      </c>
      <c r="J71" s="3" t="s">
        <v>2084</v>
      </c>
      <c r="K71" s="13" t="s">
        <v>877</v>
      </c>
      <c r="L71" s="14" t="s">
        <v>878</v>
      </c>
      <c r="M71" s="18">
        <f t="shared" si="5"/>
        <v>2.9548611111111123E-2</v>
      </c>
      <c r="N71">
        <f t="shared" si="6"/>
        <v>9</v>
      </c>
    </row>
    <row r="72" spans="1:14" x14ac:dyDescent="0.25">
      <c r="A72" s="11"/>
      <c r="B72" s="12"/>
      <c r="C72" s="12"/>
      <c r="D72" s="12"/>
      <c r="E72" s="12"/>
      <c r="F72" s="12"/>
      <c r="G72" s="9" t="s">
        <v>879</v>
      </c>
      <c r="H72" s="9" t="s">
        <v>17</v>
      </c>
      <c r="I72" s="9" t="s">
        <v>493</v>
      </c>
      <c r="J72" s="3" t="s">
        <v>2084</v>
      </c>
      <c r="K72" s="13" t="s">
        <v>880</v>
      </c>
      <c r="L72" s="14" t="s">
        <v>881</v>
      </c>
      <c r="M72" s="18">
        <f t="shared" si="5"/>
        <v>3.8344907407407425E-2</v>
      </c>
      <c r="N72">
        <f t="shared" si="6"/>
        <v>11</v>
      </c>
    </row>
    <row r="73" spans="1:14" x14ac:dyDescent="0.25">
      <c r="A73" s="11"/>
      <c r="B73" s="12"/>
      <c r="C73" s="12"/>
      <c r="D73" s="12"/>
      <c r="E73" s="12"/>
      <c r="F73" s="12"/>
      <c r="G73" s="9" t="s">
        <v>882</v>
      </c>
      <c r="H73" s="9" t="s">
        <v>17</v>
      </c>
      <c r="I73" s="9" t="s">
        <v>493</v>
      </c>
      <c r="J73" s="3" t="s">
        <v>2084</v>
      </c>
      <c r="K73" s="13" t="s">
        <v>883</v>
      </c>
      <c r="L73" s="14" t="s">
        <v>884</v>
      </c>
      <c r="M73" s="18">
        <f t="shared" si="5"/>
        <v>1.5150462962962963E-2</v>
      </c>
      <c r="N73">
        <f t="shared" si="6"/>
        <v>13</v>
      </c>
    </row>
    <row r="74" spans="1:14" x14ac:dyDescent="0.25">
      <c r="A74" s="11"/>
      <c r="B74" s="12"/>
      <c r="C74" s="12"/>
      <c r="D74" s="12"/>
      <c r="E74" s="12"/>
      <c r="F74" s="12"/>
      <c r="G74" s="9" t="s">
        <v>885</v>
      </c>
      <c r="H74" s="9" t="s">
        <v>17</v>
      </c>
      <c r="I74" s="9" t="s">
        <v>493</v>
      </c>
      <c r="J74" s="3" t="s">
        <v>2084</v>
      </c>
      <c r="K74" s="13" t="s">
        <v>886</v>
      </c>
      <c r="L74" s="17" t="s">
        <v>2095</v>
      </c>
      <c r="M74" s="18">
        <f t="shared" si="5"/>
        <v>1.6516203703703769E-2</v>
      </c>
      <c r="N74">
        <f t="shared" si="6"/>
        <v>23</v>
      </c>
    </row>
    <row r="75" spans="1:14" x14ac:dyDescent="0.25">
      <c r="A75" s="11"/>
      <c r="B75" s="12"/>
      <c r="C75" s="12"/>
      <c r="D75" s="12"/>
      <c r="E75" s="12"/>
      <c r="F75" s="12"/>
      <c r="G75" s="9" t="s">
        <v>1300</v>
      </c>
      <c r="H75" s="9" t="s">
        <v>17</v>
      </c>
      <c r="I75" s="9" t="s">
        <v>989</v>
      </c>
      <c r="J75" s="3" t="s">
        <v>2084</v>
      </c>
      <c r="K75" s="13" t="s">
        <v>1301</v>
      </c>
      <c r="L75" s="14" t="s">
        <v>1302</v>
      </c>
      <c r="M75" s="18">
        <f t="shared" si="5"/>
        <v>1.4780092592592622E-2</v>
      </c>
      <c r="N75">
        <f t="shared" si="6"/>
        <v>2</v>
      </c>
    </row>
    <row r="76" spans="1:14" x14ac:dyDescent="0.25">
      <c r="A76" s="11"/>
      <c r="B76" s="12"/>
      <c r="C76" s="12"/>
      <c r="D76" s="12"/>
      <c r="E76" s="12"/>
      <c r="F76" s="12"/>
      <c r="G76" s="9" t="s">
        <v>1303</v>
      </c>
      <c r="H76" s="9" t="s">
        <v>17</v>
      </c>
      <c r="I76" s="9" t="s">
        <v>989</v>
      </c>
      <c r="J76" s="3" t="s">
        <v>2084</v>
      </c>
      <c r="K76" s="13" t="s">
        <v>1304</v>
      </c>
      <c r="L76" s="14" t="s">
        <v>1305</v>
      </c>
      <c r="M76" s="18">
        <f t="shared" si="5"/>
        <v>1.2546296296296333E-2</v>
      </c>
      <c r="N76">
        <f t="shared" si="6"/>
        <v>18</v>
      </c>
    </row>
    <row r="77" spans="1:14" x14ac:dyDescent="0.25">
      <c r="A77" s="11"/>
      <c r="B77" s="12"/>
      <c r="C77" s="12"/>
      <c r="D77" s="12"/>
      <c r="E77" s="12"/>
      <c r="F77" s="12"/>
      <c r="G77" s="9" t="s">
        <v>1395</v>
      </c>
      <c r="H77" s="9" t="s">
        <v>17</v>
      </c>
      <c r="I77" s="9" t="s">
        <v>1377</v>
      </c>
      <c r="J77" s="3" t="s">
        <v>2084</v>
      </c>
      <c r="K77" s="13" t="s">
        <v>1396</v>
      </c>
      <c r="L77" s="14" t="s">
        <v>1397</v>
      </c>
      <c r="M77" s="18">
        <f t="shared" si="5"/>
        <v>1.591435185185186E-2</v>
      </c>
      <c r="N77">
        <f t="shared" si="6"/>
        <v>3</v>
      </c>
    </row>
    <row r="78" spans="1:14" x14ac:dyDescent="0.25">
      <c r="A78" s="11"/>
      <c r="B78" s="12"/>
      <c r="C78" s="12"/>
      <c r="D78" s="12"/>
      <c r="E78" s="12"/>
      <c r="F78" s="12"/>
      <c r="G78" s="9" t="s">
        <v>1398</v>
      </c>
      <c r="H78" s="9" t="s">
        <v>17</v>
      </c>
      <c r="I78" s="9" t="s">
        <v>1377</v>
      </c>
      <c r="J78" s="3" t="s">
        <v>2084</v>
      </c>
      <c r="K78" s="13" t="s">
        <v>1399</v>
      </c>
      <c r="L78" s="14" t="s">
        <v>1400</v>
      </c>
      <c r="M78" s="18">
        <f t="shared" si="5"/>
        <v>1.3946759259259256E-2</v>
      </c>
      <c r="N78">
        <f t="shared" si="6"/>
        <v>3</v>
      </c>
    </row>
    <row r="79" spans="1:14" x14ac:dyDescent="0.25">
      <c r="A79" s="11"/>
      <c r="B79" s="12"/>
      <c r="C79" s="12"/>
      <c r="D79" s="12"/>
      <c r="E79" s="12"/>
      <c r="F79" s="12"/>
      <c r="G79" s="9" t="s">
        <v>2042</v>
      </c>
      <c r="H79" s="9" t="s">
        <v>17</v>
      </c>
      <c r="I79" s="9" t="s">
        <v>2043</v>
      </c>
      <c r="J79" s="3" t="s">
        <v>2084</v>
      </c>
      <c r="K79" s="13" t="s">
        <v>2044</v>
      </c>
      <c r="L79" s="14" t="s">
        <v>2045</v>
      </c>
      <c r="M79" s="18">
        <f t="shared" si="5"/>
        <v>1.2106481481481524E-2</v>
      </c>
      <c r="N79">
        <f t="shared" si="6"/>
        <v>22</v>
      </c>
    </row>
    <row r="80" spans="1:14" x14ac:dyDescent="0.25">
      <c r="A80" s="11"/>
      <c r="B80" s="12"/>
      <c r="C80" s="9" t="s">
        <v>84</v>
      </c>
      <c r="D80" s="9" t="s">
        <v>85</v>
      </c>
      <c r="E80" s="9" t="s">
        <v>85</v>
      </c>
      <c r="F80" s="9" t="s">
        <v>15</v>
      </c>
      <c r="G80" s="10" t="s">
        <v>12</v>
      </c>
      <c r="H80" s="5"/>
      <c r="I80" s="5"/>
      <c r="J80" s="6"/>
      <c r="K80" s="7"/>
      <c r="L80" s="8"/>
    </row>
    <row r="81" spans="1:14" x14ac:dyDescent="0.25">
      <c r="A81" s="11"/>
      <c r="B81" s="12"/>
      <c r="C81" s="12"/>
      <c r="D81" s="12"/>
      <c r="E81" s="12"/>
      <c r="F81" s="12"/>
      <c r="G81" s="9" t="s">
        <v>86</v>
      </c>
      <c r="H81" s="9" t="s">
        <v>17</v>
      </c>
      <c r="I81" s="9" t="s">
        <v>18</v>
      </c>
      <c r="J81" s="3" t="s">
        <v>2084</v>
      </c>
      <c r="K81" s="13" t="s">
        <v>87</v>
      </c>
      <c r="L81" s="14" t="s">
        <v>88</v>
      </c>
      <c r="M81" s="18">
        <f t="shared" si="5"/>
        <v>3.9444444444444393E-2</v>
      </c>
      <c r="N81">
        <f t="shared" si="6"/>
        <v>10</v>
      </c>
    </row>
    <row r="82" spans="1:14" x14ac:dyDescent="0.25">
      <c r="A82" s="11"/>
      <c r="B82" s="12"/>
      <c r="C82" s="12"/>
      <c r="D82" s="12"/>
      <c r="E82" s="12"/>
      <c r="F82" s="12"/>
      <c r="G82" s="9" t="s">
        <v>89</v>
      </c>
      <c r="H82" s="9" t="s">
        <v>17</v>
      </c>
      <c r="I82" s="9" t="s">
        <v>18</v>
      </c>
      <c r="J82" s="3" t="s">
        <v>2084</v>
      </c>
      <c r="K82" s="13" t="s">
        <v>90</v>
      </c>
      <c r="L82" s="14" t="s">
        <v>91</v>
      </c>
      <c r="M82" s="18">
        <f t="shared" si="5"/>
        <v>2.4398148148148335E-2</v>
      </c>
      <c r="N82">
        <f t="shared" si="6"/>
        <v>16</v>
      </c>
    </row>
    <row r="83" spans="1:14" x14ac:dyDescent="0.25">
      <c r="A83" s="11"/>
      <c r="B83" s="12"/>
      <c r="C83" s="12"/>
      <c r="D83" s="12"/>
      <c r="E83" s="12"/>
      <c r="F83" s="12"/>
      <c r="G83" s="9" t="s">
        <v>92</v>
      </c>
      <c r="H83" s="9" t="s">
        <v>17</v>
      </c>
      <c r="I83" s="9" t="s">
        <v>18</v>
      </c>
      <c r="J83" s="3" t="s">
        <v>2084</v>
      </c>
      <c r="K83" s="13" t="s">
        <v>93</v>
      </c>
      <c r="L83" s="14" t="s">
        <v>94</v>
      </c>
      <c r="M83" s="18">
        <f t="shared" si="5"/>
        <v>1.5844907407407405E-2</v>
      </c>
      <c r="N83">
        <f t="shared" si="6"/>
        <v>17</v>
      </c>
    </row>
    <row r="84" spans="1:14" x14ac:dyDescent="0.25">
      <c r="A84" s="11"/>
      <c r="B84" s="12"/>
      <c r="C84" s="12"/>
      <c r="D84" s="12"/>
      <c r="E84" s="12"/>
      <c r="F84" s="12"/>
      <c r="G84" s="9" t="s">
        <v>887</v>
      </c>
      <c r="H84" s="9" t="s">
        <v>17</v>
      </c>
      <c r="I84" s="9" t="s">
        <v>493</v>
      </c>
      <c r="J84" s="3" t="s">
        <v>2084</v>
      </c>
      <c r="K84" s="13" t="s">
        <v>888</v>
      </c>
      <c r="L84" s="14" t="s">
        <v>889</v>
      </c>
      <c r="M84" s="18">
        <f t="shared" si="5"/>
        <v>5.7349537037037046E-2</v>
      </c>
      <c r="N84">
        <f t="shared" si="6"/>
        <v>8</v>
      </c>
    </row>
    <row r="85" spans="1:14" x14ac:dyDescent="0.25">
      <c r="A85" s="11"/>
      <c r="B85" s="12"/>
      <c r="C85" s="12"/>
      <c r="D85" s="12"/>
      <c r="E85" s="12"/>
      <c r="F85" s="12"/>
      <c r="G85" s="9" t="s">
        <v>890</v>
      </c>
      <c r="H85" s="9" t="s">
        <v>17</v>
      </c>
      <c r="I85" s="9" t="s">
        <v>493</v>
      </c>
      <c r="J85" s="3" t="s">
        <v>2084</v>
      </c>
      <c r="K85" s="13" t="s">
        <v>891</v>
      </c>
      <c r="L85" s="14" t="s">
        <v>892</v>
      </c>
      <c r="M85" s="18">
        <f t="shared" si="5"/>
        <v>3.1076388888888751E-2</v>
      </c>
      <c r="N85">
        <f t="shared" si="6"/>
        <v>15</v>
      </c>
    </row>
    <row r="86" spans="1:14" x14ac:dyDescent="0.25">
      <c r="A86" s="11"/>
      <c r="B86" s="12"/>
      <c r="C86" s="12"/>
      <c r="D86" s="12"/>
      <c r="E86" s="12"/>
      <c r="F86" s="12"/>
      <c r="G86" s="9" t="s">
        <v>893</v>
      </c>
      <c r="H86" s="9" t="s">
        <v>17</v>
      </c>
      <c r="I86" s="9" t="s">
        <v>493</v>
      </c>
      <c r="J86" s="3" t="s">
        <v>2084</v>
      </c>
      <c r="K86" s="13" t="s">
        <v>894</v>
      </c>
      <c r="L86" s="14" t="s">
        <v>895</v>
      </c>
      <c r="M86" s="18">
        <f t="shared" si="5"/>
        <v>1.6840277777777857E-2</v>
      </c>
      <c r="N86">
        <f t="shared" si="6"/>
        <v>17</v>
      </c>
    </row>
    <row r="87" spans="1:14" x14ac:dyDescent="0.25">
      <c r="A87" s="11"/>
      <c r="B87" s="12"/>
      <c r="C87" s="12"/>
      <c r="D87" s="12"/>
      <c r="E87" s="12"/>
      <c r="F87" s="12"/>
      <c r="G87" s="9" t="s">
        <v>896</v>
      </c>
      <c r="H87" s="9" t="s">
        <v>17</v>
      </c>
      <c r="I87" s="9" t="s">
        <v>493</v>
      </c>
      <c r="J87" s="3" t="s">
        <v>2084</v>
      </c>
      <c r="K87" s="13" t="s">
        <v>897</v>
      </c>
      <c r="L87" s="14" t="s">
        <v>898</v>
      </c>
      <c r="M87" s="18">
        <f t="shared" si="5"/>
        <v>1.7928240740740731E-2</v>
      </c>
      <c r="N87">
        <f t="shared" si="6"/>
        <v>20</v>
      </c>
    </row>
    <row r="88" spans="1:14" x14ac:dyDescent="0.25">
      <c r="A88" s="11"/>
      <c r="B88" s="12"/>
      <c r="C88" s="12"/>
      <c r="D88" s="12"/>
      <c r="E88" s="12"/>
      <c r="F88" s="12"/>
      <c r="G88" s="9" t="s">
        <v>1306</v>
      </c>
      <c r="H88" s="9" t="s">
        <v>17</v>
      </c>
      <c r="I88" s="9" t="s">
        <v>989</v>
      </c>
      <c r="J88" s="3" t="s">
        <v>2084</v>
      </c>
      <c r="K88" s="13" t="s">
        <v>1307</v>
      </c>
      <c r="L88" s="14" t="s">
        <v>1308</v>
      </c>
      <c r="M88" s="18">
        <f t="shared" si="5"/>
        <v>1.7060185185185262E-2</v>
      </c>
      <c r="N88">
        <f t="shared" si="6"/>
        <v>18</v>
      </c>
    </row>
    <row r="89" spans="1:14" x14ac:dyDescent="0.25">
      <c r="A89" s="11"/>
      <c r="B89" s="12"/>
      <c r="C89" s="12"/>
      <c r="D89" s="12"/>
      <c r="E89" s="12"/>
      <c r="F89" s="12"/>
      <c r="G89" s="9" t="s">
        <v>1309</v>
      </c>
      <c r="H89" s="9" t="s">
        <v>17</v>
      </c>
      <c r="I89" s="9" t="s">
        <v>989</v>
      </c>
      <c r="J89" s="3" t="s">
        <v>2084</v>
      </c>
      <c r="K89" s="13" t="s">
        <v>1310</v>
      </c>
      <c r="L89" s="14" t="s">
        <v>1311</v>
      </c>
      <c r="M89" s="18">
        <f t="shared" si="5"/>
        <v>1.7384259259259238E-2</v>
      </c>
      <c r="N89">
        <f t="shared" si="6"/>
        <v>20</v>
      </c>
    </row>
    <row r="90" spans="1:14" x14ac:dyDescent="0.25">
      <c r="A90" s="11"/>
      <c r="B90" s="12"/>
      <c r="C90" s="12"/>
      <c r="D90" s="12"/>
      <c r="E90" s="12"/>
      <c r="F90" s="12"/>
      <c r="G90" s="9" t="s">
        <v>1401</v>
      </c>
      <c r="H90" s="9" t="s">
        <v>17</v>
      </c>
      <c r="I90" s="9" t="s">
        <v>1377</v>
      </c>
      <c r="J90" s="3" t="s">
        <v>2084</v>
      </c>
      <c r="K90" s="13" t="s">
        <v>1402</v>
      </c>
      <c r="L90" s="14" t="s">
        <v>1403</v>
      </c>
      <c r="M90" s="18">
        <f t="shared" si="5"/>
        <v>1.7106481481481417E-2</v>
      </c>
      <c r="N90">
        <f t="shared" si="6"/>
        <v>18</v>
      </c>
    </row>
    <row r="91" spans="1:14" x14ac:dyDescent="0.25">
      <c r="A91" s="11"/>
      <c r="B91" s="12"/>
      <c r="C91" s="9" t="s">
        <v>95</v>
      </c>
      <c r="D91" s="9" t="s">
        <v>96</v>
      </c>
      <c r="E91" s="9" t="s">
        <v>96</v>
      </c>
      <c r="F91" s="9" t="s">
        <v>15</v>
      </c>
      <c r="G91" s="10" t="s">
        <v>12</v>
      </c>
      <c r="H91" s="5"/>
      <c r="I91" s="5"/>
      <c r="J91" s="6"/>
      <c r="K91" s="7"/>
      <c r="L91" s="8"/>
    </row>
    <row r="92" spans="1:14" x14ac:dyDescent="0.25">
      <c r="A92" s="11"/>
      <c r="B92" s="12"/>
      <c r="C92" s="12"/>
      <c r="D92" s="12"/>
      <c r="E92" s="12"/>
      <c r="F92" s="12"/>
      <c r="G92" s="9" t="s">
        <v>97</v>
      </c>
      <c r="H92" s="9" t="s">
        <v>17</v>
      </c>
      <c r="I92" s="9" t="s">
        <v>18</v>
      </c>
      <c r="J92" s="3" t="s">
        <v>2084</v>
      </c>
      <c r="K92" s="13" t="s">
        <v>98</v>
      </c>
      <c r="L92" s="14" t="s">
        <v>99</v>
      </c>
      <c r="M92" s="18">
        <f t="shared" si="5"/>
        <v>2.1192129629629602E-2</v>
      </c>
      <c r="N92">
        <f t="shared" si="6"/>
        <v>5</v>
      </c>
    </row>
    <row r="93" spans="1:14" x14ac:dyDescent="0.25">
      <c r="A93" s="11"/>
      <c r="B93" s="12"/>
      <c r="C93" s="12"/>
      <c r="D93" s="12"/>
      <c r="E93" s="12"/>
      <c r="F93" s="12"/>
      <c r="G93" s="9" t="s">
        <v>899</v>
      </c>
      <c r="H93" s="9" t="s">
        <v>17</v>
      </c>
      <c r="I93" s="9" t="s">
        <v>493</v>
      </c>
      <c r="J93" s="3" t="s">
        <v>2084</v>
      </c>
      <c r="K93" s="13" t="s">
        <v>900</v>
      </c>
      <c r="L93" s="14" t="s">
        <v>901</v>
      </c>
      <c r="M93" s="18">
        <f t="shared" si="5"/>
        <v>2.0162037037037006E-2</v>
      </c>
      <c r="N93">
        <f t="shared" si="6"/>
        <v>11</v>
      </c>
    </row>
    <row r="94" spans="1:14" x14ac:dyDescent="0.25">
      <c r="A94" s="11"/>
      <c r="B94" s="12"/>
      <c r="C94" s="12"/>
      <c r="D94" s="12"/>
      <c r="E94" s="12"/>
      <c r="F94" s="12"/>
      <c r="G94" s="9" t="s">
        <v>1312</v>
      </c>
      <c r="H94" s="9" t="s">
        <v>17</v>
      </c>
      <c r="I94" s="9" t="s">
        <v>989</v>
      </c>
      <c r="J94" s="3" t="s">
        <v>2084</v>
      </c>
      <c r="K94" s="13" t="s">
        <v>1313</v>
      </c>
      <c r="L94" s="14" t="s">
        <v>1314</v>
      </c>
      <c r="M94" s="18">
        <f t="shared" si="5"/>
        <v>1.7800925925925914E-2</v>
      </c>
      <c r="N94">
        <f t="shared" si="6"/>
        <v>9</v>
      </c>
    </row>
    <row r="95" spans="1:14" x14ac:dyDescent="0.25">
      <c r="A95" s="11"/>
      <c r="B95" s="12"/>
      <c r="C95" s="12"/>
      <c r="D95" s="12"/>
      <c r="E95" s="12"/>
      <c r="F95" s="12"/>
      <c r="G95" s="9" t="s">
        <v>1404</v>
      </c>
      <c r="H95" s="9" t="s">
        <v>17</v>
      </c>
      <c r="I95" s="9" t="s">
        <v>1377</v>
      </c>
      <c r="J95" s="3" t="s">
        <v>2084</v>
      </c>
      <c r="K95" s="13" t="s">
        <v>1405</v>
      </c>
      <c r="L95" s="14" t="s">
        <v>1406</v>
      </c>
      <c r="M95" s="18">
        <f t="shared" si="5"/>
        <v>1.9039351851851904E-2</v>
      </c>
      <c r="N95">
        <f t="shared" si="6"/>
        <v>8</v>
      </c>
    </row>
    <row r="96" spans="1:14" x14ac:dyDescent="0.25">
      <c r="A96" s="11"/>
      <c r="B96" s="12"/>
      <c r="C96" s="9" t="s">
        <v>100</v>
      </c>
      <c r="D96" s="9" t="s">
        <v>101</v>
      </c>
      <c r="E96" s="10" t="s">
        <v>12</v>
      </c>
      <c r="F96" s="5"/>
      <c r="G96" s="5"/>
      <c r="H96" s="5"/>
      <c r="I96" s="5"/>
      <c r="J96" s="6"/>
      <c r="K96" s="7"/>
      <c r="L96" s="8"/>
    </row>
    <row r="97" spans="1:14" x14ac:dyDescent="0.25">
      <c r="A97" s="11"/>
      <c r="B97" s="12"/>
      <c r="C97" s="12"/>
      <c r="D97" s="12"/>
      <c r="E97" s="9" t="s">
        <v>414</v>
      </c>
      <c r="F97" s="9" t="s">
        <v>15</v>
      </c>
      <c r="G97" s="10" t="s">
        <v>12</v>
      </c>
      <c r="H97" s="5"/>
      <c r="I97" s="5"/>
      <c r="J97" s="6"/>
      <c r="K97" s="7"/>
      <c r="L97" s="8"/>
    </row>
    <row r="98" spans="1:14" x14ac:dyDescent="0.25">
      <c r="A98" s="11"/>
      <c r="B98" s="12"/>
      <c r="C98" s="12"/>
      <c r="D98" s="12"/>
      <c r="E98" s="12"/>
      <c r="F98" s="12"/>
      <c r="G98" s="9" t="s">
        <v>1738</v>
      </c>
      <c r="H98" s="9" t="s">
        <v>17</v>
      </c>
      <c r="I98" s="9" t="s">
        <v>1708</v>
      </c>
      <c r="J98" s="3" t="s">
        <v>2084</v>
      </c>
      <c r="K98" s="13" t="s">
        <v>1739</v>
      </c>
      <c r="L98" s="14" t="s">
        <v>1740</v>
      </c>
      <c r="M98" s="18">
        <f t="shared" si="5"/>
        <v>2.8819444444444398E-2</v>
      </c>
      <c r="N98">
        <f t="shared" si="6"/>
        <v>14</v>
      </c>
    </row>
    <row r="99" spans="1:14" x14ac:dyDescent="0.25">
      <c r="A99" s="11"/>
      <c r="B99" s="12"/>
      <c r="C99" s="12"/>
      <c r="D99" s="12"/>
      <c r="E99" s="12"/>
      <c r="F99" s="12"/>
      <c r="G99" s="9" t="s">
        <v>2046</v>
      </c>
      <c r="H99" s="9" t="s">
        <v>17</v>
      </c>
      <c r="I99" s="9" t="s">
        <v>2043</v>
      </c>
      <c r="J99" s="3" t="s">
        <v>2084</v>
      </c>
      <c r="K99" s="13" t="s">
        <v>2047</v>
      </c>
      <c r="L99" s="14" t="s">
        <v>2048</v>
      </c>
      <c r="M99" s="18">
        <f t="shared" si="5"/>
        <v>2.5532407407407476E-2</v>
      </c>
      <c r="N99">
        <f t="shared" si="6"/>
        <v>17</v>
      </c>
    </row>
    <row r="100" spans="1:14" x14ac:dyDescent="0.25">
      <c r="A100" s="11"/>
      <c r="B100" s="12"/>
      <c r="C100" s="12"/>
      <c r="D100" s="12"/>
      <c r="E100" s="9" t="s">
        <v>101</v>
      </c>
      <c r="F100" s="9" t="s">
        <v>15</v>
      </c>
      <c r="G100" s="10" t="s">
        <v>12</v>
      </c>
      <c r="H100" s="5"/>
      <c r="I100" s="5"/>
      <c r="J100" s="6"/>
      <c r="K100" s="7"/>
      <c r="L100" s="8"/>
    </row>
    <row r="101" spans="1:14" x14ac:dyDescent="0.25">
      <c r="A101" s="11"/>
      <c r="B101" s="12"/>
      <c r="C101" s="12"/>
      <c r="D101" s="12"/>
      <c r="E101" s="12"/>
      <c r="F101" s="12"/>
      <c r="G101" s="9" t="s">
        <v>102</v>
      </c>
      <c r="H101" s="9" t="s">
        <v>38</v>
      </c>
      <c r="I101" s="9" t="s">
        <v>18</v>
      </c>
      <c r="J101" s="3" t="s">
        <v>2084</v>
      </c>
      <c r="K101" s="13" t="s">
        <v>103</v>
      </c>
      <c r="L101" s="14" t="s">
        <v>104</v>
      </c>
      <c r="M101" s="18">
        <f t="shared" si="5"/>
        <v>2.9108796296296313E-2</v>
      </c>
      <c r="N101">
        <f t="shared" si="6"/>
        <v>9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105</v>
      </c>
      <c r="H102" s="9" t="s">
        <v>17</v>
      </c>
      <c r="I102" s="9" t="s">
        <v>18</v>
      </c>
      <c r="J102" s="3" t="s">
        <v>2084</v>
      </c>
      <c r="K102" s="13" t="s">
        <v>106</v>
      </c>
      <c r="L102" s="14" t="s">
        <v>107</v>
      </c>
      <c r="M102" s="18">
        <f t="shared" si="5"/>
        <v>2.7916666666666701E-2</v>
      </c>
      <c r="N102">
        <f t="shared" si="6"/>
        <v>11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108</v>
      </c>
      <c r="H103" s="9" t="s">
        <v>17</v>
      </c>
      <c r="I103" s="9" t="s">
        <v>18</v>
      </c>
      <c r="J103" s="3" t="s">
        <v>2084</v>
      </c>
      <c r="K103" s="13" t="s">
        <v>109</v>
      </c>
      <c r="L103" s="14" t="s">
        <v>110</v>
      </c>
      <c r="M103" s="18">
        <f t="shared" si="5"/>
        <v>2.835648148148151E-2</v>
      </c>
      <c r="N103">
        <f t="shared" si="6"/>
        <v>13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111</v>
      </c>
      <c r="H104" s="9" t="s">
        <v>17</v>
      </c>
      <c r="I104" s="9" t="s">
        <v>18</v>
      </c>
      <c r="J104" s="3" t="s">
        <v>2084</v>
      </c>
      <c r="K104" s="13" t="s">
        <v>112</v>
      </c>
      <c r="L104" s="14" t="s">
        <v>113</v>
      </c>
      <c r="M104" s="18">
        <f t="shared" si="5"/>
        <v>1.5034722222222241E-2</v>
      </c>
      <c r="N104">
        <f t="shared" si="6"/>
        <v>15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902</v>
      </c>
      <c r="H105" s="9" t="s">
        <v>17</v>
      </c>
      <c r="I105" s="9" t="s">
        <v>493</v>
      </c>
      <c r="J105" s="3" t="s">
        <v>2084</v>
      </c>
      <c r="K105" s="13" t="s">
        <v>903</v>
      </c>
      <c r="L105" s="14" t="s">
        <v>904</v>
      </c>
      <c r="M105" s="18">
        <f t="shared" si="5"/>
        <v>5.4756944444444455E-2</v>
      </c>
      <c r="N105">
        <f t="shared" si="6"/>
        <v>9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905</v>
      </c>
      <c r="H106" s="9" t="s">
        <v>17</v>
      </c>
      <c r="I106" s="9" t="s">
        <v>493</v>
      </c>
      <c r="J106" s="3" t="s">
        <v>2084</v>
      </c>
      <c r="K106" s="13" t="s">
        <v>906</v>
      </c>
      <c r="L106" s="14" t="s">
        <v>907</v>
      </c>
      <c r="M106" s="18">
        <f t="shared" si="5"/>
        <v>1.5532407407407356E-2</v>
      </c>
      <c r="N106">
        <f t="shared" si="6"/>
        <v>13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908</v>
      </c>
      <c r="H107" s="9" t="s">
        <v>17</v>
      </c>
      <c r="I107" s="9" t="s">
        <v>493</v>
      </c>
      <c r="J107" s="3" t="s">
        <v>2084</v>
      </c>
      <c r="K107" s="13" t="s">
        <v>909</v>
      </c>
      <c r="L107" s="14" t="s">
        <v>910</v>
      </c>
      <c r="M107" s="18">
        <f t="shared" si="5"/>
        <v>1.6817129629629668E-2</v>
      </c>
      <c r="N107">
        <f t="shared" si="6"/>
        <v>15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1315</v>
      </c>
      <c r="H108" s="9" t="s">
        <v>17</v>
      </c>
      <c r="I108" s="9" t="s">
        <v>989</v>
      </c>
      <c r="J108" s="3" t="s">
        <v>2084</v>
      </c>
      <c r="K108" s="13" t="s">
        <v>1316</v>
      </c>
      <c r="L108" s="14" t="s">
        <v>1317</v>
      </c>
      <c r="M108" s="18">
        <f t="shared" si="5"/>
        <v>2.2256944444444371E-2</v>
      </c>
      <c r="N108">
        <f t="shared" si="6"/>
        <v>10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1318</v>
      </c>
      <c r="H109" s="9" t="s">
        <v>17</v>
      </c>
      <c r="I109" s="9" t="s">
        <v>989</v>
      </c>
      <c r="J109" s="3" t="s">
        <v>2084</v>
      </c>
      <c r="K109" s="13" t="s">
        <v>1319</v>
      </c>
      <c r="L109" s="14" t="s">
        <v>1320</v>
      </c>
      <c r="M109" s="18">
        <f t="shared" si="5"/>
        <v>1.4629629629629548E-2</v>
      </c>
      <c r="N109">
        <f t="shared" si="6"/>
        <v>13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1321</v>
      </c>
      <c r="H110" s="9" t="s">
        <v>17</v>
      </c>
      <c r="I110" s="9" t="s">
        <v>989</v>
      </c>
      <c r="J110" s="3" t="s">
        <v>2084</v>
      </c>
      <c r="K110" s="13" t="s">
        <v>1322</v>
      </c>
      <c r="L110" s="14" t="s">
        <v>1323</v>
      </c>
      <c r="M110" s="18">
        <f t="shared" si="5"/>
        <v>2.0474537037037055E-2</v>
      </c>
      <c r="N110">
        <f t="shared" si="6"/>
        <v>14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1407</v>
      </c>
      <c r="H111" s="9" t="s">
        <v>17</v>
      </c>
      <c r="I111" s="9" t="s">
        <v>1377</v>
      </c>
      <c r="J111" s="3" t="s">
        <v>2084</v>
      </c>
      <c r="K111" s="13" t="s">
        <v>1408</v>
      </c>
      <c r="L111" s="14" t="s">
        <v>1409</v>
      </c>
      <c r="M111" s="18">
        <f t="shared" si="5"/>
        <v>2.7037037037037026E-2</v>
      </c>
      <c r="N111">
        <f t="shared" si="6"/>
        <v>9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1410</v>
      </c>
      <c r="H112" s="9" t="s">
        <v>17</v>
      </c>
      <c r="I112" s="9" t="s">
        <v>1377</v>
      </c>
      <c r="J112" s="3" t="s">
        <v>2084</v>
      </c>
      <c r="K112" s="13" t="s">
        <v>1411</v>
      </c>
      <c r="L112" s="14" t="s">
        <v>1412</v>
      </c>
      <c r="M112" s="18">
        <f t="shared" si="5"/>
        <v>1.8229166666666741E-2</v>
      </c>
      <c r="N112">
        <f t="shared" si="6"/>
        <v>12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1413</v>
      </c>
      <c r="H113" s="9" t="s">
        <v>17</v>
      </c>
      <c r="I113" s="9" t="s">
        <v>1377</v>
      </c>
      <c r="J113" s="3" t="s">
        <v>2084</v>
      </c>
      <c r="K113" s="13" t="s">
        <v>1414</v>
      </c>
      <c r="L113" s="14" t="s">
        <v>1415</v>
      </c>
      <c r="M113" s="18">
        <f t="shared" si="5"/>
        <v>4.4918981481481546E-2</v>
      </c>
      <c r="N113">
        <f t="shared" si="6"/>
        <v>14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1416</v>
      </c>
      <c r="H114" s="9" t="s">
        <v>17</v>
      </c>
      <c r="I114" s="9" t="s">
        <v>1377</v>
      </c>
      <c r="J114" s="3" t="s">
        <v>2084</v>
      </c>
      <c r="K114" s="13" t="s">
        <v>1417</v>
      </c>
      <c r="L114" s="14" t="s">
        <v>1418</v>
      </c>
      <c r="M114" s="18">
        <f t="shared" si="5"/>
        <v>1.9768518518518685E-2</v>
      </c>
      <c r="N114">
        <f t="shared" si="6"/>
        <v>16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1741</v>
      </c>
      <c r="H115" s="9" t="s">
        <v>17</v>
      </c>
      <c r="I115" s="9" t="s">
        <v>1708</v>
      </c>
      <c r="J115" s="3" t="s">
        <v>2084</v>
      </c>
      <c r="K115" s="13" t="s">
        <v>1742</v>
      </c>
      <c r="L115" s="14" t="s">
        <v>1743</v>
      </c>
      <c r="M115" s="18">
        <f t="shared" si="5"/>
        <v>2.0474537037036999E-2</v>
      </c>
      <c r="N115">
        <f t="shared" si="6"/>
        <v>10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1744</v>
      </c>
      <c r="H116" s="9" t="s">
        <v>17</v>
      </c>
      <c r="I116" s="9" t="s">
        <v>1708</v>
      </c>
      <c r="J116" s="3" t="s">
        <v>2084</v>
      </c>
      <c r="K116" s="13" t="s">
        <v>1745</v>
      </c>
      <c r="L116" s="14" t="s">
        <v>1746</v>
      </c>
      <c r="M116" s="18">
        <f t="shared" si="5"/>
        <v>3.226851851851853E-2</v>
      </c>
      <c r="N116">
        <f t="shared" si="6"/>
        <v>14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1980</v>
      </c>
      <c r="H117" s="9" t="s">
        <v>17</v>
      </c>
      <c r="I117" s="9" t="s">
        <v>1977</v>
      </c>
      <c r="J117" s="3" t="s">
        <v>2084</v>
      </c>
      <c r="K117" s="13" t="s">
        <v>1981</v>
      </c>
      <c r="L117" s="14" t="s">
        <v>1982</v>
      </c>
      <c r="M117" s="18">
        <f t="shared" si="5"/>
        <v>1.5578703703703733E-2</v>
      </c>
      <c r="N117">
        <f t="shared" si="6"/>
        <v>12</v>
      </c>
    </row>
    <row r="118" spans="1:14" x14ac:dyDescent="0.25">
      <c r="A118" s="11"/>
      <c r="B118" s="12"/>
      <c r="C118" s="9" t="s">
        <v>1264</v>
      </c>
      <c r="D118" s="9" t="s">
        <v>1265</v>
      </c>
      <c r="E118" s="9" t="s">
        <v>1265</v>
      </c>
      <c r="F118" s="9" t="s">
        <v>15</v>
      </c>
      <c r="G118" s="9" t="s">
        <v>1324</v>
      </c>
      <c r="H118" s="9" t="s">
        <v>38</v>
      </c>
      <c r="I118" s="9" t="s">
        <v>989</v>
      </c>
      <c r="J118" s="3" t="s">
        <v>2084</v>
      </c>
      <c r="K118" s="13" t="s">
        <v>1325</v>
      </c>
      <c r="L118" s="14" t="s">
        <v>1326</v>
      </c>
      <c r="M118" s="18">
        <f t="shared" si="5"/>
        <v>3.6921296296296369E-2</v>
      </c>
      <c r="N118">
        <f t="shared" si="6"/>
        <v>12</v>
      </c>
    </row>
    <row r="119" spans="1:14" x14ac:dyDescent="0.25">
      <c r="A119" s="11"/>
      <c r="B119" s="12"/>
      <c r="C119" s="9" t="s">
        <v>114</v>
      </c>
      <c r="D119" s="9" t="s">
        <v>115</v>
      </c>
      <c r="E119" s="9" t="s">
        <v>115</v>
      </c>
      <c r="F119" s="9" t="s">
        <v>15</v>
      </c>
      <c r="G119" s="9" t="s">
        <v>116</v>
      </c>
      <c r="H119" s="9" t="s">
        <v>17</v>
      </c>
      <c r="I119" s="9" t="s">
        <v>18</v>
      </c>
      <c r="J119" s="3" t="s">
        <v>2084</v>
      </c>
      <c r="K119" s="13" t="s">
        <v>117</v>
      </c>
      <c r="L119" s="14" t="s">
        <v>118</v>
      </c>
      <c r="M119" s="18">
        <f t="shared" si="5"/>
        <v>2.8055555555555556E-2</v>
      </c>
      <c r="N119">
        <f t="shared" si="6"/>
        <v>10</v>
      </c>
    </row>
    <row r="120" spans="1:14" x14ac:dyDescent="0.25">
      <c r="A120" s="3" t="s">
        <v>119</v>
      </c>
      <c r="B120" s="9" t="s">
        <v>120</v>
      </c>
      <c r="C120" s="10" t="s">
        <v>12</v>
      </c>
      <c r="D120" s="5"/>
      <c r="E120" s="5"/>
      <c r="F120" s="5"/>
      <c r="G120" s="5"/>
      <c r="H120" s="5"/>
      <c r="I120" s="5"/>
      <c r="J120" s="6"/>
      <c r="K120" s="7"/>
      <c r="L120" s="8"/>
    </row>
    <row r="121" spans="1:14" x14ac:dyDescent="0.25">
      <c r="A121" s="11"/>
      <c r="B121" s="12"/>
      <c r="C121" s="9" t="s">
        <v>121</v>
      </c>
      <c r="D121" s="9" t="s">
        <v>122</v>
      </c>
      <c r="E121" s="9" t="s">
        <v>122</v>
      </c>
      <c r="F121" s="9" t="s">
        <v>15</v>
      </c>
      <c r="G121" s="10" t="s">
        <v>12</v>
      </c>
      <c r="H121" s="5"/>
      <c r="I121" s="5"/>
      <c r="J121" s="6"/>
      <c r="K121" s="7"/>
      <c r="L121" s="8"/>
    </row>
    <row r="122" spans="1:14" x14ac:dyDescent="0.25">
      <c r="A122" s="11"/>
      <c r="B122" s="12"/>
      <c r="C122" s="12"/>
      <c r="D122" s="12"/>
      <c r="E122" s="12"/>
      <c r="F122" s="12"/>
      <c r="G122" s="9" t="s">
        <v>123</v>
      </c>
      <c r="H122" s="9" t="s">
        <v>17</v>
      </c>
      <c r="I122" s="9" t="s">
        <v>18</v>
      </c>
      <c r="J122" s="3" t="s">
        <v>2084</v>
      </c>
      <c r="K122" s="13" t="s">
        <v>124</v>
      </c>
      <c r="L122" s="14" t="s">
        <v>125</v>
      </c>
      <c r="M122" s="18">
        <f t="shared" si="5"/>
        <v>3.1712962962962943E-2</v>
      </c>
      <c r="N122">
        <f t="shared" si="6"/>
        <v>10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492</v>
      </c>
      <c r="H123" s="9" t="s">
        <v>17</v>
      </c>
      <c r="I123" s="9" t="s">
        <v>493</v>
      </c>
      <c r="J123" s="3" t="s">
        <v>2084</v>
      </c>
      <c r="K123" s="13" t="s">
        <v>494</v>
      </c>
      <c r="L123" s="14" t="s">
        <v>495</v>
      </c>
      <c r="M123" s="18">
        <f t="shared" si="5"/>
        <v>3.3321759259259232E-2</v>
      </c>
      <c r="N123">
        <f t="shared" si="6"/>
        <v>6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496</v>
      </c>
      <c r="H124" s="9" t="s">
        <v>17</v>
      </c>
      <c r="I124" s="9" t="s">
        <v>493</v>
      </c>
      <c r="J124" s="3" t="s">
        <v>2084</v>
      </c>
      <c r="K124" s="13" t="s">
        <v>497</v>
      </c>
      <c r="L124" s="14" t="s">
        <v>498</v>
      </c>
      <c r="M124" s="18">
        <f t="shared" si="5"/>
        <v>2.256944444444442E-2</v>
      </c>
      <c r="N124">
        <f t="shared" si="6"/>
        <v>10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988</v>
      </c>
      <c r="H125" s="9" t="s">
        <v>17</v>
      </c>
      <c r="I125" s="9" t="s">
        <v>989</v>
      </c>
      <c r="J125" s="3" t="s">
        <v>2084</v>
      </c>
      <c r="K125" s="13" t="s">
        <v>990</v>
      </c>
      <c r="L125" s="14" t="s">
        <v>991</v>
      </c>
      <c r="M125" s="18">
        <f t="shared" si="5"/>
        <v>2.0497685185185216E-2</v>
      </c>
      <c r="N125">
        <f t="shared" si="6"/>
        <v>4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1419</v>
      </c>
      <c r="H126" s="9" t="s">
        <v>17</v>
      </c>
      <c r="I126" s="9" t="s">
        <v>1377</v>
      </c>
      <c r="J126" s="3" t="s">
        <v>2084</v>
      </c>
      <c r="K126" s="13" t="s">
        <v>1420</v>
      </c>
      <c r="L126" s="14" t="s">
        <v>1421</v>
      </c>
      <c r="M126" s="18">
        <f t="shared" si="5"/>
        <v>2.0833333333333315E-2</v>
      </c>
      <c r="N126">
        <f t="shared" si="6"/>
        <v>6</v>
      </c>
    </row>
    <row r="127" spans="1:14" x14ac:dyDescent="0.25">
      <c r="A127" s="11"/>
      <c r="B127" s="12"/>
      <c r="C127" s="9" t="s">
        <v>24</v>
      </c>
      <c r="D127" s="9" t="s">
        <v>25</v>
      </c>
      <c r="E127" s="9" t="s">
        <v>25</v>
      </c>
      <c r="F127" s="9" t="s">
        <v>15</v>
      </c>
      <c r="G127" s="10" t="s">
        <v>12</v>
      </c>
      <c r="H127" s="5"/>
      <c r="I127" s="5"/>
      <c r="J127" s="6"/>
      <c r="K127" s="7"/>
      <c r="L127" s="8"/>
    </row>
    <row r="128" spans="1:14" x14ac:dyDescent="0.25">
      <c r="A128" s="11"/>
      <c r="B128" s="12"/>
      <c r="C128" s="12"/>
      <c r="D128" s="12"/>
      <c r="E128" s="12"/>
      <c r="F128" s="12"/>
      <c r="G128" s="9" t="s">
        <v>126</v>
      </c>
      <c r="H128" s="9" t="s">
        <v>17</v>
      </c>
      <c r="I128" s="9" t="s">
        <v>18</v>
      </c>
      <c r="J128" s="3" t="s">
        <v>2084</v>
      </c>
      <c r="K128" s="13" t="s">
        <v>127</v>
      </c>
      <c r="L128" s="14" t="s">
        <v>128</v>
      </c>
      <c r="M128" s="18">
        <f t="shared" si="5"/>
        <v>2.2222222222222199E-2</v>
      </c>
      <c r="N128">
        <f t="shared" si="6"/>
        <v>7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129</v>
      </c>
      <c r="H129" s="9" t="s">
        <v>17</v>
      </c>
      <c r="I129" s="9" t="s">
        <v>18</v>
      </c>
      <c r="J129" s="3" t="s">
        <v>2084</v>
      </c>
      <c r="K129" s="13" t="s">
        <v>130</v>
      </c>
      <c r="L129" s="14" t="s">
        <v>131</v>
      </c>
      <c r="M129" s="18">
        <f t="shared" si="5"/>
        <v>1.7280092592592611E-2</v>
      </c>
      <c r="N129">
        <f t="shared" si="6"/>
        <v>10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132</v>
      </c>
      <c r="H130" s="9" t="s">
        <v>17</v>
      </c>
      <c r="I130" s="9" t="s">
        <v>18</v>
      </c>
      <c r="J130" s="3" t="s">
        <v>2084</v>
      </c>
      <c r="K130" s="13" t="s">
        <v>133</v>
      </c>
      <c r="L130" s="14" t="s">
        <v>134</v>
      </c>
      <c r="M130" s="18">
        <f t="shared" si="5"/>
        <v>1.5833333333333255E-2</v>
      </c>
      <c r="N130">
        <f t="shared" si="6"/>
        <v>13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135</v>
      </c>
      <c r="H131" s="9" t="s">
        <v>17</v>
      </c>
      <c r="I131" s="9" t="s">
        <v>18</v>
      </c>
      <c r="J131" s="3" t="s">
        <v>2084</v>
      </c>
      <c r="K131" s="13" t="s">
        <v>136</v>
      </c>
      <c r="L131" s="14" t="s">
        <v>137</v>
      </c>
      <c r="M131" s="18">
        <f t="shared" ref="M131:M194" si="7">L131-K131</f>
        <v>2.5810185185185186E-2</v>
      </c>
      <c r="N131">
        <f t="shared" ref="N131:N194" si="8">HOUR(K131)</f>
        <v>15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499</v>
      </c>
      <c r="H132" s="9" t="s">
        <v>17</v>
      </c>
      <c r="I132" s="9" t="s">
        <v>493</v>
      </c>
      <c r="J132" s="3" t="s">
        <v>2084</v>
      </c>
      <c r="K132" s="13" t="s">
        <v>500</v>
      </c>
      <c r="L132" s="14" t="s">
        <v>501</v>
      </c>
      <c r="M132" s="18">
        <f t="shared" si="7"/>
        <v>4.9722222222222223E-2</v>
      </c>
      <c r="N132">
        <f t="shared" si="8"/>
        <v>11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502</v>
      </c>
      <c r="H133" s="9" t="s">
        <v>17</v>
      </c>
      <c r="I133" s="9" t="s">
        <v>493</v>
      </c>
      <c r="J133" s="3" t="s">
        <v>2084</v>
      </c>
      <c r="K133" s="13" t="s">
        <v>503</v>
      </c>
      <c r="L133" s="14" t="s">
        <v>504</v>
      </c>
      <c r="M133" s="18">
        <f t="shared" si="7"/>
        <v>2.313657407407399E-2</v>
      </c>
      <c r="N133">
        <f t="shared" si="8"/>
        <v>15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992</v>
      </c>
      <c r="H134" s="9" t="s">
        <v>17</v>
      </c>
      <c r="I134" s="9" t="s">
        <v>989</v>
      </c>
      <c r="J134" s="3" t="s">
        <v>2084</v>
      </c>
      <c r="K134" s="13" t="s">
        <v>993</v>
      </c>
      <c r="L134" s="14" t="s">
        <v>994</v>
      </c>
      <c r="M134" s="18">
        <f t="shared" si="7"/>
        <v>1.9328703703703709E-2</v>
      </c>
      <c r="N134">
        <f t="shared" si="8"/>
        <v>8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995</v>
      </c>
      <c r="H135" s="9" t="s">
        <v>17</v>
      </c>
      <c r="I135" s="9" t="s">
        <v>989</v>
      </c>
      <c r="J135" s="3" t="s">
        <v>2084</v>
      </c>
      <c r="K135" s="13" t="s">
        <v>996</v>
      </c>
      <c r="L135" s="14" t="s">
        <v>997</v>
      </c>
      <c r="M135" s="18">
        <f t="shared" si="7"/>
        <v>1.4699074074074114E-2</v>
      </c>
      <c r="N135">
        <f t="shared" si="8"/>
        <v>11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998</v>
      </c>
      <c r="H136" s="9" t="s">
        <v>17</v>
      </c>
      <c r="I136" s="9" t="s">
        <v>989</v>
      </c>
      <c r="J136" s="3" t="s">
        <v>2084</v>
      </c>
      <c r="K136" s="13" t="s">
        <v>999</v>
      </c>
      <c r="L136" s="14" t="s">
        <v>1000</v>
      </c>
      <c r="M136" s="18">
        <f t="shared" si="7"/>
        <v>2.2534722222222192E-2</v>
      </c>
      <c r="N136">
        <f t="shared" si="8"/>
        <v>15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1422</v>
      </c>
      <c r="H137" s="9" t="s">
        <v>17</v>
      </c>
      <c r="I137" s="9" t="s">
        <v>1377</v>
      </c>
      <c r="J137" s="3" t="s">
        <v>2084</v>
      </c>
      <c r="K137" s="13" t="s">
        <v>1423</v>
      </c>
      <c r="L137" s="14" t="s">
        <v>1424</v>
      </c>
      <c r="M137" s="18">
        <f t="shared" si="7"/>
        <v>2.4652777777777746E-2</v>
      </c>
      <c r="N137">
        <f t="shared" si="8"/>
        <v>8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1425</v>
      </c>
      <c r="H138" s="9" t="s">
        <v>17</v>
      </c>
      <c r="I138" s="9" t="s">
        <v>1377</v>
      </c>
      <c r="J138" s="3" t="s">
        <v>2084</v>
      </c>
      <c r="K138" s="13" t="s">
        <v>1426</v>
      </c>
      <c r="L138" s="14" t="s">
        <v>1427</v>
      </c>
      <c r="M138" s="18">
        <f t="shared" si="7"/>
        <v>1.4976851851851825E-2</v>
      </c>
      <c r="N138">
        <f t="shared" si="8"/>
        <v>12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1428</v>
      </c>
      <c r="H139" s="9" t="s">
        <v>17</v>
      </c>
      <c r="I139" s="9" t="s">
        <v>1377</v>
      </c>
      <c r="J139" s="3" t="s">
        <v>2084</v>
      </c>
      <c r="K139" s="13" t="s">
        <v>1429</v>
      </c>
      <c r="L139" s="14" t="s">
        <v>1430</v>
      </c>
      <c r="M139" s="18">
        <f t="shared" si="7"/>
        <v>3.877314814814814E-2</v>
      </c>
      <c r="N139">
        <f t="shared" si="8"/>
        <v>14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1747</v>
      </c>
      <c r="H140" s="9" t="s">
        <v>17</v>
      </c>
      <c r="I140" s="9" t="s">
        <v>1708</v>
      </c>
      <c r="J140" s="3" t="s">
        <v>2084</v>
      </c>
      <c r="K140" s="13" t="s">
        <v>1748</v>
      </c>
      <c r="L140" s="14" t="s">
        <v>1749</v>
      </c>
      <c r="M140" s="18">
        <f t="shared" si="7"/>
        <v>2.5659722222222237E-2</v>
      </c>
      <c r="N140">
        <f t="shared" si="8"/>
        <v>7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1750</v>
      </c>
      <c r="H141" s="9" t="s">
        <v>17</v>
      </c>
      <c r="I141" s="9" t="s">
        <v>1708</v>
      </c>
      <c r="J141" s="3" t="s">
        <v>2084</v>
      </c>
      <c r="K141" s="13" t="s">
        <v>1751</v>
      </c>
      <c r="L141" s="14" t="s">
        <v>1752</v>
      </c>
      <c r="M141" s="18">
        <f t="shared" si="7"/>
        <v>2.1921296296296244E-2</v>
      </c>
      <c r="N141">
        <f t="shared" si="8"/>
        <v>10</v>
      </c>
    </row>
    <row r="142" spans="1:14" x14ac:dyDescent="0.25">
      <c r="A142" s="11"/>
      <c r="B142" s="12"/>
      <c r="C142" s="9" t="s">
        <v>29</v>
      </c>
      <c r="D142" s="9" t="s">
        <v>30</v>
      </c>
      <c r="E142" s="9" t="s">
        <v>30</v>
      </c>
      <c r="F142" s="9" t="s">
        <v>15</v>
      </c>
      <c r="G142" s="10" t="s">
        <v>12</v>
      </c>
      <c r="H142" s="5"/>
      <c r="I142" s="5"/>
      <c r="J142" s="6"/>
      <c r="K142" s="7"/>
      <c r="L142" s="8"/>
    </row>
    <row r="143" spans="1:14" x14ac:dyDescent="0.25">
      <c r="A143" s="11"/>
      <c r="B143" s="12"/>
      <c r="C143" s="12"/>
      <c r="D143" s="12"/>
      <c r="E143" s="12"/>
      <c r="F143" s="12"/>
      <c r="G143" s="9" t="s">
        <v>138</v>
      </c>
      <c r="H143" s="9" t="s">
        <v>38</v>
      </c>
      <c r="I143" s="9" t="s">
        <v>18</v>
      </c>
      <c r="J143" s="3" t="s">
        <v>2084</v>
      </c>
      <c r="K143" s="13" t="s">
        <v>139</v>
      </c>
      <c r="L143" s="14" t="s">
        <v>140</v>
      </c>
      <c r="M143" s="18">
        <f t="shared" si="7"/>
        <v>2.3715277777777766E-2</v>
      </c>
      <c r="N143">
        <f t="shared" si="8"/>
        <v>11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505</v>
      </c>
      <c r="H144" s="9" t="s">
        <v>38</v>
      </c>
      <c r="I144" s="9" t="s">
        <v>493</v>
      </c>
      <c r="J144" s="3" t="s">
        <v>2084</v>
      </c>
      <c r="K144" s="13" t="s">
        <v>506</v>
      </c>
      <c r="L144" s="14" t="s">
        <v>507</v>
      </c>
      <c r="M144" s="18">
        <f t="shared" si="7"/>
        <v>2.774305555555559E-2</v>
      </c>
      <c r="N144">
        <f t="shared" si="8"/>
        <v>5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508</v>
      </c>
      <c r="H145" s="9" t="s">
        <v>38</v>
      </c>
      <c r="I145" s="9" t="s">
        <v>493</v>
      </c>
      <c r="J145" s="3" t="s">
        <v>2084</v>
      </c>
      <c r="K145" s="13" t="s">
        <v>509</v>
      </c>
      <c r="L145" s="14" t="s">
        <v>510</v>
      </c>
      <c r="M145" s="18">
        <f t="shared" si="7"/>
        <v>1.5821759259259272E-2</v>
      </c>
      <c r="N145">
        <f t="shared" si="8"/>
        <v>10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511</v>
      </c>
      <c r="H146" s="9" t="s">
        <v>38</v>
      </c>
      <c r="I146" s="9" t="s">
        <v>493</v>
      </c>
      <c r="J146" s="3" t="s">
        <v>2084</v>
      </c>
      <c r="K146" s="13" t="s">
        <v>512</v>
      </c>
      <c r="L146" s="14" t="s">
        <v>513</v>
      </c>
      <c r="M146" s="18">
        <f t="shared" si="7"/>
        <v>2.155092592592589E-2</v>
      </c>
      <c r="N146">
        <f t="shared" si="8"/>
        <v>14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1001</v>
      </c>
      <c r="H147" s="9" t="s">
        <v>38</v>
      </c>
      <c r="I147" s="9" t="s">
        <v>989</v>
      </c>
      <c r="J147" s="3" t="s">
        <v>2084</v>
      </c>
      <c r="K147" s="13" t="s">
        <v>1002</v>
      </c>
      <c r="L147" s="14" t="s">
        <v>1003</v>
      </c>
      <c r="M147" s="18">
        <f t="shared" si="7"/>
        <v>2.4560185185185213E-2</v>
      </c>
      <c r="N147">
        <f t="shared" si="8"/>
        <v>5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1004</v>
      </c>
      <c r="H148" s="9" t="s">
        <v>17</v>
      </c>
      <c r="I148" s="9" t="s">
        <v>989</v>
      </c>
      <c r="J148" s="3" t="s">
        <v>2084</v>
      </c>
      <c r="K148" s="13" t="s">
        <v>1005</v>
      </c>
      <c r="L148" s="14" t="s">
        <v>1006</v>
      </c>
      <c r="M148" s="18">
        <f t="shared" si="7"/>
        <v>1.7291666666666705E-2</v>
      </c>
      <c r="N148">
        <f t="shared" si="8"/>
        <v>8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1007</v>
      </c>
      <c r="H149" s="9" t="s">
        <v>38</v>
      </c>
      <c r="I149" s="9" t="s">
        <v>989</v>
      </c>
      <c r="J149" s="3" t="s">
        <v>2084</v>
      </c>
      <c r="K149" s="13" t="s">
        <v>1008</v>
      </c>
      <c r="L149" s="14" t="s">
        <v>1009</v>
      </c>
      <c r="M149" s="18">
        <f t="shared" si="7"/>
        <v>2.8043981481481461E-2</v>
      </c>
      <c r="N149">
        <f t="shared" si="8"/>
        <v>10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1431</v>
      </c>
      <c r="H150" s="9" t="s">
        <v>38</v>
      </c>
      <c r="I150" s="9" t="s">
        <v>1377</v>
      </c>
      <c r="J150" s="3" t="s">
        <v>2084</v>
      </c>
      <c r="K150" s="13" t="s">
        <v>1432</v>
      </c>
      <c r="L150" s="14" t="s">
        <v>1433</v>
      </c>
      <c r="M150" s="18">
        <f t="shared" si="7"/>
        <v>3.3576388888888919E-2</v>
      </c>
      <c r="N150">
        <f t="shared" si="8"/>
        <v>13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1753</v>
      </c>
      <c r="H151" s="9" t="s">
        <v>38</v>
      </c>
      <c r="I151" s="9" t="s">
        <v>1708</v>
      </c>
      <c r="J151" s="3" t="s">
        <v>2084</v>
      </c>
      <c r="K151" s="13" t="s">
        <v>1754</v>
      </c>
      <c r="L151" s="14" t="s">
        <v>1755</v>
      </c>
      <c r="M151" s="18">
        <f t="shared" si="7"/>
        <v>1.6782407407407413E-2</v>
      </c>
      <c r="N151">
        <f t="shared" si="8"/>
        <v>4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1756</v>
      </c>
      <c r="H152" s="9" t="s">
        <v>38</v>
      </c>
      <c r="I152" s="9" t="s">
        <v>1708</v>
      </c>
      <c r="J152" s="3" t="s">
        <v>2084</v>
      </c>
      <c r="K152" s="13" t="s">
        <v>1757</v>
      </c>
      <c r="L152" s="14" t="s">
        <v>1758</v>
      </c>
      <c r="M152" s="18">
        <f t="shared" si="7"/>
        <v>3.0115740740740748E-2</v>
      </c>
      <c r="N152">
        <f t="shared" si="8"/>
        <v>13</v>
      </c>
    </row>
    <row r="153" spans="1:14" x14ac:dyDescent="0.25">
      <c r="A153" s="11"/>
      <c r="B153" s="12"/>
      <c r="C153" s="9" t="s">
        <v>354</v>
      </c>
      <c r="D153" s="9" t="s">
        <v>355</v>
      </c>
      <c r="E153" s="9" t="s">
        <v>355</v>
      </c>
      <c r="F153" s="9" t="s">
        <v>15</v>
      </c>
      <c r="G153" s="10" t="s">
        <v>12</v>
      </c>
      <c r="H153" s="5"/>
      <c r="I153" s="5"/>
      <c r="J153" s="6"/>
      <c r="K153" s="7"/>
      <c r="L153" s="8"/>
    </row>
    <row r="154" spans="1:14" x14ac:dyDescent="0.25">
      <c r="A154" s="11"/>
      <c r="B154" s="12"/>
      <c r="C154" s="12"/>
      <c r="D154" s="12"/>
      <c r="E154" s="12"/>
      <c r="F154" s="12"/>
      <c r="G154" s="9" t="s">
        <v>1759</v>
      </c>
      <c r="H154" s="9" t="s">
        <v>17</v>
      </c>
      <c r="I154" s="9" t="s">
        <v>1708</v>
      </c>
      <c r="J154" s="3" t="s">
        <v>2084</v>
      </c>
      <c r="K154" s="13" t="s">
        <v>1760</v>
      </c>
      <c r="L154" s="14" t="s">
        <v>1761</v>
      </c>
      <c r="M154" s="18">
        <f t="shared" si="7"/>
        <v>2.4907407407407378E-2</v>
      </c>
      <c r="N154">
        <f t="shared" si="8"/>
        <v>9</v>
      </c>
    </row>
    <row r="155" spans="1:14" x14ac:dyDescent="0.25">
      <c r="A155" s="11"/>
      <c r="B155" s="12"/>
      <c r="C155" s="12"/>
      <c r="D155" s="12"/>
      <c r="E155" s="12"/>
      <c r="F155" s="12"/>
      <c r="G155" s="9" t="s">
        <v>1762</v>
      </c>
      <c r="H155" s="9" t="s">
        <v>17</v>
      </c>
      <c r="I155" s="9" t="s">
        <v>1708</v>
      </c>
      <c r="J155" s="3" t="s">
        <v>2084</v>
      </c>
      <c r="K155" s="13" t="s">
        <v>1763</v>
      </c>
      <c r="L155" s="14" t="s">
        <v>1764</v>
      </c>
      <c r="M155" s="18">
        <f t="shared" si="7"/>
        <v>3.9780092592592631E-2</v>
      </c>
      <c r="N155">
        <f t="shared" si="8"/>
        <v>13</v>
      </c>
    </row>
    <row r="156" spans="1:14" x14ac:dyDescent="0.25">
      <c r="A156" s="11"/>
      <c r="B156" s="12"/>
      <c r="C156" s="9" t="s">
        <v>141</v>
      </c>
      <c r="D156" s="9" t="s">
        <v>142</v>
      </c>
      <c r="E156" s="9" t="s">
        <v>142</v>
      </c>
      <c r="F156" s="9" t="s">
        <v>15</v>
      </c>
      <c r="G156" s="10" t="s">
        <v>12</v>
      </c>
      <c r="H156" s="5"/>
      <c r="I156" s="5"/>
      <c r="J156" s="6"/>
      <c r="K156" s="7"/>
      <c r="L156" s="8"/>
    </row>
    <row r="157" spans="1:14" x14ac:dyDescent="0.25">
      <c r="A157" s="11"/>
      <c r="B157" s="12"/>
      <c r="C157" s="12"/>
      <c r="D157" s="12"/>
      <c r="E157" s="12"/>
      <c r="F157" s="12"/>
      <c r="G157" s="9" t="s">
        <v>143</v>
      </c>
      <c r="H157" s="9" t="s">
        <v>17</v>
      </c>
      <c r="I157" s="9" t="s">
        <v>18</v>
      </c>
      <c r="J157" s="3" t="s">
        <v>2084</v>
      </c>
      <c r="K157" s="13" t="s">
        <v>144</v>
      </c>
      <c r="L157" s="14" t="s">
        <v>145</v>
      </c>
      <c r="M157" s="18">
        <f t="shared" si="7"/>
        <v>3.9456018518518543E-2</v>
      </c>
      <c r="N157">
        <f t="shared" si="8"/>
        <v>8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514</v>
      </c>
      <c r="H158" s="9" t="s">
        <v>17</v>
      </c>
      <c r="I158" s="9" t="s">
        <v>493</v>
      </c>
      <c r="J158" s="3" t="s">
        <v>2084</v>
      </c>
      <c r="K158" s="13" t="s">
        <v>515</v>
      </c>
      <c r="L158" s="14" t="s">
        <v>516</v>
      </c>
      <c r="M158" s="18">
        <f t="shared" si="7"/>
        <v>2.7291666666666659E-2</v>
      </c>
      <c r="N158">
        <f t="shared" si="8"/>
        <v>6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517</v>
      </c>
      <c r="H159" s="9" t="s">
        <v>17</v>
      </c>
      <c r="I159" s="9" t="s">
        <v>493</v>
      </c>
      <c r="J159" s="3" t="s">
        <v>2084</v>
      </c>
      <c r="K159" s="13" t="s">
        <v>518</v>
      </c>
      <c r="L159" s="14" t="s">
        <v>519</v>
      </c>
      <c r="M159" s="18">
        <f t="shared" si="7"/>
        <v>3.4976851851851842E-2</v>
      </c>
      <c r="N159">
        <f t="shared" si="8"/>
        <v>7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520</v>
      </c>
      <c r="H160" s="9" t="s">
        <v>17</v>
      </c>
      <c r="I160" s="9" t="s">
        <v>493</v>
      </c>
      <c r="J160" s="3" t="s">
        <v>2084</v>
      </c>
      <c r="K160" s="13" t="s">
        <v>521</v>
      </c>
      <c r="L160" s="14" t="s">
        <v>522</v>
      </c>
      <c r="M160" s="18">
        <f t="shared" si="7"/>
        <v>3.9259259259259327E-2</v>
      </c>
      <c r="N160">
        <f t="shared" si="8"/>
        <v>12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1434</v>
      </c>
      <c r="H161" s="9" t="s">
        <v>17</v>
      </c>
      <c r="I161" s="9" t="s">
        <v>1377</v>
      </c>
      <c r="J161" s="3" t="s">
        <v>2084</v>
      </c>
      <c r="K161" s="13" t="s">
        <v>1435</v>
      </c>
      <c r="L161" s="14" t="s">
        <v>1436</v>
      </c>
      <c r="M161" s="18">
        <f t="shared" si="7"/>
        <v>1.4201388888888777E-2</v>
      </c>
      <c r="N161">
        <f t="shared" si="8"/>
        <v>23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1765</v>
      </c>
      <c r="H162" s="9" t="s">
        <v>17</v>
      </c>
      <c r="I162" s="9" t="s">
        <v>1708</v>
      </c>
      <c r="J162" s="3" t="s">
        <v>2084</v>
      </c>
      <c r="K162" s="13" t="s">
        <v>1766</v>
      </c>
      <c r="L162" s="14" t="s">
        <v>1767</v>
      </c>
      <c r="M162" s="18">
        <f t="shared" si="7"/>
        <v>1.5543981481481478E-2</v>
      </c>
      <c r="N162">
        <f t="shared" si="8"/>
        <v>5</v>
      </c>
    </row>
    <row r="163" spans="1:14" x14ac:dyDescent="0.25">
      <c r="A163" s="11"/>
      <c r="B163" s="12"/>
      <c r="C163" s="9" t="s">
        <v>50</v>
      </c>
      <c r="D163" s="9" t="s">
        <v>51</v>
      </c>
      <c r="E163" s="9" t="s">
        <v>51</v>
      </c>
      <c r="F163" s="9" t="s">
        <v>15</v>
      </c>
      <c r="G163" s="10" t="s">
        <v>12</v>
      </c>
      <c r="H163" s="5"/>
      <c r="I163" s="5"/>
      <c r="J163" s="6"/>
      <c r="K163" s="7"/>
      <c r="L163" s="8"/>
    </row>
    <row r="164" spans="1:14" x14ac:dyDescent="0.25">
      <c r="A164" s="11"/>
      <c r="B164" s="12"/>
      <c r="C164" s="12"/>
      <c r="D164" s="12"/>
      <c r="E164" s="12"/>
      <c r="F164" s="12"/>
      <c r="G164" s="9" t="s">
        <v>146</v>
      </c>
      <c r="H164" s="9" t="s">
        <v>38</v>
      </c>
      <c r="I164" s="9" t="s">
        <v>18</v>
      </c>
      <c r="J164" s="3" t="s">
        <v>2084</v>
      </c>
      <c r="K164" s="13" t="s">
        <v>147</v>
      </c>
      <c r="L164" s="14" t="s">
        <v>148</v>
      </c>
      <c r="M164" s="18">
        <f t="shared" si="7"/>
        <v>2.8182870370370428E-2</v>
      </c>
      <c r="N164">
        <f t="shared" si="8"/>
        <v>7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149</v>
      </c>
      <c r="H165" s="9" t="s">
        <v>38</v>
      </c>
      <c r="I165" s="9" t="s">
        <v>18</v>
      </c>
      <c r="J165" s="3" t="s">
        <v>2084</v>
      </c>
      <c r="K165" s="13" t="s">
        <v>150</v>
      </c>
      <c r="L165" s="14" t="s">
        <v>151</v>
      </c>
      <c r="M165" s="18">
        <f t="shared" si="7"/>
        <v>2.4942129629629717E-2</v>
      </c>
      <c r="N165">
        <f t="shared" si="8"/>
        <v>13</v>
      </c>
    </row>
    <row r="166" spans="1:14" x14ac:dyDescent="0.25">
      <c r="A166" s="11"/>
      <c r="B166" s="12"/>
      <c r="C166" s="9" t="s">
        <v>61</v>
      </c>
      <c r="D166" s="9" t="s">
        <v>62</v>
      </c>
      <c r="E166" s="9" t="s">
        <v>152</v>
      </c>
      <c r="F166" s="9" t="s">
        <v>15</v>
      </c>
      <c r="G166" s="10" t="s">
        <v>12</v>
      </c>
      <c r="H166" s="5"/>
      <c r="I166" s="5"/>
      <c r="J166" s="6"/>
      <c r="K166" s="7"/>
      <c r="L166" s="8"/>
    </row>
    <row r="167" spans="1:14" x14ac:dyDescent="0.25">
      <c r="A167" s="11"/>
      <c r="B167" s="12"/>
      <c r="C167" s="12"/>
      <c r="D167" s="12"/>
      <c r="E167" s="12"/>
      <c r="F167" s="12"/>
      <c r="G167" s="9" t="s">
        <v>153</v>
      </c>
      <c r="H167" s="9" t="s">
        <v>17</v>
      </c>
      <c r="I167" s="9" t="s">
        <v>18</v>
      </c>
      <c r="J167" s="3" t="s">
        <v>2084</v>
      </c>
      <c r="K167" s="13" t="s">
        <v>154</v>
      </c>
      <c r="L167" s="14" t="s">
        <v>155</v>
      </c>
      <c r="M167" s="18">
        <f t="shared" si="7"/>
        <v>1.443287037037036E-2</v>
      </c>
      <c r="N167">
        <f t="shared" si="8"/>
        <v>5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523</v>
      </c>
      <c r="H168" s="9" t="s">
        <v>17</v>
      </c>
      <c r="I168" s="9" t="s">
        <v>493</v>
      </c>
      <c r="J168" s="3" t="s">
        <v>2084</v>
      </c>
      <c r="K168" s="13" t="s">
        <v>524</v>
      </c>
      <c r="L168" s="14" t="s">
        <v>525</v>
      </c>
      <c r="M168" s="18">
        <f t="shared" si="7"/>
        <v>1.6168981481481493E-2</v>
      </c>
      <c r="N168">
        <f t="shared" si="8"/>
        <v>5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1768</v>
      </c>
      <c r="H169" s="9" t="s">
        <v>17</v>
      </c>
      <c r="I169" s="9" t="s">
        <v>1708</v>
      </c>
      <c r="J169" s="3" t="s">
        <v>2084</v>
      </c>
      <c r="K169" s="13" t="s">
        <v>1769</v>
      </c>
      <c r="L169" s="14" t="s">
        <v>1770</v>
      </c>
      <c r="M169" s="18">
        <f t="shared" si="7"/>
        <v>2.2800925925925919E-2</v>
      </c>
      <c r="N169">
        <f t="shared" si="8"/>
        <v>6</v>
      </c>
    </row>
    <row r="170" spans="1:14" x14ac:dyDescent="0.25">
      <c r="A170" s="11"/>
      <c r="B170" s="12"/>
      <c r="C170" s="9" t="s">
        <v>84</v>
      </c>
      <c r="D170" s="9" t="s">
        <v>85</v>
      </c>
      <c r="E170" s="9" t="s">
        <v>85</v>
      </c>
      <c r="F170" s="9" t="s">
        <v>15</v>
      </c>
      <c r="G170" s="10" t="s">
        <v>12</v>
      </c>
      <c r="H170" s="5"/>
      <c r="I170" s="5"/>
      <c r="J170" s="6"/>
      <c r="K170" s="7"/>
      <c r="L170" s="8"/>
    </row>
    <row r="171" spans="1:14" x14ac:dyDescent="0.25">
      <c r="A171" s="11"/>
      <c r="B171" s="12"/>
      <c r="C171" s="12"/>
      <c r="D171" s="12"/>
      <c r="E171" s="12"/>
      <c r="F171" s="12"/>
      <c r="G171" s="9" t="s">
        <v>156</v>
      </c>
      <c r="H171" s="9" t="s">
        <v>17</v>
      </c>
      <c r="I171" s="9" t="s">
        <v>18</v>
      </c>
      <c r="J171" s="3" t="s">
        <v>2084</v>
      </c>
      <c r="K171" s="13" t="s">
        <v>157</v>
      </c>
      <c r="L171" s="14" t="s">
        <v>158</v>
      </c>
      <c r="M171" s="18">
        <f t="shared" si="7"/>
        <v>3.7303240740740706E-2</v>
      </c>
      <c r="N171">
        <f t="shared" si="8"/>
        <v>7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159</v>
      </c>
      <c r="H172" s="9" t="s">
        <v>17</v>
      </c>
      <c r="I172" s="9" t="s">
        <v>18</v>
      </c>
      <c r="J172" s="3" t="s">
        <v>2084</v>
      </c>
      <c r="K172" s="13" t="s">
        <v>160</v>
      </c>
      <c r="L172" s="14" t="s">
        <v>161</v>
      </c>
      <c r="M172" s="18">
        <f t="shared" si="7"/>
        <v>2.6238425925925846E-2</v>
      </c>
      <c r="N172">
        <f t="shared" si="8"/>
        <v>13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526</v>
      </c>
      <c r="H173" s="9" t="s">
        <v>17</v>
      </c>
      <c r="I173" s="9" t="s">
        <v>493</v>
      </c>
      <c r="J173" s="3" t="s">
        <v>2084</v>
      </c>
      <c r="K173" s="13" t="s">
        <v>527</v>
      </c>
      <c r="L173" s="14" t="s">
        <v>528</v>
      </c>
      <c r="M173" s="18">
        <f t="shared" si="7"/>
        <v>3.2650462962962978E-2</v>
      </c>
      <c r="N173">
        <f t="shared" si="8"/>
        <v>11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529</v>
      </c>
      <c r="H174" s="9" t="s">
        <v>17</v>
      </c>
      <c r="I174" s="9" t="s">
        <v>493</v>
      </c>
      <c r="J174" s="3" t="s">
        <v>2084</v>
      </c>
      <c r="K174" s="13" t="s">
        <v>530</v>
      </c>
      <c r="L174" s="14" t="s">
        <v>531</v>
      </c>
      <c r="M174" s="18">
        <f t="shared" si="7"/>
        <v>2.0995370370370359E-2</v>
      </c>
      <c r="N174">
        <f t="shared" si="8"/>
        <v>23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1437</v>
      </c>
      <c r="H175" s="9" t="s">
        <v>17</v>
      </c>
      <c r="I175" s="9" t="s">
        <v>1377</v>
      </c>
      <c r="J175" s="3" t="s">
        <v>2084</v>
      </c>
      <c r="K175" s="13" t="s">
        <v>1438</v>
      </c>
      <c r="L175" s="14" t="s">
        <v>1439</v>
      </c>
      <c r="M175" s="18">
        <f t="shared" si="7"/>
        <v>2.8738425925925903E-2</v>
      </c>
      <c r="N175">
        <f t="shared" si="8"/>
        <v>14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1440</v>
      </c>
      <c r="H176" s="9" t="s">
        <v>17</v>
      </c>
      <c r="I176" s="9" t="s">
        <v>1377</v>
      </c>
      <c r="J176" s="3" t="s">
        <v>2084</v>
      </c>
      <c r="K176" s="13" t="s">
        <v>1441</v>
      </c>
      <c r="L176" s="14" t="s">
        <v>1442</v>
      </c>
      <c r="M176" s="18">
        <f t="shared" si="7"/>
        <v>2.7129629629629504E-2</v>
      </c>
      <c r="N176">
        <f t="shared" si="8"/>
        <v>18</v>
      </c>
    </row>
    <row r="177" spans="1:14" x14ac:dyDescent="0.25">
      <c r="A177" s="11"/>
      <c r="B177" s="12"/>
      <c r="C177" s="9" t="s">
        <v>95</v>
      </c>
      <c r="D177" s="9" t="s">
        <v>96</v>
      </c>
      <c r="E177" s="9" t="s">
        <v>96</v>
      </c>
      <c r="F177" s="9" t="s">
        <v>15</v>
      </c>
      <c r="G177" s="10" t="s">
        <v>12</v>
      </c>
      <c r="H177" s="5"/>
      <c r="I177" s="5"/>
      <c r="J177" s="6"/>
      <c r="K177" s="7"/>
      <c r="L177" s="8"/>
    </row>
    <row r="178" spans="1:14" x14ac:dyDescent="0.25">
      <c r="A178" s="11"/>
      <c r="B178" s="12"/>
      <c r="C178" s="12"/>
      <c r="D178" s="12"/>
      <c r="E178" s="12"/>
      <c r="F178" s="12"/>
      <c r="G178" s="9" t="s">
        <v>1010</v>
      </c>
      <c r="H178" s="9" t="s">
        <v>17</v>
      </c>
      <c r="I178" s="9" t="s">
        <v>989</v>
      </c>
      <c r="J178" s="3" t="s">
        <v>2084</v>
      </c>
      <c r="K178" s="13" t="s">
        <v>1011</v>
      </c>
      <c r="L178" s="14" t="s">
        <v>1012</v>
      </c>
      <c r="M178" s="18">
        <f t="shared" si="7"/>
        <v>1.9664351851851836E-2</v>
      </c>
      <c r="N178">
        <f t="shared" si="8"/>
        <v>5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1443</v>
      </c>
      <c r="H179" s="9" t="s">
        <v>38</v>
      </c>
      <c r="I179" s="9" t="s">
        <v>1377</v>
      </c>
      <c r="J179" s="3" t="s">
        <v>2084</v>
      </c>
      <c r="K179" s="13" t="s">
        <v>1444</v>
      </c>
      <c r="L179" s="14" t="s">
        <v>1445</v>
      </c>
      <c r="M179" s="18">
        <f t="shared" si="7"/>
        <v>2.5057870370370383E-2</v>
      </c>
      <c r="N179">
        <f t="shared" si="8"/>
        <v>5</v>
      </c>
    </row>
    <row r="180" spans="1:14" x14ac:dyDescent="0.25">
      <c r="A180" s="11"/>
      <c r="B180" s="12"/>
      <c r="C180" s="9" t="s">
        <v>100</v>
      </c>
      <c r="D180" s="9" t="s">
        <v>101</v>
      </c>
      <c r="E180" s="9" t="s">
        <v>101</v>
      </c>
      <c r="F180" s="9" t="s">
        <v>15</v>
      </c>
      <c r="G180" s="10" t="s">
        <v>12</v>
      </c>
      <c r="H180" s="5"/>
      <c r="I180" s="5"/>
      <c r="J180" s="6"/>
      <c r="K180" s="7"/>
      <c r="L180" s="8"/>
    </row>
    <row r="181" spans="1:14" x14ac:dyDescent="0.25">
      <c r="A181" s="11"/>
      <c r="B181" s="12"/>
      <c r="C181" s="12"/>
      <c r="D181" s="12"/>
      <c r="E181" s="12"/>
      <c r="F181" s="12"/>
      <c r="G181" s="9" t="s">
        <v>162</v>
      </c>
      <c r="H181" s="9" t="s">
        <v>17</v>
      </c>
      <c r="I181" s="9" t="s">
        <v>18</v>
      </c>
      <c r="J181" s="3" t="s">
        <v>2084</v>
      </c>
      <c r="K181" s="13" t="s">
        <v>163</v>
      </c>
      <c r="L181" s="14" t="s">
        <v>164</v>
      </c>
      <c r="M181" s="18">
        <f t="shared" si="7"/>
        <v>3.067129629629628E-2</v>
      </c>
      <c r="N181">
        <f t="shared" si="8"/>
        <v>9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532</v>
      </c>
      <c r="H182" s="9" t="s">
        <v>17</v>
      </c>
      <c r="I182" s="9" t="s">
        <v>493</v>
      </c>
      <c r="J182" s="3" t="s">
        <v>2084</v>
      </c>
      <c r="K182" s="13" t="s">
        <v>533</v>
      </c>
      <c r="L182" s="14" t="s">
        <v>534</v>
      </c>
      <c r="M182" s="18">
        <f t="shared" si="7"/>
        <v>2.5023148148148155E-2</v>
      </c>
      <c r="N182">
        <f t="shared" si="8"/>
        <v>8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1446</v>
      </c>
      <c r="H183" s="9" t="s">
        <v>17</v>
      </c>
      <c r="I183" s="9" t="s">
        <v>1377</v>
      </c>
      <c r="J183" s="3" t="s">
        <v>2084</v>
      </c>
      <c r="K183" s="13" t="s">
        <v>1447</v>
      </c>
      <c r="L183" s="14" t="s">
        <v>1448</v>
      </c>
      <c r="M183" s="18">
        <f t="shared" si="7"/>
        <v>2.314814814814814E-2</v>
      </c>
      <c r="N183">
        <f t="shared" si="8"/>
        <v>13</v>
      </c>
    </row>
    <row r="184" spans="1:14" x14ac:dyDescent="0.25">
      <c r="A184" s="11"/>
      <c r="B184" s="12"/>
      <c r="C184" s="9" t="s">
        <v>535</v>
      </c>
      <c r="D184" s="9" t="s">
        <v>536</v>
      </c>
      <c r="E184" s="9" t="s">
        <v>536</v>
      </c>
      <c r="F184" s="9" t="s">
        <v>15</v>
      </c>
      <c r="G184" s="10" t="s">
        <v>12</v>
      </c>
      <c r="H184" s="5"/>
      <c r="I184" s="5"/>
      <c r="J184" s="6"/>
      <c r="K184" s="7"/>
      <c r="L184" s="8"/>
    </row>
    <row r="185" spans="1:14" x14ac:dyDescent="0.25">
      <c r="A185" s="11"/>
      <c r="B185" s="12"/>
      <c r="C185" s="12"/>
      <c r="D185" s="12"/>
      <c r="E185" s="12"/>
      <c r="F185" s="12"/>
      <c r="G185" s="9" t="s">
        <v>537</v>
      </c>
      <c r="H185" s="9" t="s">
        <v>17</v>
      </c>
      <c r="I185" s="9" t="s">
        <v>493</v>
      </c>
      <c r="J185" s="3" t="s">
        <v>2084</v>
      </c>
      <c r="K185" s="13" t="s">
        <v>538</v>
      </c>
      <c r="L185" s="14" t="s">
        <v>539</v>
      </c>
      <c r="M185" s="18">
        <f t="shared" si="7"/>
        <v>4.22569444444445E-2</v>
      </c>
      <c r="N185">
        <f t="shared" si="8"/>
        <v>15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1013</v>
      </c>
      <c r="H186" s="9" t="s">
        <v>17</v>
      </c>
      <c r="I186" s="9" t="s">
        <v>989</v>
      </c>
      <c r="J186" s="3" t="s">
        <v>2084</v>
      </c>
      <c r="K186" s="13" t="s">
        <v>1014</v>
      </c>
      <c r="L186" s="14" t="s">
        <v>1015</v>
      </c>
      <c r="M186" s="18">
        <f t="shared" si="7"/>
        <v>1.6874999999999973E-2</v>
      </c>
      <c r="N186">
        <f t="shared" si="8"/>
        <v>16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1449</v>
      </c>
      <c r="H187" s="9" t="s">
        <v>17</v>
      </c>
      <c r="I187" s="9" t="s">
        <v>1377</v>
      </c>
      <c r="J187" s="3" t="s">
        <v>2084</v>
      </c>
      <c r="K187" s="13" t="s">
        <v>1450</v>
      </c>
      <c r="L187" s="14" t="s">
        <v>1451</v>
      </c>
      <c r="M187" s="18">
        <f t="shared" si="7"/>
        <v>2.6180555555555596E-2</v>
      </c>
      <c r="N187">
        <f t="shared" si="8"/>
        <v>9</v>
      </c>
    </row>
    <row r="188" spans="1:14" x14ac:dyDescent="0.25">
      <c r="A188" s="11"/>
      <c r="B188" s="12"/>
      <c r="C188" s="9" t="s">
        <v>165</v>
      </c>
      <c r="D188" s="9" t="s">
        <v>166</v>
      </c>
      <c r="E188" s="9" t="s">
        <v>166</v>
      </c>
      <c r="F188" s="9" t="s">
        <v>15</v>
      </c>
      <c r="G188" s="10" t="s">
        <v>12</v>
      </c>
      <c r="H188" s="5"/>
      <c r="I188" s="5"/>
      <c r="J188" s="6"/>
      <c r="K188" s="7"/>
      <c r="L188" s="8"/>
    </row>
    <row r="189" spans="1:14" x14ac:dyDescent="0.25">
      <c r="A189" s="11"/>
      <c r="B189" s="12"/>
      <c r="C189" s="12"/>
      <c r="D189" s="12"/>
      <c r="E189" s="12"/>
      <c r="F189" s="12"/>
      <c r="G189" s="9" t="s">
        <v>167</v>
      </c>
      <c r="H189" s="9" t="s">
        <v>17</v>
      </c>
      <c r="I189" s="9" t="s">
        <v>18</v>
      </c>
      <c r="J189" s="3" t="s">
        <v>2084</v>
      </c>
      <c r="K189" s="13" t="s">
        <v>168</v>
      </c>
      <c r="L189" s="14" t="s">
        <v>169</v>
      </c>
      <c r="M189" s="18">
        <f t="shared" si="7"/>
        <v>2.0127314814814778E-2</v>
      </c>
      <c r="N189">
        <f t="shared" si="8"/>
        <v>12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1452</v>
      </c>
      <c r="H190" s="9" t="s">
        <v>17</v>
      </c>
      <c r="I190" s="9" t="s">
        <v>1377</v>
      </c>
      <c r="J190" s="3" t="s">
        <v>2084</v>
      </c>
      <c r="K190" s="13" t="s">
        <v>1453</v>
      </c>
      <c r="L190" s="14" t="s">
        <v>1454</v>
      </c>
      <c r="M190" s="18">
        <f t="shared" si="7"/>
        <v>1.8206018518518496E-2</v>
      </c>
      <c r="N190">
        <f t="shared" si="8"/>
        <v>10</v>
      </c>
    </row>
    <row r="191" spans="1:14" x14ac:dyDescent="0.25">
      <c r="A191" s="11"/>
      <c r="B191" s="12"/>
      <c r="C191" s="9" t="s">
        <v>540</v>
      </c>
      <c r="D191" s="9" t="s">
        <v>541</v>
      </c>
      <c r="E191" s="9" t="s">
        <v>541</v>
      </c>
      <c r="F191" s="9" t="s">
        <v>15</v>
      </c>
      <c r="G191" s="10" t="s">
        <v>12</v>
      </c>
      <c r="H191" s="5"/>
      <c r="I191" s="5"/>
      <c r="J191" s="6"/>
      <c r="K191" s="7"/>
      <c r="L191" s="8"/>
    </row>
    <row r="192" spans="1:14" x14ac:dyDescent="0.25">
      <c r="A192" s="11"/>
      <c r="B192" s="12"/>
      <c r="C192" s="12"/>
      <c r="D192" s="12"/>
      <c r="E192" s="12"/>
      <c r="F192" s="12"/>
      <c r="G192" s="9" t="s">
        <v>542</v>
      </c>
      <c r="H192" s="9" t="s">
        <v>17</v>
      </c>
      <c r="I192" s="9" t="s">
        <v>493</v>
      </c>
      <c r="J192" s="3" t="s">
        <v>2084</v>
      </c>
      <c r="K192" s="13" t="s">
        <v>543</v>
      </c>
      <c r="L192" s="14" t="s">
        <v>544</v>
      </c>
      <c r="M192" s="18">
        <f t="shared" si="7"/>
        <v>2.4363425925925941E-2</v>
      </c>
      <c r="N192">
        <f t="shared" si="8"/>
        <v>7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545</v>
      </c>
      <c r="H193" s="9" t="s">
        <v>17</v>
      </c>
      <c r="I193" s="9" t="s">
        <v>493</v>
      </c>
      <c r="J193" s="3" t="s">
        <v>2084</v>
      </c>
      <c r="K193" s="13" t="s">
        <v>546</v>
      </c>
      <c r="L193" s="14" t="s">
        <v>547</v>
      </c>
      <c r="M193" s="18">
        <f t="shared" si="7"/>
        <v>2.0370370370370372E-2</v>
      </c>
      <c r="N193">
        <f t="shared" si="8"/>
        <v>15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548</v>
      </c>
      <c r="H194" s="9" t="s">
        <v>17</v>
      </c>
      <c r="I194" s="9" t="s">
        <v>493</v>
      </c>
      <c r="J194" s="3" t="s">
        <v>2084</v>
      </c>
      <c r="K194" s="13" t="s">
        <v>549</v>
      </c>
      <c r="L194" s="14" t="s">
        <v>550</v>
      </c>
      <c r="M194" s="18">
        <f t="shared" si="7"/>
        <v>1.9108796296296249E-2</v>
      </c>
      <c r="N194">
        <f t="shared" si="8"/>
        <v>16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1016</v>
      </c>
      <c r="H195" s="9" t="s">
        <v>17</v>
      </c>
      <c r="I195" s="9" t="s">
        <v>989</v>
      </c>
      <c r="J195" s="3" t="s">
        <v>2084</v>
      </c>
      <c r="K195" s="13" t="s">
        <v>1017</v>
      </c>
      <c r="L195" s="14" t="s">
        <v>1018</v>
      </c>
      <c r="M195" s="18">
        <f t="shared" ref="M195:M258" si="9">L195-K195</f>
        <v>1.5254629629629535E-2</v>
      </c>
      <c r="N195">
        <f t="shared" ref="N195:N258" si="10">HOUR(K195)</f>
        <v>16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1771</v>
      </c>
      <c r="H196" s="9" t="s">
        <v>17</v>
      </c>
      <c r="I196" s="9" t="s">
        <v>1708</v>
      </c>
      <c r="J196" s="3" t="s">
        <v>2084</v>
      </c>
      <c r="K196" s="13" t="s">
        <v>1772</v>
      </c>
      <c r="L196" s="14" t="s">
        <v>1773</v>
      </c>
      <c r="M196" s="18">
        <f t="shared" si="9"/>
        <v>1.9826388888888991E-2</v>
      </c>
      <c r="N196">
        <f t="shared" si="10"/>
        <v>12</v>
      </c>
    </row>
    <row r="197" spans="1:14" x14ac:dyDescent="0.25">
      <c r="A197" s="11"/>
      <c r="B197" s="12"/>
      <c r="C197" s="9" t="s">
        <v>551</v>
      </c>
      <c r="D197" s="9" t="s">
        <v>552</v>
      </c>
      <c r="E197" s="9" t="s">
        <v>552</v>
      </c>
      <c r="F197" s="9" t="s">
        <v>15</v>
      </c>
      <c r="G197" s="9" t="s">
        <v>553</v>
      </c>
      <c r="H197" s="9" t="s">
        <v>38</v>
      </c>
      <c r="I197" s="9" t="s">
        <v>493</v>
      </c>
      <c r="J197" s="3" t="s">
        <v>2084</v>
      </c>
      <c r="K197" s="13" t="s">
        <v>554</v>
      </c>
      <c r="L197" s="14" t="s">
        <v>555</v>
      </c>
      <c r="M197" s="18">
        <f t="shared" si="9"/>
        <v>2.4629629629629668E-2</v>
      </c>
      <c r="N197">
        <f t="shared" si="10"/>
        <v>6</v>
      </c>
    </row>
    <row r="198" spans="1:14" x14ac:dyDescent="0.25">
      <c r="A198" s="11"/>
      <c r="B198" s="12"/>
      <c r="C198" s="9" t="s">
        <v>556</v>
      </c>
      <c r="D198" s="9" t="s">
        <v>557</v>
      </c>
      <c r="E198" s="9" t="s">
        <v>557</v>
      </c>
      <c r="F198" s="9" t="s">
        <v>15</v>
      </c>
      <c r="G198" s="9" t="s">
        <v>558</v>
      </c>
      <c r="H198" s="9" t="s">
        <v>17</v>
      </c>
      <c r="I198" s="9" t="s">
        <v>493</v>
      </c>
      <c r="J198" s="3" t="s">
        <v>2084</v>
      </c>
      <c r="K198" s="13" t="s">
        <v>559</v>
      </c>
      <c r="L198" s="14" t="s">
        <v>560</v>
      </c>
      <c r="M198" s="18">
        <f t="shared" si="9"/>
        <v>5.5104166666666676E-2</v>
      </c>
      <c r="N198">
        <f t="shared" si="10"/>
        <v>8</v>
      </c>
    </row>
    <row r="199" spans="1:14" x14ac:dyDescent="0.25">
      <c r="A199" s="3" t="s">
        <v>170</v>
      </c>
      <c r="B199" s="9" t="s">
        <v>171</v>
      </c>
      <c r="C199" s="10" t="s">
        <v>12</v>
      </c>
      <c r="D199" s="5"/>
      <c r="E199" s="5"/>
      <c r="F199" s="5"/>
      <c r="G199" s="5"/>
      <c r="H199" s="5"/>
      <c r="I199" s="5"/>
      <c r="J199" s="6"/>
      <c r="K199" s="7"/>
      <c r="L199" s="8"/>
    </row>
    <row r="200" spans="1:14" x14ac:dyDescent="0.25">
      <c r="A200" s="11"/>
      <c r="B200" s="12"/>
      <c r="C200" s="9" t="s">
        <v>172</v>
      </c>
      <c r="D200" s="9" t="s">
        <v>173</v>
      </c>
      <c r="E200" s="10" t="s">
        <v>12</v>
      </c>
      <c r="F200" s="5"/>
      <c r="G200" s="5"/>
      <c r="H200" s="5"/>
      <c r="I200" s="5"/>
      <c r="J200" s="6"/>
      <c r="K200" s="7"/>
      <c r="L200" s="8"/>
    </row>
    <row r="201" spans="1:14" x14ac:dyDescent="0.25">
      <c r="A201" s="11"/>
      <c r="B201" s="12"/>
      <c r="C201" s="12"/>
      <c r="D201" s="12"/>
      <c r="E201" s="9" t="s">
        <v>173</v>
      </c>
      <c r="F201" s="9" t="s">
        <v>15</v>
      </c>
      <c r="G201" s="10" t="s">
        <v>12</v>
      </c>
      <c r="H201" s="5"/>
      <c r="I201" s="5"/>
      <c r="J201" s="6"/>
      <c r="K201" s="7"/>
      <c r="L201" s="8"/>
    </row>
    <row r="202" spans="1:14" x14ac:dyDescent="0.25">
      <c r="A202" s="11"/>
      <c r="B202" s="12"/>
      <c r="C202" s="12"/>
      <c r="D202" s="12"/>
      <c r="E202" s="12"/>
      <c r="F202" s="12"/>
      <c r="G202" s="9" t="s">
        <v>174</v>
      </c>
      <c r="H202" s="9" t="s">
        <v>175</v>
      </c>
      <c r="I202" s="9" t="s">
        <v>18</v>
      </c>
      <c r="J202" s="3" t="s">
        <v>2084</v>
      </c>
      <c r="K202" s="13" t="s">
        <v>176</v>
      </c>
      <c r="L202" s="14" t="s">
        <v>177</v>
      </c>
      <c r="M202" s="18">
        <f t="shared" si="9"/>
        <v>1.3148148148148159E-2</v>
      </c>
      <c r="N202">
        <f t="shared" si="10"/>
        <v>4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178</v>
      </c>
      <c r="H203" s="9" t="s">
        <v>175</v>
      </c>
      <c r="I203" s="9" t="s">
        <v>18</v>
      </c>
      <c r="J203" s="3" t="s">
        <v>2084</v>
      </c>
      <c r="K203" s="13" t="s">
        <v>179</v>
      </c>
      <c r="L203" s="14" t="s">
        <v>180</v>
      </c>
      <c r="M203" s="18">
        <f t="shared" si="9"/>
        <v>1.2673611111111122E-2</v>
      </c>
      <c r="N203">
        <f t="shared" si="10"/>
        <v>4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181</v>
      </c>
      <c r="H204" s="9" t="s">
        <v>175</v>
      </c>
      <c r="I204" s="9" t="s">
        <v>18</v>
      </c>
      <c r="J204" s="3" t="s">
        <v>2084</v>
      </c>
      <c r="K204" s="13" t="s">
        <v>182</v>
      </c>
      <c r="L204" s="14" t="s">
        <v>183</v>
      </c>
      <c r="M204" s="18">
        <f t="shared" si="9"/>
        <v>1.4293981481481477E-2</v>
      </c>
      <c r="N204">
        <f t="shared" si="10"/>
        <v>7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184</v>
      </c>
      <c r="H205" s="9" t="s">
        <v>175</v>
      </c>
      <c r="I205" s="9" t="s">
        <v>18</v>
      </c>
      <c r="J205" s="3" t="s">
        <v>2084</v>
      </c>
      <c r="K205" s="13" t="s">
        <v>185</v>
      </c>
      <c r="L205" s="14" t="s">
        <v>186</v>
      </c>
      <c r="M205" s="18">
        <f t="shared" si="9"/>
        <v>2.9571759259259256E-2</v>
      </c>
      <c r="N205">
        <f t="shared" si="10"/>
        <v>10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187</v>
      </c>
      <c r="H206" s="9" t="s">
        <v>175</v>
      </c>
      <c r="I206" s="9" t="s">
        <v>18</v>
      </c>
      <c r="J206" s="3" t="s">
        <v>2084</v>
      </c>
      <c r="K206" s="13" t="s">
        <v>188</v>
      </c>
      <c r="L206" s="14" t="s">
        <v>189</v>
      </c>
      <c r="M206" s="18">
        <f t="shared" si="9"/>
        <v>3.0995370370370479E-2</v>
      </c>
      <c r="N206">
        <f t="shared" si="10"/>
        <v>13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190</v>
      </c>
      <c r="H207" s="9" t="s">
        <v>175</v>
      </c>
      <c r="I207" s="9" t="s">
        <v>18</v>
      </c>
      <c r="J207" s="3" t="s">
        <v>2084</v>
      </c>
      <c r="K207" s="13" t="s">
        <v>191</v>
      </c>
      <c r="L207" s="14" t="s">
        <v>192</v>
      </c>
      <c r="M207" s="18">
        <f t="shared" si="9"/>
        <v>1.318287037037047E-2</v>
      </c>
      <c r="N207">
        <f t="shared" si="10"/>
        <v>19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193</v>
      </c>
      <c r="H208" s="9" t="s">
        <v>175</v>
      </c>
      <c r="I208" s="9" t="s">
        <v>18</v>
      </c>
      <c r="J208" s="3" t="s">
        <v>2084</v>
      </c>
      <c r="K208" s="13" t="s">
        <v>194</v>
      </c>
      <c r="L208" s="14" t="s">
        <v>195</v>
      </c>
      <c r="M208" s="18">
        <f t="shared" si="9"/>
        <v>2.271990740740748E-2</v>
      </c>
      <c r="N208">
        <f t="shared" si="10"/>
        <v>22</v>
      </c>
    </row>
    <row r="209" spans="1:15" x14ac:dyDescent="0.25">
      <c r="A209" s="11"/>
      <c r="B209" s="12"/>
      <c r="C209" s="12"/>
      <c r="D209" s="12"/>
      <c r="E209" s="12"/>
      <c r="F209" s="12"/>
      <c r="G209" s="9" t="s">
        <v>561</v>
      </c>
      <c r="H209" s="9" t="s">
        <v>175</v>
      </c>
      <c r="I209" s="9" t="s">
        <v>493</v>
      </c>
      <c r="J209" s="3" t="s">
        <v>2084</v>
      </c>
      <c r="K209" s="13" t="s">
        <v>562</v>
      </c>
      <c r="L209" s="14" t="s">
        <v>563</v>
      </c>
      <c r="M209" s="18">
        <f t="shared" si="9"/>
        <v>1.3865740740740762E-2</v>
      </c>
      <c r="N209">
        <f t="shared" si="10"/>
        <v>3</v>
      </c>
    </row>
    <row r="210" spans="1:15" x14ac:dyDescent="0.25">
      <c r="A210" s="11"/>
      <c r="B210" s="12"/>
      <c r="C210" s="12"/>
      <c r="D210" s="12"/>
      <c r="E210" s="12"/>
      <c r="F210" s="12"/>
      <c r="G210" s="9" t="s">
        <v>564</v>
      </c>
      <c r="H210" s="9" t="s">
        <v>175</v>
      </c>
      <c r="I210" s="9" t="s">
        <v>493</v>
      </c>
      <c r="J210" s="3" t="s">
        <v>2084</v>
      </c>
      <c r="K210" s="13" t="s">
        <v>565</v>
      </c>
      <c r="L210" s="14" t="s">
        <v>566</v>
      </c>
      <c r="M210" s="18">
        <f t="shared" si="9"/>
        <v>1.2372685185185195E-2</v>
      </c>
      <c r="N210">
        <f t="shared" si="10"/>
        <v>4</v>
      </c>
    </row>
    <row r="211" spans="1:15" x14ac:dyDescent="0.25">
      <c r="A211" s="11"/>
      <c r="B211" s="12"/>
      <c r="C211" s="12"/>
      <c r="D211" s="12"/>
      <c r="E211" s="12"/>
      <c r="F211" s="12"/>
      <c r="G211" s="9" t="s">
        <v>567</v>
      </c>
      <c r="H211" s="9" t="s">
        <v>175</v>
      </c>
      <c r="I211" s="9" t="s">
        <v>493</v>
      </c>
      <c r="J211" s="3" t="s">
        <v>2084</v>
      </c>
      <c r="K211" s="13" t="s">
        <v>568</v>
      </c>
      <c r="L211" s="14" t="s">
        <v>569</v>
      </c>
      <c r="M211" s="18">
        <f t="shared" si="9"/>
        <v>4.1620370370370363E-2</v>
      </c>
      <c r="N211">
        <f t="shared" si="10"/>
        <v>6</v>
      </c>
    </row>
    <row r="212" spans="1:15" x14ac:dyDescent="0.25">
      <c r="A212" s="11"/>
      <c r="B212" s="12"/>
      <c r="C212" s="12"/>
      <c r="D212" s="12"/>
      <c r="E212" s="12"/>
      <c r="F212" s="12"/>
      <c r="G212" s="9" t="s">
        <v>570</v>
      </c>
      <c r="H212" s="9" t="s">
        <v>175</v>
      </c>
      <c r="I212" s="9" t="s">
        <v>493</v>
      </c>
      <c r="J212" s="3" t="s">
        <v>2084</v>
      </c>
      <c r="K212" s="13" t="s">
        <v>571</v>
      </c>
      <c r="L212" s="14" t="s">
        <v>572</v>
      </c>
      <c r="M212" s="18">
        <f t="shared" si="9"/>
        <v>2.0497685185185188E-2</v>
      </c>
      <c r="N212">
        <f t="shared" si="10"/>
        <v>10</v>
      </c>
    </row>
    <row r="213" spans="1:15" x14ac:dyDescent="0.25">
      <c r="A213" s="11"/>
      <c r="B213" s="12"/>
      <c r="C213" s="12"/>
      <c r="D213" s="12"/>
      <c r="E213" s="12"/>
      <c r="F213" s="12"/>
      <c r="G213" s="9" t="s">
        <v>573</v>
      </c>
      <c r="H213" s="9" t="s">
        <v>175</v>
      </c>
      <c r="I213" s="9" t="s">
        <v>493</v>
      </c>
      <c r="J213" s="3" t="s">
        <v>2084</v>
      </c>
      <c r="K213" s="13" t="s">
        <v>574</v>
      </c>
      <c r="L213" s="14" t="s">
        <v>575</v>
      </c>
      <c r="M213" s="18">
        <f t="shared" si="9"/>
        <v>1.3414351851851913E-2</v>
      </c>
      <c r="N213">
        <f t="shared" si="10"/>
        <v>18</v>
      </c>
    </row>
    <row r="214" spans="1:15" x14ac:dyDescent="0.25">
      <c r="A214" s="11"/>
      <c r="B214" s="12"/>
      <c r="C214" s="12"/>
      <c r="D214" s="12"/>
      <c r="E214" s="12"/>
      <c r="F214" s="12"/>
      <c r="G214" s="9" t="s">
        <v>576</v>
      </c>
      <c r="H214" s="9" t="s">
        <v>175</v>
      </c>
      <c r="I214" s="9" t="s">
        <v>493</v>
      </c>
      <c r="J214" s="3" t="s">
        <v>2084</v>
      </c>
      <c r="K214" s="13" t="s">
        <v>577</v>
      </c>
      <c r="L214" s="14" t="s">
        <v>578</v>
      </c>
      <c r="M214" s="18">
        <f t="shared" si="9"/>
        <v>1.5428240740740673E-2</v>
      </c>
      <c r="N214">
        <f t="shared" si="10"/>
        <v>21</v>
      </c>
    </row>
    <row r="215" spans="1:15" x14ac:dyDescent="0.25">
      <c r="A215" s="11"/>
      <c r="B215" s="12"/>
      <c r="C215" s="12"/>
      <c r="D215" s="12"/>
      <c r="E215" s="12"/>
      <c r="F215" s="12"/>
      <c r="G215" s="9" t="s">
        <v>1019</v>
      </c>
      <c r="H215" s="9" t="s">
        <v>175</v>
      </c>
      <c r="I215" s="9" t="s">
        <v>989</v>
      </c>
      <c r="J215" s="3" t="s">
        <v>2084</v>
      </c>
      <c r="K215" s="13" t="s">
        <v>1020</v>
      </c>
      <c r="L215" s="14" t="s">
        <v>1021</v>
      </c>
      <c r="M215" s="18">
        <f t="shared" si="9"/>
        <v>1.8344907407407407E-2</v>
      </c>
      <c r="N215">
        <f t="shared" si="10"/>
        <v>1</v>
      </c>
    </row>
    <row r="216" spans="1:15" x14ac:dyDescent="0.25">
      <c r="A216" s="11"/>
      <c r="B216" s="12"/>
      <c r="C216" s="12"/>
      <c r="D216" s="12"/>
      <c r="E216" s="12"/>
      <c r="F216" s="12"/>
      <c r="G216" s="9" t="s">
        <v>1022</v>
      </c>
      <c r="H216" s="9" t="s">
        <v>175</v>
      </c>
      <c r="I216" s="9" t="s">
        <v>989</v>
      </c>
      <c r="J216" s="3" t="s">
        <v>2084</v>
      </c>
      <c r="K216" s="13" t="s">
        <v>1023</v>
      </c>
      <c r="L216" s="14" t="s">
        <v>1024</v>
      </c>
      <c r="M216" s="18">
        <f t="shared" si="9"/>
        <v>1.8344907407407407E-2</v>
      </c>
      <c r="N216">
        <f t="shared" si="10"/>
        <v>7</v>
      </c>
    </row>
    <row r="217" spans="1:15" x14ac:dyDescent="0.25">
      <c r="A217" s="11"/>
      <c r="B217" s="12"/>
      <c r="C217" s="12"/>
      <c r="D217" s="12"/>
      <c r="E217" s="12"/>
      <c r="F217" s="12"/>
      <c r="G217" s="9" t="s">
        <v>1025</v>
      </c>
      <c r="H217" s="9" t="s">
        <v>175</v>
      </c>
      <c r="I217" s="9" t="s">
        <v>989</v>
      </c>
      <c r="J217" s="3" t="s">
        <v>2084</v>
      </c>
      <c r="K217" s="13" t="s">
        <v>1026</v>
      </c>
      <c r="L217" s="14" t="s">
        <v>1027</v>
      </c>
      <c r="M217" s="18">
        <f t="shared" si="9"/>
        <v>2.2129629629629721E-2</v>
      </c>
      <c r="N217">
        <f t="shared" si="10"/>
        <v>9</v>
      </c>
    </row>
    <row r="218" spans="1:15" x14ac:dyDescent="0.25">
      <c r="A218" s="11"/>
      <c r="B218" s="12"/>
      <c r="C218" s="12"/>
      <c r="D218" s="12"/>
      <c r="E218" s="12"/>
      <c r="F218" s="12"/>
      <c r="G218" s="9" t="s">
        <v>1028</v>
      </c>
      <c r="H218" s="9" t="s">
        <v>175</v>
      </c>
      <c r="I218" s="9" t="s">
        <v>989</v>
      </c>
      <c r="J218" s="3" t="s">
        <v>2084</v>
      </c>
      <c r="K218" s="13" t="s">
        <v>1029</v>
      </c>
      <c r="L218" s="14" t="s">
        <v>1030</v>
      </c>
      <c r="M218" s="18">
        <f t="shared" si="9"/>
        <v>2.5937500000000002E-2</v>
      </c>
      <c r="N218">
        <f t="shared" si="10"/>
        <v>11</v>
      </c>
    </row>
    <row r="219" spans="1:15" x14ac:dyDescent="0.25">
      <c r="A219" s="11"/>
      <c r="B219" s="12"/>
      <c r="C219" s="12"/>
      <c r="D219" s="12"/>
      <c r="E219" s="12"/>
      <c r="F219" s="12"/>
      <c r="G219" s="9" t="s">
        <v>1031</v>
      </c>
      <c r="H219" s="9" t="s">
        <v>175</v>
      </c>
      <c r="I219" s="9" t="s">
        <v>989</v>
      </c>
      <c r="J219" s="3" t="s">
        <v>2084</v>
      </c>
      <c r="K219" s="13" t="s">
        <v>1032</v>
      </c>
      <c r="L219" s="14" t="s">
        <v>1033</v>
      </c>
      <c r="M219" s="18">
        <f t="shared" si="9"/>
        <v>2.3773148148148127E-2</v>
      </c>
      <c r="N219">
        <f t="shared" si="10"/>
        <v>16</v>
      </c>
    </row>
    <row r="220" spans="1:15" x14ac:dyDescent="0.25">
      <c r="A220" s="11"/>
      <c r="B220" s="12"/>
      <c r="C220" s="12"/>
      <c r="D220" s="12"/>
      <c r="E220" s="12"/>
      <c r="F220" s="12"/>
      <c r="G220" s="9" t="s">
        <v>1034</v>
      </c>
      <c r="H220" s="9" t="s">
        <v>175</v>
      </c>
      <c r="I220" s="9" t="s">
        <v>989</v>
      </c>
      <c r="J220" s="3" t="s">
        <v>2084</v>
      </c>
      <c r="K220" s="13" t="s">
        <v>1035</v>
      </c>
      <c r="L220" s="14" t="s">
        <v>1036</v>
      </c>
      <c r="M220" s="18">
        <f t="shared" si="9"/>
        <v>1.5543981481481506E-2</v>
      </c>
      <c r="N220">
        <f t="shared" si="10"/>
        <v>20</v>
      </c>
    </row>
    <row r="221" spans="1:15" x14ac:dyDescent="0.25">
      <c r="A221" s="11"/>
      <c r="B221" s="12"/>
      <c r="C221" s="12"/>
      <c r="D221" s="12"/>
      <c r="E221" s="12"/>
      <c r="F221" s="12"/>
      <c r="G221" s="9" t="s">
        <v>1455</v>
      </c>
      <c r="H221" s="9" t="s">
        <v>175</v>
      </c>
      <c r="I221" s="9" t="s">
        <v>1377</v>
      </c>
      <c r="J221" s="3" t="s">
        <v>2084</v>
      </c>
      <c r="K221" s="13" t="s">
        <v>1456</v>
      </c>
      <c r="L221" s="17" t="s">
        <v>1457</v>
      </c>
      <c r="M221" s="18">
        <f t="shared" si="9"/>
        <v>3.0613425925925926E-2</v>
      </c>
      <c r="N221">
        <v>0</v>
      </c>
      <c r="O221" s="20">
        <v>3.0555555555555555E-2</v>
      </c>
    </row>
    <row r="222" spans="1:15" x14ac:dyDescent="0.25">
      <c r="A222" s="11"/>
      <c r="B222" s="12"/>
      <c r="C222" s="12"/>
      <c r="D222" s="12"/>
      <c r="E222" s="12"/>
      <c r="F222" s="12"/>
      <c r="G222" s="9" t="s">
        <v>1458</v>
      </c>
      <c r="H222" s="9" t="s">
        <v>175</v>
      </c>
      <c r="I222" s="9" t="s">
        <v>1377</v>
      </c>
      <c r="J222" s="3" t="s">
        <v>2084</v>
      </c>
      <c r="K222" s="13" t="s">
        <v>1459</v>
      </c>
      <c r="L222" s="14" t="s">
        <v>1460</v>
      </c>
      <c r="M222" s="18">
        <f t="shared" si="9"/>
        <v>2.384259259259261E-2</v>
      </c>
      <c r="N222">
        <f t="shared" si="10"/>
        <v>5</v>
      </c>
    </row>
    <row r="223" spans="1:15" x14ac:dyDescent="0.25">
      <c r="A223" s="11"/>
      <c r="B223" s="12"/>
      <c r="C223" s="12"/>
      <c r="D223" s="12"/>
      <c r="E223" s="12"/>
      <c r="F223" s="12"/>
      <c r="G223" s="9" t="s">
        <v>1461</v>
      </c>
      <c r="H223" s="9" t="s">
        <v>175</v>
      </c>
      <c r="I223" s="9" t="s">
        <v>1377</v>
      </c>
      <c r="J223" s="3" t="s">
        <v>2084</v>
      </c>
      <c r="K223" s="13" t="s">
        <v>1462</v>
      </c>
      <c r="L223" s="14" t="s">
        <v>1463</v>
      </c>
      <c r="M223" s="18">
        <f t="shared" si="9"/>
        <v>3.9120370370370361E-2</v>
      </c>
      <c r="N223">
        <f t="shared" si="10"/>
        <v>9</v>
      </c>
    </row>
    <row r="224" spans="1:15" x14ac:dyDescent="0.25">
      <c r="A224" s="11"/>
      <c r="B224" s="12"/>
      <c r="C224" s="12"/>
      <c r="D224" s="12"/>
      <c r="E224" s="12"/>
      <c r="F224" s="12"/>
      <c r="G224" s="9" t="s">
        <v>1464</v>
      </c>
      <c r="H224" s="9" t="s">
        <v>175</v>
      </c>
      <c r="I224" s="9" t="s">
        <v>1377</v>
      </c>
      <c r="J224" s="3" t="s">
        <v>2084</v>
      </c>
      <c r="K224" s="13" t="s">
        <v>1465</v>
      </c>
      <c r="L224" s="14" t="s">
        <v>1466</v>
      </c>
      <c r="M224" s="18">
        <f t="shared" si="9"/>
        <v>3.6261574074074154E-2</v>
      </c>
      <c r="N224">
        <f t="shared" si="10"/>
        <v>13</v>
      </c>
    </row>
    <row r="225" spans="1:15" x14ac:dyDescent="0.25">
      <c r="A225" s="11"/>
      <c r="B225" s="12"/>
      <c r="C225" s="12"/>
      <c r="D225" s="12"/>
      <c r="E225" s="12"/>
      <c r="F225" s="12"/>
      <c r="G225" s="9" t="s">
        <v>1467</v>
      </c>
      <c r="H225" s="9" t="s">
        <v>175</v>
      </c>
      <c r="I225" s="9" t="s">
        <v>1377</v>
      </c>
      <c r="J225" s="3" t="s">
        <v>2084</v>
      </c>
      <c r="K225" s="13" t="s">
        <v>1468</v>
      </c>
      <c r="L225" s="14" t="s">
        <v>1469</v>
      </c>
      <c r="M225" s="18">
        <f t="shared" si="9"/>
        <v>2.3043981481481457E-2</v>
      </c>
      <c r="N225">
        <f t="shared" si="10"/>
        <v>16</v>
      </c>
    </row>
    <row r="226" spans="1:15" x14ac:dyDescent="0.25">
      <c r="A226" s="11"/>
      <c r="B226" s="12"/>
      <c r="C226" s="12"/>
      <c r="D226" s="12"/>
      <c r="E226" s="12"/>
      <c r="F226" s="12"/>
      <c r="G226" s="9" t="s">
        <v>1470</v>
      </c>
      <c r="H226" s="9" t="s">
        <v>175</v>
      </c>
      <c r="I226" s="9" t="s">
        <v>1377</v>
      </c>
      <c r="J226" s="3" t="s">
        <v>2084</v>
      </c>
      <c r="K226" s="13" t="s">
        <v>1471</v>
      </c>
      <c r="L226" s="14" t="s">
        <v>1472</v>
      </c>
      <c r="M226" s="18">
        <f t="shared" si="9"/>
        <v>1.8136574074074097E-2</v>
      </c>
      <c r="N226">
        <f t="shared" si="10"/>
        <v>20</v>
      </c>
    </row>
    <row r="227" spans="1:15" x14ac:dyDescent="0.25">
      <c r="A227" s="11"/>
      <c r="B227" s="12"/>
      <c r="C227" s="12"/>
      <c r="D227" s="12"/>
      <c r="E227" s="12"/>
      <c r="F227" s="12"/>
      <c r="G227" s="9" t="s">
        <v>1774</v>
      </c>
      <c r="H227" s="9" t="s">
        <v>175</v>
      </c>
      <c r="I227" s="9" t="s">
        <v>1708</v>
      </c>
      <c r="J227" s="3" t="s">
        <v>2084</v>
      </c>
      <c r="K227" s="13" t="s">
        <v>1775</v>
      </c>
      <c r="L227" s="14" t="s">
        <v>1776</v>
      </c>
      <c r="M227" s="18">
        <f t="shared" si="9"/>
        <v>2.3171296296296301E-2</v>
      </c>
      <c r="N227">
        <v>0</v>
      </c>
      <c r="O227" s="20">
        <v>2.2916666666666669E-2</v>
      </c>
    </row>
    <row r="228" spans="1:15" x14ac:dyDescent="0.25">
      <c r="A228" s="11"/>
      <c r="B228" s="12"/>
      <c r="C228" s="12"/>
      <c r="D228" s="12"/>
      <c r="E228" s="12"/>
      <c r="F228" s="12"/>
      <c r="G228" s="9" t="s">
        <v>1777</v>
      </c>
      <c r="H228" s="9" t="s">
        <v>175</v>
      </c>
      <c r="I228" s="9" t="s">
        <v>1708</v>
      </c>
      <c r="J228" s="3" t="s">
        <v>2084</v>
      </c>
      <c r="K228" s="13" t="s">
        <v>1278</v>
      </c>
      <c r="L228" s="14" t="s">
        <v>1778</v>
      </c>
      <c r="M228" s="18">
        <f t="shared" si="9"/>
        <v>1.9293981481481481E-2</v>
      </c>
      <c r="N228">
        <f t="shared" si="10"/>
        <v>7</v>
      </c>
    </row>
    <row r="229" spans="1:15" x14ac:dyDescent="0.25">
      <c r="A229" s="11"/>
      <c r="B229" s="12"/>
      <c r="C229" s="12"/>
      <c r="D229" s="12"/>
      <c r="E229" s="12"/>
      <c r="F229" s="12"/>
      <c r="G229" s="9" t="s">
        <v>1779</v>
      </c>
      <c r="H229" s="9" t="s">
        <v>175</v>
      </c>
      <c r="I229" s="9" t="s">
        <v>1708</v>
      </c>
      <c r="J229" s="3" t="s">
        <v>2084</v>
      </c>
      <c r="K229" s="13" t="s">
        <v>1780</v>
      </c>
      <c r="L229" s="14" t="s">
        <v>1781</v>
      </c>
      <c r="M229" s="18">
        <f t="shared" si="9"/>
        <v>2.19212962962963E-2</v>
      </c>
      <c r="N229">
        <f t="shared" si="10"/>
        <v>11</v>
      </c>
    </row>
    <row r="230" spans="1:15" x14ac:dyDescent="0.25">
      <c r="A230" s="11"/>
      <c r="B230" s="12"/>
      <c r="C230" s="12"/>
      <c r="D230" s="12"/>
      <c r="E230" s="12"/>
      <c r="F230" s="12"/>
      <c r="G230" s="9" t="s">
        <v>1782</v>
      </c>
      <c r="H230" s="9" t="s">
        <v>175</v>
      </c>
      <c r="I230" s="9" t="s">
        <v>1708</v>
      </c>
      <c r="J230" s="3" t="s">
        <v>2084</v>
      </c>
      <c r="K230" s="13" t="s">
        <v>1783</v>
      </c>
      <c r="L230" s="14" t="s">
        <v>1784</v>
      </c>
      <c r="M230" s="18">
        <f t="shared" si="9"/>
        <v>1.6562500000000036E-2</v>
      </c>
      <c r="N230">
        <f t="shared" si="10"/>
        <v>16</v>
      </c>
    </row>
    <row r="231" spans="1:15" x14ac:dyDescent="0.25">
      <c r="A231" s="11"/>
      <c r="B231" s="12"/>
      <c r="C231" s="12"/>
      <c r="D231" s="12"/>
      <c r="E231" s="12"/>
      <c r="F231" s="12"/>
      <c r="G231" s="9" t="s">
        <v>1785</v>
      </c>
      <c r="H231" s="9" t="s">
        <v>175</v>
      </c>
      <c r="I231" s="9" t="s">
        <v>1708</v>
      </c>
      <c r="J231" s="3" t="s">
        <v>2084</v>
      </c>
      <c r="K231" s="13" t="s">
        <v>1786</v>
      </c>
      <c r="L231" s="14" t="s">
        <v>1787</v>
      </c>
      <c r="M231" s="18">
        <f t="shared" si="9"/>
        <v>1.5625E-2</v>
      </c>
      <c r="N231">
        <f t="shared" si="10"/>
        <v>20</v>
      </c>
    </row>
    <row r="232" spans="1:15" x14ac:dyDescent="0.25">
      <c r="A232" s="11"/>
      <c r="B232" s="12"/>
      <c r="C232" s="12"/>
      <c r="D232" s="12"/>
      <c r="E232" s="12"/>
      <c r="F232" s="12"/>
      <c r="G232" s="9" t="s">
        <v>1788</v>
      </c>
      <c r="H232" s="9" t="s">
        <v>175</v>
      </c>
      <c r="I232" s="9" t="s">
        <v>1708</v>
      </c>
      <c r="J232" s="3" t="s">
        <v>2084</v>
      </c>
      <c r="K232" s="13" t="s">
        <v>1789</v>
      </c>
      <c r="L232" s="17" t="s">
        <v>2097</v>
      </c>
      <c r="M232" s="18">
        <f t="shared" si="9"/>
        <v>2.9571759259259367E-2</v>
      </c>
      <c r="N232">
        <f t="shared" si="10"/>
        <v>23</v>
      </c>
    </row>
    <row r="233" spans="1:15" x14ac:dyDescent="0.25">
      <c r="A233" s="11"/>
      <c r="B233" s="12"/>
      <c r="C233" s="12"/>
      <c r="D233" s="12"/>
      <c r="E233" s="12"/>
      <c r="F233" s="12"/>
      <c r="G233" s="9" t="s">
        <v>2068</v>
      </c>
      <c r="H233" s="9" t="s">
        <v>175</v>
      </c>
      <c r="I233" s="9" t="s">
        <v>2043</v>
      </c>
      <c r="J233" s="3" t="s">
        <v>2084</v>
      </c>
      <c r="K233" s="13" t="s">
        <v>2069</v>
      </c>
      <c r="L233" s="14" t="s">
        <v>2070</v>
      </c>
      <c r="M233" s="18">
        <f t="shared" si="9"/>
        <v>1.4513888888888937E-2</v>
      </c>
      <c r="N233">
        <f t="shared" si="10"/>
        <v>17</v>
      </c>
    </row>
    <row r="234" spans="1:15" x14ac:dyDescent="0.25">
      <c r="A234" s="11"/>
      <c r="B234" s="12"/>
      <c r="C234" s="12"/>
      <c r="D234" s="12"/>
      <c r="E234" s="9" t="s">
        <v>579</v>
      </c>
      <c r="F234" s="9" t="s">
        <v>15</v>
      </c>
      <c r="G234" s="10" t="s">
        <v>12</v>
      </c>
      <c r="H234" s="5"/>
      <c r="I234" s="5"/>
      <c r="J234" s="6"/>
      <c r="K234" s="7"/>
      <c r="L234" s="8"/>
    </row>
    <row r="235" spans="1:15" x14ac:dyDescent="0.25">
      <c r="A235" s="11"/>
      <c r="B235" s="12"/>
      <c r="C235" s="12"/>
      <c r="D235" s="12"/>
      <c r="E235" s="12"/>
      <c r="F235" s="12"/>
      <c r="G235" s="9" t="s">
        <v>580</v>
      </c>
      <c r="H235" s="9" t="s">
        <v>214</v>
      </c>
      <c r="I235" s="9" t="s">
        <v>493</v>
      </c>
      <c r="J235" s="3" t="s">
        <v>2084</v>
      </c>
      <c r="K235" s="13" t="s">
        <v>581</v>
      </c>
      <c r="L235" s="14" t="s">
        <v>582</v>
      </c>
      <c r="M235" s="18">
        <f t="shared" si="9"/>
        <v>2.1006944444444453E-2</v>
      </c>
      <c r="N235">
        <f t="shared" si="10"/>
        <v>6</v>
      </c>
    </row>
    <row r="236" spans="1:15" x14ac:dyDescent="0.25">
      <c r="A236" s="11"/>
      <c r="B236" s="12"/>
      <c r="C236" s="12"/>
      <c r="D236" s="12"/>
      <c r="E236" s="12"/>
      <c r="F236" s="12"/>
      <c r="G236" s="9" t="s">
        <v>583</v>
      </c>
      <c r="H236" s="9" t="s">
        <v>214</v>
      </c>
      <c r="I236" s="9" t="s">
        <v>493</v>
      </c>
      <c r="J236" s="3" t="s">
        <v>2084</v>
      </c>
      <c r="K236" s="13" t="s">
        <v>584</v>
      </c>
      <c r="L236" s="14" t="s">
        <v>585</v>
      </c>
      <c r="M236" s="18">
        <f t="shared" si="9"/>
        <v>1.4768518518518514E-2</v>
      </c>
      <c r="N236">
        <f t="shared" si="10"/>
        <v>10</v>
      </c>
    </row>
    <row r="237" spans="1:15" x14ac:dyDescent="0.25">
      <c r="A237" s="11"/>
      <c r="B237" s="12"/>
      <c r="C237" s="12"/>
      <c r="D237" s="12"/>
      <c r="E237" s="12"/>
      <c r="F237" s="12"/>
      <c r="G237" s="9" t="s">
        <v>586</v>
      </c>
      <c r="H237" s="9" t="s">
        <v>214</v>
      </c>
      <c r="I237" s="9" t="s">
        <v>493</v>
      </c>
      <c r="J237" s="3" t="s">
        <v>2084</v>
      </c>
      <c r="K237" s="13" t="s">
        <v>587</v>
      </c>
      <c r="L237" s="14" t="s">
        <v>588</v>
      </c>
      <c r="M237" s="18">
        <f t="shared" si="9"/>
        <v>1.2685185185185244E-2</v>
      </c>
      <c r="N237">
        <f t="shared" si="10"/>
        <v>13</v>
      </c>
    </row>
    <row r="238" spans="1:15" x14ac:dyDescent="0.25">
      <c r="A238" s="11"/>
      <c r="B238" s="12"/>
      <c r="C238" s="12"/>
      <c r="D238" s="12"/>
      <c r="E238" s="12"/>
      <c r="F238" s="12"/>
      <c r="G238" s="9" t="s">
        <v>1037</v>
      </c>
      <c r="H238" s="9" t="s">
        <v>214</v>
      </c>
      <c r="I238" s="9" t="s">
        <v>989</v>
      </c>
      <c r="J238" s="3" t="s">
        <v>2084</v>
      </c>
      <c r="K238" s="13" t="s">
        <v>1038</v>
      </c>
      <c r="L238" s="14" t="s">
        <v>1039</v>
      </c>
      <c r="M238" s="18">
        <f t="shared" si="9"/>
        <v>1.2719907407407416E-2</v>
      </c>
      <c r="N238">
        <f t="shared" si="10"/>
        <v>6</v>
      </c>
    </row>
    <row r="239" spans="1:15" x14ac:dyDescent="0.25">
      <c r="A239" s="11"/>
      <c r="B239" s="12"/>
      <c r="C239" s="12"/>
      <c r="D239" s="12"/>
      <c r="E239" s="12"/>
      <c r="F239" s="12"/>
      <c r="G239" s="9" t="s">
        <v>1040</v>
      </c>
      <c r="H239" s="9" t="s">
        <v>214</v>
      </c>
      <c r="I239" s="9" t="s">
        <v>989</v>
      </c>
      <c r="J239" s="3" t="s">
        <v>2084</v>
      </c>
      <c r="K239" s="13" t="s">
        <v>1041</v>
      </c>
      <c r="L239" s="14" t="s">
        <v>1042</v>
      </c>
      <c r="M239" s="18">
        <f t="shared" si="9"/>
        <v>1.1643518518518581E-2</v>
      </c>
      <c r="N239">
        <f t="shared" si="10"/>
        <v>10</v>
      </c>
    </row>
    <row r="240" spans="1:15" x14ac:dyDescent="0.25">
      <c r="A240" s="11"/>
      <c r="B240" s="12"/>
      <c r="C240" s="12"/>
      <c r="D240" s="12"/>
      <c r="E240" s="12"/>
      <c r="F240" s="12"/>
      <c r="G240" s="9" t="s">
        <v>1043</v>
      </c>
      <c r="H240" s="9" t="s">
        <v>214</v>
      </c>
      <c r="I240" s="9" t="s">
        <v>989</v>
      </c>
      <c r="J240" s="3" t="s">
        <v>2084</v>
      </c>
      <c r="K240" s="13" t="s">
        <v>1044</v>
      </c>
      <c r="L240" s="14" t="s">
        <v>1045</v>
      </c>
      <c r="M240" s="18">
        <f t="shared" si="9"/>
        <v>1.4976851851851825E-2</v>
      </c>
      <c r="N240">
        <f t="shared" si="10"/>
        <v>13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1473</v>
      </c>
      <c r="H241" s="9" t="s">
        <v>214</v>
      </c>
      <c r="I241" s="9" t="s">
        <v>1377</v>
      </c>
      <c r="J241" s="3" t="s">
        <v>2084</v>
      </c>
      <c r="K241" s="13" t="s">
        <v>1474</v>
      </c>
      <c r="L241" s="14" t="s">
        <v>1475</v>
      </c>
      <c r="M241" s="18">
        <f t="shared" si="9"/>
        <v>1.7800925925925914E-2</v>
      </c>
      <c r="N241">
        <f t="shared" si="10"/>
        <v>6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1983</v>
      </c>
      <c r="H242" s="9" t="s">
        <v>214</v>
      </c>
      <c r="I242" s="9" t="s">
        <v>1977</v>
      </c>
      <c r="J242" s="3" t="s">
        <v>2084</v>
      </c>
      <c r="K242" s="13" t="s">
        <v>1984</v>
      </c>
      <c r="L242" s="14" t="s">
        <v>1985</v>
      </c>
      <c r="M242" s="18">
        <f t="shared" si="9"/>
        <v>1.7847222222222209E-2</v>
      </c>
      <c r="N242">
        <f t="shared" si="10"/>
        <v>5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1986</v>
      </c>
      <c r="H243" s="9" t="s">
        <v>214</v>
      </c>
      <c r="I243" s="9" t="s">
        <v>1977</v>
      </c>
      <c r="J243" s="3" t="s">
        <v>2084</v>
      </c>
      <c r="K243" s="13" t="s">
        <v>1987</v>
      </c>
      <c r="L243" s="14" t="s">
        <v>1988</v>
      </c>
      <c r="M243" s="18">
        <f t="shared" si="9"/>
        <v>1.7696759259259232E-2</v>
      </c>
      <c r="N243">
        <f t="shared" si="10"/>
        <v>6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1989</v>
      </c>
      <c r="H244" s="9" t="s">
        <v>214</v>
      </c>
      <c r="I244" s="9" t="s">
        <v>1977</v>
      </c>
      <c r="J244" s="3" t="s">
        <v>2084</v>
      </c>
      <c r="K244" s="13" t="s">
        <v>1990</v>
      </c>
      <c r="L244" s="14" t="s">
        <v>1991</v>
      </c>
      <c r="M244" s="18">
        <f t="shared" si="9"/>
        <v>1.3657407407407396E-2</v>
      </c>
      <c r="N244">
        <f t="shared" si="10"/>
        <v>8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1992</v>
      </c>
      <c r="H245" s="9" t="s">
        <v>214</v>
      </c>
      <c r="I245" s="9" t="s">
        <v>1977</v>
      </c>
      <c r="J245" s="3" t="s">
        <v>2084</v>
      </c>
      <c r="K245" s="13" t="s">
        <v>1993</v>
      </c>
      <c r="L245" s="14" t="s">
        <v>1994</v>
      </c>
      <c r="M245" s="18">
        <f t="shared" si="9"/>
        <v>1.8252314814814818E-2</v>
      </c>
      <c r="N245">
        <f t="shared" si="10"/>
        <v>9</v>
      </c>
    </row>
    <row r="246" spans="1:14" x14ac:dyDescent="0.25">
      <c r="A246" s="11"/>
      <c r="B246" s="12"/>
      <c r="C246" s="9" t="s">
        <v>196</v>
      </c>
      <c r="D246" s="9" t="s">
        <v>197</v>
      </c>
      <c r="E246" s="9" t="s">
        <v>197</v>
      </c>
      <c r="F246" s="9" t="s">
        <v>15</v>
      </c>
      <c r="G246" s="10" t="s">
        <v>12</v>
      </c>
      <c r="H246" s="5"/>
      <c r="I246" s="5"/>
      <c r="J246" s="6"/>
      <c r="K246" s="7"/>
      <c r="L246" s="8"/>
    </row>
    <row r="247" spans="1:14" x14ac:dyDescent="0.25">
      <c r="A247" s="11"/>
      <c r="B247" s="12"/>
      <c r="C247" s="12"/>
      <c r="D247" s="12"/>
      <c r="E247" s="12"/>
      <c r="F247" s="12"/>
      <c r="G247" s="9" t="s">
        <v>198</v>
      </c>
      <c r="H247" s="9" t="s">
        <v>175</v>
      </c>
      <c r="I247" s="9" t="s">
        <v>18</v>
      </c>
      <c r="J247" s="3" t="s">
        <v>2084</v>
      </c>
      <c r="K247" s="13" t="s">
        <v>199</v>
      </c>
      <c r="L247" s="14" t="s">
        <v>200</v>
      </c>
      <c r="M247" s="18">
        <f t="shared" si="9"/>
        <v>1.667824074074073E-2</v>
      </c>
      <c r="N247">
        <f t="shared" si="10"/>
        <v>4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201</v>
      </c>
      <c r="H248" s="9" t="s">
        <v>175</v>
      </c>
      <c r="I248" s="9" t="s">
        <v>18</v>
      </c>
      <c r="J248" s="3" t="s">
        <v>2084</v>
      </c>
      <c r="K248" s="13" t="s">
        <v>202</v>
      </c>
      <c r="L248" s="14" t="s">
        <v>203</v>
      </c>
      <c r="M248" s="18">
        <f t="shared" si="9"/>
        <v>1.6377314814814803E-2</v>
      </c>
      <c r="N248">
        <f t="shared" si="10"/>
        <v>9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204</v>
      </c>
      <c r="H249" s="9" t="s">
        <v>175</v>
      </c>
      <c r="I249" s="9" t="s">
        <v>18</v>
      </c>
      <c r="J249" s="3" t="s">
        <v>2084</v>
      </c>
      <c r="K249" s="13" t="s">
        <v>205</v>
      </c>
      <c r="L249" s="14" t="s">
        <v>206</v>
      </c>
      <c r="M249" s="18">
        <f t="shared" si="9"/>
        <v>1.4270833333333455E-2</v>
      </c>
      <c r="N249">
        <f t="shared" si="10"/>
        <v>12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207</v>
      </c>
      <c r="H250" s="9" t="s">
        <v>175</v>
      </c>
      <c r="I250" s="9" t="s">
        <v>18</v>
      </c>
      <c r="J250" s="3" t="s">
        <v>2084</v>
      </c>
      <c r="K250" s="13" t="s">
        <v>208</v>
      </c>
      <c r="L250" s="14" t="s">
        <v>209</v>
      </c>
      <c r="M250" s="18">
        <f t="shared" si="9"/>
        <v>1.9548611111111169E-2</v>
      </c>
      <c r="N250">
        <f t="shared" si="10"/>
        <v>14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589</v>
      </c>
      <c r="H251" s="9" t="s">
        <v>175</v>
      </c>
      <c r="I251" s="9" t="s">
        <v>493</v>
      </c>
      <c r="J251" s="3" t="s">
        <v>2084</v>
      </c>
      <c r="K251" s="13" t="s">
        <v>590</v>
      </c>
      <c r="L251" s="14" t="s">
        <v>591</v>
      </c>
      <c r="M251" s="18">
        <f t="shared" si="9"/>
        <v>2.0983796296296375E-2</v>
      </c>
      <c r="N251">
        <f t="shared" si="10"/>
        <v>9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592</v>
      </c>
      <c r="H252" s="9" t="s">
        <v>175</v>
      </c>
      <c r="I252" s="9" t="s">
        <v>493</v>
      </c>
      <c r="J252" s="3" t="s">
        <v>2084</v>
      </c>
      <c r="K252" s="13" t="s">
        <v>593</v>
      </c>
      <c r="L252" s="14" t="s">
        <v>594</v>
      </c>
      <c r="M252" s="18">
        <f t="shared" si="9"/>
        <v>2.5555555555555609E-2</v>
      </c>
      <c r="N252">
        <f t="shared" si="10"/>
        <v>11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595</v>
      </c>
      <c r="H253" s="9" t="s">
        <v>175</v>
      </c>
      <c r="I253" s="9" t="s">
        <v>493</v>
      </c>
      <c r="J253" s="3" t="s">
        <v>2084</v>
      </c>
      <c r="K253" s="13" t="s">
        <v>596</v>
      </c>
      <c r="L253" s="14" t="s">
        <v>597</v>
      </c>
      <c r="M253" s="18">
        <f t="shared" si="9"/>
        <v>1.7002314814814845E-2</v>
      </c>
      <c r="N253">
        <f t="shared" si="10"/>
        <v>14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1046</v>
      </c>
      <c r="H254" s="9" t="s">
        <v>175</v>
      </c>
      <c r="I254" s="9" t="s">
        <v>989</v>
      </c>
      <c r="J254" s="3" t="s">
        <v>2084</v>
      </c>
      <c r="K254" s="13" t="s">
        <v>1047</v>
      </c>
      <c r="L254" s="14" t="s">
        <v>1048</v>
      </c>
      <c r="M254" s="18">
        <f t="shared" si="9"/>
        <v>1.5277777777777807E-2</v>
      </c>
      <c r="N254">
        <f t="shared" si="10"/>
        <v>4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1049</v>
      </c>
      <c r="H255" s="9" t="s">
        <v>175</v>
      </c>
      <c r="I255" s="9" t="s">
        <v>989</v>
      </c>
      <c r="J255" s="3" t="s">
        <v>2084</v>
      </c>
      <c r="K255" s="13" t="s">
        <v>1050</v>
      </c>
      <c r="L255" s="14" t="s">
        <v>1051</v>
      </c>
      <c r="M255" s="18">
        <f t="shared" si="9"/>
        <v>1.5740740740740722E-2</v>
      </c>
      <c r="N255">
        <f t="shared" si="10"/>
        <v>9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1052</v>
      </c>
      <c r="H256" s="9" t="s">
        <v>175</v>
      </c>
      <c r="I256" s="9" t="s">
        <v>989</v>
      </c>
      <c r="J256" s="3" t="s">
        <v>2084</v>
      </c>
      <c r="K256" s="13" t="s">
        <v>1053</v>
      </c>
      <c r="L256" s="14" t="s">
        <v>1054</v>
      </c>
      <c r="M256" s="18">
        <f t="shared" si="9"/>
        <v>1.7407407407407316E-2</v>
      </c>
      <c r="N256">
        <f t="shared" si="10"/>
        <v>12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1055</v>
      </c>
      <c r="H257" s="9" t="s">
        <v>175</v>
      </c>
      <c r="I257" s="9" t="s">
        <v>989</v>
      </c>
      <c r="J257" s="3" t="s">
        <v>2084</v>
      </c>
      <c r="K257" s="13" t="s">
        <v>1056</v>
      </c>
      <c r="L257" s="14" t="s">
        <v>1057</v>
      </c>
      <c r="M257" s="18">
        <f t="shared" si="9"/>
        <v>1.5682870370370305E-2</v>
      </c>
      <c r="N257">
        <f t="shared" si="10"/>
        <v>14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1476</v>
      </c>
      <c r="H258" s="9" t="s">
        <v>175</v>
      </c>
      <c r="I258" s="9" t="s">
        <v>1377</v>
      </c>
      <c r="J258" s="3" t="s">
        <v>2084</v>
      </c>
      <c r="K258" s="13" t="s">
        <v>1477</v>
      </c>
      <c r="L258" s="14" t="s">
        <v>1478</v>
      </c>
      <c r="M258" s="18">
        <f t="shared" si="9"/>
        <v>1.8067129629629641E-2</v>
      </c>
      <c r="N258">
        <f t="shared" si="10"/>
        <v>4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1479</v>
      </c>
      <c r="H259" s="9" t="s">
        <v>175</v>
      </c>
      <c r="I259" s="9" t="s">
        <v>1377</v>
      </c>
      <c r="J259" s="3" t="s">
        <v>2084</v>
      </c>
      <c r="K259" s="13" t="s">
        <v>1480</v>
      </c>
      <c r="L259" s="14" t="s">
        <v>1481</v>
      </c>
      <c r="M259" s="18">
        <f t="shared" ref="M259:M322" si="11">L259-K259</f>
        <v>1.6898148148148162E-2</v>
      </c>
      <c r="N259">
        <f t="shared" ref="N259:N322" si="12">HOUR(K259)</f>
        <v>7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1482</v>
      </c>
      <c r="H260" s="9" t="s">
        <v>175</v>
      </c>
      <c r="I260" s="9" t="s">
        <v>1377</v>
      </c>
      <c r="J260" s="3" t="s">
        <v>2084</v>
      </c>
      <c r="K260" s="13" t="s">
        <v>1483</v>
      </c>
      <c r="L260" s="14" t="s">
        <v>1484</v>
      </c>
      <c r="M260" s="18">
        <f t="shared" si="11"/>
        <v>1.8425925925925957E-2</v>
      </c>
      <c r="N260">
        <f t="shared" si="12"/>
        <v>10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1485</v>
      </c>
      <c r="H261" s="9" t="s">
        <v>175</v>
      </c>
      <c r="I261" s="9" t="s">
        <v>1377</v>
      </c>
      <c r="J261" s="3" t="s">
        <v>2084</v>
      </c>
      <c r="K261" s="13" t="s">
        <v>1486</v>
      </c>
      <c r="L261" s="14" t="s">
        <v>1487</v>
      </c>
      <c r="M261" s="18">
        <f t="shared" si="11"/>
        <v>1.6921296296296351E-2</v>
      </c>
      <c r="N261">
        <f t="shared" si="12"/>
        <v>12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1488</v>
      </c>
      <c r="H262" s="9" t="s">
        <v>175</v>
      </c>
      <c r="I262" s="9" t="s">
        <v>1377</v>
      </c>
      <c r="J262" s="3" t="s">
        <v>2084</v>
      </c>
      <c r="K262" s="13" t="s">
        <v>1489</v>
      </c>
      <c r="L262" s="14" t="s">
        <v>1490</v>
      </c>
      <c r="M262" s="18">
        <f t="shared" si="11"/>
        <v>1.648148148148143E-2</v>
      </c>
      <c r="N262">
        <f t="shared" si="12"/>
        <v>14</v>
      </c>
    </row>
    <row r="263" spans="1:14" x14ac:dyDescent="0.25">
      <c r="A263" s="11"/>
      <c r="B263" s="12"/>
      <c r="C263" s="9" t="s">
        <v>210</v>
      </c>
      <c r="D263" s="9" t="s">
        <v>211</v>
      </c>
      <c r="E263" s="9" t="s">
        <v>212</v>
      </c>
      <c r="F263" s="9" t="s">
        <v>15</v>
      </c>
      <c r="G263" s="10" t="s">
        <v>12</v>
      </c>
      <c r="H263" s="5"/>
      <c r="I263" s="5"/>
      <c r="J263" s="6"/>
      <c r="K263" s="7"/>
      <c r="L263" s="8"/>
    </row>
    <row r="264" spans="1:14" x14ac:dyDescent="0.25">
      <c r="A264" s="11"/>
      <c r="B264" s="12"/>
      <c r="C264" s="12"/>
      <c r="D264" s="12"/>
      <c r="E264" s="12"/>
      <c r="F264" s="12"/>
      <c r="G264" s="9" t="s">
        <v>213</v>
      </c>
      <c r="H264" s="9" t="s">
        <v>214</v>
      </c>
      <c r="I264" s="9" t="s">
        <v>18</v>
      </c>
      <c r="J264" s="3" t="s">
        <v>2084</v>
      </c>
      <c r="K264" s="13" t="s">
        <v>215</v>
      </c>
      <c r="L264" s="14" t="s">
        <v>216</v>
      </c>
      <c r="M264" s="18">
        <f t="shared" si="11"/>
        <v>2.5798611111111147E-2</v>
      </c>
      <c r="N264">
        <f t="shared" si="12"/>
        <v>13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1491</v>
      </c>
      <c r="H265" s="9" t="s">
        <v>214</v>
      </c>
      <c r="I265" s="9" t="s">
        <v>1377</v>
      </c>
      <c r="J265" s="3" t="s">
        <v>2084</v>
      </c>
      <c r="K265" s="13" t="s">
        <v>1492</v>
      </c>
      <c r="L265" s="14" t="s">
        <v>1493</v>
      </c>
      <c r="M265" s="18">
        <f t="shared" si="11"/>
        <v>2.2511574074074114E-2</v>
      </c>
      <c r="N265">
        <f t="shared" si="12"/>
        <v>13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1790</v>
      </c>
      <c r="H266" s="9" t="s">
        <v>214</v>
      </c>
      <c r="I266" s="9" t="s">
        <v>1708</v>
      </c>
      <c r="J266" s="3" t="s">
        <v>2084</v>
      </c>
      <c r="K266" s="13" t="s">
        <v>1791</v>
      </c>
      <c r="L266" s="14" t="s">
        <v>1792</v>
      </c>
      <c r="M266" s="18">
        <f t="shared" si="11"/>
        <v>2.0011574074074057E-2</v>
      </c>
      <c r="N266">
        <f t="shared" si="12"/>
        <v>11</v>
      </c>
    </row>
    <row r="267" spans="1:14" x14ac:dyDescent="0.25">
      <c r="A267" s="11"/>
      <c r="B267" s="12"/>
      <c r="C267" s="9" t="s">
        <v>217</v>
      </c>
      <c r="D267" s="9" t="s">
        <v>218</v>
      </c>
      <c r="E267" s="9" t="s">
        <v>218</v>
      </c>
      <c r="F267" s="9" t="s">
        <v>15</v>
      </c>
      <c r="G267" s="10" t="s">
        <v>12</v>
      </c>
      <c r="H267" s="5"/>
      <c r="I267" s="5"/>
      <c r="J267" s="6"/>
      <c r="K267" s="7"/>
      <c r="L267" s="8"/>
    </row>
    <row r="268" spans="1:14" x14ac:dyDescent="0.25">
      <c r="A268" s="11"/>
      <c r="B268" s="12"/>
      <c r="C268" s="12"/>
      <c r="D268" s="12"/>
      <c r="E268" s="12"/>
      <c r="F268" s="12"/>
      <c r="G268" s="9" t="s">
        <v>219</v>
      </c>
      <c r="H268" s="9" t="s">
        <v>175</v>
      </c>
      <c r="I268" s="9" t="s">
        <v>18</v>
      </c>
      <c r="J268" s="3" t="s">
        <v>2084</v>
      </c>
      <c r="K268" s="13" t="s">
        <v>220</v>
      </c>
      <c r="L268" s="14" t="s">
        <v>221</v>
      </c>
      <c r="M268" s="18">
        <f t="shared" si="11"/>
        <v>1.3194444444444481E-2</v>
      </c>
      <c r="N268">
        <f t="shared" si="12"/>
        <v>5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598</v>
      </c>
      <c r="H269" s="9" t="s">
        <v>175</v>
      </c>
      <c r="I269" s="9" t="s">
        <v>493</v>
      </c>
      <c r="J269" s="3" t="s">
        <v>2084</v>
      </c>
      <c r="K269" s="13" t="s">
        <v>599</v>
      </c>
      <c r="L269" s="14" t="s">
        <v>600</v>
      </c>
      <c r="M269" s="18">
        <f t="shared" si="11"/>
        <v>2.5879629629629586E-2</v>
      </c>
      <c r="N269">
        <f t="shared" si="12"/>
        <v>5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1058</v>
      </c>
      <c r="H270" s="9" t="s">
        <v>175</v>
      </c>
      <c r="I270" s="9" t="s">
        <v>989</v>
      </c>
      <c r="J270" s="3" t="s">
        <v>2084</v>
      </c>
      <c r="K270" s="13" t="s">
        <v>1059</v>
      </c>
      <c r="L270" s="14" t="s">
        <v>1060</v>
      </c>
      <c r="M270" s="18">
        <f t="shared" si="11"/>
        <v>1.3171296296296292E-2</v>
      </c>
      <c r="N270">
        <f t="shared" si="12"/>
        <v>2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1061</v>
      </c>
      <c r="H271" s="9" t="s">
        <v>175</v>
      </c>
      <c r="I271" s="9" t="s">
        <v>989</v>
      </c>
      <c r="J271" s="3" t="s">
        <v>2084</v>
      </c>
      <c r="K271" s="13" t="s">
        <v>1062</v>
      </c>
      <c r="L271" s="14" t="s">
        <v>1063</v>
      </c>
      <c r="M271" s="18">
        <f t="shared" si="11"/>
        <v>1.4884259259259264E-2</v>
      </c>
      <c r="N271">
        <f t="shared" si="12"/>
        <v>5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1494</v>
      </c>
      <c r="H272" s="9" t="s">
        <v>175</v>
      </c>
      <c r="I272" s="9" t="s">
        <v>1377</v>
      </c>
      <c r="J272" s="3" t="s">
        <v>2084</v>
      </c>
      <c r="K272" s="13" t="s">
        <v>1495</v>
      </c>
      <c r="L272" s="14" t="s">
        <v>1496</v>
      </c>
      <c r="M272" s="18">
        <f t="shared" si="11"/>
        <v>1.3009259259259248E-2</v>
      </c>
      <c r="N272">
        <f t="shared" si="12"/>
        <v>5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1793</v>
      </c>
      <c r="H273" s="9" t="s">
        <v>175</v>
      </c>
      <c r="I273" s="9" t="s">
        <v>1708</v>
      </c>
      <c r="J273" s="3" t="s">
        <v>2084</v>
      </c>
      <c r="K273" s="13" t="s">
        <v>1794</v>
      </c>
      <c r="L273" s="14" t="s">
        <v>1795</v>
      </c>
      <c r="M273" s="18">
        <f t="shared" si="11"/>
        <v>1.41087962962963E-2</v>
      </c>
      <c r="N273">
        <f t="shared" si="12"/>
        <v>1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1796</v>
      </c>
      <c r="H274" s="9" t="s">
        <v>175</v>
      </c>
      <c r="I274" s="9" t="s">
        <v>1708</v>
      </c>
      <c r="J274" s="3" t="s">
        <v>2084</v>
      </c>
      <c r="K274" s="13" t="s">
        <v>1797</v>
      </c>
      <c r="L274" s="14" t="s">
        <v>1798</v>
      </c>
      <c r="M274" s="18">
        <f t="shared" si="11"/>
        <v>1.5115740740740763E-2</v>
      </c>
      <c r="N274">
        <f t="shared" si="12"/>
        <v>5</v>
      </c>
    </row>
    <row r="275" spans="1:14" x14ac:dyDescent="0.25">
      <c r="A275" s="11"/>
      <c r="B275" s="12"/>
      <c r="C275" s="9" t="s">
        <v>354</v>
      </c>
      <c r="D275" s="9" t="s">
        <v>355</v>
      </c>
      <c r="E275" s="9" t="s">
        <v>355</v>
      </c>
      <c r="F275" s="9" t="s">
        <v>15</v>
      </c>
      <c r="G275" s="10" t="s">
        <v>12</v>
      </c>
      <c r="H275" s="5"/>
      <c r="I275" s="5"/>
      <c r="J275" s="6"/>
      <c r="K275" s="7"/>
      <c r="L275" s="8"/>
    </row>
    <row r="276" spans="1:14" x14ac:dyDescent="0.25">
      <c r="A276" s="11"/>
      <c r="B276" s="12"/>
      <c r="C276" s="12"/>
      <c r="D276" s="12"/>
      <c r="E276" s="12"/>
      <c r="F276" s="12"/>
      <c r="G276" s="9" t="s">
        <v>601</v>
      </c>
      <c r="H276" s="9" t="s">
        <v>175</v>
      </c>
      <c r="I276" s="9" t="s">
        <v>493</v>
      </c>
      <c r="J276" s="3" t="s">
        <v>2084</v>
      </c>
      <c r="K276" s="13" t="s">
        <v>602</v>
      </c>
      <c r="L276" s="14" t="s">
        <v>603</v>
      </c>
      <c r="M276" s="18">
        <f t="shared" si="11"/>
        <v>1.6076388888888848E-2</v>
      </c>
      <c r="N276">
        <f t="shared" si="12"/>
        <v>14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1064</v>
      </c>
      <c r="H277" s="9" t="s">
        <v>175</v>
      </c>
      <c r="I277" s="9" t="s">
        <v>989</v>
      </c>
      <c r="J277" s="3" t="s">
        <v>2084</v>
      </c>
      <c r="K277" s="13" t="s">
        <v>1065</v>
      </c>
      <c r="L277" s="14" t="s">
        <v>1066</v>
      </c>
      <c r="M277" s="18">
        <f t="shared" si="11"/>
        <v>1.25925925925926E-2</v>
      </c>
      <c r="N277">
        <f t="shared" si="12"/>
        <v>9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1067</v>
      </c>
      <c r="H278" s="9" t="s">
        <v>175</v>
      </c>
      <c r="I278" s="9" t="s">
        <v>989</v>
      </c>
      <c r="J278" s="3" t="s">
        <v>2084</v>
      </c>
      <c r="K278" s="13" t="s">
        <v>1068</v>
      </c>
      <c r="L278" s="14" t="s">
        <v>1069</v>
      </c>
      <c r="M278" s="18">
        <f t="shared" si="11"/>
        <v>3.4745370370370399E-2</v>
      </c>
      <c r="N278">
        <f t="shared" si="12"/>
        <v>12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1070</v>
      </c>
      <c r="H279" s="9" t="s">
        <v>175</v>
      </c>
      <c r="I279" s="9" t="s">
        <v>989</v>
      </c>
      <c r="J279" s="3" t="s">
        <v>2084</v>
      </c>
      <c r="K279" s="13" t="s">
        <v>1071</v>
      </c>
      <c r="L279" s="14" t="s">
        <v>1072</v>
      </c>
      <c r="M279" s="18">
        <f t="shared" si="11"/>
        <v>2.2766203703703636E-2</v>
      </c>
      <c r="N279">
        <f t="shared" si="12"/>
        <v>13</v>
      </c>
    </row>
    <row r="280" spans="1:14" x14ac:dyDescent="0.25">
      <c r="A280" s="11"/>
      <c r="B280" s="12"/>
      <c r="C280" s="9" t="s">
        <v>222</v>
      </c>
      <c r="D280" s="9" t="s">
        <v>223</v>
      </c>
      <c r="E280" s="9" t="s">
        <v>223</v>
      </c>
      <c r="F280" s="9" t="s">
        <v>15</v>
      </c>
      <c r="G280" s="10" t="s">
        <v>12</v>
      </c>
      <c r="H280" s="5"/>
      <c r="I280" s="5"/>
      <c r="J280" s="6"/>
      <c r="K280" s="7"/>
      <c r="L280" s="8"/>
    </row>
    <row r="281" spans="1:14" x14ac:dyDescent="0.25">
      <c r="A281" s="11"/>
      <c r="B281" s="12"/>
      <c r="C281" s="12"/>
      <c r="D281" s="12"/>
      <c r="E281" s="12"/>
      <c r="F281" s="12"/>
      <c r="G281" s="9" t="s">
        <v>224</v>
      </c>
      <c r="H281" s="9" t="s">
        <v>214</v>
      </c>
      <c r="I281" s="9" t="s">
        <v>18</v>
      </c>
      <c r="J281" s="3" t="s">
        <v>2084</v>
      </c>
      <c r="K281" s="13" t="s">
        <v>225</v>
      </c>
      <c r="L281" s="14" t="s">
        <v>226</v>
      </c>
      <c r="M281" s="18">
        <f t="shared" si="11"/>
        <v>2.6527777777777817E-2</v>
      </c>
      <c r="N281">
        <f t="shared" si="12"/>
        <v>9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227</v>
      </c>
      <c r="H282" s="9" t="s">
        <v>214</v>
      </c>
      <c r="I282" s="9" t="s">
        <v>18</v>
      </c>
      <c r="J282" s="3" t="s">
        <v>2084</v>
      </c>
      <c r="K282" s="13" t="s">
        <v>228</v>
      </c>
      <c r="L282" s="14" t="s">
        <v>229</v>
      </c>
      <c r="M282" s="18">
        <f t="shared" si="11"/>
        <v>2.241898148148147E-2</v>
      </c>
      <c r="N282">
        <f t="shared" si="12"/>
        <v>10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230</v>
      </c>
      <c r="H283" s="9" t="s">
        <v>214</v>
      </c>
      <c r="I283" s="9" t="s">
        <v>18</v>
      </c>
      <c r="J283" s="3" t="s">
        <v>2084</v>
      </c>
      <c r="K283" s="13" t="s">
        <v>231</v>
      </c>
      <c r="L283" s="14" t="s">
        <v>232</v>
      </c>
      <c r="M283" s="18">
        <f t="shared" si="11"/>
        <v>3.0335648148148098E-2</v>
      </c>
      <c r="N283">
        <f t="shared" si="12"/>
        <v>11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233</v>
      </c>
      <c r="H284" s="9" t="s">
        <v>214</v>
      </c>
      <c r="I284" s="9" t="s">
        <v>18</v>
      </c>
      <c r="J284" s="3" t="s">
        <v>2084</v>
      </c>
      <c r="K284" s="13" t="s">
        <v>234</v>
      </c>
      <c r="L284" s="14" t="s">
        <v>235</v>
      </c>
      <c r="M284" s="18">
        <f t="shared" si="11"/>
        <v>2.6990740740740704E-2</v>
      </c>
      <c r="N284">
        <f t="shared" si="12"/>
        <v>13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236</v>
      </c>
      <c r="H285" s="9" t="s">
        <v>214</v>
      </c>
      <c r="I285" s="9" t="s">
        <v>18</v>
      </c>
      <c r="J285" s="3" t="s">
        <v>2084</v>
      </c>
      <c r="K285" s="13" t="s">
        <v>237</v>
      </c>
      <c r="L285" s="14" t="s">
        <v>238</v>
      </c>
      <c r="M285" s="18">
        <f t="shared" si="11"/>
        <v>2.2025462962962927E-2</v>
      </c>
      <c r="N285">
        <f t="shared" si="12"/>
        <v>17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604</v>
      </c>
      <c r="H286" s="9" t="s">
        <v>214</v>
      </c>
      <c r="I286" s="9" t="s">
        <v>493</v>
      </c>
      <c r="J286" s="3" t="s">
        <v>2084</v>
      </c>
      <c r="K286" s="13" t="s">
        <v>605</v>
      </c>
      <c r="L286" s="14" t="s">
        <v>606</v>
      </c>
      <c r="M286" s="18">
        <f t="shared" si="11"/>
        <v>3.8229166666666647E-2</v>
      </c>
      <c r="N286">
        <f t="shared" si="12"/>
        <v>6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607</v>
      </c>
      <c r="H287" s="9" t="s">
        <v>214</v>
      </c>
      <c r="I287" s="9" t="s">
        <v>493</v>
      </c>
      <c r="J287" s="3" t="s">
        <v>2084</v>
      </c>
      <c r="K287" s="13" t="s">
        <v>608</v>
      </c>
      <c r="L287" s="14" t="s">
        <v>609</v>
      </c>
      <c r="M287" s="18">
        <f t="shared" si="11"/>
        <v>2.3530092592592644E-2</v>
      </c>
      <c r="N287">
        <f t="shared" si="12"/>
        <v>8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1073</v>
      </c>
      <c r="H288" s="9" t="s">
        <v>214</v>
      </c>
      <c r="I288" s="9" t="s">
        <v>989</v>
      </c>
      <c r="J288" s="3" t="s">
        <v>2084</v>
      </c>
      <c r="K288" s="13" t="s">
        <v>1074</v>
      </c>
      <c r="L288" s="14" t="s">
        <v>1075</v>
      </c>
      <c r="M288" s="18">
        <f t="shared" si="11"/>
        <v>3.8148148148148209E-2</v>
      </c>
      <c r="N288">
        <f t="shared" si="12"/>
        <v>8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1076</v>
      </c>
      <c r="H289" s="9" t="s">
        <v>214</v>
      </c>
      <c r="I289" s="9" t="s">
        <v>989</v>
      </c>
      <c r="J289" s="3" t="s">
        <v>2084</v>
      </c>
      <c r="K289" s="13" t="s">
        <v>1077</v>
      </c>
      <c r="L289" s="14" t="s">
        <v>1078</v>
      </c>
      <c r="M289" s="18">
        <f t="shared" si="11"/>
        <v>1.4675925925925926E-2</v>
      </c>
      <c r="N289">
        <f t="shared" si="12"/>
        <v>15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1079</v>
      </c>
      <c r="H290" s="9" t="s">
        <v>214</v>
      </c>
      <c r="I290" s="9" t="s">
        <v>989</v>
      </c>
      <c r="J290" s="3" t="s">
        <v>2084</v>
      </c>
      <c r="K290" s="13" t="s">
        <v>1080</v>
      </c>
      <c r="L290" s="14" t="s">
        <v>1081</v>
      </c>
      <c r="M290" s="18">
        <f t="shared" si="11"/>
        <v>2.3703703703703671E-2</v>
      </c>
      <c r="N290">
        <f t="shared" si="12"/>
        <v>15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1497</v>
      </c>
      <c r="H291" s="9" t="s">
        <v>214</v>
      </c>
      <c r="I291" s="9" t="s">
        <v>1377</v>
      </c>
      <c r="J291" s="3" t="s">
        <v>2084</v>
      </c>
      <c r="K291" s="13" t="s">
        <v>1316</v>
      </c>
      <c r="L291" s="14" t="s">
        <v>1498</v>
      </c>
      <c r="M291" s="18">
        <f t="shared" si="11"/>
        <v>1.6701388888888835E-2</v>
      </c>
      <c r="N291">
        <f t="shared" si="12"/>
        <v>10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1499</v>
      </c>
      <c r="H292" s="9" t="s">
        <v>214</v>
      </c>
      <c r="I292" s="9" t="s">
        <v>1377</v>
      </c>
      <c r="J292" s="3" t="s">
        <v>2084</v>
      </c>
      <c r="K292" s="13" t="s">
        <v>1500</v>
      </c>
      <c r="L292" s="14" t="s">
        <v>1501</v>
      </c>
      <c r="M292" s="18">
        <f t="shared" si="11"/>
        <v>3.0555555555555558E-2</v>
      </c>
      <c r="N292">
        <f t="shared" si="12"/>
        <v>15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1799</v>
      </c>
      <c r="H293" s="9" t="s">
        <v>214</v>
      </c>
      <c r="I293" s="9" t="s">
        <v>1708</v>
      </c>
      <c r="J293" s="3" t="s">
        <v>2084</v>
      </c>
      <c r="K293" s="13" t="s">
        <v>1800</v>
      </c>
      <c r="L293" s="14" t="s">
        <v>1801</v>
      </c>
      <c r="M293" s="18">
        <f t="shared" si="11"/>
        <v>2.0636574074074043E-2</v>
      </c>
      <c r="N293">
        <f t="shared" si="12"/>
        <v>8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1802</v>
      </c>
      <c r="H294" s="9" t="s">
        <v>214</v>
      </c>
      <c r="I294" s="9" t="s">
        <v>1708</v>
      </c>
      <c r="J294" s="3" t="s">
        <v>2084</v>
      </c>
      <c r="K294" s="13" t="s">
        <v>1803</v>
      </c>
      <c r="L294" s="14" t="s">
        <v>1804</v>
      </c>
      <c r="M294" s="18">
        <f t="shared" si="11"/>
        <v>2.2094907407407438E-2</v>
      </c>
      <c r="N294">
        <f t="shared" si="12"/>
        <v>9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1805</v>
      </c>
      <c r="H295" s="9" t="s">
        <v>214</v>
      </c>
      <c r="I295" s="9" t="s">
        <v>1708</v>
      </c>
      <c r="J295" s="3" t="s">
        <v>2084</v>
      </c>
      <c r="K295" s="13" t="s">
        <v>1806</v>
      </c>
      <c r="L295" s="14" t="s">
        <v>1807</v>
      </c>
      <c r="M295" s="18">
        <f t="shared" si="11"/>
        <v>2.7233796296296298E-2</v>
      </c>
      <c r="N295">
        <f t="shared" si="12"/>
        <v>14</v>
      </c>
    </row>
    <row r="296" spans="1:14" x14ac:dyDescent="0.25">
      <c r="A296" s="11"/>
      <c r="B296" s="12"/>
      <c r="C296" s="9" t="s">
        <v>141</v>
      </c>
      <c r="D296" s="9" t="s">
        <v>142</v>
      </c>
      <c r="E296" s="10" t="s">
        <v>12</v>
      </c>
      <c r="F296" s="5"/>
      <c r="G296" s="5"/>
      <c r="H296" s="5"/>
      <c r="I296" s="5"/>
      <c r="J296" s="6"/>
      <c r="K296" s="7"/>
      <c r="L296" s="8"/>
    </row>
    <row r="297" spans="1:14" x14ac:dyDescent="0.25">
      <c r="A297" s="11"/>
      <c r="B297" s="12"/>
      <c r="C297" s="12"/>
      <c r="D297" s="12"/>
      <c r="E297" s="9" t="s">
        <v>142</v>
      </c>
      <c r="F297" s="9" t="s">
        <v>15</v>
      </c>
      <c r="G297" s="10" t="s">
        <v>12</v>
      </c>
      <c r="H297" s="5"/>
      <c r="I297" s="5"/>
      <c r="J297" s="6"/>
      <c r="K297" s="7"/>
      <c r="L297" s="8"/>
    </row>
    <row r="298" spans="1:14" x14ac:dyDescent="0.25">
      <c r="A298" s="11"/>
      <c r="B298" s="12"/>
      <c r="C298" s="12"/>
      <c r="D298" s="12"/>
      <c r="E298" s="12"/>
      <c r="F298" s="12"/>
      <c r="G298" s="9" t="s">
        <v>610</v>
      </c>
      <c r="H298" s="9" t="s">
        <v>175</v>
      </c>
      <c r="I298" s="9" t="s">
        <v>493</v>
      </c>
      <c r="J298" s="3" t="s">
        <v>2084</v>
      </c>
      <c r="K298" s="13" t="s">
        <v>611</v>
      </c>
      <c r="L298" s="14" t="s">
        <v>612</v>
      </c>
      <c r="M298" s="18">
        <f t="shared" si="11"/>
        <v>1.2164351851851857E-2</v>
      </c>
      <c r="N298">
        <f t="shared" si="12"/>
        <v>3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613</v>
      </c>
      <c r="H299" s="9" t="s">
        <v>175</v>
      </c>
      <c r="I299" s="9" t="s">
        <v>493</v>
      </c>
      <c r="J299" s="3" t="s">
        <v>2084</v>
      </c>
      <c r="K299" s="13" t="s">
        <v>614</v>
      </c>
      <c r="L299" s="14" t="s">
        <v>615</v>
      </c>
      <c r="M299" s="18">
        <f t="shared" si="11"/>
        <v>2.2962962962963018E-2</v>
      </c>
      <c r="N299">
        <f t="shared" si="12"/>
        <v>10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616</v>
      </c>
      <c r="H300" s="9" t="s">
        <v>175</v>
      </c>
      <c r="I300" s="9" t="s">
        <v>493</v>
      </c>
      <c r="J300" s="3" t="s">
        <v>2084</v>
      </c>
      <c r="K300" s="13" t="s">
        <v>617</v>
      </c>
      <c r="L300" s="14" t="s">
        <v>618</v>
      </c>
      <c r="M300" s="18">
        <f t="shared" si="11"/>
        <v>1.4791666666666758E-2</v>
      </c>
      <c r="N300">
        <f t="shared" si="12"/>
        <v>23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1082</v>
      </c>
      <c r="H301" s="9" t="s">
        <v>175</v>
      </c>
      <c r="I301" s="9" t="s">
        <v>989</v>
      </c>
      <c r="J301" s="3" t="s">
        <v>2084</v>
      </c>
      <c r="K301" s="13" t="s">
        <v>1083</v>
      </c>
      <c r="L301" s="14" t="s">
        <v>1084</v>
      </c>
      <c r="M301" s="18">
        <f t="shared" si="11"/>
        <v>1.5474537037036995E-2</v>
      </c>
      <c r="N301">
        <f t="shared" si="12"/>
        <v>7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1085</v>
      </c>
      <c r="H302" s="9" t="s">
        <v>175</v>
      </c>
      <c r="I302" s="9" t="s">
        <v>989</v>
      </c>
      <c r="J302" s="3" t="s">
        <v>2084</v>
      </c>
      <c r="K302" s="13" t="s">
        <v>1086</v>
      </c>
      <c r="L302" s="14" t="s">
        <v>1087</v>
      </c>
      <c r="M302" s="18">
        <f t="shared" si="11"/>
        <v>1.504629629629628E-2</v>
      </c>
      <c r="N302">
        <f t="shared" si="12"/>
        <v>11</v>
      </c>
    </row>
    <row r="303" spans="1:14" x14ac:dyDescent="0.25">
      <c r="A303" s="11"/>
      <c r="B303" s="12"/>
      <c r="C303" s="12"/>
      <c r="D303" s="12"/>
      <c r="E303" s="9" t="s">
        <v>239</v>
      </c>
      <c r="F303" s="9" t="s">
        <v>15</v>
      </c>
      <c r="G303" s="10" t="s">
        <v>12</v>
      </c>
      <c r="H303" s="5"/>
      <c r="I303" s="5"/>
      <c r="J303" s="6"/>
      <c r="K303" s="7"/>
      <c r="L303" s="8"/>
    </row>
    <row r="304" spans="1:14" x14ac:dyDescent="0.25">
      <c r="A304" s="11"/>
      <c r="B304" s="12"/>
      <c r="C304" s="12"/>
      <c r="D304" s="12"/>
      <c r="E304" s="12"/>
      <c r="F304" s="12"/>
      <c r="G304" s="9" t="s">
        <v>240</v>
      </c>
      <c r="H304" s="9" t="s">
        <v>175</v>
      </c>
      <c r="I304" s="9" t="s">
        <v>18</v>
      </c>
      <c r="J304" s="3" t="s">
        <v>2084</v>
      </c>
      <c r="K304" s="13" t="s">
        <v>241</v>
      </c>
      <c r="L304" s="14" t="s">
        <v>242</v>
      </c>
      <c r="M304" s="18">
        <f t="shared" si="11"/>
        <v>1.5138888888888868E-2</v>
      </c>
      <c r="N304">
        <f t="shared" si="12"/>
        <v>7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243</v>
      </c>
      <c r="H305" s="9" t="s">
        <v>175</v>
      </c>
      <c r="I305" s="9" t="s">
        <v>18</v>
      </c>
      <c r="J305" s="3" t="s">
        <v>2084</v>
      </c>
      <c r="K305" s="13" t="s">
        <v>244</v>
      </c>
      <c r="L305" s="14" t="s">
        <v>245</v>
      </c>
      <c r="M305" s="18">
        <f t="shared" si="11"/>
        <v>3.4664351851851849E-2</v>
      </c>
      <c r="N305">
        <f t="shared" si="12"/>
        <v>10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246</v>
      </c>
      <c r="H306" s="9" t="s">
        <v>175</v>
      </c>
      <c r="I306" s="9" t="s">
        <v>18</v>
      </c>
      <c r="J306" s="3" t="s">
        <v>2084</v>
      </c>
      <c r="K306" s="13" t="s">
        <v>247</v>
      </c>
      <c r="L306" s="14" t="s">
        <v>248</v>
      </c>
      <c r="M306" s="18">
        <f t="shared" si="11"/>
        <v>2.2534722222222303E-2</v>
      </c>
      <c r="N306">
        <f t="shared" si="12"/>
        <v>20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619</v>
      </c>
      <c r="H307" s="9" t="s">
        <v>175</v>
      </c>
      <c r="I307" s="9" t="s">
        <v>493</v>
      </c>
      <c r="J307" s="3" t="s">
        <v>2084</v>
      </c>
      <c r="K307" s="13" t="s">
        <v>620</v>
      </c>
      <c r="L307" s="14" t="s">
        <v>621</v>
      </c>
      <c r="M307" s="18">
        <f t="shared" si="11"/>
        <v>2.3055555555555496E-2</v>
      </c>
      <c r="N307">
        <f t="shared" si="12"/>
        <v>6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622</v>
      </c>
      <c r="H308" s="9" t="s">
        <v>175</v>
      </c>
      <c r="I308" s="9" t="s">
        <v>493</v>
      </c>
      <c r="J308" s="3" t="s">
        <v>2084</v>
      </c>
      <c r="K308" s="13" t="s">
        <v>623</v>
      </c>
      <c r="L308" s="14" t="s">
        <v>624</v>
      </c>
      <c r="M308" s="18">
        <f t="shared" si="11"/>
        <v>4.9317129629629641E-2</v>
      </c>
      <c r="N308">
        <f t="shared" si="12"/>
        <v>7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625</v>
      </c>
      <c r="H309" s="9" t="s">
        <v>175</v>
      </c>
      <c r="I309" s="9" t="s">
        <v>493</v>
      </c>
      <c r="J309" s="3" t="s">
        <v>2084</v>
      </c>
      <c r="K309" s="13" t="s">
        <v>626</v>
      </c>
      <c r="L309" s="14" t="s">
        <v>627</v>
      </c>
      <c r="M309" s="18">
        <f t="shared" si="11"/>
        <v>2.6493055555555478E-2</v>
      </c>
      <c r="N309">
        <f t="shared" si="12"/>
        <v>13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628</v>
      </c>
      <c r="H310" s="9" t="s">
        <v>175</v>
      </c>
      <c r="I310" s="9" t="s">
        <v>493</v>
      </c>
      <c r="J310" s="3" t="s">
        <v>2084</v>
      </c>
      <c r="K310" s="13" t="s">
        <v>629</v>
      </c>
      <c r="L310" s="14" t="s">
        <v>630</v>
      </c>
      <c r="M310" s="18">
        <f t="shared" si="11"/>
        <v>1.1712962962962981E-2</v>
      </c>
      <c r="N310">
        <f t="shared" si="12"/>
        <v>17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1088</v>
      </c>
      <c r="H311" s="9" t="s">
        <v>175</v>
      </c>
      <c r="I311" s="9" t="s">
        <v>989</v>
      </c>
      <c r="J311" s="3" t="s">
        <v>2084</v>
      </c>
      <c r="K311" s="13" t="s">
        <v>1089</v>
      </c>
      <c r="L311" s="14" t="s">
        <v>1090</v>
      </c>
      <c r="M311" s="18">
        <f t="shared" si="11"/>
        <v>1.3368055555555536E-2</v>
      </c>
      <c r="N311">
        <f t="shared" si="12"/>
        <v>6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1091</v>
      </c>
      <c r="H312" s="9" t="s">
        <v>175</v>
      </c>
      <c r="I312" s="9" t="s">
        <v>989</v>
      </c>
      <c r="J312" s="3" t="s">
        <v>2084</v>
      </c>
      <c r="K312" s="13" t="s">
        <v>1092</v>
      </c>
      <c r="L312" s="14" t="s">
        <v>1093</v>
      </c>
      <c r="M312" s="18">
        <f t="shared" si="11"/>
        <v>1.4131944444444433E-2</v>
      </c>
      <c r="N312">
        <f t="shared" si="12"/>
        <v>7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1094</v>
      </c>
      <c r="H313" s="9" t="s">
        <v>175</v>
      </c>
      <c r="I313" s="9" t="s">
        <v>989</v>
      </c>
      <c r="J313" s="3" t="s">
        <v>2084</v>
      </c>
      <c r="K313" s="13" t="s">
        <v>1095</v>
      </c>
      <c r="L313" s="14" t="s">
        <v>1096</v>
      </c>
      <c r="M313" s="18">
        <f t="shared" si="11"/>
        <v>2.0428240740740677E-2</v>
      </c>
      <c r="N313">
        <f t="shared" si="12"/>
        <v>8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1097</v>
      </c>
      <c r="H314" s="9" t="s">
        <v>175</v>
      </c>
      <c r="I314" s="9" t="s">
        <v>989</v>
      </c>
      <c r="J314" s="3" t="s">
        <v>2084</v>
      </c>
      <c r="K314" s="13" t="s">
        <v>1098</v>
      </c>
      <c r="L314" s="14" t="s">
        <v>1099</v>
      </c>
      <c r="M314" s="18">
        <f t="shared" si="11"/>
        <v>2.7523148148148158E-2</v>
      </c>
      <c r="N314">
        <f t="shared" si="12"/>
        <v>10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1100</v>
      </c>
      <c r="H315" s="9" t="s">
        <v>175</v>
      </c>
      <c r="I315" s="9" t="s">
        <v>989</v>
      </c>
      <c r="J315" s="3" t="s">
        <v>2084</v>
      </c>
      <c r="K315" s="13" t="s">
        <v>1101</v>
      </c>
      <c r="L315" s="14" t="s">
        <v>1102</v>
      </c>
      <c r="M315" s="18">
        <f t="shared" si="11"/>
        <v>2.0254629629629595E-2</v>
      </c>
      <c r="N315">
        <f t="shared" si="12"/>
        <v>11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1103</v>
      </c>
      <c r="H316" s="9" t="s">
        <v>175</v>
      </c>
      <c r="I316" s="9" t="s">
        <v>989</v>
      </c>
      <c r="J316" s="3" t="s">
        <v>2084</v>
      </c>
      <c r="K316" s="13" t="s">
        <v>1104</v>
      </c>
      <c r="L316" s="14" t="s">
        <v>1105</v>
      </c>
      <c r="M316" s="18">
        <f t="shared" si="11"/>
        <v>9.9074074074073648E-3</v>
      </c>
      <c r="N316">
        <f t="shared" si="12"/>
        <v>17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1106</v>
      </c>
      <c r="H317" s="9" t="s">
        <v>175</v>
      </c>
      <c r="I317" s="9" t="s">
        <v>989</v>
      </c>
      <c r="J317" s="3" t="s">
        <v>2084</v>
      </c>
      <c r="K317" s="13" t="s">
        <v>1107</v>
      </c>
      <c r="L317" s="14" t="s">
        <v>1108</v>
      </c>
      <c r="M317" s="18">
        <f t="shared" si="11"/>
        <v>2.0740740740740726E-2</v>
      </c>
      <c r="N317">
        <f t="shared" si="12"/>
        <v>20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1502</v>
      </c>
      <c r="H318" s="9" t="s">
        <v>175</v>
      </c>
      <c r="I318" s="9" t="s">
        <v>1377</v>
      </c>
      <c r="J318" s="3" t="s">
        <v>2084</v>
      </c>
      <c r="K318" s="13" t="s">
        <v>1503</v>
      </c>
      <c r="L318" s="14" t="s">
        <v>1504</v>
      </c>
      <c r="M318" s="18">
        <f t="shared" si="11"/>
        <v>2.0763888888888915E-2</v>
      </c>
      <c r="N318">
        <f t="shared" si="12"/>
        <v>7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1505</v>
      </c>
      <c r="H319" s="9" t="s">
        <v>175</v>
      </c>
      <c r="I319" s="9" t="s">
        <v>1377</v>
      </c>
      <c r="J319" s="3" t="s">
        <v>2084</v>
      </c>
      <c r="K319" s="13" t="s">
        <v>1506</v>
      </c>
      <c r="L319" s="14" t="s">
        <v>1507</v>
      </c>
      <c r="M319" s="18">
        <f t="shared" si="11"/>
        <v>3.717592592592589E-2</v>
      </c>
      <c r="N319">
        <f t="shared" si="12"/>
        <v>13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1508</v>
      </c>
      <c r="H320" s="9" t="s">
        <v>175</v>
      </c>
      <c r="I320" s="9" t="s">
        <v>1377</v>
      </c>
      <c r="J320" s="3" t="s">
        <v>2084</v>
      </c>
      <c r="K320" s="13" t="s">
        <v>1509</v>
      </c>
      <c r="L320" s="14" t="s">
        <v>1510</v>
      </c>
      <c r="M320" s="18">
        <f t="shared" si="11"/>
        <v>1.40393518518519E-2</v>
      </c>
      <c r="N320">
        <f t="shared" si="12"/>
        <v>17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1511</v>
      </c>
      <c r="H321" s="9" t="s">
        <v>175</v>
      </c>
      <c r="I321" s="9" t="s">
        <v>1377</v>
      </c>
      <c r="J321" s="3" t="s">
        <v>2084</v>
      </c>
      <c r="K321" s="13" t="s">
        <v>1512</v>
      </c>
      <c r="L321" s="14" t="s">
        <v>1513</v>
      </c>
      <c r="M321" s="18">
        <f t="shared" si="11"/>
        <v>1.3807870370370345E-2</v>
      </c>
      <c r="N321">
        <f t="shared" si="12"/>
        <v>20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1808</v>
      </c>
      <c r="H322" s="9" t="s">
        <v>175</v>
      </c>
      <c r="I322" s="9" t="s">
        <v>1708</v>
      </c>
      <c r="J322" s="3" t="s">
        <v>2084</v>
      </c>
      <c r="K322" s="13" t="s">
        <v>1809</v>
      </c>
      <c r="L322" s="14" t="s">
        <v>1810</v>
      </c>
      <c r="M322" s="18">
        <f t="shared" si="11"/>
        <v>1.3553240740740768E-2</v>
      </c>
      <c r="N322">
        <f t="shared" si="12"/>
        <v>6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1811</v>
      </c>
      <c r="H323" s="9" t="s">
        <v>175</v>
      </c>
      <c r="I323" s="9" t="s">
        <v>1708</v>
      </c>
      <c r="J323" s="3" t="s">
        <v>2084</v>
      </c>
      <c r="K323" s="13" t="s">
        <v>1812</v>
      </c>
      <c r="L323" s="14" t="s">
        <v>1813</v>
      </c>
      <c r="M323" s="18">
        <f t="shared" ref="M323:M386" si="13">L323-K323</f>
        <v>1.5902777777777821E-2</v>
      </c>
      <c r="N323">
        <f t="shared" ref="N323:N386" si="14">HOUR(K323)</f>
        <v>12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1814</v>
      </c>
      <c r="H324" s="9" t="s">
        <v>175</v>
      </c>
      <c r="I324" s="9" t="s">
        <v>1708</v>
      </c>
      <c r="J324" s="3" t="s">
        <v>2084</v>
      </c>
      <c r="K324" s="13" t="s">
        <v>1815</v>
      </c>
      <c r="L324" s="14" t="s">
        <v>1816</v>
      </c>
      <c r="M324" s="18">
        <f t="shared" si="13"/>
        <v>1.4999999999999902E-2</v>
      </c>
      <c r="N324">
        <f t="shared" si="14"/>
        <v>17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1817</v>
      </c>
      <c r="H325" s="9" t="s">
        <v>175</v>
      </c>
      <c r="I325" s="9" t="s">
        <v>1708</v>
      </c>
      <c r="J325" s="3" t="s">
        <v>2084</v>
      </c>
      <c r="K325" s="13" t="s">
        <v>1818</v>
      </c>
      <c r="L325" s="14" t="s">
        <v>1819</v>
      </c>
      <c r="M325" s="18">
        <f t="shared" si="13"/>
        <v>1.2650462962963127E-2</v>
      </c>
      <c r="N325">
        <f t="shared" si="14"/>
        <v>20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1995</v>
      </c>
      <c r="H326" s="9" t="s">
        <v>175</v>
      </c>
      <c r="I326" s="9" t="s">
        <v>1977</v>
      </c>
      <c r="J326" s="3" t="s">
        <v>2084</v>
      </c>
      <c r="K326" s="13" t="s">
        <v>1996</v>
      </c>
      <c r="L326" s="14" t="s">
        <v>1997</v>
      </c>
      <c r="M326" s="18">
        <f t="shared" si="13"/>
        <v>2.7870370370370434E-2</v>
      </c>
      <c r="N326">
        <f t="shared" si="14"/>
        <v>21</v>
      </c>
    </row>
    <row r="327" spans="1:14" x14ac:dyDescent="0.25">
      <c r="A327" s="11"/>
      <c r="B327" s="12"/>
      <c r="C327" s="9" t="s">
        <v>50</v>
      </c>
      <c r="D327" s="9" t="s">
        <v>51</v>
      </c>
      <c r="E327" s="9" t="s">
        <v>51</v>
      </c>
      <c r="F327" s="9" t="s">
        <v>15</v>
      </c>
      <c r="G327" s="9" t="s">
        <v>1109</v>
      </c>
      <c r="H327" s="9" t="s">
        <v>175</v>
      </c>
      <c r="I327" s="9" t="s">
        <v>989</v>
      </c>
      <c r="J327" s="3" t="s">
        <v>2084</v>
      </c>
      <c r="K327" s="13" t="s">
        <v>1110</v>
      </c>
      <c r="L327" s="14" t="s">
        <v>1111</v>
      </c>
      <c r="M327" s="18">
        <f t="shared" si="13"/>
        <v>1.7500000000000016E-2</v>
      </c>
      <c r="N327">
        <f t="shared" si="14"/>
        <v>7</v>
      </c>
    </row>
    <row r="328" spans="1:14" x14ac:dyDescent="0.25">
      <c r="A328" s="11"/>
      <c r="B328" s="12"/>
      <c r="C328" s="9" t="s">
        <v>84</v>
      </c>
      <c r="D328" s="9" t="s">
        <v>85</v>
      </c>
      <c r="E328" s="9" t="s">
        <v>85</v>
      </c>
      <c r="F328" s="9" t="s">
        <v>15</v>
      </c>
      <c r="G328" s="9" t="s">
        <v>1112</v>
      </c>
      <c r="H328" s="9" t="s">
        <v>175</v>
      </c>
      <c r="I328" s="9" t="s">
        <v>989</v>
      </c>
      <c r="J328" s="3" t="s">
        <v>2084</v>
      </c>
      <c r="K328" s="13" t="s">
        <v>1113</v>
      </c>
      <c r="L328" s="14" t="s">
        <v>1114</v>
      </c>
      <c r="M328" s="18">
        <f t="shared" si="13"/>
        <v>2.2638888888888986E-2</v>
      </c>
      <c r="N328">
        <f t="shared" si="14"/>
        <v>15</v>
      </c>
    </row>
    <row r="329" spans="1:14" x14ac:dyDescent="0.25">
      <c r="A329" s="11"/>
      <c r="B329" s="12"/>
      <c r="C329" s="9" t="s">
        <v>404</v>
      </c>
      <c r="D329" s="9" t="s">
        <v>405</v>
      </c>
      <c r="E329" s="9" t="s">
        <v>405</v>
      </c>
      <c r="F329" s="9" t="s">
        <v>15</v>
      </c>
      <c r="G329" s="10" t="s">
        <v>12</v>
      </c>
      <c r="H329" s="5"/>
      <c r="I329" s="5"/>
      <c r="J329" s="6"/>
      <c r="K329" s="7"/>
      <c r="L329" s="8"/>
    </row>
    <row r="330" spans="1:14" x14ac:dyDescent="0.25">
      <c r="A330" s="11"/>
      <c r="B330" s="12"/>
      <c r="C330" s="12"/>
      <c r="D330" s="12"/>
      <c r="E330" s="12"/>
      <c r="F330" s="12"/>
      <c r="G330" s="9" t="s">
        <v>1115</v>
      </c>
      <c r="H330" s="9" t="s">
        <v>175</v>
      </c>
      <c r="I330" s="9" t="s">
        <v>989</v>
      </c>
      <c r="J330" s="3" t="s">
        <v>2084</v>
      </c>
      <c r="K330" s="13" t="s">
        <v>1116</v>
      </c>
      <c r="L330" s="14" t="s">
        <v>1117</v>
      </c>
      <c r="M330" s="18">
        <f t="shared" si="13"/>
        <v>4.0451388888888884E-2</v>
      </c>
      <c r="N330">
        <f t="shared" si="14"/>
        <v>10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1514</v>
      </c>
      <c r="H331" s="9" t="s">
        <v>175</v>
      </c>
      <c r="I331" s="9" t="s">
        <v>1377</v>
      </c>
      <c r="J331" s="3" t="s">
        <v>2084</v>
      </c>
      <c r="K331" s="13" t="s">
        <v>1515</v>
      </c>
      <c r="L331" s="14" t="s">
        <v>1516</v>
      </c>
      <c r="M331" s="18">
        <f t="shared" si="13"/>
        <v>2.9131944444444446E-2</v>
      </c>
      <c r="N331">
        <f t="shared" si="14"/>
        <v>10</v>
      </c>
    </row>
    <row r="332" spans="1:14" x14ac:dyDescent="0.25">
      <c r="A332" s="11"/>
      <c r="B332" s="12"/>
      <c r="C332" s="9" t="s">
        <v>100</v>
      </c>
      <c r="D332" s="9" t="s">
        <v>101</v>
      </c>
      <c r="E332" s="9" t="s">
        <v>414</v>
      </c>
      <c r="F332" s="9" t="s">
        <v>15</v>
      </c>
      <c r="G332" s="10" t="s">
        <v>12</v>
      </c>
      <c r="H332" s="5"/>
      <c r="I332" s="5"/>
      <c r="J332" s="6"/>
      <c r="K332" s="7"/>
      <c r="L332" s="8"/>
    </row>
    <row r="333" spans="1:14" x14ac:dyDescent="0.25">
      <c r="A333" s="11"/>
      <c r="B333" s="12"/>
      <c r="C333" s="12"/>
      <c r="D333" s="12"/>
      <c r="E333" s="12"/>
      <c r="F333" s="12"/>
      <c r="G333" s="9" t="s">
        <v>1118</v>
      </c>
      <c r="H333" s="9" t="s">
        <v>416</v>
      </c>
      <c r="I333" s="9" t="s">
        <v>989</v>
      </c>
      <c r="J333" s="3" t="s">
        <v>2084</v>
      </c>
      <c r="K333" s="13" t="s">
        <v>1119</v>
      </c>
      <c r="L333" s="14" t="s">
        <v>1120</v>
      </c>
      <c r="M333" s="18">
        <f t="shared" si="13"/>
        <v>1.2812500000000004E-2</v>
      </c>
      <c r="N333">
        <f t="shared" si="14"/>
        <v>10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1121</v>
      </c>
      <c r="H334" s="9" t="s">
        <v>175</v>
      </c>
      <c r="I334" s="9" t="s">
        <v>989</v>
      </c>
      <c r="J334" s="3" t="s">
        <v>2084</v>
      </c>
      <c r="K334" s="13" t="s">
        <v>1122</v>
      </c>
      <c r="L334" s="14" t="s">
        <v>1123</v>
      </c>
      <c r="M334" s="18">
        <f t="shared" si="13"/>
        <v>2.4571759259259363E-2</v>
      </c>
      <c r="N334">
        <f t="shared" si="14"/>
        <v>22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1820</v>
      </c>
      <c r="H335" s="9" t="s">
        <v>175</v>
      </c>
      <c r="I335" s="9" t="s">
        <v>1708</v>
      </c>
      <c r="J335" s="3" t="s">
        <v>2084</v>
      </c>
      <c r="K335" s="13" t="s">
        <v>1821</v>
      </c>
      <c r="L335" s="14" t="s">
        <v>1822</v>
      </c>
      <c r="M335" s="18">
        <f t="shared" si="13"/>
        <v>2.8599537037037048E-2</v>
      </c>
      <c r="N335">
        <f t="shared" si="14"/>
        <v>11</v>
      </c>
    </row>
    <row r="336" spans="1:14" x14ac:dyDescent="0.25">
      <c r="A336" s="11"/>
      <c r="B336" s="12"/>
      <c r="C336" s="9" t="s">
        <v>1640</v>
      </c>
      <c r="D336" s="9" t="s">
        <v>1641</v>
      </c>
      <c r="E336" s="9" t="s">
        <v>1641</v>
      </c>
      <c r="F336" s="9" t="s">
        <v>15</v>
      </c>
      <c r="G336" s="9" t="s">
        <v>2071</v>
      </c>
      <c r="H336" s="9" t="s">
        <v>175</v>
      </c>
      <c r="I336" s="9" t="s">
        <v>2043</v>
      </c>
      <c r="J336" s="3" t="s">
        <v>2084</v>
      </c>
      <c r="K336" s="13" t="s">
        <v>2072</v>
      </c>
      <c r="L336" s="14" t="s">
        <v>2073</v>
      </c>
      <c r="M336" s="18">
        <f t="shared" si="13"/>
        <v>1.6087962962962957E-2</v>
      </c>
      <c r="N336">
        <f t="shared" si="14"/>
        <v>1</v>
      </c>
    </row>
    <row r="337" spans="1:14" x14ac:dyDescent="0.25">
      <c r="A337" s="11"/>
      <c r="B337" s="12"/>
      <c r="C337" s="9" t="s">
        <v>437</v>
      </c>
      <c r="D337" s="9" t="s">
        <v>438</v>
      </c>
      <c r="E337" s="9" t="s">
        <v>438</v>
      </c>
      <c r="F337" s="9" t="s">
        <v>15</v>
      </c>
      <c r="G337" s="10" t="s">
        <v>12</v>
      </c>
      <c r="H337" s="5"/>
      <c r="I337" s="5"/>
      <c r="J337" s="6"/>
      <c r="K337" s="7"/>
      <c r="L337" s="8"/>
    </row>
    <row r="338" spans="1:14" x14ac:dyDescent="0.25">
      <c r="A338" s="11"/>
      <c r="B338" s="12"/>
      <c r="C338" s="12"/>
      <c r="D338" s="12"/>
      <c r="E338" s="12"/>
      <c r="F338" s="12"/>
      <c r="G338" s="9" t="s">
        <v>1823</v>
      </c>
      <c r="H338" s="9" t="s">
        <v>175</v>
      </c>
      <c r="I338" s="9" t="s">
        <v>1708</v>
      </c>
      <c r="J338" s="3" t="s">
        <v>2084</v>
      </c>
      <c r="K338" s="13" t="s">
        <v>1824</v>
      </c>
      <c r="L338" s="14" t="s">
        <v>1825</v>
      </c>
      <c r="M338" s="18">
        <f t="shared" si="13"/>
        <v>1.9930555555555562E-2</v>
      </c>
      <c r="N338">
        <f t="shared" si="14"/>
        <v>7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1826</v>
      </c>
      <c r="H339" s="9" t="s">
        <v>175</v>
      </c>
      <c r="I339" s="9" t="s">
        <v>1708</v>
      </c>
      <c r="J339" s="3" t="s">
        <v>2084</v>
      </c>
      <c r="K339" s="13" t="s">
        <v>1827</v>
      </c>
      <c r="L339" s="14" t="s">
        <v>1828</v>
      </c>
      <c r="M339" s="18">
        <f t="shared" si="13"/>
        <v>2.872685185185192E-2</v>
      </c>
      <c r="N339">
        <f t="shared" si="14"/>
        <v>9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1829</v>
      </c>
      <c r="H340" s="9" t="s">
        <v>175</v>
      </c>
      <c r="I340" s="9" t="s">
        <v>1708</v>
      </c>
      <c r="J340" s="3" t="s">
        <v>2084</v>
      </c>
      <c r="K340" s="13" t="s">
        <v>1830</v>
      </c>
      <c r="L340" s="14" t="s">
        <v>1831</v>
      </c>
      <c r="M340" s="18">
        <f t="shared" si="13"/>
        <v>1.3981481481481428E-2</v>
      </c>
      <c r="N340">
        <f t="shared" si="14"/>
        <v>11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1832</v>
      </c>
      <c r="H341" s="9" t="s">
        <v>175</v>
      </c>
      <c r="I341" s="9" t="s">
        <v>1708</v>
      </c>
      <c r="J341" s="3" t="s">
        <v>2084</v>
      </c>
      <c r="K341" s="13" t="s">
        <v>1833</v>
      </c>
      <c r="L341" s="14" t="s">
        <v>1834</v>
      </c>
      <c r="M341" s="18">
        <f t="shared" si="13"/>
        <v>2.605324074074078E-2</v>
      </c>
      <c r="N341">
        <f t="shared" si="14"/>
        <v>14</v>
      </c>
    </row>
    <row r="342" spans="1:14" x14ac:dyDescent="0.25">
      <c r="A342" s="11"/>
      <c r="B342" s="12"/>
      <c r="C342" s="9" t="s">
        <v>249</v>
      </c>
      <c r="D342" s="9" t="s">
        <v>250</v>
      </c>
      <c r="E342" s="9" t="s">
        <v>250</v>
      </c>
      <c r="F342" s="9" t="s">
        <v>15</v>
      </c>
      <c r="G342" s="10" t="s">
        <v>12</v>
      </c>
      <c r="H342" s="5"/>
      <c r="I342" s="5"/>
      <c r="J342" s="6"/>
      <c r="K342" s="7"/>
      <c r="L342" s="8"/>
    </row>
    <row r="343" spans="1:14" x14ac:dyDescent="0.25">
      <c r="A343" s="11"/>
      <c r="B343" s="12"/>
      <c r="C343" s="12"/>
      <c r="D343" s="12"/>
      <c r="E343" s="12"/>
      <c r="F343" s="12"/>
      <c r="G343" s="9" t="s">
        <v>251</v>
      </c>
      <c r="H343" s="9" t="s">
        <v>214</v>
      </c>
      <c r="I343" s="9" t="s">
        <v>18</v>
      </c>
      <c r="J343" s="3" t="s">
        <v>2084</v>
      </c>
      <c r="K343" s="13" t="s">
        <v>252</v>
      </c>
      <c r="L343" s="14" t="s">
        <v>253</v>
      </c>
      <c r="M343" s="18">
        <f t="shared" si="13"/>
        <v>2.6203703703703618E-2</v>
      </c>
      <c r="N343">
        <f t="shared" si="14"/>
        <v>19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631</v>
      </c>
      <c r="H344" s="9" t="s">
        <v>214</v>
      </c>
      <c r="I344" s="9" t="s">
        <v>493</v>
      </c>
      <c r="J344" s="3" t="s">
        <v>2084</v>
      </c>
      <c r="K344" s="13" t="s">
        <v>632</v>
      </c>
      <c r="L344" s="14" t="s">
        <v>633</v>
      </c>
      <c r="M344" s="18">
        <f t="shared" si="13"/>
        <v>1.6666666666666718E-2</v>
      </c>
      <c r="N344">
        <f t="shared" si="14"/>
        <v>21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1998</v>
      </c>
      <c r="H345" s="9" t="s">
        <v>214</v>
      </c>
      <c r="I345" s="9" t="s">
        <v>1977</v>
      </c>
      <c r="J345" s="3" t="s">
        <v>2084</v>
      </c>
      <c r="K345" s="13" t="s">
        <v>1999</v>
      </c>
      <c r="L345" s="14" t="s">
        <v>2000</v>
      </c>
      <c r="M345" s="18">
        <f t="shared" si="13"/>
        <v>2.7905092592592551E-2</v>
      </c>
      <c r="N345">
        <f t="shared" si="14"/>
        <v>17</v>
      </c>
    </row>
    <row r="346" spans="1:14" x14ac:dyDescent="0.25">
      <c r="A346" s="3" t="s">
        <v>254</v>
      </c>
      <c r="B346" s="9" t="s">
        <v>255</v>
      </c>
      <c r="C346" s="10" t="s">
        <v>12</v>
      </c>
      <c r="D346" s="5"/>
      <c r="E346" s="5"/>
      <c r="F346" s="5"/>
      <c r="G346" s="5"/>
      <c r="H346" s="5"/>
      <c r="I346" s="5"/>
      <c r="J346" s="6"/>
      <c r="K346" s="7"/>
      <c r="L346" s="8"/>
    </row>
    <row r="347" spans="1:14" x14ac:dyDescent="0.25">
      <c r="A347" s="11"/>
      <c r="B347" s="12"/>
      <c r="C347" s="9" t="s">
        <v>172</v>
      </c>
      <c r="D347" s="9" t="s">
        <v>173</v>
      </c>
      <c r="E347" s="9" t="s">
        <v>173</v>
      </c>
      <c r="F347" s="9" t="s">
        <v>15</v>
      </c>
      <c r="G347" s="10" t="s">
        <v>12</v>
      </c>
      <c r="H347" s="5"/>
      <c r="I347" s="5"/>
      <c r="J347" s="6"/>
      <c r="K347" s="7"/>
      <c r="L347" s="8"/>
    </row>
    <row r="348" spans="1:14" x14ac:dyDescent="0.25">
      <c r="A348" s="11"/>
      <c r="B348" s="12"/>
      <c r="C348" s="12"/>
      <c r="D348" s="12"/>
      <c r="E348" s="12"/>
      <c r="F348" s="12"/>
      <c r="G348" s="9" t="s">
        <v>256</v>
      </c>
      <c r="H348" s="9" t="s">
        <v>175</v>
      </c>
      <c r="I348" s="9" t="s">
        <v>18</v>
      </c>
      <c r="J348" s="3" t="s">
        <v>2084</v>
      </c>
      <c r="K348" s="13" t="s">
        <v>257</v>
      </c>
      <c r="L348" s="14" t="s">
        <v>258</v>
      </c>
      <c r="M348" s="18">
        <f t="shared" si="13"/>
        <v>1.4837962962962969E-2</v>
      </c>
      <c r="N348">
        <f t="shared" si="14"/>
        <v>3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259</v>
      </c>
      <c r="H349" s="9" t="s">
        <v>175</v>
      </c>
      <c r="I349" s="9" t="s">
        <v>18</v>
      </c>
      <c r="J349" s="3" t="s">
        <v>2084</v>
      </c>
      <c r="K349" s="13" t="s">
        <v>260</v>
      </c>
      <c r="L349" s="14" t="s">
        <v>261</v>
      </c>
      <c r="M349" s="18">
        <f t="shared" si="13"/>
        <v>1.6284722222222214E-2</v>
      </c>
      <c r="N349">
        <f t="shared" si="14"/>
        <v>6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262</v>
      </c>
      <c r="H350" s="9" t="s">
        <v>175</v>
      </c>
      <c r="I350" s="9" t="s">
        <v>18</v>
      </c>
      <c r="J350" s="3" t="s">
        <v>2084</v>
      </c>
      <c r="K350" s="13" t="s">
        <v>263</v>
      </c>
      <c r="L350" s="14" t="s">
        <v>264</v>
      </c>
      <c r="M350" s="18">
        <f t="shared" si="13"/>
        <v>4.4074074074074071E-2</v>
      </c>
      <c r="N350">
        <f t="shared" si="14"/>
        <v>5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265</v>
      </c>
      <c r="H351" s="9" t="s">
        <v>175</v>
      </c>
      <c r="I351" s="9" t="s">
        <v>18</v>
      </c>
      <c r="J351" s="3" t="s">
        <v>2084</v>
      </c>
      <c r="K351" s="13" t="s">
        <v>266</v>
      </c>
      <c r="L351" s="14" t="s">
        <v>267</v>
      </c>
      <c r="M351" s="18">
        <f t="shared" si="13"/>
        <v>1.4560185185185204E-2</v>
      </c>
      <c r="N351">
        <f t="shared" si="14"/>
        <v>7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268</v>
      </c>
      <c r="H352" s="9" t="s">
        <v>175</v>
      </c>
      <c r="I352" s="9" t="s">
        <v>18</v>
      </c>
      <c r="J352" s="3" t="s">
        <v>2084</v>
      </c>
      <c r="K352" s="13" t="s">
        <v>269</v>
      </c>
      <c r="L352" s="14" t="s">
        <v>270</v>
      </c>
      <c r="M352" s="18">
        <f t="shared" si="13"/>
        <v>1.620370370370372E-2</v>
      </c>
      <c r="N352">
        <f t="shared" si="14"/>
        <v>7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271</v>
      </c>
      <c r="H353" s="9" t="s">
        <v>175</v>
      </c>
      <c r="I353" s="9" t="s">
        <v>18</v>
      </c>
      <c r="J353" s="3" t="s">
        <v>2084</v>
      </c>
      <c r="K353" s="13" t="s">
        <v>272</v>
      </c>
      <c r="L353" s="14" t="s">
        <v>273</v>
      </c>
      <c r="M353" s="18">
        <f t="shared" si="13"/>
        <v>1.4247685185185155E-2</v>
      </c>
      <c r="N353">
        <f t="shared" si="14"/>
        <v>9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274</v>
      </c>
      <c r="H354" s="9" t="s">
        <v>175</v>
      </c>
      <c r="I354" s="9" t="s">
        <v>18</v>
      </c>
      <c r="J354" s="3" t="s">
        <v>2084</v>
      </c>
      <c r="K354" s="13" t="s">
        <v>275</v>
      </c>
      <c r="L354" s="14" t="s">
        <v>276</v>
      </c>
      <c r="M354" s="18">
        <f t="shared" si="13"/>
        <v>2.3310185185185128E-2</v>
      </c>
      <c r="N354">
        <f t="shared" si="14"/>
        <v>9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277</v>
      </c>
      <c r="H355" s="9" t="s">
        <v>175</v>
      </c>
      <c r="I355" s="9" t="s">
        <v>18</v>
      </c>
      <c r="J355" s="3" t="s">
        <v>2084</v>
      </c>
      <c r="K355" s="13" t="s">
        <v>278</v>
      </c>
      <c r="L355" s="14" t="s">
        <v>279</v>
      </c>
      <c r="M355" s="18">
        <f t="shared" si="13"/>
        <v>2.5439814814814776E-2</v>
      </c>
      <c r="N355">
        <f t="shared" si="14"/>
        <v>11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280</v>
      </c>
      <c r="H356" s="9" t="s">
        <v>175</v>
      </c>
      <c r="I356" s="9" t="s">
        <v>18</v>
      </c>
      <c r="J356" s="3" t="s">
        <v>2084</v>
      </c>
      <c r="K356" s="13" t="s">
        <v>281</v>
      </c>
      <c r="L356" s="14" t="s">
        <v>282</v>
      </c>
      <c r="M356" s="18">
        <f t="shared" si="13"/>
        <v>2.0162037037037006E-2</v>
      </c>
      <c r="N356">
        <f t="shared" si="14"/>
        <v>11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283</v>
      </c>
      <c r="H357" s="9" t="s">
        <v>175</v>
      </c>
      <c r="I357" s="9" t="s">
        <v>18</v>
      </c>
      <c r="J357" s="3" t="s">
        <v>2084</v>
      </c>
      <c r="K357" s="13" t="s">
        <v>284</v>
      </c>
      <c r="L357" s="14" t="s">
        <v>285</v>
      </c>
      <c r="M357" s="18">
        <f t="shared" si="13"/>
        <v>1.6238425925925948E-2</v>
      </c>
      <c r="N357">
        <f t="shared" si="14"/>
        <v>12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286</v>
      </c>
      <c r="H358" s="9" t="s">
        <v>175</v>
      </c>
      <c r="I358" s="9" t="s">
        <v>18</v>
      </c>
      <c r="J358" s="3" t="s">
        <v>2084</v>
      </c>
      <c r="K358" s="13" t="s">
        <v>287</v>
      </c>
      <c r="L358" s="14" t="s">
        <v>288</v>
      </c>
      <c r="M358" s="18">
        <f t="shared" si="13"/>
        <v>1.6076388888888848E-2</v>
      </c>
      <c r="N358">
        <f t="shared" si="14"/>
        <v>14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634</v>
      </c>
      <c r="H359" s="9" t="s">
        <v>175</v>
      </c>
      <c r="I359" s="9" t="s">
        <v>493</v>
      </c>
      <c r="J359" s="3" t="s">
        <v>2084</v>
      </c>
      <c r="K359" s="13" t="s">
        <v>635</v>
      </c>
      <c r="L359" s="14" t="s">
        <v>636</v>
      </c>
      <c r="M359" s="18">
        <f t="shared" si="13"/>
        <v>1.6111111111111104E-2</v>
      </c>
      <c r="N359">
        <f t="shared" si="14"/>
        <v>4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637</v>
      </c>
      <c r="H360" s="9" t="s">
        <v>175</v>
      </c>
      <c r="I360" s="9" t="s">
        <v>493</v>
      </c>
      <c r="J360" s="3" t="s">
        <v>2084</v>
      </c>
      <c r="K360" s="13" t="s">
        <v>638</v>
      </c>
      <c r="L360" s="14" t="s">
        <v>639</v>
      </c>
      <c r="M360" s="18">
        <f t="shared" si="13"/>
        <v>3.3587962962962958E-2</v>
      </c>
      <c r="N360">
        <f t="shared" si="14"/>
        <v>5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640</v>
      </c>
      <c r="H361" s="9" t="s">
        <v>175</v>
      </c>
      <c r="I361" s="9" t="s">
        <v>493</v>
      </c>
      <c r="J361" s="3" t="s">
        <v>2084</v>
      </c>
      <c r="K361" s="13" t="s">
        <v>641</v>
      </c>
      <c r="L361" s="14" t="s">
        <v>642</v>
      </c>
      <c r="M361" s="18">
        <f t="shared" si="13"/>
        <v>1.9571759259259247E-2</v>
      </c>
      <c r="N361">
        <f t="shared" si="14"/>
        <v>7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643</v>
      </c>
      <c r="H362" s="9" t="s">
        <v>175</v>
      </c>
      <c r="I362" s="9" t="s">
        <v>493</v>
      </c>
      <c r="J362" s="3" t="s">
        <v>2084</v>
      </c>
      <c r="K362" s="13" t="s">
        <v>644</v>
      </c>
      <c r="L362" s="14" t="s">
        <v>645</v>
      </c>
      <c r="M362" s="18">
        <f t="shared" si="13"/>
        <v>2.5046296296296289E-2</v>
      </c>
      <c r="N362">
        <f t="shared" si="14"/>
        <v>8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646</v>
      </c>
      <c r="H363" s="9" t="s">
        <v>175</v>
      </c>
      <c r="I363" s="9" t="s">
        <v>493</v>
      </c>
      <c r="J363" s="3" t="s">
        <v>2084</v>
      </c>
      <c r="K363" s="13" t="s">
        <v>647</v>
      </c>
      <c r="L363" s="14" t="s">
        <v>648</v>
      </c>
      <c r="M363" s="18">
        <f t="shared" si="13"/>
        <v>1.7129629629629661E-2</v>
      </c>
      <c r="N363">
        <f t="shared" si="14"/>
        <v>10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649</v>
      </c>
      <c r="H364" s="9" t="s">
        <v>175</v>
      </c>
      <c r="I364" s="9" t="s">
        <v>493</v>
      </c>
      <c r="J364" s="3" t="s">
        <v>2084</v>
      </c>
      <c r="K364" s="13" t="s">
        <v>650</v>
      </c>
      <c r="L364" s="14" t="s">
        <v>651</v>
      </c>
      <c r="M364" s="18">
        <f t="shared" si="13"/>
        <v>2.2951388888888868E-2</v>
      </c>
      <c r="N364">
        <f t="shared" si="14"/>
        <v>11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652</v>
      </c>
      <c r="H365" s="9" t="s">
        <v>175</v>
      </c>
      <c r="I365" s="9" t="s">
        <v>493</v>
      </c>
      <c r="J365" s="3" t="s">
        <v>2084</v>
      </c>
      <c r="K365" s="13" t="s">
        <v>653</v>
      </c>
      <c r="L365" s="14" t="s">
        <v>654</v>
      </c>
      <c r="M365" s="18">
        <f t="shared" si="13"/>
        <v>1.6840277777777746E-2</v>
      </c>
      <c r="N365">
        <f t="shared" si="14"/>
        <v>12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1124</v>
      </c>
      <c r="H366" s="9" t="s">
        <v>175</v>
      </c>
      <c r="I366" s="9" t="s">
        <v>989</v>
      </c>
      <c r="J366" s="3" t="s">
        <v>2084</v>
      </c>
      <c r="K366" s="13" t="s">
        <v>1125</v>
      </c>
      <c r="L366" s="14" t="s">
        <v>1126</v>
      </c>
      <c r="M366" s="18">
        <f t="shared" si="13"/>
        <v>2.086805555555557E-2</v>
      </c>
      <c r="N366">
        <f t="shared" si="14"/>
        <v>5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1127</v>
      </c>
      <c r="H367" s="9" t="s">
        <v>175</v>
      </c>
      <c r="I367" s="9" t="s">
        <v>989</v>
      </c>
      <c r="J367" s="3" t="s">
        <v>2084</v>
      </c>
      <c r="K367" s="13" t="s">
        <v>1128</v>
      </c>
      <c r="L367" s="14" t="s">
        <v>1129</v>
      </c>
      <c r="M367" s="18">
        <f t="shared" si="13"/>
        <v>1.7569444444444415E-2</v>
      </c>
      <c r="N367">
        <f t="shared" si="14"/>
        <v>7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1130</v>
      </c>
      <c r="H368" s="9" t="s">
        <v>175</v>
      </c>
      <c r="I368" s="9" t="s">
        <v>989</v>
      </c>
      <c r="J368" s="3" t="s">
        <v>2084</v>
      </c>
      <c r="K368" s="13" t="s">
        <v>1131</v>
      </c>
      <c r="L368" s="14" t="s">
        <v>1132</v>
      </c>
      <c r="M368" s="18">
        <f t="shared" si="13"/>
        <v>2.0937500000000053E-2</v>
      </c>
      <c r="N368">
        <f t="shared" si="14"/>
        <v>8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1133</v>
      </c>
      <c r="H369" s="9" t="s">
        <v>175</v>
      </c>
      <c r="I369" s="9" t="s">
        <v>989</v>
      </c>
      <c r="J369" s="3" t="s">
        <v>2084</v>
      </c>
      <c r="K369" s="13" t="s">
        <v>1134</v>
      </c>
      <c r="L369" s="14" t="s">
        <v>1135</v>
      </c>
      <c r="M369" s="18">
        <f t="shared" si="13"/>
        <v>1.3206018518518492E-2</v>
      </c>
      <c r="N369">
        <f t="shared" si="14"/>
        <v>9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1136</v>
      </c>
      <c r="H370" s="9" t="s">
        <v>175</v>
      </c>
      <c r="I370" s="9" t="s">
        <v>989</v>
      </c>
      <c r="J370" s="3" t="s">
        <v>2084</v>
      </c>
      <c r="K370" s="13" t="s">
        <v>1137</v>
      </c>
      <c r="L370" s="14" t="s">
        <v>528</v>
      </c>
      <c r="M370" s="18">
        <f t="shared" si="13"/>
        <v>4.6041666666666703E-2</v>
      </c>
      <c r="N370">
        <f t="shared" si="14"/>
        <v>11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1138</v>
      </c>
      <c r="H371" s="9" t="s">
        <v>175</v>
      </c>
      <c r="I371" s="9" t="s">
        <v>989</v>
      </c>
      <c r="J371" s="3" t="s">
        <v>2084</v>
      </c>
      <c r="K371" s="13" t="s">
        <v>1139</v>
      </c>
      <c r="L371" s="14" t="s">
        <v>1140</v>
      </c>
      <c r="M371" s="18">
        <f t="shared" si="13"/>
        <v>1.5868055555555594E-2</v>
      </c>
      <c r="N371">
        <f t="shared" si="14"/>
        <v>12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1517</v>
      </c>
      <c r="H372" s="9" t="s">
        <v>175</v>
      </c>
      <c r="I372" s="9" t="s">
        <v>1377</v>
      </c>
      <c r="J372" s="3" t="s">
        <v>2084</v>
      </c>
      <c r="K372" s="13" t="s">
        <v>1518</v>
      </c>
      <c r="L372" s="14" t="s">
        <v>1519</v>
      </c>
      <c r="M372" s="18">
        <f t="shared" si="13"/>
        <v>1.6620370370370369E-2</v>
      </c>
      <c r="N372">
        <f t="shared" si="14"/>
        <v>5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1520</v>
      </c>
      <c r="H373" s="9" t="s">
        <v>175</v>
      </c>
      <c r="I373" s="9" t="s">
        <v>1377</v>
      </c>
      <c r="J373" s="3" t="s">
        <v>2084</v>
      </c>
      <c r="K373" s="13" t="s">
        <v>1521</v>
      </c>
      <c r="L373" s="14" t="s">
        <v>1522</v>
      </c>
      <c r="M373" s="18">
        <f t="shared" si="13"/>
        <v>3.8668981481481457E-2</v>
      </c>
      <c r="N373">
        <f t="shared" si="14"/>
        <v>8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1523</v>
      </c>
      <c r="H374" s="9" t="s">
        <v>175</v>
      </c>
      <c r="I374" s="9" t="s">
        <v>1377</v>
      </c>
      <c r="J374" s="3" t="s">
        <v>2084</v>
      </c>
      <c r="K374" s="13" t="s">
        <v>1524</v>
      </c>
      <c r="L374" s="14" t="s">
        <v>1525</v>
      </c>
      <c r="M374" s="18">
        <f t="shared" si="13"/>
        <v>1.9374999999999976E-2</v>
      </c>
      <c r="N374">
        <f t="shared" si="14"/>
        <v>9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1526</v>
      </c>
      <c r="H375" s="9" t="s">
        <v>175</v>
      </c>
      <c r="I375" s="9" t="s">
        <v>1377</v>
      </c>
      <c r="J375" s="3" t="s">
        <v>2084</v>
      </c>
      <c r="K375" s="13" t="s">
        <v>1527</v>
      </c>
      <c r="L375" s="14" t="s">
        <v>1528</v>
      </c>
      <c r="M375" s="18">
        <f t="shared" si="13"/>
        <v>1.6828703703703651E-2</v>
      </c>
      <c r="N375">
        <f t="shared" si="14"/>
        <v>11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1529</v>
      </c>
      <c r="H376" s="9" t="s">
        <v>175</v>
      </c>
      <c r="I376" s="9" t="s">
        <v>1377</v>
      </c>
      <c r="J376" s="3" t="s">
        <v>2084</v>
      </c>
      <c r="K376" s="13" t="s">
        <v>1530</v>
      </c>
      <c r="L376" s="14" t="s">
        <v>1531</v>
      </c>
      <c r="M376" s="18">
        <f t="shared" si="13"/>
        <v>1.5254629629629646E-2</v>
      </c>
      <c r="N376">
        <f t="shared" si="14"/>
        <v>12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1532</v>
      </c>
      <c r="H377" s="9" t="s">
        <v>175</v>
      </c>
      <c r="I377" s="9" t="s">
        <v>1377</v>
      </c>
      <c r="J377" s="3" t="s">
        <v>2084</v>
      </c>
      <c r="K377" s="13" t="s">
        <v>1533</v>
      </c>
      <c r="L377" s="14" t="s">
        <v>1534</v>
      </c>
      <c r="M377" s="18">
        <f t="shared" si="13"/>
        <v>2.5300925925926032E-2</v>
      </c>
      <c r="N377">
        <f t="shared" si="14"/>
        <v>15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1835</v>
      </c>
      <c r="H378" s="9" t="s">
        <v>175</v>
      </c>
      <c r="I378" s="9" t="s">
        <v>1708</v>
      </c>
      <c r="J378" s="3" t="s">
        <v>2084</v>
      </c>
      <c r="K378" s="13" t="s">
        <v>1836</v>
      </c>
      <c r="L378" s="14" t="s">
        <v>1837</v>
      </c>
      <c r="M378" s="18">
        <f t="shared" si="13"/>
        <v>2.5057870370370411E-2</v>
      </c>
      <c r="N378">
        <f t="shared" si="14"/>
        <v>5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1838</v>
      </c>
      <c r="H379" s="9" t="s">
        <v>175</v>
      </c>
      <c r="I379" s="9" t="s">
        <v>1708</v>
      </c>
      <c r="J379" s="3" t="s">
        <v>2084</v>
      </c>
      <c r="K379" s="13" t="s">
        <v>1839</v>
      </c>
      <c r="L379" s="14" t="s">
        <v>1840</v>
      </c>
      <c r="M379" s="18">
        <f t="shared" si="13"/>
        <v>1.5474537037037051E-2</v>
      </c>
      <c r="N379">
        <f t="shared" si="14"/>
        <v>7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1841</v>
      </c>
      <c r="H380" s="9" t="s">
        <v>175</v>
      </c>
      <c r="I380" s="9" t="s">
        <v>1708</v>
      </c>
      <c r="J380" s="3" t="s">
        <v>2084</v>
      </c>
      <c r="K380" s="13" t="s">
        <v>1842</v>
      </c>
      <c r="L380" s="14" t="s">
        <v>1843</v>
      </c>
      <c r="M380" s="18">
        <f t="shared" si="13"/>
        <v>1.9652777777777797E-2</v>
      </c>
      <c r="N380">
        <f t="shared" si="14"/>
        <v>8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1844</v>
      </c>
      <c r="H381" s="9" t="s">
        <v>175</v>
      </c>
      <c r="I381" s="9" t="s">
        <v>1708</v>
      </c>
      <c r="J381" s="3" t="s">
        <v>2084</v>
      </c>
      <c r="K381" s="13" t="s">
        <v>1845</v>
      </c>
      <c r="L381" s="14" t="s">
        <v>1846</v>
      </c>
      <c r="M381" s="18">
        <f t="shared" si="13"/>
        <v>1.5405092592592595E-2</v>
      </c>
      <c r="N381">
        <f t="shared" si="14"/>
        <v>9</v>
      </c>
    </row>
    <row r="382" spans="1:14" x14ac:dyDescent="0.25">
      <c r="A382" s="11"/>
      <c r="B382" s="12"/>
      <c r="C382" s="9" t="s">
        <v>196</v>
      </c>
      <c r="D382" s="9" t="s">
        <v>197</v>
      </c>
      <c r="E382" s="9" t="s">
        <v>197</v>
      </c>
      <c r="F382" s="9" t="s">
        <v>15</v>
      </c>
      <c r="G382" s="10" t="s">
        <v>12</v>
      </c>
      <c r="H382" s="5"/>
      <c r="I382" s="5"/>
      <c r="J382" s="6"/>
      <c r="K382" s="7"/>
      <c r="L382" s="8"/>
    </row>
    <row r="383" spans="1:14" x14ac:dyDescent="0.25">
      <c r="A383" s="11"/>
      <c r="B383" s="12"/>
      <c r="C383" s="12"/>
      <c r="D383" s="12"/>
      <c r="E383" s="12"/>
      <c r="F383" s="12"/>
      <c r="G383" s="9" t="s">
        <v>289</v>
      </c>
      <c r="H383" s="9" t="s">
        <v>175</v>
      </c>
      <c r="I383" s="9" t="s">
        <v>18</v>
      </c>
      <c r="J383" s="3" t="s">
        <v>2084</v>
      </c>
      <c r="K383" s="13" t="s">
        <v>290</v>
      </c>
      <c r="L383" s="14" t="s">
        <v>291</v>
      </c>
      <c r="M383" s="18">
        <f t="shared" si="13"/>
        <v>1.2210648148148179E-2</v>
      </c>
      <c r="N383">
        <f t="shared" si="14"/>
        <v>4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292</v>
      </c>
      <c r="H384" s="9" t="s">
        <v>175</v>
      </c>
      <c r="I384" s="9" t="s">
        <v>18</v>
      </c>
      <c r="J384" s="3" t="s">
        <v>2084</v>
      </c>
      <c r="K384" s="13" t="s">
        <v>293</v>
      </c>
      <c r="L384" s="14" t="s">
        <v>294</v>
      </c>
      <c r="M384" s="18">
        <f t="shared" si="13"/>
        <v>2.159722222222224E-2</v>
      </c>
      <c r="N384">
        <f t="shared" si="14"/>
        <v>4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295</v>
      </c>
      <c r="H385" s="9" t="s">
        <v>175</v>
      </c>
      <c r="I385" s="9" t="s">
        <v>18</v>
      </c>
      <c r="J385" s="3" t="s">
        <v>2084</v>
      </c>
      <c r="K385" s="13" t="s">
        <v>296</v>
      </c>
      <c r="L385" s="14" t="s">
        <v>297</v>
      </c>
      <c r="M385" s="18">
        <f t="shared" si="13"/>
        <v>3.6736111111111081E-2</v>
      </c>
      <c r="N385">
        <f t="shared" si="14"/>
        <v>6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298</v>
      </c>
      <c r="H386" s="9" t="s">
        <v>175</v>
      </c>
      <c r="I386" s="9" t="s">
        <v>18</v>
      </c>
      <c r="J386" s="3" t="s">
        <v>2084</v>
      </c>
      <c r="K386" s="13" t="s">
        <v>299</v>
      </c>
      <c r="L386" s="14" t="s">
        <v>300</v>
      </c>
      <c r="M386" s="18">
        <f t="shared" si="13"/>
        <v>1.917824074074076E-2</v>
      </c>
      <c r="N386">
        <f t="shared" si="14"/>
        <v>6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301</v>
      </c>
      <c r="H387" s="9" t="s">
        <v>175</v>
      </c>
      <c r="I387" s="9" t="s">
        <v>18</v>
      </c>
      <c r="J387" s="3" t="s">
        <v>2084</v>
      </c>
      <c r="K387" s="13" t="s">
        <v>302</v>
      </c>
      <c r="L387" s="14" t="s">
        <v>303</v>
      </c>
      <c r="M387" s="18">
        <f t="shared" ref="M387:M450" si="15">L387-K387</f>
        <v>1.5995370370370354E-2</v>
      </c>
      <c r="N387">
        <f t="shared" ref="N387:N450" si="16">HOUR(K387)</f>
        <v>7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304</v>
      </c>
      <c r="H388" s="9" t="s">
        <v>175</v>
      </c>
      <c r="I388" s="9" t="s">
        <v>18</v>
      </c>
      <c r="J388" s="3" t="s">
        <v>2084</v>
      </c>
      <c r="K388" s="13" t="s">
        <v>305</v>
      </c>
      <c r="L388" s="14" t="s">
        <v>306</v>
      </c>
      <c r="M388" s="18">
        <f t="shared" si="15"/>
        <v>1.4548611111111165E-2</v>
      </c>
      <c r="N388">
        <f t="shared" si="16"/>
        <v>8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307</v>
      </c>
      <c r="H389" s="9" t="s">
        <v>175</v>
      </c>
      <c r="I389" s="9" t="s">
        <v>18</v>
      </c>
      <c r="J389" s="3" t="s">
        <v>2084</v>
      </c>
      <c r="K389" s="13" t="s">
        <v>308</v>
      </c>
      <c r="L389" s="14" t="s">
        <v>309</v>
      </c>
      <c r="M389" s="18">
        <f t="shared" si="15"/>
        <v>2.9189814814814807E-2</v>
      </c>
      <c r="N389">
        <f t="shared" si="16"/>
        <v>10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310</v>
      </c>
      <c r="H390" s="9" t="s">
        <v>175</v>
      </c>
      <c r="I390" s="9" t="s">
        <v>18</v>
      </c>
      <c r="J390" s="3" t="s">
        <v>2084</v>
      </c>
      <c r="K390" s="13" t="s">
        <v>311</v>
      </c>
      <c r="L390" s="14" t="s">
        <v>312</v>
      </c>
      <c r="M390" s="18">
        <f t="shared" si="15"/>
        <v>2.2210648148148104E-2</v>
      </c>
      <c r="N390">
        <f t="shared" si="16"/>
        <v>12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313</v>
      </c>
      <c r="H391" s="9" t="s">
        <v>175</v>
      </c>
      <c r="I391" s="9" t="s">
        <v>18</v>
      </c>
      <c r="J391" s="3" t="s">
        <v>2084</v>
      </c>
      <c r="K391" s="13" t="s">
        <v>314</v>
      </c>
      <c r="L391" s="14" t="s">
        <v>315</v>
      </c>
      <c r="M391" s="18">
        <f t="shared" si="15"/>
        <v>2.7731481481481524E-2</v>
      </c>
      <c r="N391">
        <f t="shared" si="16"/>
        <v>14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655</v>
      </c>
      <c r="H392" s="9" t="s">
        <v>175</v>
      </c>
      <c r="I392" s="9" t="s">
        <v>493</v>
      </c>
      <c r="J392" s="3" t="s">
        <v>2084</v>
      </c>
      <c r="K392" s="13" t="s">
        <v>656</v>
      </c>
      <c r="L392" s="14" t="s">
        <v>657</v>
      </c>
      <c r="M392" s="18">
        <f t="shared" si="15"/>
        <v>1.2858796296296299E-2</v>
      </c>
      <c r="N392">
        <f t="shared" si="16"/>
        <v>4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658</v>
      </c>
      <c r="H393" s="9" t="s">
        <v>175</v>
      </c>
      <c r="I393" s="9" t="s">
        <v>493</v>
      </c>
      <c r="J393" s="3" t="s">
        <v>2084</v>
      </c>
      <c r="K393" s="13" t="s">
        <v>659</v>
      </c>
      <c r="L393" s="14" t="s">
        <v>660</v>
      </c>
      <c r="M393" s="18">
        <f t="shared" si="15"/>
        <v>1.8530092592592584E-2</v>
      </c>
      <c r="N393">
        <f t="shared" si="16"/>
        <v>7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661</v>
      </c>
      <c r="H394" s="9" t="s">
        <v>175</v>
      </c>
      <c r="I394" s="9" t="s">
        <v>493</v>
      </c>
      <c r="J394" s="3" t="s">
        <v>2084</v>
      </c>
      <c r="K394" s="13" t="s">
        <v>662</v>
      </c>
      <c r="L394" s="14" t="s">
        <v>663</v>
      </c>
      <c r="M394" s="18">
        <f t="shared" si="15"/>
        <v>1.829861111111114E-2</v>
      </c>
      <c r="N394">
        <f t="shared" si="16"/>
        <v>7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664</v>
      </c>
      <c r="H395" s="9" t="s">
        <v>175</v>
      </c>
      <c r="I395" s="9" t="s">
        <v>493</v>
      </c>
      <c r="J395" s="3" t="s">
        <v>2084</v>
      </c>
      <c r="K395" s="13" t="s">
        <v>665</v>
      </c>
      <c r="L395" s="14" t="s">
        <v>666</v>
      </c>
      <c r="M395" s="18">
        <f t="shared" si="15"/>
        <v>2.7013888888888893E-2</v>
      </c>
      <c r="N395">
        <f t="shared" si="16"/>
        <v>8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667</v>
      </c>
      <c r="H396" s="9" t="s">
        <v>175</v>
      </c>
      <c r="I396" s="9" t="s">
        <v>493</v>
      </c>
      <c r="J396" s="3" t="s">
        <v>2084</v>
      </c>
      <c r="K396" s="13" t="s">
        <v>668</v>
      </c>
      <c r="L396" s="14" t="s">
        <v>669</v>
      </c>
      <c r="M396" s="18">
        <f t="shared" si="15"/>
        <v>2.0856481481481504E-2</v>
      </c>
      <c r="N396">
        <f t="shared" si="16"/>
        <v>10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670</v>
      </c>
      <c r="H397" s="9" t="s">
        <v>175</v>
      </c>
      <c r="I397" s="9" t="s">
        <v>493</v>
      </c>
      <c r="J397" s="3" t="s">
        <v>2084</v>
      </c>
      <c r="K397" s="13" t="s">
        <v>671</v>
      </c>
      <c r="L397" s="14" t="s">
        <v>672</v>
      </c>
      <c r="M397" s="18">
        <f t="shared" si="15"/>
        <v>3.0405092592592498E-2</v>
      </c>
      <c r="N397">
        <f t="shared" si="16"/>
        <v>12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1141</v>
      </c>
      <c r="H398" s="9" t="s">
        <v>175</v>
      </c>
      <c r="I398" s="9" t="s">
        <v>989</v>
      </c>
      <c r="J398" s="3" t="s">
        <v>2084</v>
      </c>
      <c r="K398" s="13" t="s">
        <v>1142</v>
      </c>
      <c r="L398" s="14" t="s">
        <v>1143</v>
      </c>
      <c r="M398" s="18">
        <f t="shared" si="15"/>
        <v>2.3032407407407418E-2</v>
      </c>
      <c r="N398">
        <f t="shared" si="16"/>
        <v>4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1144</v>
      </c>
      <c r="H399" s="9" t="s">
        <v>175</v>
      </c>
      <c r="I399" s="9" t="s">
        <v>989</v>
      </c>
      <c r="J399" s="3" t="s">
        <v>2084</v>
      </c>
      <c r="K399" s="13" t="s">
        <v>1145</v>
      </c>
      <c r="L399" s="14" t="s">
        <v>1146</v>
      </c>
      <c r="M399" s="18">
        <f t="shared" si="15"/>
        <v>2.9270833333333329E-2</v>
      </c>
      <c r="N399">
        <f t="shared" si="16"/>
        <v>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1147</v>
      </c>
      <c r="H400" s="9" t="s">
        <v>175</v>
      </c>
      <c r="I400" s="9" t="s">
        <v>989</v>
      </c>
      <c r="J400" s="3" t="s">
        <v>2084</v>
      </c>
      <c r="K400" s="13" t="s">
        <v>1148</v>
      </c>
      <c r="L400" s="14" t="s">
        <v>1149</v>
      </c>
      <c r="M400" s="18">
        <f t="shared" si="15"/>
        <v>1.7476851851851827E-2</v>
      </c>
      <c r="N400">
        <f t="shared" si="16"/>
        <v>6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1150</v>
      </c>
      <c r="H401" s="9" t="s">
        <v>175</v>
      </c>
      <c r="I401" s="9" t="s">
        <v>989</v>
      </c>
      <c r="J401" s="3" t="s">
        <v>2084</v>
      </c>
      <c r="K401" s="13" t="s">
        <v>1151</v>
      </c>
      <c r="L401" s="14" t="s">
        <v>1152</v>
      </c>
      <c r="M401" s="18">
        <f t="shared" si="15"/>
        <v>2.0810185185185182E-2</v>
      </c>
      <c r="N401">
        <f t="shared" si="16"/>
        <v>7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1153</v>
      </c>
      <c r="H402" s="9" t="s">
        <v>175</v>
      </c>
      <c r="I402" s="9" t="s">
        <v>989</v>
      </c>
      <c r="J402" s="3" t="s">
        <v>2084</v>
      </c>
      <c r="K402" s="13" t="s">
        <v>1154</v>
      </c>
      <c r="L402" s="14" t="s">
        <v>1155</v>
      </c>
      <c r="M402" s="18">
        <f t="shared" si="15"/>
        <v>6.8657407407407389E-2</v>
      </c>
      <c r="N402">
        <f t="shared" si="16"/>
        <v>9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1156</v>
      </c>
      <c r="H403" s="9" t="s">
        <v>175</v>
      </c>
      <c r="I403" s="9" t="s">
        <v>989</v>
      </c>
      <c r="J403" s="3" t="s">
        <v>2084</v>
      </c>
      <c r="K403" s="13" t="s">
        <v>1157</v>
      </c>
      <c r="L403" s="14" t="s">
        <v>1158</v>
      </c>
      <c r="M403" s="18">
        <f t="shared" si="15"/>
        <v>7.8460648148148182E-2</v>
      </c>
      <c r="N403">
        <f t="shared" si="16"/>
        <v>10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1535</v>
      </c>
      <c r="H404" s="9" t="s">
        <v>175</v>
      </c>
      <c r="I404" s="9" t="s">
        <v>1377</v>
      </c>
      <c r="J404" s="3" t="s">
        <v>2084</v>
      </c>
      <c r="K404" s="13" t="s">
        <v>1536</v>
      </c>
      <c r="L404" s="14" t="s">
        <v>1537</v>
      </c>
      <c r="M404" s="18">
        <f t="shared" si="15"/>
        <v>1.5717592592592561E-2</v>
      </c>
      <c r="N404">
        <f t="shared" si="16"/>
        <v>4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1538</v>
      </c>
      <c r="H405" s="9" t="s">
        <v>175</v>
      </c>
      <c r="I405" s="9" t="s">
        <v>1377</v>
      </c>
      <c r="J405" s="3" t="s">
        <v>2084</v>
      </c>
      <c r="K405" s="13" t="s">
        <v>1539</v>
      </c>
      <c r="L405" s="14" t="s">
        <v>1540</v>
      </c>
      <c r="M405" s="18">
        <f t="shared" si="15"/>
        <v>1.9444444444444403E-2</v>
      </c>
      <c r="N405">
        <f t="shared" si="16"/>
        <v>4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1541</v>
      </c>
      <c r="H406" s="9" t="s">
        <v>175</v>
      </c>
      <c r="I406" s="9" t="s">
        <v>1377</v>
      </c>
      <c r="J406" s="3" t="s">
        <v>2084</v>
      </c>
      <c r="K406" s="13" t="s">
        <v>1542</v>
      </c>
      <c r="L406" s="14" t="s">
        <v>1543</v>
      </c>
      <c r="M406" s="18">
        <f t="shared" si="15"/>
        <v>2.4444444444444463E-2</v>
      </c>
      <c r="N406">
        <f t="shared" si="16"/>
        <v>4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1544</v>
      </c>
      <c r="H407" s="9" t="s">
        <v>175</v>
      </c>
      <c r="I407" s="9" t="s">
        <v>1377</v>
      </c>
      <c r="J407" s="3" t="s">
        <v>2084</v>
      </c>
      <c r="K407" s="13" t="s">
        <v>1545</v>
      </c>
      <c r="L407" s="14" t="s">
        <v>1546</v>
      </c>
      <c r="M407" s="18">
        <f t="shared" si="15"/>
        <v>3.0682870370370319E-2</v>
      </c>
      <c r="N407">
        <f t="shared" si="16"/>
        <v>8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1547</v>
      </c>
      <c r="H408" s="9" t="s">
        <v>175</v>
      </c>
      <c r="I408" s="9" t="s">
        <v>1377</v>
      </c>
      <c r="J408" s="3" t="s">
        <v>2084</v>
      </c>
      <c r="K408" s="13" t="s">
        <v>1548</v>
      </c>
      <c r="L408" s="14" t="s">
        <v>1549</v>
      </c>
      <c r="M408" s="18">
        <f t="shared" si="15"/>
        <v>1.5520833333333317E-2</v>
      </c>
      <c r="N408">
        <f t="shared" si="16"/>
        <v>10</v>
      </c>
    </row>
    <row r="409" spans="1:14" x14ac:dyDescent="0.25">
      <c r="A409" s="11"/>
      <c r="B409" s="12"/>
      <c r="C409" s="9" t="s">
        <v>1159</v>
      </c>
      <c r="D409" s="9" t="s">
        <v>1160</v>
      </c>
      <c r="E409" s="9" t="s">
        <v>1160</v>
      </c>
      <c r="F409" s="9" t="s">
        <v>15</v>
      </c>
      <c r="G409" s="10" t="s">
        <v>12</v>
      </c>
      <c r="H409" s="5"/>
      <c r="I409" s="5"/>
      <c r="J409" s="6"/>
      <c r="K409" s="7"/>
      <c r="L409" s="8"/>
    </row>
    <row r="410" spans="1:14" x14ac:dyDescent="0.25">
      <c r="A410" s="11"/>
      <c r="B410" s="12"/>
      <c r="C410" s="12"/>
      <c r="D410" s="12"/>
      <c r="E410" s="12"/>
      <c r="F410" s="12"/>
      <c r="G410" s="9" t="s">
        <v>1161</v>
      </c>
      <c r="H410" s="9" t="s">
        <v>175</v>
      </c>
      <c r="I410" s="9" t="s">
        <v>989</v>
      </c>
      <c r="J410" s="3" t="s">
        <v>2084</v>
      </c>
      <c r="K410" s="13" t="s">
        <v>1162</v>
      </c>
      <c r="L410" s="14" t="s">
        <v>1163</v>
      </c>
      <c r="M410" s="18">
        <f t="shared" si="15"/>
        <v>1.6087962962962998E-2</v>
      </c>
      <c r="N410">
        <f t="shared" si="16"/>
        <v>7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1164</v>
      </c>
      <c r="H411" s="9" t="s">
        <v>175</v>
      </c>
      <c r="I411" s="9" t="s">
        <v>989</v>
      </c>
      <c r="J411" s="3" t="s">
        <v>2084</v>
      </c>
      <c r="K411" s="13" t="s">
        <v>232</v>
      </c>
      <c r="L411" s="14" t="s">
        <v>1165</v>
      </c>
      <c r="M411" s="18">
        <f t="shared" si="15"/>
        <v>4.2870370370370448E-2</v>
      </c>
      <c r="N411">
        <f t="shared" si="16"/>
        <v>11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1550</v>
      </c>
      <c r="H412" s="9" t="s">
        <v>175</v>
      </c>
      <c r="I412" s="9" t="s">
        <v>1377</v>
      </c>
      <c r="J412" s="3" t="s">
        <v>2084</v>
      </c>
      <c r="K412" s="13" t="s">
        <v>1551</v>
      </c>
      <c r="L412" s="14" t="s">
        <v>1552</v>
      </c>
      <c r="M412" s="18">
        <f t="shared" si="15"/>
        <v>1.8969907407407394E-2</v>
      </c>
      <c r="N412">
        <f t="shared" si="16"/>
        <v>3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1553</v>
      </c>
      <c r="H413" s="9" t="s">
        <v>175</v>
      </c>
      <c r="I413" s="9" t="s">
        <v>1377</v>
      </c>
      <c r="J413" s="3" t="s">
        <v>2084</v>
      </c>
      <c r="K413" s="13" t="s">
        <v>1554</v>
      </c>
      <c r="L413" s="14" t="s">
        <v>1555</v>
      </c>
      <c r="M413" s="18">
        <f t="shared" si="15"/>
        <v>2.0740740740740726E-2</v>
      </c>
      <c r="N413">
        <f t="shared" si="16"/>
        <v>7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1556</v>
      </c>
      <c r="H414" s="9" t="s">
        <v>175</v>
      </c>
      <c r="I414" s="9" t="s">
        <v>1377</v>
      </c>
      <c r="J414" s="3" t="s">
        <v>2084</v>
      </c>
      <c r="K414" s="13" t="s">
        <v>1557</v>
      </c>
      <c r="L414" s="14" t="s">
        <v>1558</v>
      </c>
      <c r="M414" s="18">
        <f t="shared" si="15"/>
        <v>2.6585648148148178E-2</v>
      </c>
      <c r="N414">
        <f t="shared" si="16"/>
        <v>11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1847</v>
      </c>
      <c r="H415" s="9" t="s">
        <v>175</v>
      </c>
      <c r="I415" s="9" t="s">
        <v>1708</v>
      </c>
      <c r="J415" s="3" t="s">
        <v>2084</v>
      </c>
      <c r="K415" s="13" t="s">
        <v>1848</v>
      </c>
      <c r="L415" s="14" t="s">
        <v>1849</v>
      </c>
      <c r="M415" s="18">
        <f t="shared" si="15"/>
        <v>1.6655092592592596E-2</v>
      </c>
      <c r="N415">
        <f t="shared" si="16"/>
        <v>3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1850</v>
      </c>
      <c r="H416" s="9" t="s">
        <v>175</v>
      </c>
      <c r="I416" s="9" t="s">
        <v>1708</v>
      </c>
      <c r="J416" s="3" t="s">
        <v>2084</v>
      </c>
      <c r="K416" s="13" t="s">
        <v>1851</v>
      </c>
      <c r="L416" s="14" t="s">
        <v>1852</v>
      </c>
      <c r="M416" s="18">
        <f t="shared" si="15"/>
        <v>1.6331018518518536E-2</v>
      </c>
      <c r="N416">
        <f t="shared" si="16"/>
        <v>8</v>
      </c>
    </row>
    <row r="417" spans="1:14" x14ac:dyDescent="0.25">
      <c r="A417" s="11"/>
      <c r="B417" s="12"/>
      <c r="C417" s="9" t="s">
        <v>210</v>
      </c>
      <c r="D417" s="9" t="s">
        <v>211</v>
      </c>
      <c r="E417" s="10" t="s">
        <v>12</v>
      </c>
      <c r="F417" s="5"/>
      <c r="G417" s="5"/>
      <c r="H417" s="5"/>
      <c r="I417" s="5"/>
      <c r="J417" s="6"/>
      <c r="K417" s="7"/>
      <c r="L417" s="8"/>
    </row>
    <row r="418" spans="1:14" x14ac:dyDescent="0.25">
      <c r="A418" s="11"/>
      <c r="B418" s="12"/>
      <c r="C418" s="12"/>
      <c r="D418" s="12"/>
      <c r="E418" s="9" t="s">
        <v>316</v>
      </c>
      <c r="F418" s="9" t="s">
        <v>15</v>
      </c>
      <c r="G418" s="10" t="s">
        <v>12</v>
      </c>
      <c r="H418" s="5"/>
      <c r="I418" s="5"/>
      <c r="J418" s="6"/>
      <c r="K418" s="7"/>
      <c r="L418" s="8"/>
    </row>
    <row r="419" spans="1:14" x14ac:dyDescent="0.25">
      <c r="A419" s="11"/>
      <c r="B419" s="12"/>
      <c r="C419" s="12"/>
      <c r="D419" s="12"/>
      <c r="E419" s="12"/>
      <c r="F419" s="12"/>
      <c r="G419" s="9" t="s">
        <v>317</v>
      </c>
      <c r="H419" s="9" t="s">
        <v>175</v>
      </c>
      <c r="I419" s="9" t="s">
        <v>18</v>
      </c>
      <c r="J419" s="3" t="s">
        <v>2084</v>
      </c>
      <c r="K419" s="13" t="s">
        <v>318</v>
      </c>
      <c r="L419" s="14" t="s">
        <v>319</v>
      </c>
      <c r="M419" s="18">
        <f t="shared" si="15"/>
        <v>3.7245370370370345E-2</v>
      </c>
      <c r="N419">
        <f t="shared" si="16"/>
        <v>6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320</v>
      </c>
      <c r="H420" s="9" t="s">
        <v>175</v>
      </c>
      <c r="I420" s="9" t="s">
        <v>18</v>
      </c>
      <c r="J420" s="3" t="s">
        <v>2084</v>
      </c>
      <c r="K420" s="13" t="s">
        <v>321</v>
      </c>
      <c r="L420" s="14" t="s">
        <v>322</v>
      </c>
      <c r="M420" s="18">
        <f t="shared" si="15"/>
        <v>2.9999999999999971E-2</v>
      </c>
      <c r="N420">
        <f t="shared" si="16"/>
        <v>11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673</v>
      </c>
      <c r="H421" s="9" t="s">
        <v>175</v>
      </c>
      <c r="I421" s="9" t="s">
        <v>493</v>
      </c>
      <c r="J421" s="3" t="s">
        <v>2084</v>
      </c>
      <c r="K421" s="13" t="s">
        <v>674</v>
      </c>
      <c r="L421" s="14" t="s">
        <v>675</v>
      </c>
      <c r="M421" s="18">
        <f t="shared" si="15"/>
        <v>3.4236111111111078E-2</v>
      </c>
      <c r="N421">
        <f t="shared" si="16"/>
        <v>7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676</v>
      </c>
      <c r="H422" s="9" t="s">
        <v>175</v>
      </c>
      <c r="I422" s="9" t="s">
        <v>493</v>
      </c>
      <c r="J422" s="3" t="s">
        <v>2084</v>
      </c>
      <c r="K422" s="13" t="s">
        <v>677</v>
      </c>
      <c r="L422" s="14" t="s">
        <v>678</v>
      </c>
      <c r="M422" s="18">
        <f t="shared" si="15"/>
        <v>3.7546296296296244E-2</v>
      </c>
      <c r="N422">
        <f t="shared" si="16"/>
        <v>8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679</v>
      </c>
      <c r="H423" s="9" t="s">
        <v>175</v>
      </c>
      <c r="I423" s="9" t="s">
        <v>493</v>
      </c>
      <c r="J423" s="3" t="s">
        <v>2084</v>
      </c>
      <c r="K423" s="13" t="s">
        <v>680</v>
      </c>
      <c r="L423" s="14" t="s">
        <v>681</v>
      </c>
      <c r="M423" s="18">
        <f t="shared" si="15"/>
        <v>2.9629629629629672E-2</v>
      </c>
      <c r="N423">
        <f t="shared" si="16"/>
        <v>10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682</v>
      </c>
      <c r="H424" s="9" t="s">
        <v>175</v>
      </c>
      <c r="I424" s="9" t="s">
        <v>493</v>
      </c>
      <c r="J424" s="3" t="s">
        <v>2084</v>
      </c>
      <c r="K424" s="13" t="s">
        <v>683</v>
      </c>
      <c r="L424" s="14" t="s">
        <v>684</v>
      </c>
      <c r="M424" s="18">
        <f t="shared" si="15"/>
        <v>3.2800925925925983E-2</v>
      </c>
      <c r="N424">
        <f t="shared" si="16"/>
        <v>14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685</v>
      </c>
      <c r="H425" s="9" t="s">
        <v>175</v>
      </c>
      <c r="I425" s="9" t="s">
        <v>493</v>
      </c>
      <c r="J425" s="3" t="s">
        <v>2084</v>
      </c>
      <c r="K425" s="13" t="s">
        <v>686</v>
      </c>
      <c r="L425" s="14" t="s">
        <v>687</v>
      </c>
      <c r="M425" s="18">
        <f t="shared" si="15"/>
        <v>1.9212962962963043E-2</v>
      </c>
      <c r="N425">
        <f t="shared" si="16"/>
        <v>15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1166</v>
      </c>
      <c r="H426" s="9" t="s">
        <v>175</v>
      </c>
      <c r="I426" s="9" t="s">
        <v>989</v>
      </c>
      <c r="J426" s="3" t="s">
        <v>2084</v>
      </c>
      <c r="K426" s="13" t="s">
        <v>1167</v>
      </c>
      <c r="L426" s="14" t="s">
        <v>1168</v>
      </c>
      <c r="M426" s="18">
        <f t="shared" si="15"/>
        <v>1.2789351851851871E-2</v>
      </c>
      <c r="N426">
        <f t="shared" si="16"/>
        <v>6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1169</v>
      </c>
      <c r="H427" s="9" t="s">
        <v>175</v>
      </c>
      <c r="I427" s="9" t="s">
        <v>989</v>
      </c>
      <c r="J427" s="3" t="s">
        <v>2084</v>
      </c>
      <c r="K427" s="13" t="s">
        <v>1170</v>
      </c>
      <c r="L427" s="14" t="s">
        <v>1171</v>
      </c>
      <c r="M427" s="18">
        <f t="shared" si="15"/>
        <v>1.8599537037037039E-2</v>
      </c>
      <c r="N427">
        <f t="shared" si="16"/>
        <v>8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1172</v>
      </c>
      <c r="H428" s="9" t="s">
        <v>175</v>
      </c>
      <c r="I428" s="9" t="s">
        <v>989</v>
      </c>
      <c r="J428" s="3" t="s">
        <v>2084</v>
      </c>
      <c r="K428" s="13" t="s">
        <v>1173</v>
      </c>
      <c r="L428" s="14" t="s">
        <v>1174</v>
      </c>
      <c r="M428" s="18">
        <f t="shared" si="15"/>
        <v>4.4814814814814752E-2</v>
      </c>
      <c r="N428">
        <f t="shared" si="16"/>
        <v>12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1559</v>
      </c>
      <c r="H429" s="9" t="s">
        <v>175</v>
      </c>
      <c r="I429" s="9" t="s">
        <v>1377</v>
      </c>
      <c r="J429" s="3" t="s">
        <v>2084</v>
      </c>
      <c r="K429" s="13" t="s">
        <v>1560</v>
      </c>
      <c r="L429" s="14" t="s">
        <v>1561</v>
      </c>
      <c r="M429" s="18">
        <f t="shared" si="15"/>
        <v>2.6134259259259274E-2</v>
      </c>
      <c r="N429">
        <f t="shared" si="16"/>
        <v>3</v>
      </c>
    </row>
    <row r="430" spans="1:14" x14ac:dyDescent="0.25">
      <c r="A430" s="11"/>
      <c r="B430" s="12"/>
      <c r="C430" s="12"/>
      <c r="D430" s="12"/>
      <c r="E430" s="9" t="s">
        <v>323</v>
      </c>
      <c r="F430" s="9" t="s">
        <v>15</v>
      </c>
      <c r="G430" s="10" t="s">
        <v>12</v>
      </c>
      <c r="H430" s="5"/>
      <c r="I430" s="5"/>
      <c r="J430" s="6"/>
      <c r="K430" s="7"/>
      <c r="L430" s="8"/>
    </row>
    <row r="431" spans="1:14" x14ac:dyDescent="0.25">
      <c r="A431" s="11"/>
      <c r="B431" s="12"/>
      <c r="C431" s="12"/>
      <c r="D431" s="12"/>
      <c r="E431" s="12"/>
      <c r="F431" s="12"/>
      <c r="G431" s="9" t="s">
        <v>324</v>
      </c>
      <c r="H431" s="9" t="s">
        <v>175</v>
      </c>
      <c r="I431" s="9" t="s">
        <v>18</v>
      </c>
      <c r="J431" s="3" t="s">
        <v>2084</v>
      </c>
      <c r="K431" s="13" t="s">
        <v>325</v>
      </c>
      <c r="L431" s="14" t="s">
        <v>326</v>
      </c>
      <c r="M431" s="18">
        <f t="shared" si="15"/>
        <v>1.729166666666665E-2</v>
      </c>
      <c r="N431">
        <f t="shared" si="16"/>
        <v>4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327</v>
      </c>
      <c r="H432" s="9" t="s">
        <v>175</v>
      </c>
      <c r="I432" s="9" t="s">
        <v>18</v>
      </c>
      <c r="J432" s="3" t="s">
        <v>2084</v>
      </c>
      <c r="K432" s="13" t="s">
        <v>328</v>
      </c>
      <c r="L432" s="14" t="s">
        <v>329</v>
      </c>
      <c r="M432" s="18">
        <f t="shared" si="15"/>
        <v>1.5173611111111152E-2</v>
      </c>
      <c r="N432">
        <f t="shared" si="16"/>
        <v>8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330</v>
      </c>
      <c r="H433" s="9" t="s">
        <v>175</v>
      </c>
      <c r="I433" s="9" t="s">
        <v>18</v>
      </c>
      <c r="J433" s="3" t="s">
        <v>2084</v>
      </c>
      <c r="K433" s="13" t="s">
        <v>331</v>
      </c>
      <c r="L433" s="14" t="s">
        <v>332</v>
      </c>
      <c r="M433" s="18">
        <f t="shared" si="15"/>
        <v>2.5868055555555491E-2</v>
      </c>
      <c r="N433">
        <f t="shared" si="16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333</v>
      </c>
      <c r="H434" s="9" t="s">
        <v>175</v>
      </c>
      <c r="I434" s="9" t="s">
        <v>18</v>
      </c>
      <c r="J434" s="3" t="s">
        <v>2084</v>
      </c>
      <c r="K434" s="13" t="s">
        <v>334</v>
      </c>
      <c r="L434" s="14" t="s">
        <v>335</v>
      </c>
      <c r="M434" s="18">
        <f t="shared" si="15"/>
        <v>2.1747685185185217E-2</v>
      </c>
      <c r="N434">
        <f t="shared" si="16"/>
        <v>11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336</v>
      </c>
      <c r="H435" s="9" t="s">
        <v>175</v>
      </c>
      <c r="I435" s="9" t="s">
        <v>18</v>
      </c>
      <c r="J435" s="3" t="s">
        <v>2084</v>
      </c>
      <c r="K435" s="13" t="s">
        <v>337</v>
      </c>
      <c r="L435" s="14" t="s">
        <v>338</v>
      </c>
      <c r="M435" s="18">
        <f t="shared" si="15"/>
        <v>2.6840277777777755E-2</v>
      </c>
      <c r="N435">
        <f t="shared" si="16"/>
        <v>11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339</v>
      </c>
      <c r="H436" s="9" t="s">
        <v>175</v>
      </c>
      <c r="I436" s="9" t="s">
        <v>18</v>
      </c>
      <c r="J436" s="3" t="s">
        <v>2084</v>
      </c>
      <c r="K436" s="13" t="s">
        <v>340</v>
      </c>
      <c r="L436" s="14" t="s">
        <v>341</v>
      </c>
      <c r="M436" s="18">
        <f t="shared" si="15"/>
        <v>1.3680555555555529E-2</v>
      </c>
      <c r="N436">
        <f t="shared" si="16"/>
        <v>11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342</v>
      </c>
      <c r="H437" s="9" t="s">
        <v>175</v>
      </c>
      <c r="I437" s="9" t="s">
        <v>18</v>
      </c>
      <c r="J437" s="3" t="s">
        <v>2084</v>
      </c>
      <c r="K437" s="13" t="s">
        <v>343</v>
      </c>
      <c r="L437" s="14" t="s">
        <v>344</v>
      </c>
      <c r="M437" s="18">
        <f t="shared" si="15"/>
        <v>1.6678240740740757E-2</v>
      </c>
      <c r="N437">
        <f t="shared" si="16"/>
        <v>13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345</v>
      </c>
      <c r="H438" s="9" t="s">
        <v>175</v>
      </c>
      <c r="I438" s="9" t="s">
        <v>18</v>
      </c>
      <c r="J438" s="3" t="s">
        <v>2084</v>
      </c>
      <c r="K438" s="13" t="s">
        <v>346</v>
      </c>
      <c r="L438" s="14" t="s">
        <v>347</v>
      </c>
      <c r="M438" s="18">
        <f t="shared" si="15"/>
        <v>2.7777777777777679E-2</v>
      </c>
      <c r="N438">
        <f t="shared" si="16"/>
        <v>14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348</v>
      </c>
      <c r="H439" s="9" t="s">
        <v>175</v>
      </c>
      <c r="I439" s="9" t="s">
        <v>18</v>
      </c>
      <c r="J439" s="3" t="s">
        <v>2084</v>
      </c>
      <c r="K439" s="13" t="s">
        <v>349</v>
      </c>
      <c r="L439" s="14" t="s">
        <v>350</v>
      </c>
      <c r="M439" s="18">
        <f t="shared" si="15"/>
        <v>3.0312500000000075E-2</v>
      </c>
      <c r="N439">
        <f t="shared" si="16"/>
        <v>15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351</v>
      </c>
      <c r="H440" s="9" t="s">
        <v>175</v>
      </c>
      <c r="I440" s="9" t="s">
        <v>18</v>
      </c>
      <c r="J440" s="3" t="s">
        <v>2084</v>
      </c>
      <c r="K440" s="13" t="s">
        <v>352</v>
      </c>
      <c r="L440" s="14" t="s">
        <v>353</v>
      </c>
      <c r="M440" s="18">
        <f t="shared" si="15"/>
        <v>3.0162037037037015E-2</v>
      </c>
      <c r="N440">
        <f t="shared" si="16"/>
        <v>15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688</v>
      </c>
      <c r="H441" s="9" t="s">
        <v>175</v>
      </c>
      <c r="I441" s="9" t="s">
        <v>493</v>
      </c>
      <c r="J441" s="3" t="s">
        <v>2084</v>
      </c>
      <c r="K441" s="13" t="s">
        <v>689</v>
      </c>
      <c r="L441" s="14" t="s">
        <v>690</v>
      </c>
      <c r="M441" s="18">
        <f t="shared" si="15"/>
        <v>2.8495370370370365E-2</v>
      </c>
      <c r="N441">
        <f t="shared" si="16"/>
        <v>5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691</v>
      </c>
      <c r="H442" s="9" t="s">
        <v>175</v>
      </c>
      <c r="I442" s="9" t="s">
        <v>493</v>
      </c>
      <c r="J442" s="3" t="s">
        <v>2084</v>
      </c>
      <c r="K442" s="13" t="s">
        <v>692</v>
      </c>
      <c r="L442" s="14" t="s">
        <v>693</v>
      </c>
      <c r="M442" s="18">
        <f t="shared" si="15"/>
        <v>4.180555555555554E-2</v>
      </c>
      <c r="N442">
        <f t="shared" si="16"/>
        <v>9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694</v>
      </c>
      <c r="H443" s="9" t="s">
        <v>175</v>
      </c>
      <c r="I443" s="9" t="s">
        <v>493</v>
      </c>
      <c r="J443" s="3" t="s">
        <v>2084</v>
      </c>
      <c r="K443" s="13" t="s">
        <v>695</v>
      </c>
      <c r="L443" s="14" t="s">
        <v>696</v>
      </c>
      <c r="M443" s="18">
        <f t="shared" si="15"/>
        <v>2.2870370370370319E-2</v>
      </c>
      <c r="N443">
        <f t="shared" si="16"/>
        <v>10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697</v>
      </c>
      <c r="H444" s="9" t="s">
        <v>175</v>
      </c>
      <c r="I444" s="9" t="s">
        <v>493</v>
      </c>
      <c r="J444" s="3" t="s">
        <v>2084</v>
      </c>
      <c r="K444" s="13" t="s">
        <v>698</v>
      </c>
      <c r="L444" s="14" t="s">
        <v>699</v>
      </c>
      <c r="M444" s="18">
        <f t="shared" si="15"/>
        <v>2.5358796296296282E-2</v>
      </c>
      <c r="N444">
        <f t="shared" si="16"/>
        <v>11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700</v>
      </c>
      <c r="H445" s="9" t="s">
        <v>175</v>
      </c>
      <c r="I445" s="9" t="s">
        <v>493</v>
      </c>
      <c r="J445" s="3" t="s">
        <v>2084</v>
      </c>
      <c r="K445" s="13" t="s">
        <v>701</v>
      </c>
      <c r="L445" s="14" t="s">
        <v>702</v>
      </c>
      <c r="M445" s="18">
        <f t="shared" si="15"/>
        <v>3.9768518518518481E-2</v>
      </c>
      <c r="N445">
        <f t="shared" si="16"/>
        <v>12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703</v>
      </c>
      <c r="H446" s="9" t="s">
        <v>175</v>
      </c>
      <c r="I446" s="9" t="s">
        <v>493</v>
      </c>
      <c r="J446" s="3" t="s">
        <v>2084</v>
      </c>
      <c r="K446" s="13" t="s">
        <v>704</v>
      </c>
      <c r="L446" s="14" t="s">
        <v>705</v>
      </c>
      <c r="M446" s="18">
        <f t="shared" si="15"/>
        <v>3.167824074074066E-2</v>
      </c>
      <c r="N446">
        <f t="shared" si="16"/>
        <v>12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706</v>
      </c>
      <c r="H447" s="9" t="s">
        <v>175</v>
      </c>
      <c r="I447" s="9" t="s">
        <v>493</v>
      </c>
      <c r="J447" s="3" t="s">
        <v>2084</v>
      </c>
      <c r="K447" s="13" t="s">
        <v>707</v>
      </c>
      <c r="L447" s="14" t="s">
        <v>708</v>
      </c>
      <c r="M447" s="18">
        <f t="shared" si="15"/>
        <v>3.5046296296296298E-2</v>
      </c>
      <c r="N447">
        <f t="shared" si="16"/>
        <v>12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709</v>
      </c>
      <c r="H448" s="9" t="s">
        <v>175</v>
      </c>
      <c r="I448" s="9" t="s">
        <v>493</v>
      </c>
      <c r="J448" s="3" t="s">
        <v>2084</v>
      </c>
      <c r="K448" s="13" t="s">
        <v>710</v>
      </c>
      <c r="L448" s="14" t="s">
        <v>711</v>
      </c>
      <c r="M448" s="18">
        <f t="shared" si="15"/>
        <v>3.9386574074074088E-2</v>
      </c>
      <c r="N448">
        <f t="shared" si="16"/>
        <v>13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712</v>
      </c>
      <c r="H449" s="9" t="s">
        <v>175</v>
      </c>
      <c r="I449" s="9" t="s">
        <v>493</v>
      </c>
      <c r="J449" s="3" t="s">
        <v>2084</v>
      </c>
      <c r="K449" s="13" t="s">
        <v>713</v>
      </c>
      <c r="L449" s="14" t="s">
        <v>714</v>
      </c>
      <c r="M449" s="18">
        <f t="shared" si="15"/>
        <v>2.9247685185185279E-2</v>
      </c>
      <c r="N449">
        <f t="shared" si="16"/>
        <v>14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1175</v>
      </c>
      <c r="H450" s="9" t="s">
        <v>175</v>
      </c>
      <c r="I450" s="9" t="s">
        <v>989</v>
      </c>
      <c r="J450" s="3" t="s">
        <v>2084</v>
      </c>
      <c r="K450" s="13" t="s">
        <v>1176</v>
      </c>
      <c r="L450" s="14" t="s">
        <v>1177</v>
      </c>
      <c r="M450" s="18">
        <f t="shared" si="15"/>
        <v>3.9768518518518481E-2</v>
      </c>
      <c r="N450">
        <f t="shared" si="16"/>
        <v>9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1178</v>
      </c>
      <c r="H451" s="9" t="s">
        <v>175</v>
      </c>
      <c r="I451" s="9" t="s">
        <v>989</v>
      </c>
      <c r="J451" s="3" t="s">
        <v>2084</v>
      </c>
      <c r="K451" s="13" t="s">
        <v>1179</v>
      </c>
      <c r="L451" s="14" t="s">
        <v>1180</v>
      </c>
      <c r="M451" s="18">
        <f t="shared" ref="M451:M513" si="17">L451-K451</f>
        <v>4.9652777777777768E-2</v>
      </c>
      <c r="N451">
        <f t="shared" ref="N451:N513" si="18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1181</v>
      </c>
      <c r="H452" s="9" t="s">
        <v>175</v>
      </c>
      <c r="I452" s="9" t="s">
        <v>989</v>
      </c>
      <c r="J452" s="3" t="s">
        <v>2084</v>
      </c>
      <c r="K452" s="13" t="s">
        <v>1182</v>
      </c>
      <c r="L452" s="14" t="s">
        <v>1183</v>
      </c>
      <c r="M452" s="18">
        <f t="shared" si="17"/>
        <v>3.4513888888888955E-2</v>
      </c>
      <c r="N452">
        <f t="shared" si="18"/>
        <v>11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1184</v>
      </c>
      <c r="H453" s="9" t="s">
        <v>175</v>
      </c>
      <c r="I453" s="9" t="s">
        <v>989</v>
      </c>
      <c r="J453" s="3" t="s">
        <v>2084</v>
      </c>
      <c r="K453" s="13" t="s">
        <v>1185</v>
      </c>
      <c r="L453" s="14" t="s">
        <v>1186</v>
      </c>
      <c r="M453" s="18">
        <f t="shared" si="17"/>
        <v>1.9247685185185159E-2</v>
      </c>
      <c r="N453">
        <f t="shared" si="18"/>
        <v>13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1187</v>
      </c>
      <c r="H454" s="9" t="s">
        <v>175</v>
      </c>
      <c r="I454" s="9" t="s">
        <v>989</v>
      </c>
      <c r="J454" s="3" t="s">
        <v>2084</v>
      </c>
      <c r="K454" s="13" t="s">
        <v>1188</v>
      </c>
      <c r="L454" s="14" t="s">
        <v>1189</v>
      </c>
      <c r="M454" s="18">
        <f t="shared" si="17"/>
        <v>1.1516203703703654E-2</v>
      </c>
      <c r="N454">
        <f t="shared" si="18"/>
        <v>13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1190</v>
      </c>
      <c r="H455" s="9" t="s">
        <v>175</v>
      </c>
      <c r="I455" s="9" t="s">
        <v>989</v>
      </c>
      <c r="J455" s="3" t="s">
        <v>2084</v>
      </c>
      <c r="K455" s="13" t="s">
        <v>1191</v>
      </c>
      <c r="L455" s="14" t="s">
        <v>1192</v>
      </c>
      <c r="M455" s="18">
        <f t="shared" si="17"/>
        <v>1.5173611111111152E-2</v>
      </c>
      <c r="N455">
        <f t="shared" si="18"/>
        <v>14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1562</v>
      </c>
      <c r="H456" s="9" t="s">
        <v>175</v>
      </c>
      <c r="I456" s="9" t="s">
        <v>1377</v>
      </c>
      <c r="J456" s="3" t="s">
        <v>2084</v>
      </c>
      <c r="K456" s="13" t="s">
        <v>1563</v>
      </c>
      <c r="L456" s="14" t="s">
        <v>1564</v>
      </c>
      <c r="M456" s="18">
        <f t="shared" si="17"/>
        <v>2.2488425925925981E-2</v>
      </c>
      <c r="N456">
        <f t="shared" si="18"/>
        <v>7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1565</v>
      </c>
      <c r="H457" s="9" t="s">
        <v>175</v>
      </c>
      <c r="I457" s="9" t="s">
        <v>1377</v>
      </c>
      <c r="J457" s="3" t="s">
        <v>2084</v>
      </c>
      <c r="K457" s="13" t="s">
        <v>1566</v>
      </c>
      <c r="L457" s="14" t="s">
        <v>1567</v>
      </c>
      <c r="M457" s="18">
        <f t="shared" si="17"/>
        <v>2.7986111111111101E-2</v>
      </c>
      <c r="N457">
        <f t="shared" si="18"/>
        <v>9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1568</v>
      </c>
      <c r="H458" s="9" t="s">
        <v>175</v>
      </c>
      <c r="I458" s="9" t="s">
        <v>1377</v>
      </c>
      <c r="J458" s="3" t="s">
        <v>2084</v>
      </c>
      <c r="K458" s="13" t="s">
        <v>1569</v>
      </c>
      <c r="L458" s="14" t="s">
        <v>1570</v>
      </c>
      <c r="M458" s="18">
        <f t="shared" si="17"/>
        <v>1.3738425925925946E-2</v>
      </c>
      <c r="N458">
        <f t="shared" si="18"/>
        <v>10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1571</v>
      </c>
      <c r="H459" s="9" t="s">
        <v>175</v>
      </c>
      <c r="I459" s="9" t="s">
        <v>1377</v>
      </c>
      <c r="J459" s="3" t="s">
        <v>2084</v>
      </c>
      <c r="K459" s="13" t="s">
        <v>1572</v>
      </c>
      <c r="L459" s="14" t="s">
        <v>1573</v>
      </c>
      <c r="M459" s="18">
        <f t="shared" si="17"/>
        <v>1.5231481481481457E-2</v>
      </c>
      <c r="N459">
        <f t="shared" si="18"/>
        <v>10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1574</v>
      </c>
      <c r="H460" s="9" t="s">
        <v>175</v>
      </c>
      <c r="I460" s="9" t="s">
        <v>1377</v>
      </c>
      <c r="J460" s="3" t="s">
        <v>2084</v>
      </c>
      <c r="K460" s="13" t="s">
        <v>1575</v>
      </c>
      <c r="L460" s="14" t="s">
        <v>1576</v>
      </c>
      <c r="M460" s="18">
        <f t="shared" si="17"/>
        <v>1.5648148148148078E-2</v>
      </c>
      <c r="N460">
        <f t="shared" si="18"/>
        <v>12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1577</v>
      </c>
      <c r="H461" s="9" t="s">
        <v>175</v>
      </c>
      <c r="I461" s="9" t="s">
        <v>1377</v>
      </c>
      <c r="J461" s="3" t="s">
        <v>2084</v>
      </c>
      <c r="K461" s="13" t="s">
        <v>1578</v>
      </c>
      <c r="L461" s="14" t="s">
        <v>1579</v>
      </c>
      <c r="M461" s="18">
        <f t="shared" si="17"/>
        <v>1.3958333333333406E-2</v>
      </c>
      <c r="N461">
        <f t="shared" si="18"/>
        <v>13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1580</v>
      </c>
      <c r="H462" s="9" t="s">
        <v>175</v>
      </c>
      <c r="I462" s="9" t="s">
        <v>1377</v>
      </c>
      <c r="J462" s="3" t="s">
        <v>2084</v>
      </c>
      <c r="K462" s="13" t="s">
        <v>1581</v>
      </c>
      <c r="L462" s="14" t="s">
        <v>1582</v>
      </c>
      <c r="M462" s="18">
        <f t="shared" si="17"/>
        <v>2.1203703703703725E-2</v>
      </c>
      <c r="N462">
        <f t="shared" si="18"/>
        <v>14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1583</v>
      </c>
      <c r="H463" s="9" t="s">
        <v>175</v>
      </c>
      <c r="I463" s="9" t="s">
        <v>1377</v>
      </c>
      <c r="J463" s="3" t="s">
        <v>2084</v>
      </c>
      <c r="K463" s="13" t="s">
        <v>1584</v>
      </c>
      <c r="L463" s="14" t="s">
        <v>1585</v>
      </c>
      <c r="M463" s="18">
        <f t="shared" si="17"/>
        <v>3.239583333333329E-2</v>
      </c>
      <c r="N463">
        <f t="shared" si="18"/>
        <v>15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1853</v>
      </c>
      <c r="H464" s="9" t="s">
        <v>175</v>
      </c>
      <c r="I464" s="9" t="s">
        <v>1708</v>
      </c>
      <c r="J464" s="3" t="s">
        <v>2084</v>
      </c>
      <c r="K464" s="13" t="s">
        <v>1854</v>
      </c>
      <c r="L464" s="14" t="s">
        <v>1855</v>
      </c>
      <c r="M464" s="18">
        <f t="shared" si="17"/>
        <v>1.5995370370370354E-2</v>
      </c>
      <c r="N464">
        <f t="shared" si="18"/>
        <v>9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1856</v>
      </c>
      <c r="H465" s="9" t="s">
        <v>175</v>
      </c>
      <c r="I465" s="9" t="s">
        <v>1708</v>
      </c>
      <c r="J465" s="3" t="s">
        <v>2084</v>
      </c>
      <c r="K465" s="13" t="s">
        <v>1857</v>
      </c>
      <c r="L465" s="14" t="s">
        <v>1858</v>
      </c>
      <c r="M465" s="18">
        <f t="shared" si="17"/>
        <v>1.5821759259259216E-2</v>
      </c>
      <c r="N465">
        <f t="shared" si="18"/>
        <v>11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1859</v>
      </c>
      <c r="H466" s="9" t="s">
        <v>175</v>
      </c>
      <c r="I466" s="9" t="s">
        <v>1708</v>
      </c>
      <c r="J466" s="3" t="s">
        <v>2084</v>
      </c>
      <c r="K466" s="13" t="s">
        <v>1860</v>
      </c>
      <c r="L466" s="14" t="s">
        <v>1861</v>
      </c>
      <c r="M466" s="18">
        <f t="shared" si="17"/>
        <v>1.4259259259259249E-2</v>
      </c>
      <c r="N466">
        <f t="shared" si="18"/>
        <v>11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1862</v>
      </c>
      <c r="H467" s="9" t="s">
        <v>175</v>
      </c>
      <c r="I467" s="9" t="s">
        <v>1708</v>
      </c>
      <c r="J467" s="3" t="s">
        <v>2084</v>
      </c>
      <c r="K467" s="13" t="s">
        <v>1863</v>
      </c>
      <c r="L467" s="14" t="s">
        <v>1864</v>
      </c>
      <c r="M467" s="18">
        <f t="shared" si="17"/>
        <v>1.5347222222222179E-2</v>
      </c>
      <c r="N467">
        <f t="shared" si="18"/>
        <v>12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1865</v>
      </c>
      <c r="H468" s="9" t="s">
        <v>175</v>
      </c>
      <c r="I468" s="9" t="s">
        <v>1708</v>
      </c>
      <c r="J468" s="3" t="s">
        <v>2084</v>
      </c>
      <c r="K468" s="13" t="s">
        <v>1866</v>
      </c>
      <c r="L468" s="14" t="s">
        <v>1867</v>
      </c>
      <c r="M468" s="18">
        <f t="shared" si="17"/>
        <v>2.0706018518518499E-2</v>
      </c>
      <c r="N468">
        <f t="shared" si="18"/>
        <v>12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1868</v>
      </c>
      <c r="H469" s="9" t="s">
        <v>175</v>
      </c>
      <c r="I469" s="9" t="s">
        <v>1708</v>
      </c>
      <c r="J469" s="3" t="s">
        <v>2084</v>
      </c>
      <c r="K469" s="13" t="s">
        <v>1869</v>
      </c>
      <c r="L469" s="14" t="s">
        <v>1870</v>
      </c>
      <c r="M469" s="18">
        <f t="shared" si="17"/>
        <v>1.4791666666666758E-2</v>
      </c>
      <c r="N469">
        <f t="shared" si="18"/>
        <v>14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1871</v>
      </c>
      <c r="H470" s="9" t="s">
        <v>175</v>
      </c>
      <c r="I470" s="9" t="s">
        <v>1708</v>
      </c>
      <c r="J470" s="3" t="s">
        <v>2084</v>
      </c>
      <c r="K470" s="13" t="s">
        <v>1872</v>
      </c>
      <c r="L470" s="14" t="s">
        <v>1873</v>
      </c>
      <c r="M470" s="18">
        <f t="shared" si="17"/>
        <v>1.2905092592592537E-2</v>
      </c>
      <c r="N470">
        <f t="shared" si="18"/>
        <v>15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1874</v>
      </c>
      <c r="H471" s="9" t="s">
        <v>175</v>
      </c>
      <c r="I471" s="9" t="s">
        <v>1708</v>
      </c>
      <c r="J471" s="3" t="s">
        <v>2084</v>
      </c>
      <c r="K471" s="13" t="s">
        <v>1875</v>
      </c>
      <c r="L471" s="14" t="s">
        <v>1876</v>
      </c>
      <c r="M471" s="18">
        <f t="shared" si="17"/>
        <v>2.1180555555555647E-2</v>
      </c>
      <c r="N471">
        <f t="shared" si="18"/>
        <v>15</v>
      </c>
    </row>
    <row r="472" spans="1:14" x14ac:dyDescent="0.25">
      <c r="A472" s="11"/>
      <c r="B472" s="12"/>
      <c r="C472" s="9" t="s">
        <v>354</v>
      </c>
      <c r="D472" s="9" t="s">
        <v>355</v>
      </c>
      <c r="E472" s="9" t="s">
        <v>355</v>
      </c>
      <c r="F472" s="9" t="s">
        <v>15</v>
      </c>
      <c r="G472" s="10" t="s">
        <v>12</v>
      </c>
      <c r="H472" s="5"/>
      <c r="I472" s="5"/>
      <c r="J472" s="6"/>
      <c r="K472" s="7"/>
      <c r="L472" s="8"/>
    </row>
    <row r="473" spans="1:14" x14ac:dyDescent="0.25">
      <c r="A473" s="11"/>
      <c r="B473" s="12"/>
      <c r="C473" s="12"/>
      <c r="D473" s="12"/>
      <c r="E473" s="12"/>
      <c r="F473" s="12"/>
      <c r="G473" s="9" t="s">
        <v>356</v>
      </c>
      <c r="H473" s="9" t="s">
        <v>175</v>
      </c>
      <c r="I473" s="9" t="s">
        <v>18</v>
      </c>
      <c r="J473" s="3" t="s">
        <v>2084</v>
      </c>
      <c r="K473" s="13" t="s">
        <v>357</v>
      </c>
      <c r="L473" s="14" t="s">
        <v>358</v>
      </c>
      <c r="M473" s="18">
        <f t="shared" si="17"/>
        <v>2.025462962962965E-2</v>
      </c>
      <c r="N473">
        <f t="shared" si="18"/>
        <v>12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359</v>
      </c>
      <c r="H474" s="9" t="s">
        <v>175</v>
      </c>
      <c r="I474" s="9" t="s">
        <v>18</v>
      </c>
      <c r="J474" s="3" t="s">
        <v>2084</v>
      </c>
      <c r="K474" s="13" t="s">
        <v>360</v>
      </c>
      <c r="L474" s="14" t="s">
        <v>361</v>
      </c>
      <c r="M474" s="18">
        <f t="shared" si="17"/>
        <v>1.8854166666666727E-2</v>
      </c>
      <c r="N474">
        <f t="shared" si="18"/>
        <v>13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715</v>
      </c>
      <c r="H475" s="9" t="s">
        <v>175</v>
      </c>
      <c r="I475" s="9" t="s">
        <v>493</v>
      </c>
      <c r="J475" s="3" t="s">
        <v>2084</v>
      </c>
      <c r="K475" s="13" t="s">
        <v>716</v>
      </c>
      <c r="L475" s="14" t="s">
        <v>717</v>
      </c>
      <c r="M475" s="18">
        <f t="shared" si="17"/>
        <v>2.335648148148145E-2</v>
      </c>
      <c r="N475">
        <f t="shared" si="18"/>
        <v>8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718</v>
      </c>
      <c r="H476" s="9" t="s">
        <v>175</v>
      </c>
      <c r="I476" s="9" t="s">
        <v>493</v>
      </c>
      <c r="J476" s="3" t="s">
        <v>2084</v>
      </c>
      <c r="K476" s="13" t="s">
        <v>719</v>
      </c>
      <c r="L476" s="14" t="s">
        <v>720</v>
      </c>
      <c r="M476" s="18">
        <f t="shared" si="17"/>
        <v>5.1307870370370323E-2</v>
      </c>
      <c r="N476">
        <f t="shared" si="18"/>
        <v>13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1193</v>
      </c>
      <c r="H477" s="9" t="s">
        <v>175</v>
      </c>
      <c r="I477" s="9" t="s">
        <v>989</v>
      </c>
      <c r="J477" s="3" t="s">
        <v>2084</v>
      </c>
      <c r="K477" s="13" t="s">
        <v>1194</v>
      </c>
      <c r="L477" s="14" t="s">
        <v>1195</v>
      </c>
      <c r="M477" s="18">
        <f t="shared" si="17"/>
        <v>2.2083333333333288E-2</v>
      </c>
      <c r="N477">
        <f t="shared" si="18"/>
        <v>9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1196</v>
      </c>
      <c r="H478" s="9" t="s">
        <v>175</v>
      </c>
      <c r="I478" s="9" t="s">
        <v>989</v>
      </c>
      <c r="J478" s="3" t="s">
        <v>2084</v>
      </c>
      <c r="K478" s="13" t="s">
        <v>1197</v>
      </c>
      <c r="L478" s="14" t="s">
        <v>1198</v>
      </c>
      <c r="M478" s="18">
        <f t="shared" si="17"/>
        <v>3.415509259259264E-2</v>
      </c>
      <c r="N478">
        <f t="shared" si="18"/>
        <v>9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1586</v>
      </c>
      <c r="H479" s="9" t="s">
        <v>175</v>
      </c>
      <c r="I479" s="9" t="s">
        <v>1377</v>
      </c>
      <c r="J479" s="3" t="s">
        <v>2084</v>
      </c>
      <c r="K479" s="13" t="s">
        <v>1587</v>
      </c>
      <c r="L479" s="14" t="s">
        <v>1588</v>
      </c>
      <c r="M479" s="18">
        <f t="shared" si="17"/>
        <v>2.315972222222229E-2</v>
      </c>
      <c r="N479">
        <f t="shared" si="18"/>
        <v>10</v>
      </c>
    </row>
    <row r="480" spans="1:14" x14ac:dyDescent="0.25">
      <c r="A480" s="11"/>
      <c r="B480" s="12"/>
      <c r="C480" s="9" t="s">
        <v>222</v>
      </c>
      <c r="D480" s="9" t="s">
        <v>223</v>
      </c>
      <c r="E480" s="9" t="s">
        <v>223</v>
      </c>
      <c r="F480" s="9" t="s">
        <v>15</v>
      </c>
      <c r="G480" s="10" t="s">
        <v>12</v>
      </c>
      <c r="H480" s="5"/>
      <c r="I480" s="5"/>
      <c r="J480" s="6"/>
      <c r="K480" s="7"/>
      <c r="L480" s="8"/>
    </row>
    <row r="481" spans="1:14" x14ac:dyDescent="0.25">
      <c r="A481" s="11"/>
      <c r="B481" s="12"/>
      <c r="C481" s="12"/>
      <c r="D481" s="12"/>
      <c r="E481" s="12"/>
      <c r="F481" s="12"/>
      <c r="G481" s="9" t="s">
        <v>362</v>
      </c>
      <c r="H481" s="9" t="s">
        <v>175</v>
      </c>
      <c r="I481" s="9" t="s">
        <v>18</v>
      </c>
      <c r="J481" s="3" t="s">
        <v>2084</v>
      </c>
      <c r="K481" s="13" t="s">
        <v>363</v>
      </c>
      <c r="L481" s="14" t="s">
        <v>364</v>
      </c>
      <c r="M481" s="18">
        <f t="shared" si="17"/>
        <v>3.8460648148148147E-2</v>
      </c>
      <c r="N481">
        <f t="shared" si="18"/>
        <v>6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365</v>
      </c>
      <c r="H482" s="9" t="s">
        <v>175</v>
      </c>
      <c r="I482" s="9" t="s">
        <v>18</v>
      </c>
      <c r="J482" s="3" t="s">
        <v>2084</v>
      </c>
      <c r="K482" s="13" t="s">
        <v>366</v>
      </c>
      <c r="L482" s="14" t="s">
        <v>367</v>
      </c>
      <c r="M482" s="18">
        <f t="shared" si="17"/>
        <v>1.8692129629629628E-2</v>
      </c>
      <c r="N482">
        <f t="shared" si="18"/>
        <v>15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721</v>
      </c>
      <c r="H483" s="9" t="s">
        <v>175</v>
      </c>
      <c r="I483" s="9" t="s">
        <v>493</v>
      </c>
      <c r="J483" s="3" t="s">
        <v>2084</v>
      </c>
      <c r="K483" s="13" t="s">
        <v>722</v>
      </c>
      <c r="L483" s="14" t="s">
        <v>723</v>
      </c>
      <c r="M483" s="18">
        <f t="shared" si="17"/>
        <v>1.344907407407403E-2</v>
      </c>
      <c r="N483">
        <f t="shared" si="18"/>
        <v>10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724</v>
      </c>
      <c r="H484" s="9" t="s">
        <v>175</v>
      </c>
      <c r="I484" s="9" t="s">
        <v>493</v>
      </c>
      <c r="J484" s="3" t="s">
        <v>2084</v>
      </c>
      <c r="K484" s="13" t="s">
        <v>725</v>
      </c>
      <c r="L484" s="14" t="s">
        <v>726</v>
      </c>
      <c r="M484" s="18">
        <f t="shared" si="17"/>
        <v>1.6504629629629619E-2</v>
      </c>
      <c r="N484">
        <f t="shared" si="18"/>
        <v>15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1199</v>
      </c>
      <c r="H485" s="9" t="s">
        <v>175</v>
      </c>
      <c r="I485" s="9" t="s">
        <v>989</v>
      </c>
      <c r="J485" s="3" t="s">
        <v>2084</v>
      </c>
      <c r="K485" s="13" t="s">
        <v>1200</v>
      </c>
      <c r="L485" s="14" t="s">
        <v>1201</v>
      </c>
      <c r="M485" s="18">
        <f t="shared" si="17"/>
        <v>1.5069444444444441E-2</v>
      </c>
      <c r="N485">
        <f t="shared" si="18"/>
        <v>5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1202</v>
      </c>
      <c r="H486" s="9" t="s">
        <v>175</v>
      </c>
      <c r="I486" s="9" t="s">
        <v>989</v>
      </c>
      <c r="J486" s="3" t="s">
        <v>2084</v>
      </c>
      <c r="K486" s="13" t="s">
        <v>1203</v>
      </c>
      <c r="L486" s="14" t="s">
        <v>1204</v>
      </c>
      <c r="M486" s="18">
        <f t="shared" si="17"/>
        <v>5.7106481481481564E-2</v>
      </c>
      <c r="N486">
        <f t="shared" si="18"/>
        <v>9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1205</v>
      </c>
      <c r="H487" s="9" t="s">
        <v>175</v>
      </c>
      <c r="I487" s="9" t="s">
        <v>989</v>
      </c>
      <c r="J487" s="3" t="s">
        <v>2084</v>
      </c>
      <c r="K487" s="13" t="s">
        <v>1206</v>
      </c>
      <c r="L487" s="14" t="s">
        <v>1207</v>
      </c>
      <c r="M487" s="18">
        <f t="shared" si="17"/>
        <v>2.6064814814814818E-2</v>
      </c>
      <c r="N487">
        <f t="shared" si="18"/>
        <v>13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1589</v>
      </c>
      <c r="H488" s="9" t="s">
        <v>175</v>
      </c>
      <c r="I488" s="9" t="s">
        <v>1377</v>
      </c>
      <c r="J488" s="3" t="s">
        <v>2084</v>
      </c>
      <c r="K488" s="13" t="s">
        <v>1590</v>
      </c>
      <c r="L488" s="14" t="s">
        <v>1591</v>
      </c>
      <c r="M488" s="18">
        <f t="shared" si="17"/>
        <v>1.9525462962962981E-2</v>
      </c>
      <c r="N488">
        <f t="shared" si="18"/>
        <v>6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1592</v>
      </c>
      <c r="H489" s="9" t="s">
        <v>175</v>
      </c>
      <c r="I489" s="9" t="s">
        <v>1377</v>
      </c>
      <c r="J489" s="3" t="s">
        <v>2084</v>
      </c>
      <c r="K489" s="13" t="s">
        <v>1593</v>
      </c>
      <c r="L489" s="14" t="s">
        <v>1594</v>
      </c>
      <c r="M489" s="18">
        <f t="shared" si="17"/>
        <v>2.5810185185185186E-2</v>
      </c>
      <c r="N489">
        <f t="shared" si="18"/>
        <v>11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1595</v>
      </c>
      <c r="H490" s="9" t="s">
        <v>175</v>
      </c>
      <c r="I490" s="9" t="s">
        <v>1377</v>
      </c>
      <c r="J490" s="3" t="s">
        <v>2084</v>
      </c>
      <c r="K490" s="13" t="s">
        <v>1596</v>
      </c>
      <c r="L490" s="14" t="s">
        <v>1597</v>
      </c>
      <c r="M490" s="18">
        <f t="shared" si="17"/>
        <v>2.055555555555566E-2</v>
      </c>
      <c r="N490">
        <f t="shared" si="18"/>
        <v>14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1877</v>
      </c>
      <c r="H491" s="9" t="s">
        <v>175</v>
      </c>
      <c r="I491" s="9" t="s">
        <v>1708</v>
      </c>
      <c r="J491" s="3" t="s">
        <v>2084</v>
      </c>
      <c r="K491" s="13" t="s">
        <v>1878</v>
      </c>
      <c r="L491" s="14" t="s">
        <v>1879</v>
      </c>
      <c r="M491" s="18">
        <f t="shared" si="17"/>
        <v>1.4571759259259243E-2</v>
      </c>
      <c r="N491">
        <f t="shared" si="18"/>
        <v>6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1880</v>
      </c>
      <c r="H492" s="9" t="s">
        <v>175</v>
      </c>
      <c r="I492" s="9" t="s">
        <v>1708</v>
      </c>
      <c r="J492" s="3" t="s">
        <v>2084</v>
      </c>
      <c r="K492" s="13" t="s">
        <v>1881</v>
      </c>
      <c r="L492" s="14" t="s">
        <v>1882</v>
      </c>
      <c r="M492" s="18">
        <f t="shared" si="17"/>
        <v>2.0648148148148138E-2</v>
      </c>
      <c r="N492">
        <f t="shared" si="18"/>
        <v>9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1883</v>
      </c>
      <c r="H493" s="9" t="s">
        <v>175</v>
      </c>
      <c r="I493" s="9" t="s">
        <v>1708</v>
      </c>
      <c r="J493" s="3" t="s">
        <v>2084</v>
      </c>
      <c r="K493" s="13" t="s">
        <v>1884</v>
      </c>
      <c r="L493" s="14" t="s">
        <v>1885</v>
      </c>
      <c r="M493" s="18">
        <f t="shared" si="17"/>
        <v>1.5277777777777835E-2</v>
      </c>
      <c r="N493">
        <f t="shared" si="18"/>
        <v>14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2001</v>
      </c>
      <c r="H494" s="9" t="s">
        <v>175</v>
      </c>
      <c r="I494" s="9" t="s">
        <v>1977</v>
      </c>
      <c r="J494" s="3" t="s">
        <v>2084</v>
      </c>
      <c r="K494" s="13" t="s">
        <v>2002</v>
      </c>
      <c r="L494" s="14" t="s">
        <v>2003</v>
      </c>
      <c r="M494" s="18">
        <f t="shared" si="17"/>
        <v>1.7141203703703645E-2</v>
      </c>
      <c r="N494">
        <f t="shared" si="18"/>
        <v>7</v>
      </c>
    </row>
    <row r="495" spans="1:14" x14ac:dyDescent="0.25">
      <c r="A495" s="11"/>
      <c r="B495" s="12"/>
      <c r="C495" s="9" t="s">
        <v>141</v>
      </c>
      <c r="D495" s="9" t="s">
        <v>142</v>
      </c>
      <c r="E495" s="10" t="s">
        <v>12</v>
      </c>
      <c r="F495" s="5"/>
      <c r="G495" s="5"/>
      <c r="H495" s="5"/>
      <c r="I495" s="5"/>
      <c r="J495" s="6"/>
      <c r="K495" s="7"/>
      <c r="L495" s="8"/>
    </row>
    <row r="496" spans="1:14" x14ac:dyDescent="0.25">
      <c r="A496" s="11"/>
      <c r="B496" s="12"/>
      <c r="C496" s="12"/>
      <c r="D496" s="12"/>
      <c r="E496" s="9" t="s">
        <v>142</v>
      </c>
      <c r="F496" s="9" t="s">
        <v>15</v>
      </c>
      <c r="G496" s="10" t="s">
        <v>12</v>
      </c>
      <c r="H496" s="5"/>
      <c r="I496" s="5"/>
      <c r="J496" s="6"/>
      <c r="K496" s="7"/>
      <c r="L496" s="8"/>
    </row>
    <row r="497" spans="1:14" x14ac:dyDescent="0.25">
      <c r="A497" s="11"/>
      <c r="B497" s="12"/>
      <c r="C497" s="12"/>
      <c r="D497" s="12"/>
      <c r="E497" s="12"/>
      <c r="F497" s="12"/>
      <c r="G497" s="9" t="s">
        <v>368</v>
      </c>
      <c r="H497" s="9" t="s">
        <v>175</v>
      </c>
      <c r="I497" s="9" t="s">
        <v>18</v>
      </c>
      <c r="J497" s="3" t="s">
        <v>2084</v>
      </c>
      <c r="K497" s="13" t="s">
        <v>369</v>
      </c>
      <c r="L497" s="14" t="s">
        <v>370</v>
      </c>
      <c r="M497" s="18">
        <f t="shared" si="17"/>
        <v>1.3587962962962968E-2</v>
      </c>
      <c r="N497">
        <f t="shared" si="18"/>
        <v>1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371</v>
      </c>
      <c r="H498" s="9" t="s">
        <v>175</v>
      </c>
      <c r="I498" s="9" t="s">
        <v>18</v>
      </c>
      <c r="J498" s="3" t="s">
        <v>2084</v>
      </c>
      <c r="K498" s="13" t="s">
        <v>372</v>
      </c>
      <c r="L498" s="14" t="s">
        <v>373</v>
      </c>
      <c r="M498" s="18">
        <f t="shared" si="17"/>
        <v>2.0717592592592565E-2</v>
      </c>
      <c r="N498">
        <f t="shared" si="18"/>
        <v>4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374</v>
      </c>
      <c r="H499" s="9" t="s">
        <v>175</v>
      </c>
      <c r="I499" s="9" t="s">
        <v>18</v>
      </c>
      <c r="J499" s="3" t="s">
        <v>2084</v>
      </c>
      <c r="K499" s="13" t="s">
        <v>375</v>
      </c>
      <c r="L499" s="17" t="s">
        <v>2092</v>
      </c>
      <c r="M499" s="18">
        <f t="shared" si="17"/>
        <v>2.6099537037037157E-2</v>
      </c>
      <c r="N499">
        <f t="shared" si="18"/>
        <v>23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727</v>
      </c>
      <c r="H500" s="9" t="s">
        <v>175</v>
      </c>
      <c r="I500" s="9" t="s">
        <v>493</v>
      </c>
      <c r="J500" s="3" t="s">
        <v>2084</v>
      </c>
      <c r="K500" s="13" t="s">
        <v>728</v>
      </c>
      <c r="L500" s="14" t="s">
        <v>729</v>
      </c>
      <c r="M500" s="18">
        <f t="shared" si="17"/>
        <v>1.9953703703703723E-2</v>
      </c>
      <c r="N500">
        <f t="shared" si="18"/>
        <v>3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1208</v>
      </c>
      <c r="H501" s="9" t="s">
        <v>175</v>
      </c>
      <c r="I501" s="9" t="s">
        <v>989</v>
      </c>
      <c r="J501" s="3" t="s">
        <v>2084</v>
      </c>
      <c r="K501" s="13" t="s">
        <v>1209</v>
      </c>
      <c r="L501" s="14" t="s">
        <v>1210</v>
      </c>
      <c r="M501" s="18">
        <f t="shared" si="17"/>
        <v>1.0682870370370356E-2</v>
      </c>
      <c r="N501">
        <f t="shared" si="18"/>
        <v>2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1211</v>
      </c>
      <c r="H502" s="9" t="s">
        <v>175</v>
      </c>
      <c r="I502" s="9" t="s">
        <v>989</v>
      </c>
      <c r="J502" s="3" t="s">
        <v>2084</v>
      </c>
      <c r="K502" s="13" t="s">
        <v>1212</v>
      </c>
      <c r="L502" s="14" t="s">
        <v>1213</v>
      </c>
      <c r="M502" s="18">
        <f t="shared" si="17"/>
        <v>1.2048611111111107E-2</v>
      </c>
      <c r="N502">
        <f t="shared" si="18"/>
        <v>23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1598</v>
      </c>
      <c r="H503" s="9" t="s">
        <v>175</v>
      </c>
      <c r="I503" s="9" t="s">
        <v>1377</v>
      </c>
      <c r="J503" s="3" t="s">
        <v>2084</v>
      </c>
      <c r="K503" s="13" t="s">
        <v>1599</v>
      </c>
      <c r="L503" s="14" t="s">
        <v>1600</v>
      </c>
      <c r="M503" s="18">
        <f t="shared" si="17"/>
        <v>1.0266203703703708E-2</v>
      </c>
      <c r="N503">
        <f t="shared" si="18"/>
        <v>2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1601</v>
      </c>
      <c r="H504" s="9" t="s">
        <v>175</v>
      </c>
      <c r="I504" s="9" t="s">
        <v>1377</v>
      </c>
      <c r="J504" s="3" t="s">
        <v>2084</v>
      </c>
      <c r="K504" s="13" t="s">
        <v>1602</v>
      </c>
      <c r="L504" s="14" t="s">
        <v>1603</v>
      </c>
      <c r="M504" s="18">
        <f t="shared" si="17"/>
        <v>1.1296296296296249E-2</v>
      </c>
      <c r="N504">
        <f t="shared" si="18"/>
        <v>20</v>
      </c>
    </row>
    <row r="505" spans="1:14" x14ac:dyDescent="0.25">
      <c r="A505" s="11"/>
      <c r="B505" s="12"/>
      <c r="C505" s="12"/>
      <c r="D505" s="12"/>
      <c r="E505" s="9" t="s">
        <v>239</v>
      </c>
      <c r="F505" s="9" t="s">
        <v>15</v>
      </c>
      <c r="G505" s="10" t="s">
        <v>12</v>
      </c>
      <c r="H505" s="5"/>
      <c r="I505" s="5"/>
      <c r="J505" s="6"/>
      <c r="K505" s="7"/>
      <c r="L505" s="8"/>
    </row>
    <row r="506" spans="1:14" x14ac:dyDescent="0.25">
      <c r="A506" s="11"/>
      <c r="B506" s="12"/>
      <c r="C506" s="12"/>
      <c r="D506" s="12"/>
      <c r="E506" s="12"/>
      <c r="F506" s="12"/>
      <c r="G506" s="9" t="s">
        <v>376</v>
      </c>
      <c r="H506" s="9" t="s">
        <v>175</v>
      </c>
      <c r="I506" s="9" t="s">
        <v>18</v>
      </c>
      <c r="J506" s="3" t="s">
        <v>2084</v>
      </c>
      <c r="K506" s="13" t="s">
        <v>377</v>
      </c>
      <c r="L506" s="14" t="s">
        <v>378</v>
      </c>
      <c r="M506" s="18">
        <f t="shared" si="17"/>
        <v>1.3599537037036979E-2</v>
      </c>
      <c r="N506">
        <f t="shared" si="18"/>
        <v>17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730</v>
      </c>
      <c r="H507" s="9" t="s">
        <v>175</v>
      </c>
      <c r="I507" s="9" t="s">
        <v>493</v>
      </c>
      <c r="J507" s="3" t="s">
        <v>2084</v>
      </c>
      <c r="K507" s="13" t="s">
        <v>731</v>
      </c>
      <c r="L507" s="14" t="s">
        <v>732</v>
      </c>
      <c r="M507" s="18">
        <f t="shared" si="17"/>
        <v>1.4178240740740748E-2</v>
      </c>
      <c r="N507">
        <f t="shared" si="18"/>
        <v>1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733</v>
      </c>
      <c r="H508" s="9" t="s">
        <v>175</v>
      </c>
      <c r="I508" s="9" t="s">
        <v>493</v>
      </c>
      <c r="J508" s="3" t="s">
        <v>2084</v>
      </c>
      <c r="K508" s="13" t="s">
        <v>734</v>
      </c>
      <c r="L508" s="14" t="s">
        <v>735</v>
      </c>
      <c r="M508" s="18">
        <f t="shared" si="17"/>
        <v>1.4918981481481408E-2</v>
      </c>
      <c r="N508">
        <f t="shared" si="18"/>
        <v>21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1214</v>
      </c>
      <c r="H509" s="9" t="s">
        <v>175</v>
      </c>
      <c r="I509" s="9" t="s">
        <v>989</v>
      </c>
      <c r="J509" s="3" t="s">
        <v>2084</v>
      </c>
      <c r="K509" s="13" t="s">
        <v>1215</v>
      </c>
      <c r="L509" s="14" t="s">
        <v>1216</v>
      </c>
      <c r="M509" s="18">
        <f t="shared" si="17"/>
        <v>1.429398148148147E-2</v>
      </c>
      <c r="N509">
        <f t="shared" si="18"/>
        <v>1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1886</v>
      </c>
      <c r="H510" s="9" t="s">
        <v>175</v>
      </c>
      <c r="I510" s="9" t="s">
        <v>1708</v>
      </c>
      <c r="J510" s="3" t="s">
        <v>2084</v>
      </c>
      <c r="K510" s="13" t="s">
        <v>1887</v>
      </c>
      <c r="L510" s="14" t="s">
        <v>1888</v>
      </c>
      <c r="M510" s="18">
        <f t="shared" si="17"/>
        <v>1.4513888888888882E-2</v>
      </c>
      <c r="N510">
        <f t="shared" si="18"/>
        <v>6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1889</v>
      </c>
      <c r="H511" s="9" t="s">
        <v>175</v>
      </c>
      <c r="I511" s="9" t="s">
        <v>1708</v>
      </c>
      <c r="J511" s="3" t="s">
        <v>2084</v>
      </c>
      <c r="K511" s="13" t="s">
        <v>1890</v>
      </c>
      <c r="L511" s="14" t="s">
        <v>1891</v>
      </c>
      <c r="M511" s="18">
        <f t="shared" si="17"/>
        <v>1.5497685185185184E-2</v>
      </c>
      <c r="N511">
        <f t="shared" si="18"/>
        <v>10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2049</v>
      </c>
      <c r="H512" s="9" t="s">
        <v>175</v>
      </c>
      <c r="I512" s="9" t="s">
        <v>2043</v>
      </c>
      <c r="J512" s="3" t="s">
        <v>2084</v>
      </c>
      <c r="K512" s="13" t="s">
        <v>2050</v>
      </c>
      <c r="L512" s="14" t="s">
        <v>2051</v>
      </c>
      <c r="M512" s="18">
        <f t="shared" si="17"/>
        <v>1.3506944444444446E-2</v>
      </c>
      <c r="N512">
        <f t="shared" si="18"/>
        <v>18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2052</v>
      </c>
      <c r="H513" s="9" t="s">
        <v>175</v>
      </c>
      <c r="I513" s="9" t="s">
        <v>2043</v>
      </c>
      <c r="J513" s="3" t="s">
        <v>2084</v>
      </c>
      <c r="K513" s="13" t="s">
        <v>2053</v>
      </c>
      <c r="L513" s="14" t="s">
        <v>2054</v>
      </c>
      <c r="M513" s="18">
        <f t="shared" si="17"/>
        <v>1.6099537037036926E-2</v>
      </c>
      <c r="N513">
        <f t="shared" si="18"/>
        <v>22</v>
      </c>
    </row>
    <row r="514" spans="1:14" x14ac:dyDescent="0.25">
      <c r="A514" s="11"/>
      <c r="B514" s="12"/>
      <c r="C514" s="9" t="s">
        <v>736</v>
      </c>
      <c r="D514" s="9" t="s">
        <v>737</v>
      </c>
      <c r="E514" s="9" t="s">
        <v>737</v>
      </c>
      <c r="F514" s="9" t="s">
        <v>15</v>
      </c>
      <c r="G514" s="10" t="s">
        <v>12</v>
      </c>
      <c r="H514" s="5"/>
      <c r="I514" s="5"/>
      <c r="J514" s="6"/>
      <c r="K514" s="7"/>
      <c r="L514" s="8"/>
    </row>
    <row r="515" spans="1:14" x14ac:dyDescent="0.25">
      <c r="A515" s="11"/>
      <c r="B515" s="12"/>
      <c r="C515" s="12"/>
      <c r="D515" s="12"/>
      <c r="E515" s="12"/>
      <c r="F515" s="12"/>
      <c r="G515" s="9" t="s">
        <v>738</v>
      </c>
      <c r="H515" s="9" t="s">
        <v>175</v>
      </c>
      <c r="I515" s="9" t="s">
        <v>493</v>
      </c>
      <c r="J515" s="3" t="s">
        <v>2084</v>
      </c>
      <c r="K515" s="13" t="s">
        <v>739</v>
      </c>
      <c r="L515" s="14" t="s">
        <v>740</v>
      </c>
      <c r="M515" s="18">
        <f t="shared" ref="M515:M578" si="19">L515-K515</f>
        <v>1.6608796296296274E-2</v>
      </c>
      <c r="N515">
        <f t="shared" ref="N515:N578" si="20">HOUR(K515)</f>
        <v>4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741</v>
      </c>
      <c r="H516" s="9" t="s">
        <v>175</v>
      </c>
      <c r="I516" s="9" t="s">
        <v>493</v>
      </c>
      <c r="J516" s="3" t="s">
        <v>2084</v>
      </c>
      <c r="K516" s="13" t="s">
        <v>742</v>
      </c>
      <c r="L516" s="14" t="s">
        <v>743</v>
      </c>
      <c r="M516" s="18">
        <f t="shared" si="19"/>
        <v>3.3043981481481521E-2</v>
      </c>
      <c r="N516">
        <f t="shared" si="20"/>
        <v>11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1217</v>
      </c>
      <c r="H517" s="9" t="s">
        <v>175</v>
      </c>
      <c r="I517" s="9" t="s">
        <v>989</v>
      </c>
      <c r="J517" s="3" t="s">
        <v>2084</v>
      </c>
      <c r="K517" s="13" t="s">
        <v>1218</v>
      </c>
      <c r="L517" s="14" t="s">
        <v>1219</v>
      </c>
      <c r="M517" s="18">
        <f t="shared" si="19"/>
        <v>2.1435185185185224E-2</v>
      </c>
      <c r="N517">
        <f t="shared" si="20"/>
        <v>3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1604</v>
      </c>
      <c r="H518" s="9" t="s">
        <v>175</v>
      </c>
      <c r="I518" s="9" t="s">
        <v>1377</v>
      </c>
      <c r="J518" s="3" t="s">
        <v>2084</v>
      </c>
      <c r="K518" s="13" t="s">
        <v>1605</v>
      </c>
      <c r="L518" s="14" t="s">
        <v>1606</v>
      </c>
      <c r="M518" s="18">
        <f t="shared" si="19"/>
        <v>1.6574074074074088E-2</v>
      </c>
      <c r="N518">
        <f t="shared" si="20"/>
        <v>2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1607</v>
      </c>
      <c r="H519" s="9" t="s">
        <v>175</v>
      </c>
      <c r="I519" s="9" t="s">
        <v>1377</v>
      </c>
      <c r="J519" s="3" t="s">
        <v>2084</v>
      </c>
      <c r="K519" s="13" t="s">
        <v>1608</v>
      </c>
      <c r="L519" s="14" t="s">
        <v>1609</v>
      </c>
      <c r="M519" s="18">
        <f t="shared" si="19"/>
        <v>3.2199074074074074E-2</v>
      </c>
      <c r="N519">
        <f t="shared" si="20"/>
        <v>3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1892</v>
      </c>
      <c r="H520" s="9" t="s">
        <v>175</v>
      </c>
      <c r="I520" s="9" t="s">
        <v>1708</v>
      </c>
      <c r="J520" s="3" t="s">
        <v>2084</v>
      </c>
      <c r="K520" s="13" t="s">
        <v>1893</v>
      </c>
      <c r="L520" s="14" t="s">
        <v>1894</v>
      </c>
      <c r="M520" s="18">
        <f t="shared" si="19"/>
        <v>1.5949074074074074E-2</v>
      </c>
      <c r="N520">
        <f t="shared" si="20"/>
        <v>1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1895</v>
      </c>
      <c r="H521" s="9" t="s">
        <v>175</v>
      </c>
      <c r="I521" s="9" t="s">
        <v>1708</v>
      </c>
      <c r="J521" s="3" t="s">
        <v>2084</v>
      </c>
      <c r="K521" s="13" t="s">
        <v>1896</v>
      </c>
      <c r="L521" s="14" t="s">
        <v>1897</v>
      </c>
      <c r="M521" s="18">
        <f t="shared" si="19"/>
        <v>1.439814814814816E-2</v>
      </c>
      <c r="N521">
        <f t="shared" si="20"/>
        <v>3</v>
      </c>
    </row>
    <row r="522" spans="1:14" x14ac:dyDescent="0.25">
      <c r="A522" s="11"/>
      <c r="B522" s="12"/>
      <c r="C522" s="9" t="s">
        <v>379</v>
      </c>
      <c r="D522" s="9" t="s">
        <v>380</v>
      </c>
      <c r="E522" s="9" t="s">
        <v>380</v>
      </c>
      <c r="F522" s="9" t="s">
        <v>15</v>
      </c>
      <c r="G522" s="10" t="s">
        <v>12</v>
      </c>
      <c r="H522" s="5"/>
      <c r="I522" s="5"/>
      <c r="J522" s="6"/>
      <c r="K522" s="7"/>
      <c r="L522" s="8"/>
    </row>
    <row r="523" spans="1:14" x14ac:dyDescent="0.25">
      <c r="A523" s="11"/>
      <c r="B523" s="12"/>
      <c r="C523" s="12"/>
      <c r="D523" s="12"/>
      <c r="E523" s="12"/>
      <c r="F523" s="12"/>
      <c r="G523" s="9" t="s">
        <v>381</v>
      </c>
      <c r="H523" s="9" t="s">
        <v>175</v>
      </c>
      <c r="I523" s="9" t="s">
        <v>18</v>
      </c>
      <c r="J523" s="3" t="s">
        <v>2084</v>
      </c>
      <c r="K523" s="13" t="s">
        <v>382</v>
      </c>
      <c r="L523" s="14" t="s">
        <v>383</v>
      </c>
      <c r="M523" s="18">
        <f t="shared" si="19"/>
        <v>1.9444444444444459E-2</v>
      </c>
      <c r="N523">
        <f t="shared" si="20"/>
        <v>3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384</v>
      </c>
      <c r="H524" s="9" t="s">
        <v>175</v>
      </c>
      <c r="I524" s="9" t="s">
        <v>18</v>
      </c>
      <c r="J524" s="3" t="s">
        <v>2084</v>
      </c>
      <c r="K524" s="13" t="s">
        <v>385</v>
      </c>
      <c r="L524" s="14" t="s">
        <v>386</v>
      </c>
      <c r="M524" s="18">
        <f t="shared" si="19"/>
        <v>4.3865740740740705E-2</v>
      </c>
      <c r="N524">
        <f t="shared" si="20"/>
        <v>5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387</v>
      </c>
      <c r="H525" s="9" t="s">
        <v>175</v>
      </c>
      <c r="I525" s="9" t="s">
        <v>18</v>
      </c>
      <c r="J525" s="3" t="s">
        <v>2084</v>
      </c>
      <c r="K525" s="13" t="s">
        <v>388</v>
      </c>
      <c r="L525" s="14" t="s">
        <v>389</v>
      </c>
      <c r="M525" s="18">
        <f t="shared" si="19"/>
        <v>2.6018518518518496E-2</v>
      </c>
      <c r="N525">
        <f t="shared" si="20"/>
        <v>10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390</v>
      </c>
      <c r="H526" s="9" t="s">
        <v>175</v>
      </c>
      <c r="I526" s="9" t="s">
        <v>18</v>
      </c>
      <c r="J526" s="3" t="s">
        <v>2084</v>
      </c>
      <c r="K526" s="13" t="s">
        <v>391</v>
      </c>
      <c r="L526" s="14" t="s">
        <v>392</v>
      </c>
      <c r="M526" s="18">
        <f t="shared" si="19"/>
        <v>2.0752314814814765E-2</v>
      </c>
      <c r="N526">
        <f t="shared" si="20"/>
        <v>14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393</v>
      </c>
      <c r="H527" s="9" t="s">
        <v>175</v>
      </c>
      <c r="I527" s="9" t="s">
        <v>18</v>
      </c>
      <c r="J527" s="3" t="s">
        <v>2084</v>
      </c>
      <c r="K527" s="13" t="s">
        <v>394</v>
      </c>
      <c r="L527" s="14" t="s">
        <v>395</v>
      </c>
      <c r="M527" s="18">
        <f t="shared" si="19"/>
        <v>2.1342592592592524E-2</v>
      </c>
      <c r="N527">
        <f t="shared" si="20"/>
        <v>19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396</v>
      </c>
      <c r="H528" s="9" t="s">
        <v>175</v>
      </c>
      <c r="I528" s="9" t="s">
        <v>18</v>
      </c>
      <c r="J528" s="3" t="s">
        <v>2084</v>
      </c>
      <c r="K528" s="13" t="s">
        <v>397</v>
      </c>
      <c r="L528" s="14" t="s">
        <v>398</v>
      </c>
      <c r="M528" s="18">
        <f t="shared" si="19"/>
        <v>1.777777777777767E-2</v>
      </c>
      <c r="N528">
        <f t="shared" si="20"/>
        <v>20</v>
      </c>
    </row>
    <row r="529" spans="1:15" x14ac:dyDescent="0.25">
      <c r="A529" s="11"/>
      <c r="B529" s="12"/>
      <c r="C529" s="12"/>
      <c r="D529" s="12"/>
      <c r="E529" s="12"/>
      <c r="F529" s="12"/>
      <c r="G529" s="9" t="s">
        <v>399</v>
      </c>
      <c r="H529" s="9" t="s">
        <v>175</v>
      </c>
      <c r="I529" s="9" t="s">
        <v>18</v>
      </c>
      <c r="J529" s="3" t="s">
        <v>2084</v>
      </c>
      <c r="K529" s="13" t="s">
        <v>400</v>
      </c>
      <c r="L529" s="14" t="s">
        <v>401</v>
      </c>
      <c r="M529" s="18">
        <f t="shared" si="19"/>
        <v>1.6932870370370279E-2</v>
      </c>
      <c r="N529">
        <f t="shared" si="20"/>
        <v>23</v>
      </c>
    </row>
    <row r="530" spans="1:15" x14ac:dyDescent="0.25">
      <c r="A530" s="11"/>
      <c r="B530" s="12"/>
      <c r="C530" s="12"/>
      <c r="D530" s="12"/>
      <c r="E530" s="12"/>
      <c r="F530" s="12"/>
      <c r="G530" s="9" t="s">
        <v>402</v>
      </c>
      <c r="H530" s="9" t="s">
        <v>175</v>
      </c>
      <c r="I530" s="9" t="s">
        <v>18</v>
      </c>
      <c r="J530" s="3" t="s">
        <v>2084</v>
      </c>
      <c r="K530" s="13" t="s">
        <v>403</v>
      </c>
      <c r="L530" s="17" t="s">
        <v>2093</v>
      </c>
      <c r="M530" s="18">
        <f t="shared" si="19"/>
        <v>2.0173611111111156E-2</v>
      </c>
      <c r="N530">
        <f t="shared" si="20"/>
        <v>23</v>
      </c>
    </row>
    <row r="531" spans="1:15" x14ac:dyDescent="0.25">
      <c r="A531" s="11"/>
      <c r="B531" s="12"/>
      <c r="C531" s="12"/>
      <c r="D531" s="12"/>
      <c r="E531" s="12"/>
      <c r="F531" s="12"/>
      <c r="G531" s="9" t="s">
        <v>744</v>
      </c>
      <c r="H531" s="9" t="s">
        <v>175</v>
      </c>
      <c r="I531" s="9" t="s">
        <v>493</v>
      </c>
      <c r="J531" s="3" t="s">
        <v>2084</v>
      </c>
      <c r="K531" s="13" t="s">
        <v>745</v>
      </c>
      <c r="L531" s="14" t="s">
        <v>746</v>
      </c>
      <c r="M531" s="18">
        <f t="shared" si="19"/>
        <v>1.5555555555555559E-2</v>
      </c>
      <c r="N531">
        <v>0</v>
      </c>
      <c r="O531" s="20">
        <v>1.5277777777777777E-2</v>
      </c>
    </row>
    <row r="532" spans="1:15" x14ac:dyDescent="0.25">
      <c r="A532" s="11"/>
      <c r="B532" s="12"/>
      <c r="C532" s="12"/>
      <c r="D532" s="12"/>
      <c r="E532" s="12"/>
      <c r="F532" s="12"/>
      <c r="G532" s="9" t="s">
        <v>747</v>
      </c>
      <c r="H532" s="9" t="s">
        <v>175</v>
      </c>
      <c r="I532" s="9" t="s">
        <v>493</v>
      </c>
      <c r="J532" s="3" t="s">
        <v>2084</v>
      </c>
      <c r="K532" s="13" t="s">
        <v>748</v>
      </c>
      <c r="L532" s="14" t="s">
        <v>749</v>
      </c>
      <c r="M532" s="18">
        <f t="shared" si="19"/>
        <v>1.8564814814814812E-2</v>
      </c>
      <c r="N532">
        <f t="shared" si="20"/>
        <v>3</v>
      </c>
    </row>
    <row r="533" spans="1:15" x14ac:dyDescent="0.25">
      <c r="A533" s="11"/>
      <c r="B533" s="12"/>
      <c r="C533" s="12"/>
      <c r="D533" s="12"/>
      <c r="E533" s="12"/>
      <c r="F533" s="12"/>
      <c r="G533" s="9" t="s">
        <v>750</v>
      </c>
      <c r="H533" s="9" t="s">
        <v>175</v>
      </c>
      <c r="I533" s="9" t="s">
        <v>493</v>
      </c>
      <c r="J533" s="3" t="s">
        <v>2084</v>
      </c>
      <c r="K533" s="13" t="s">
        <v>751</v>
      </c>
      <c r="L533" s="14" t="s">
        <v>752</v>
      </c>
      <c r="M533" s="18">
        <f t="shared" si="19"/>
        <v>1.7800925925925942E-2</v>
      </c>
      <c r="N533">
        <f t="shared" si="20"/>
        <v>5</v>
      </c>
    </row>
    <row r="534" spans="1:15" x14ac:dyDescent="0.25">
      <c r="A534" s="11"/>
      <c r="B534" s="12"/>
      <c r="C534" s="12"/>
      <c r="D534" s="12"/>
      <c r="E534" s="12"/>
      <c r="F534" s="12"/>
      <c r="G534" s="9" t="s">
        <v>753</v>
      </c>
      <c r="H534" s="9" t="s">
        <v>175</v>
      </c>
      <c r="I534" s="9" t="s">
        <v>493</v>
      </c>
      <c r="J534" s="3" t="s">
        <v>2084</v>
      </c>
      <c r="K534" s="13" t="s">
        <v>754</v>
      </c>
      <c r="L534" s="14" t="s">
        <v>755</v>
      </c>
      <c r="M534" s="18">
        <f t="shared" si="19"/>
        <v>3.7951388888888909E-2</v>
      </c>
      <c r="N534">
        <f t="shared" si="20"/>
        <v>5</v>
      </c>
    </row>
    <row r="535" spans="1:15" x14ac:dyDescent="0.25">
      <c r="A535" s="11"/>
      <c r="B535" s="12"/>
      <c r="C535" s="12"/>
      <c r="D535" s="12"/>
      <c r="E535" s="12"/>
      <c r="F535" s="12"/>
      <c r="G535" s="9" t="s">
        <v>756</v>
      </c>
      <c r="H535" s="9" t="s">
        <v>175</v>
      </c>
      <c r="I535" s="9" t="s">
        <v>493</v>
      </c>
      <c r="J535" s="3" t="s">
        <v>2084</v>
      </c>
      <c r="K535" s="13" t="s">
        <v>757</v>
      </c>
      <c r="L535" s="14" t="s">
        <v>758</v>
      </c>
      <c r="M535" s="18">
        <f t="shared" si="19"/>
        <v>3.6400462962962954E-2</v>
      </c>
      <c r="N535">
        <f t="shared" si="20"/>
        <v>11</v>
      </c>
    </row>
    <row r="536" spans="1:15" x14ac:dyDescent="0.25">
      <c r="A536" s="11"/>
      <c r="B536" s="12"/>
      <c r="C536" s="12"/>
      <c r="D536" s="12"/>
      <c r="E536" s="12"/>
      <c r="F536" s="12"/>
      <c r="G536" s="9" t="s">
        <v>759</v>
      </c>
      <c r="H536" s="9" t="s">
        <v>175</v>
      </c>
      <c r="I536" s="9" t="s">
        <v>493</v>
      </c>
      <c r="J536" s="3" t="s">
        <v>2084</v>
      </c>
      <c r="K536" s="13" t="s">
        <v>760</v>
      </c>
      <c r="L536" s="14" t="s">
        <v>761</v>
      </c>
      <c r="M536" s="18">
        <f t="shared" si="19"/>
        <v>3.0416666666666758E-2</v>
      </c>
      <c r="N536">
        <f t="shared" si="20"/>
        <v>15</v>
      </c>
    </row>
    <row r="537" spans="1:15" x14ac:dyDescent="0.25">
      <c r="A537" s="11"/>
      <c r="B537" s="12"/>
      <c r="C537" s="12"/>
      <c r="D537" s="12"/>
      <c r="E537" s="12"/>
      <c r="F537" s="12"/>
      <c r="G537" s="9" t="s">
        <v>762</v>
      </c>
      <c r="H537" s="9" t="s">
        <v>175</v>
      </c>
      <c r="I537" s="9" t="s">
        <v>493</v>
      </c>
      <c r="J537" s="3" t="s">
        <v>2084</v>
      </c>
      <c r="K537" s="13" t="s">
        <v>763</v>
      </c>
      <c r="L537" s="14" t="s">
        <v>764</v>
      </c>
      <c r="M537" s="18">
        <f t="shared" si="19"/>
        <v>1.6689814814814796E-2</v>
      </c>
      <c r="N537">
        <f t="shared" si="20"/>
        <v>20</v>
      </c>
    </row>
    <row r="538" spans="1:15" x14ac:dyDescent="0.25">
      <c r="A538" s="11"/>
      <c r="B538" s="12"/>
      <c r="C538" s="12"/>
      <c r="D538" s="12"/>
      <c r="E538" s="12"/>
      <c r="F538" s="12"/>
      <c r="G538" s="9" t="s">
        <v>765</v>
      </c>
      <c r="H538" s="9" t="s">
        <v>175</v>
      </c>
      <c r="I538" s="9" t="s">
        <v>493</v>
      </c>
      <c r="J538" s="3" t="s">
        <v>2084</v>
      </c>
      <c r="K538" s="13" t="s">
        <v>766</v>
      </c>
      <c r="L538" s="14" t="s">
        <v>767</v>
      </c>
      <c r="M538" s="18">
        <f t="shared" si="19"/>
        <v>1.7384259259259238E-2</v>
      </c>
      <c r="N538">
        <f t="shared" si="20"/>
        <v>21</v>
      </c>
    </row>
    <row r="539" spans="1:15" x14ac:dyDescent="0.25">
      <c r="A539" s="11"/>
      <c r="B539" s="12"/>
      <c r="C539" s="12"/>
      <c r="D539" s="12"/>
      <c r="E539" s="12"/>
      <c r="F539" s="12"/>
      <c r="G539" s="9" t="s">
        <v>768</v>
      </c>
      <c r="H539" s="9" t="s">
        <v>175</v>
      </c>
      <c r="I539" s="9" t="s">
        <v>493</v>
      </c>
      <c r="J539" s="3" t="s">
        <v>2084</v>
      </c>
      <c r="K539" s="13" t="s">
        <v>769</v>
      </c>
      <c r="L539" s="14" t="s">
        <v>770</v>
      </c>
      <c r="M539" s="18">
        <f t="shared" si="19"/>
        <v>1.6435185185185275E-2</v>
      </c>
      <c r="N539">
        <f t="shared" si="20"/>
        <v>23</v>
      </c>
    </row>
    <row r="540" spans="1:15" x14ac:dyDescent="0.25">
      <c r="A540" s="11"/>
      <c r="B540" s="12"/>
      <c r="C540" s="12"/>
      <c r="D540" s="12"/>
      <c r="E540" s="12"/>
      <c r="F540" s="12"/>
      <c r="G540" s="9" t="s">
        <v>1220</v>
      </c>
      <c r="H540" s="9" t="s">
        <v>175</v>
      </c>
      <c r="I540" s="9" t="s">
        <v>989</v>
      </c>
      <c r="J540" s="3" t="s">
        <v>2084</v>
      </c>
      <c r="K540" s="13" t="s">
        <v>1221</v>
      </c>
      <c r="L540" s="14" t="s">
        <v>1222</v>
      </c>
      <c r="M540" s="18">
        <f t="shared" si="19"/>
        <v>1.4467592592592591E-2</v>
      </c>
      <c r="N540">
        <v>0</v>
      </c>
      <c r="O540" s="20">
        <v>1.3888888888888888E-2</v>
      </c>
    </row>
    <row r="541" spans="1:15" x14ac:dyDescent="0.25">
      <c r="A541" s="11"/>
      <c r="B541" s="12"/>
      <c r="C541" s="12"/>
      <c r="D541" s="12"/>
      <c r="E541" s="12"/>
      <c r="F541" s="12"/>
      <c r="G541" s="9" t="s">
        <v>1223</v>
      </c>
      <c r="H541" s="9" t="s">
        <v>175</v>
      </c>
      <c r="I541" s="9" t="s">
        <v>989</v>
      </c>
      <c r="J541" s="3" t="s">
        <v>2084</v>
      </c>
      <c r="K541" s="13" t="s">
        <v>1224</v>
      </c>
      <c r="L541" s="14" t="s">
        <v>1225</v>
      </c>
      <c r="M541" s="18">
        <f t="shared" si="19"/>
        <v>1.7083333333333325E-2</v>
      </c>
      <c r="N541">
        <f t="shared" si="20"/>
        <v>2</v>
      </c>
    </row>
    <row r="542" spans="1:15" x14ac:dyDescent="0.25">
      <c r="A542" s="11"/>
      <c r="B542" s="12"/>
      <c r="C542" s="12"/>
      <c r="D542" s="12"/>
      <c r="E542" s="12"/>
      <c r="F542" s="12"/>
      <c r="G542" s="9" t="s">
        <v>1226</v>
      </c>
      <c r="H542" s="9" t="s">
        <v>175</v>
      </c>
      <c r="I542" s="9" t="s">
        <v>989</v>
      </c>
      <c r="J542" s="3" t="s">
        <v>2084</v>
      </c>
      <c r="K542" s="13" t="s">
        <v>1227</v>
      </c>
      <c r="L542" s="14" t="s">
        <v>1228</v>
      </c>
      <c r="M542" s="18">
        <f t="shared" si="19"/>
        <v>1.5439814814814823E-2</v>
      </c>
      <c r="N542">
        <f t="shared" si="20"/>
        <v>3</v>
      </c>
    </row>
    <row r="543" spans="1:15" x14ac:dyDescent="0.25">
      <c r="A543" s="11"/>
      <c r="B543" s="12"/>
      <c r="C543" s="12"/>
      <c r="D543" s="12"/>
      <c r="E543" s="12"/>
      <c r="F543" s="12"/>
      <c r="G543" s="9" t="s">
        <v>1229</v>
      </c>
      <c r="H543" s="9" t="s">
        <v>175</v>
      </c>
      <c r="I543" s="9" t="s">
        <v>989</v>
      </c>
      <c r="J543" s="3" t="s">
        <v>2084</v>
      </c>
      <c r="K543" s="13" t="s">
        <v>1230</v>
      </c>
      <c r="L543" s="14" t="s">
        <v>1231</v>
      </c>
      <c r="M543" s="18">
        <f t="shared" si="19"/>
        <v>3.6377314814814793E-2</v>
      </c>
      <c r="N543">
        <f t="shared" si="20"/>
        <v>4</v>
      </c>
    </row>
    <row r="544" spans="1:15" x14ac:dyDescent="0.25">
      <c r="A544" s="11"/>
      <c r="B544" s="12"/>
      <c r="C544" s="12"/>
      <c r="D544" s="12"/>
      <c r="E544" s="12"/>
      <c r="F544" s="12"/>
      <c r="G544" s="9" t="s">
        <v>1232</v>
      </c>
      <c r="H544" s="9" t="s">
        <v>175</v>
      </c>
      <c r="I544" s="9" t="s">
        <v>989</v>
      </c>
      <c r="J544" s="3" t="s">
        <v>2084</v>
      </c>
      <c r="K544" s="13" t="s">
        <v>1233</v>
      </c>
      <c r="L544" s="14" t="s">
        <v>1234</v>
      </c>
      <c r="M544" s="18">
        <f t="shared" si="19"/>
        <v>2.8668981481481476E-2</v>
      </c>
      <c r="N544">
        <f t="shared" si="20"/>
        <v>5</v>
      </c>
    </row>
    <row r="545" spans="1:15" x14ac:dyDescent="0.25">
      <c r="A545" s="11"/>
      <c r="B545" s="12"/>
      <c r="C545" s="12"/>
      <c r="D545" s="12"/>
      <c r="E545" s="12"/>
      <c r="F545" s="12"/>
      <c r="G545" s="9" t="s">
        <v>1235</v>
      </c>
      <c r="H545" s="9" t="s">
        <v>175</v>
      </c>
      <c r="I545" s="9" t="s">
        <v>989</v>
      </c>
      <c r="J545" s="3" t="s">
        <v>2084</v>
      </c>
      <c r="K545" s="13" t="s">
        <v>1236</v>
      </c>
      <c r="L545" s="14" t="s">
        <v>1237</v>
      </c>
      <c r="M545" s="18">
        <f t="shared" si="19"/>
        <v>6.633101851851847E-2</v>
      </c>
      <c r="N545">
        <f t="shared" si="20"/>
        <v>9</v>
      </c>
    </row>
    <row r="546" spans="1:15" x14ac:dyDescent="0.25">
      <c r="A546" s="11"/>
      <c r="B546" s="12"/>
      <c r="C546" s="12"/>
      <c r="D546" s="12"/>
      <c r="E546" s="12"/>
      <c r="F546" s="12"/>
      <c r="G546" s="9" t="s">
        <v>1238</v>
      </c>
      <c r="H546" s="9" t="s">
        <v>175</v>
      </c>
      <c r="I546" s="9" t="s">
        <v>989</v>
      </c>
      <c r="J546" s="3" t="s">
        <v>2084</v>
      </c>
      <c r="K546" s="13" t="s">
        <v>1239</v>
      </c>
      <c r="L546" s="17" t="s">
        <v>2096</v>
      </c>
      <c r="M546" s="18">
        <f t="shared" si="19"/>
        <v>1.7893518518518503E-2</v>
      </c>
      <c r="N546">
        <f t="shared" si="20"/>
        <v>23</v>
      </c>
    </row>
    <row r="547" spans="1:15" x14ac:dyDescent="0.25">
      <c r="A547" s="11"/>
      <c r="B547" s="12"/>
      <c r="C547" s="12"/>
      <c r="D547" s="12"/>
      <c r="E547" s="12"/>
      <c r="F547" s="12"/>
      <c r="G547" s="9" t="s">
        <v>1610</v>
      </c>
      <c r="H547" s="9" t="s">
        <v>175</v>
      </c>
      <c r="I547" s="9" t="s">
        <v>1377</v>
      </c>
      <c r="J547" s="3" t="s">
        <v>2084</v>
      </c>
      <c r="K547" s="13" t="s">
        <v>1611</v>
      </c>
      <c r="L547" s="14" t="s">
        <v>1612</v>
      </c>
      <c r="M547" s="18">
        <f t="shared" si="19"/>
        <v>2.3865740740740743E-2</v>
      </c>
      <c r="N547">
        <f t="shared" si="20"/>
        <v>5</v>
      </c>
    </row>
    <row r="548" spans="1:15" x14ac:dyDescent="0.25">
      <c r="A548" s="11"/>
      <c r="B548" s="12"/>
      <c r="C548" s="12"/>
      <c r="D548" s="12"/>
      <c r="E548" s="12"/>
      <c r="F548" s="12"/>
      <c r="G548" s="9" t="s">
        <v>1898</v>
      </c>
      <c r="H548" s="9" t="s">
        <v>175</v>
      </c>
      <c r="I548" s="9" t="s">
        <v>1708</v>
      </c>
      <c r="J548" s="3" t="s">
        <v>2084</v>
      </c>
      <c r="K548" s="13" t="s">
        <v>1899</v>
      </c>
      <c r="L548" s="14" t="s">
        <v>1900</v>
      </c>
      <c r="M548" s="18">
        <f t="shared" si="19"/>
        <v>2.1724537037037035E-2</v>
      </c>
      <c r="N548">
        <v>0</v>
      </c>
      <c r="O548" s="20">
        <v>2.1527777777777781E-2</v>
      </c>
    </row>
    <row r="549" spans="1:15" x14ac:dyDescent="0.25">
      <c r="A549" s="11"/>
      <c r="B549" s="12"/>
      <c r="C549" s="12"/>
      <c r="D549" s="12"/>
      <c r="E549" s="12"/>
      <c r="F549" s="12"/>
      <c r="G549" s="9" t="s">
        <v>1901</v>
      </c>
      <c r="H549" s="9" t="s">
        <v>175</v>
      </c>
      <c r="I549" s="9" t="s">
        <v>1708</v>
      </c>
      <c r="J549" s="3" t="s">
        <v>2084</v>
      </c>
      <c r="K549" s="13" t="s">
        <v>1902</v>
      </c>
      <c r="L549" s="14" t="s">
        <v>1903</v>
      </c>
      <c r="M549" s="18">
        <f t="shared" si="19"/>
        <v>1.4791666666666675E-2</v>
      </c>
      <c r="N549">
        <f t="shared" si="20"/>
        <v>5</v>
      </c>
    </row>
    <row r="550" spans="1:15" x14ac:dyDescent="0.25">
      <c r="A550" s="11"/>
      <c r="B550" s="12"/>
      <c r="C550" s="12"/>
      <c r="D550" s="12"/>
      <c r="E550" s="12"/>
      <c r="F550" s="12"/>
      <c r="G550" s="9" t="s">
        <v>1904</v>
      </c>
      <c r="H550" s="9" t="s">
        <v>175</v>
      </c>
      <c r="I550" s="9" t="s">
        <v>1708</v>
      </c>
      <c r="J550" s="3" t="s">
        <v>2084</v>
      </c>
      <c r="K550" s="13" t="s">
        <v>1905</v>
      </c>
      <c r="L550" s="14" t="s">
        <v>1906</v>
      </c>
      <c r="M550" s="18">
        <f t="shared" si="19"/>
        <v>3.8437499999999902E-2</v>
      </c>
      <c r="N550">
        <f t="shared" si="20"/>
        <v>21</v>
      </c>
    </row>
    <row r="551" spans="1:15" x14ac:dyDescent="0.25">
      <c r="A551" s="11"/>
      <c r="B551" s="12"/>
      <c r="C551" s="12"/>
      <c r="D551" s="12"/>
      <c r="E551" s="12"/>
      <c r="F551" s="12"/>
      <c r="G551" s="9" t="s">
        <v>2004</v>
      </c>
      <c r="H551" s="9" t="s">
        <v>175</v>
      </c>
      <c r="I551" s="9" t="s">
        <v>1977</v>
      </c>
      <c r="J551" s="3" t="s">
        <v>2084</v>
      </c>
      <c r="K551" s="13" t="s">
        <v>2005</v>
      </c>
      <c r="L551" s="14" t="s">
        <v>2006</v>
      </c>
      <c r="M551" s="18">
        <f t="shared" si="19"/>
        <v>1.7442129629629634E-2</v>
      </c>
      <c r="N551">
        <v>0</v>
      </c>
      <c r="O551" s="20">
        <v>1.7361111111111112E-2</v>
      </c>
    </row>
    <row r="552" spans="1:15" x14ac:dyDescent="0.25">
      <c r="A552" s="11"/>
      <c r="B552" s="12"/>
      <c r="C552" s="12"/>
      <c r="D552" s="12"/>
      <c r="E552" s="12"/>
      <c r="F552" s="12"/>
      <c r="G552" s="9" t="s">
        <v>2007</v>
      </c>
      <c r="H552" s="9" t="s">
        <v>175</v>
      </c>
      <c r="I552" s="9" t="s">
        <v>1977</v>
      </c>
      <c r="J552" s="3" t="s">
        <v>2084</v>
      </c>
      <c r="K552" s="13" t="s">
        <v>2008</v>
      </c>
      <c r="L552" s="14" t="s">
        <v>2009</v>
      </c>
      <c r="M552" s="18">
        <f t="shared" si="19"/>
        <v>2.0833333333333343E-2</v>
      </c>
      <c r="N552">
        <f t="shared" si="20"/>
        <v>3</v>
      </c>
    </row>
    <row r="553" spans="1:15" x14ac:dyDescent="0.25">
      <c r="A553" s="11"/>
      <c r="B553" s="12"/>
      <c r="C553" s="12"/>
      <c r="D553" s="12"/>
      <c r="E553" s="12"/>
      <c r="F553" s="12"/>
      <c r="G553" s="9" t="s">
        <v>2010</v>
      </c>
      <c r="H553" s="9" t="s">
        <v>175</v>
      </c>
      <c r="I553" s="9" t="s">
        <v>1977</v>
      </c>
      <c r="J553" s="3" t="s">
        <v>2084</v>
      </c>
      <c r="K553" s="13" t="s">
        <v>2011</v>
      </c>
      <c r="L553" s="14" t="s">
        <v>2012</v>
      </c>
      <c r="M553" s="18">
        <f t="shared" si="19"/>
        <v>1.6018518518518543E-2</v>
      </c>
      <c r="N553">
        <f t="shared" si="20"/>
        <v>4</v>
      </c>
    </row>
    <row r="554" spans="1:15" x14ac:dyDescent="0.25">
      <c r="A554" s="11"/>
      <c r="B554" s="12"/>
      <c r="C554" s="12"/>
      <c r="D554" s="12"/>
      <c r="E554" s="12"/>
      <c r="F554" s="12"/>
      <c r="G554" s="9" t="s">
        <v>2013</v>
      </c>
      <c r="H554" s="9" t="s">
        <v>175</v>
      </c>
      <c r="I554" s="9" t="s">
        <v>1977</v>
      </c>
      <c r="J554" s="3" t="s">
        <v>2084</v>
      </c>
      <c r="K554" s="13" t="s">
        <v>2014</v>
      </c>
      <c r="L554" s="14" t="s">
        <v>2015</v>
      </c>
      <c r="M554" s="18">
        <f t="shared" si="19"/>
        <v>1.3692129629629624E-2</v>
      </c>
      <c r="N554">
        <f t="shared" si="20"/>
        <v>5</v>
      </c>
    </row>
    <row r="555" spans="1:15" x14ac:dyDescent="0.25">
      <c r="A555" s="11"/>
      <c r="B555" s="12"/>
      <c r="C555" s="12"/>
      <c r="D555" s="12"/>
      <c r="E555" s="12"/>
      <c r="F555" s="12"/>
      <c r="G555" s="9" t="s">
        <v>2016</v>
      </c>
      <c r="H555" s="9" t="s">
        <v>175</v>
      </c>
      <c r="I555" s="9" t="s">
        <v>1977</v>
      </c>
      <c r="J555" s="3" t="s">
        <v>2084</v>
      </c>
      <c r="K555" s="13" t="s">
        <v>2017</v>
      </c>
      <c r="L555" s="14" t="s">
        <v>2018</v>
      </c>
      <c r="M555" s="18">
        <f t="shared" si="19"/>
        <v>1.8541666666666679E-2</v>
      </c>
      <c r="N555">
        <f t="shared" si="20"/>
        <v>13</v>
      </c>
    </row>
    <row r="556" spans="1:15" x14ac:dyDescent="0.25">
      <c r="A556" s="11"/>
      <c r="B556" s="12"/>
      <c r="C556" s="12"/>
      <c r="D556" s="12"/>
      <c r="E556" s="12"/>
      <c r="F556" s="12"/>
      <c r="G556" s="9" t="s">
        <v>2019</v>
      </c>
      <c r="H556" s="9" t="s">
        <v>175</v>
      </c>
      <c r="I556" s="9" t="s">
        <v>1977</v>
      </c>
      <c r="J556" s="3" t="s">
        <v>2084</v>
      </c>
      <c r="K556" s="13" t="s">
        <v>2020</v>
      </c>
      <c r="L556" s="14" t="s">
        <v>2021</v>
      </c>
      <c r="M556" s="18">
        <f t="shared" si="19"/>
        <v>1.634259259259252E-2</v>
      </c>
      <c r="N556">
        <f t="shared" si="20"/>
        <v>14</v>
      </c>
    </row>
    <row r="557" spans="1:15" x14ac:dyDescent="0.25">
      <c r="A557" s="11"/>
      <c r="B557" s="12"/>
      <c r="C557" s="12"/>
      <c r="D557" s="12"/>
      <c r="E557" s="12"/>
      <c r="F557" s="12"/>
      <c r="G557" s="9" t="s">
        <v>2022</v>
      </c>
      <c r="H557" s="9" t="s">
        <v>175</v>
      </c>
      <c r="I557" s="9" t="s">
        <v>1977</v>
      </c>
      <c r="J557" s="3" t="s">
        <v>2084</v>
      </c>
      <c r="K557" s="13" t="s">
        <v>2023</v>
      </c>
      <c r="L557" s="14" t="s">
        <v>2024</v>
      </c>
      <c r="M557" s="18">
        <f t="shared" si="19"/>
        <v>1.9166666666666665E-2</v>
      </c>
      <c r="N557">
        <f t="shared" si="20"/>
        <v>17</v>
      </c>
    </row>
    <row r="558" spans="1:15" x14ac:dyDescent="0.25">
      <c r="A558" s="11"/>
      <c r="B558" s="12"/>
      <c r="C558" s="12"/>
      <c r="D558" s="12"/>
      <c r="E558" s="12"/>
      <c r="F558" s="12"/>
      <c r="G558" s="9" t="s">
        <v>2055</v>
      </c>
      <c r="H558" s="9" t="s">
        <v>175</v>
      </c>
      <c r="I558" s="9" t="s">
        <v>2043</v>
      </c>
      <c r="J558" s="3" t="s">
        <v>2084</v>
      </c>
      <c r="K558" s="13" t="s">
        <v>2056</v>
      </c>
      <c r="L558" s="14" t="s">
        <v>2057</v>
      </c>
      <c r="M558" s="18">
        <f t="shared" si="19"/>
        <v>1.9710648148148158E-2</v>
      </c>
      <c r="N558">
        <f t="shared" si="20"/>
        <v>14</v>
      </c>
    </row>
    <row r="559" spans="1:15" x14ac:dyDescent="0.25">
      <c r="A559" s="11"/>
      <c r="B559" s="12"/>
      <c r="C559" s="9" t="s">
        <v>404</v>
      </c>
      <c r="D559" s="9" t="s">
        <v>405</v>
      </c>
      <c r="E559" s="9" t="s">
        <v>405</v>
      </c>
      <c r="F559" s="9" t="s">
        <v>15</v>
      </c>
      <c r="G559" s="10" t="s">
        <v>12</v>
      </c>
      <c r="H559" s="5"/>
      <c r="I559" s="5"/>
      <c r="J559" s="6"/>
      <c r="K559" s="7"/>
      <c r="L559" s="8"/>
    </row>
    <row r="560" spans="1:15" x14ac:dyDescent="0.25">
      <c r="A560" s="11"/>
      <c r="B560" s="12"/>
      <c r="C560" s="12"/>
      <c r="D560" s="12"/>
      <c r="E560" s="12"/>
      <c r="F560" s="12"/>
      <c r="G560" s="9" t="s">
        <v>406</v>
      </c>
      <c r="H560" s="9" t="s">
        <v>175</v>
      </c>
      <c r="I560" s="9" t="s">
        <v>18</v>
      </c>
      <c r="J560" s="3" t="s">
        <v>2084</v>
      </c>
      <c r="K560" s="13" t="s">
        <v>407</v>
      </c>
      <c r="L560" s="14" t="s">
        <v>408</v>
      </c>
      <c r="M560" s="18">
        <f t="shared" si="19"/>
        <v>1.9548611111111114E-2</v>
      </c>
      <c r="N560">
        <f t="shared" si="20"/>
        <v>7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771</v>
      </c>
      <c r="H561" s="9" t="s">
        <v>175</v>
      </c>
      <c r="I561" s="9" t="s">
        <v>493</v>
      </c>
      <c r="J561" s="3" t="s">
        <v>2084</v>
      </c>
      <c r="K561" s="13" t="s">
        <v>772</v>
      </c>
      <c r="L561" s="14" t="s">
        <v>773</v>
      </c>
      <c r="M561" s="18">
        <f t="shared" si="19"/>
        <v>4.7222222222222249E-2</v>
      </c>
      <c r="N561">
        <f t="shared" si="20"/>
        <v>5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774</v>
      </c>
      <c r="H562" s="9" t="s">
        <v>175</v>
      </c>
      <c r="I562" s="9" t="s">
        <v>493</v>
      </c>
      <c r="J562" s="3" t="s">
        <v>2084</v>
      </c>
      <c r="K562" s="13" t="s">
        <v>775</v>
      </c>
      <c r="L562" s="14" t="s">
        <v>776</v>
      </c>
      <c r="M562" s="18">
        <f t="shared" si="19"/>
        <v>2.5567129629629592E-2</v>
      </c>
      <c r="N562">
        <f t="shared" si="20"/>
        <v>8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777</v>
      </c>
      <c r="H563" s="9" t="s">
        <v>175</v>
      </c>
      <c r="I563" s="9" t="s">
        <v>493</v>
      </c>
      <c r="J563" s="3" t="s">
        <v>2084</v>
      </c>
      <c r="K563" s="13" t="s">
        <v>778</v>
      </c>
      <c r="L563" s="14" t="s">
        <v>779</v>
      </c>
      <c r="M563" s="18">
        <f t="shared" si="19"/>
        <v>2.4328703703703769E-2</v>
      </c>
      <c r="N563">
        <f t="shared" si="20"/>
        <v>9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780</v>
      </c>
      <c r="H564" s="9" t="s">
        <v>175</v>
      </c>
      <c r="I564" s="9" t="s">
        <v>493</v>
      </c>
      <c r="J564" s="3" t="s">
        <v>2084</v>
      </c>
      <c r="K564" s="13" t="s">
        <v>781</v>
      </c>
      <c r="L564" s="14" t="s">
        <v>782</v>
      </c>
      <c r="M564" s="18">
        <f t="shared" si="19"/>
        <v>2.342592592592585E-2</v>
      </c>
      <c r="N564">
        <f t="shared" si="20"/>
        <v>11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1240</v>
      </c>
      <c r="H565" s="9" t="s">
        <v>175</v>
      </c>
      <c r="I565" s="9" t="s">
        <v>989</v>
      </c>
      <c r="J565" s="3" t="s">
        <v>2084</v>
      </c>
      <c r="K565" s="13" t="s">
        <v>1241</v>
      </c>
      <c r="L565" s="14" t="s">
        <v>1242</v>
      </c>
      <c r="M565" s="18">
        <f t="shared" si="19"/>
        <v>3.0266203703703698E-2</v>
      </c>
      <c r="N565">
        <f t="shared" si="20"/>
        <v>7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1613</v>
      </c>
      <c r="H566" s="9" t="s">
        <v>175</v>
      </c>
      <c r="I566" s="9" t="s">
        <v>1377</v>
      </c>
      <c r="J566" s="3" t="s">
        <v>2084</v>
      </c>
      <c r="K566" s="13" t="s">
        <v>1614</v>
      </c>
      <c r="L566" s="14" t="s">
        <v>1615</v>
      </c>
      <c r="M566" s="18">
        <f t="shared" si="19"/>
        <v>2.3784722222222221E-2</v>
      </c>
      <c r="N566">
        <f t="shared" si="20"/>
        <v>5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1616</v>
      </c>
      <c r="H567" s="9" t="s">
        <v>175</v>
      </c>
      <c r="I567" s="9" t="s">
        <v>1377</v>
      </c>
      <c r="J567" s="3" t="s">
        <v>2084</v>
      </c>
      <c r="K567" s="13" t="s">
        <v>1617</v>
      </c>
      <c r="L567" s="14" t="s">
        <v>1618</v>
      </c>
      <c r="M567" s="18">
        <f t="shared" si="19"/>
        <v>3.2962962962963027E-2</v>
      </c>
      <c r="N567">
        <f t="shared" si="20"/>
        <v>7</v>
      </c>
    </row>
    <row r="568" spans="1:14" x14ac:dyDescent="0.25">
      <c r="A568" s="11"/>
      <c r="B568" s="12"/>
      <c r="C568" s="9" t="s">
        <v>95</v>
      </c>
      <c r="D568" s="9" t="s">
        <v>96</v>
      </c>
      <c r="E568" s="9" t="s">
        <v>96</v>
      </c>
      <c r="F568" s="9" t="s">
        <v>15</v>
      </c>
      <c r="G568" s="10" t="s">
        <v>12</v>
      </c>
      <c r="H568" s="5"/>
      <c r="I568" s="5"/>
      <c r="J568" s="6"/>
      <c r="K568" s="7"/>
      <c r="L568" s="8"/>
    </row>
    <row r="569" spans="1:14" x14ac:dyDescent="0.25">
      <c r="A569" s="11"/>
      <c r="B569" s="12"/>
      <c r="C569" s="12"/>
      <c r="D569" s="12"/>
      <c r="E569" s="12"/>
      <c r="F569" s="12"/>
      <c r="G569" s="9" t="s">
        <v>1243</v>
      </c>
      <c r="H569" s="9" t="s">
        <v>175</v>
      </c>
      <c r="I569" s="9" t="s">
        <v>989</v>
      </c>
      <c r="J569" s="3" t="s">
        <v>2084</v>
      </c>
      <c r="K569" s="13" t="s">
        <v>1244</v>
      </c>
      <c r="L569" s="14" t="s">
        <v>1245</v>
      </c>
      <c r="M569" s="18">
        <f t="shared" si="19"/>
        <v>5.1516203703703689E-2</v>
      </c>
      <c r="N569">
        <f t="shared" si="20"/>
        <v>12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1619</v>
      </c>
      <c r="H570" s="9" t="s">
        <v>175</v>
      </c>
      <c r="I570" s="9" t="s">
        <v>1377</v>
      </c>
      <c r="J570" s="3" t="s">
        <v>2084</v>
      </c>
      <c r="K570" s="13" t="s">
        <v>1620</v>
      </c>
      <c r="L570" s="14" t="s">
        <v>1621</v>
      </c>
      <c r="M570" s="18">
        <f t="shared" si="19"/>
        <v>1.388888888888884E-2</v>
      </c>
      <c r="N570">
        <f t="shared" si="20"/>
        <v>14</v>
      </c>
    </row>
    <row r="571" spans="1:14" x14ac:dyDescent="0.25">
      <c r="A571" s="11"/>
      <c r="B571" s="12"/>
      <c r="C571" s="9" t="s">
        <v>409</v>
      </c>
      <c r="D571" s="9" t="s">
        <v>410</v>
      </c>
      <c r="E571" s="9" t="s">
        <v>410</v>
      </c>
      <c r="F571" s="9" t="s">
        <v>15</v>
      </c>
      <c r="G571" s="9" t="s">
        <v>411</v>
      </c>
      <c r="H571" s="9" t="s">
        <v>175</v>
      </c>
      <c r="I571" s="9" t="s">
        <v>18</v>
      </c>
      <c r="J571" s="3" t="s">
        <v>2084</v>
      </c>
      <c r="K571" s="13" t="s">
        <v>412</v>
      </c>
      <c r="L571" s="14" t="s">
        <v>413</v>
      </c>
      <c r="M571" s="18">
        <f t="shared" si="19"/>
        <v>2.3935185185185115E-2</v>
      </c>
      <c r="N571">
        <f t="shared" si="20"/>
        <v>12</v>
      </c>
    </row>
    <row r="572" spans="1:14" x14ac:dyDescent="0.25">
      <c r="A572" s="11"/>
      <c r="B572" s="12"/>
      <c r="C572" s="9" t="s">
        <v>100</v>
      </c>
      <c r="D572" s="9" t="s">
        <v>101</v>
      </c>
      <c r="E572" s="9" t="s">
        <v>414</v>
      </c>
      <c r="F572" s="9" t="s">
        <v>15</v>
      </c>
      <c r="G572" s="10" t="s">
        <v>12</v>
      </c>
      <c r="H572" s="5"/>
      <c r="I572" s="5"/>
      <c r="J572" s="6"/>
      <c r="K572" s="7"/>
      <c r="L572" s="8"/>
    </row>
    <row r="573" spans="1:14" x14ac:dyDescent="0.25">
      <c r="A573" s="11"/>
      <c r="B573" s="12"/>
      <c r="C573" s="12"/>
      <c r="D573" s="12"/>
      <c r="E573" s="12"/>
      <c r="F573" s="12"/>
      <c r="G573" s="9" t="s">
        <v>415</v>
      </c>
      <c r="H573" s="9" t="s">
        <v>416</v>
      </c>
      <c r="I573" s="9" t="s">
        <v>18</v>
      </c>
      <c r="J573" s="3" t="s">
        <v>2084</v>
      </c>
      <c r="K573" s="13" t="s">
        <v>417</v>
      </c>
      <c r="L573" s="14" t="s">
        <v>418</v>
      </c>
      <c r="M573" s="18">
        <f t="shared" si="19"/>
        <v>3.6446759259259276E-2</v>
      </c>
      <c r="N573">
        <f t="shared" si="20"/>
        <v>5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419</v>
      </c>
      <c r="H574" s="9" t="s">
        <v>416</v>
      </c>
      <c r="I574" s="9" t="s">
        <v>18</v>
      </c>
      <c r="J574" s="3" t="s">
        <v>2084</v>
      </c>
      <c r="K574" s="13" t="s">
        <v>420</v>
      </c>
      <c r="L574" s="14" t="s">
        <v>421</v>
      </c>
      <c r="M574" s="18">
        <f t="shared" si="19"/>
        <v>1.1909722222222252E-2</v>
      </c>
      <c r="N574">
        <f t="shared" si="20"/>
        <v>10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422</v>
      </c>
      <c r="H575" s="9" t="s">
        <v>416</v>
      </c>
      <c r="I575" s="9" t="s">
        <v>18</v>
      </c>
      <c r="J575" s="3" t="s">
        <v>2084</v>
      </c>
      <c r="K575" s="13" t="s">
        <v>423</v>
      </c>
      <c r="L575" s="14" t="s">
        <v>424</v>
      </c>
      <c r="M575" s="18">
        <f t="shared" si="19"/>
        <v>3.2164351851851736E-2</v>
      </c>
      <c r="N575">
        <f t="shared" si="20"/>
        <v>14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425</v>
      </c>
      <c r="H576" s="9" t="s">
        <v>416</v>
      </c>
      <c r="I576" s="9" t="s">
        <v>18</v>
      </c>
      <c r="J576" s="3" t="s">
        <v>2084</v>
      </c>
      <c r="K576" s="13" t="s">
        <v>426</v>
      </c>
      <c r="L576" s="14" t="s">
        <v>427</v>
      </c>
      <c r="M576" s="18">
        <f t="shared" si="19"/>
        <v>1.8321759259259274E-2</v>
      </c>
      <c r="N576">
        <f t="shared" si="20"/>
        <v>16</v>
      </c>
    </row>
    <row r="577" spans="1:15" x14ac:dyDescent="0.25">
      <c r="A577" s="11"/>
      <c r="B577" s="12"/>
      <c r="C577" s="12"/>
      <c r="D577" s="12"/>
      <c r="E577" s="12"/>
      <c r="F577" s="12"/>
      <c r="G577" s="9" t="s">
        <v>428</v>
      </c>
      <c r="H577" s="9" t="s">
        <v>416</v>
      </c>
      <c r="I577" s="9" t="s">
        <v>18</v>
      </c>
      <c r="J577" s="3" t="s">
        <v>2084</v>
      </c>
      <c r="K577" s="13" t="s">
        <v>429</v>
      </c>
      <c r="L577" s="14" t="s">
        <v>430</v>
      </c>
      <c r="M577" s="18">
        <f t="shared" si="19"/>
        <v>1.5428240740740673E-2</v>
      </c>
      <c r="N577">
        <f t="shared" si="20"/>
        <v>20</v>
      </c>
    </row>
    <row r="578" spans="1:15" x14ac:dyDescent="0.25">
      <c r="A578" s="11"/>
      <c r="B578" s="12"/>
      <c r="C578" s="12"/>
      <c r="D578" s="12"/>
      <c r="E578" s="12"/>
      <c r="F578" s="12"/>
      <c r="G578" s="9" t="s">
        <v>431</v>
      </c>
      <c r="H578" s="9" t="s">
        <v>416</v>
      </c>
      <c r="I578" s="9" t="s">
        <v>18</v>
      </c>
      <c r="J578" s="3" t="s">
        <v>2084</v>
      </c>
      <c r="K578" s="13" t="s">
        <v>432</v>
      </c>
      <c r="L578" s="14" t="s">
        <v>433</v>
      </c>
      <c r="M578" s="18">
        <f t="shared" si="19"/>
        <v>2.3935185185185226E-2</v>
      </c>
      <c r="N578">
        <f t="shared" si="20"/>
        <v>20</v>
      </c>
    </row>
    <row r="579" spans="1:15" x14ac:dyDescent="0.25">
      <c r="A579" s="11"/>
      <c r="B579" s="12"/>
      <c r="C579" s="12"/>
      <c r="D579" s="12"/>
      <c r="E579" s="12"/>
      <c r="F579" s="12"/>
      <c r="G579" s="9" t="s">
        <v>434</v>
      </c>
      <c r="H579" s="9" t="s">
        <v>416</v>
      </c>
      <c r="I579" s="9" t="s">
        <v>18</v>
      </c>
      <c r="J579" s="3" t="s">
        <v>2084</v>
      </c>
      <c r="K579" s="13" t="s">
        <v>435</v>
      </c>
      <c r="L579" s="14" t="s">
        <v>436</v>
      </c>
      <c r="M579" s="18">
        <f t="shared" ref="M579:M642" si="21">L579-K579</f>
        <v>1.4050925925925828E-2</v>
      </c>
      <c r="N579">
        <f t="shared" ref="N579:N642" si="22">HOUR(K579)</f>
        <v>22</v>
      </c>
    </row>
    <row r="580" spans="1:15" x14ac:dyDescent="0.25">
      <c r="A580" s="11"/>
      <c r="B580" s="12"/>
      <c r="C580" s="12"/>
      <c r="D580" s="12"/>
      <c r="E580" s="12"/>
      <c r="F580" s="12"/>
      <c r="G580" s="9" t="s">
        <v>783</v>
      </c>
      <c r="H580" s="9" t="s">
        <v>416</v>
      </c>
      <c r="I580" s="9" t="s">
        <v>493</v>
      </c>
      <c r="J580" s="3" t="s">
        <v>2084</v>
      </c>
      <c r="K580" s="13" t="s">
        <v>784</v>
      </c>
      <c r="L580" s="14" t="s">
        <v>785</v>
      </c>
      <c r="M580" s="18">
        <f t="shared" si="21"/>
        <v>3.9305555555555594E-2</v>
      </c>
      <c r="N580">
        <f t="shared" si="22"/>
        <v>9</v>
      </c>
    </row>
    <row r="581" spans="1:15" x14ac:dyDescent="0.25">
      <c r="A581" s="11"/>
      <c r="B581" s="12"/>
      <c r="C581" s="12"/>
      <c r="D581" s="12"/>
      <c r="E581" s="12"/>
      <c r="F581" s="12"/>
      <c r="G581" s="9" t="s">
        <v>786</v>
      </c>
      <c r="H581" s="9" t="s">
        <v>416</v>
      </c>
      <c r="I581" s="9" t="s">
        <v>493</v>
      </c>
      <c r="J581" s="3" t="s">
        <v>2084</v>
      </c>
      <c r="K581" s="13" t="s">
        <v>787</v>
      </c>
      <c r="L581" s="14" t="s">
        <v>788</v>
      </c>
      <c r="M581" s="18">
        <f t="shared" si="21"/>
        <v>3.9780092592592631E-2</v>
      </c>
      <c r="N581">
        <f t="shared" si="22"/>
        <v>14</v>
      </c>
    </row>
    <row r="582" spans="1:15" x14ac:dyDescent="0.25">
      <c r="A582" s="11"/>
      <c r="B582" s="12"/>
      <c r="C582" s="12"/>
      <c r="D582" s="12"/>
      <c r="E582" s="12"/>
      <c r="F582" s="12"/>
      <c r="G582" s="9" t="s">
        <v>789</v>
      </c>
      <c r="H582" s="9" t="s">
        <v>416</v>
      </c>
      <c r="I582" s="9" t="s">
        <v>493</v>
      </c>
      <c r="J582" s="3" t="s">
        <v>2084</v>
      </c>
      <c r="K582" s="13" t="s">
        <v>790</v>
      </c>
      <c r="L582" s="14" t="s">
        <v>791</v>
      </c>
      <c r="M582" s="18">
        <f t="shared" si="21"/>
        <v>2.2523148148148153E-2</v>
      </c>
      <c r="N582">
        <f t="shared" si="22"/>
        <v>15</v>
      </c>
    </row>
    <row r="583" spans="1:15" x14ac:dyDescent="0.25">
      <c r="A583" s="11"/>
      <c r="B583" s="12"/>
      <c r="C583" s="12"/>
      <c r="D583" s="12"/>
      <c r="E583" s="12"/>
      <c r="F583" s="12"/>
      <c r="G583" s="9" t="s">
        <v>792</v>
      </c>
      <c r="H583" s="9" t="s">
        <v>416</v>
      </c>
      <c r="I583" s="9" t="s">
        <v>493</v>
      </c>
      <c r="J583" s="3" t="s">
        <v>2084</v>
      </c>
      <c r="K583" s="13" t="s">
        <v>793</v>
      </c>
      <c r="L583" s="14" t="s">
        <v>794</v>
      </c>
      <c r="M583" s="18">
        <f t="shared" si="21"/>
        <v>2.1863425925925939E-2</v>
      </c>
      <c r="N583">
        <f t="shared" si="22"/>
        <v>20</v>
      </c>
    </row>
    <row r="584" spans="1:15" x14ac:dyDescent="0.25">
      <c r="A584" s="11"/>
      <c r="B584" s="12"/>
      <c r="C584" s="12"/>
      <c r="D584" s="12"/>
      <c r="E584" s="12"/>
      <c r="F584" s="12"/>
      <c r="G584" s="9" t="s">
        <v>795</v>
      </c>
      <c r="H584" s="9" t="s">
        <v>416</v>
      </c>
      <c r="I584" s="9" t="s">
        <v>493</v>
      </c>
      <c r="J584" s="3" t="s">
        <v>2084</v>
      </c>
      <c r="K584" s="13" t="s">
        <v>796</v>
      </c>
      <c r="L584" s="14" t="s">
        <v>797</v>
      </c>
      <c r="M584" s="18">
        <f t="shared" si="21"/>
        <v>1.1203703703703605E-2</v>
      </c>
      <c r="N584">
        <f t="shared" si="22"/>
        <v>21</v>
      </c>
    </row>
    <row r="585" spans="1:15" x14ac:dyDescent="0.25">
      <c r="A585" s="11"/>
      <c r="B585" s="12"/>
      <c r="C585" s="12"/>
      <c r="D585" s="12"/>
      <c r="E585" s="12"/>
      <c r="F585" s="12"/>
      <c r="G585" s="9" t="s">
        <v>1246</v>
      </c>
      <c r="H585" s="9" t="s">
        <v>416</v>
      </c>
      <c r="I585" s="9" t="s">
        <v>989</v>
      </c>
      <c r="J585" s="3" t="s">
        <v>2084</v>
      </c>
      <c r="K585" s="13" t="s">
        <v>1247</v>
      </c>
      <c r="L585" s="14" t="s">
        <v>1248</v>
      </c>
      <c r="M585" s="18">
        <f t="shared" si="21"/>
        <v>2.8576388888888915E-2</v>
      </c>
      <c r="N585">
        <f t="shared" si="22"/>
        <v>3</v>
      </c>
    </row>
    <row r="586" spans="1:15" x14ac:dyDescent="0.25">
      <c r="A586" s="11"/>
      <c r="B586" s="12"/>
      <c r="C586" s="12"/>
      <c r="D586" s="12"/>
      <c r="E586" s="12"/>
      <c r="F586" s="12"/>
      <c r="G586" s="9" t="s">
        <v>1249</v>
      </c>
      <c r="H586" s="9" t="s">
        <v>416</v>
      </c>
      <c r="I586" s="9" t="s">
        <v>989</v>
      </c>
      <c r="J586" s="3" t="s">
        <v>2084</v>
      </c>
      <c r="K586" s="13" t="s">
        <v>1250</v>
      </c>
      <c r="L586" s="14" t="s">
        <v>1251</v>
      </c>
      <c r="M586" s="18">
        <f t="shared" si="21"/>
        <v>7.5000000000000011E-2</v>
      </c>
      <c r="N586">
        <f t="shared" si="22"/>
        <v>9</v>
      </c>
    </row>
    <row r="587" spans="1:15" x14ac:dyDescent="0.25">
      <c r="A587" s="11"/>
      <c r="B587" s="12"/>
      <c r="C587" s="12"/>
      <c r="D587" s="12"/>
      <c r="E587" s="12"/>
      <c r="F587" s="12"/>
      <c r="G587" s="9" t="s">
        <v>1252</v>
      </c>
      <c r="H587" s="9" t="s">
        <v>416</v>
      </c>
      <c r="I587" s="9" t="s">
        <v>989</v>
      </c>
      <c r="J587" s="3" t="s">
        <v>2084</v>
      </c>
      <c r="K587" s="13" t="s">
        <v>1253</v>
      </c>
      <c r="L587" s="14" t="s">
        <v>1254</v>
      </c>
      <c r="M587" s="18">
        <f t="shared" si="21"/>
        <v>2.560185185185182E-2</v>
      </c>
      <c r="N587">
        <f t="shared" si="22"/>
        <v>16</v>
      </c>
    </row>
    <row r="588" spans="1:15" x14ac:dyDescent="0.25">
      <c r="A588" s="11"/>
      <c r="B588" s="12"/>
      <c r="C588" s="12"/>
      <c r="D588" s="12"/>
      <c r="E588" s="12"/>
      <c r="F588" s="12"/>
      <c r="G588" s="9" t="s">
        <v>1255</v>
      </c>
      <c r="H588" s="9" t="s">
        <v>416</v>
      </c>
      <c r="I588" s="9" t="s">
        <v>989</v>
      </c>
      <c r="J588" s="3" t="s">
        <v>2084</v>
      </c>
      <c r="K588" s="13" t="s">
        <v>1256</v>
      </c>
      <c r="L588" s="14" t="s">
        <v>1257</v>
      </c>
      <c r="M588" s="18">
        <f t="shared" si="21"/>
        <v>2.7037037037036971E-2</v>
      </c>
      <c r="N588">
        <f t="shared" si="22"/>
        <v>16</v>
      </c>
    </row>
    <row r="589" spans="1:15" x14ac:dyDescent="0.25">
      <c r="A589" s="11"/>
      <c r="B589" s="12"/>
      <c r="C589" s="12"/>
      <c r="D589" s="12"/>
      <c r="E589" s="12"/>
      <c r="F589" s="12"/>
      <c r="G589" s="9" t="s">
        <v>1258</v>
      </c>
      <c r="H589" s="9" t="s">
        <v>416</v>
      </c>
      <c r="I589" s="9" t="s">
        <v>989</v>
      </c>
      <c r="J589" s="3" t="s">
        <v>2084</v>
      </c>
      <c r="K589" s="13" t="s">
        <v>1259</v>
      </c>
      <c r="L589" s="14" t="s">
        <v>1260</v>
      </c>
      <c r="M589" s="18">
        <f t="shared" si="21"/>
        <v>1.1562500000000031E-2</v>
      </c>
      <c r="N589">
        <f t="shared" si="22"/>
        <v>21</v>
      </c>
    </row>
    <row r="590" spans="1:15" x14ac:dyDescent="0.25">
      <c r="A590" s="11"/>
      <c r="B590" s="12"/>
      <c r="C590" s="12"/>
      <c r="D590" s="12"/>
      <c r="E590" s="12"/>
      <c r="F590" s="12"/>
      <c r="G590" s="9" t="s">
        <v>1622</v>
      </c>
      <c r="H590" s="9" t="s">
        <v>416</v>
      </c>
      <c r="I590" s="9" t="s">
        <v>1377</v>
      </c>
      <c r="J590" s="3" t="s">
        <v>2084</v>
      </c>
      <c r="K590" s="13" t="s">
        <v>1623</v>
      </c>
      <c r="L590" s="17" t="s">
        <v>1624</v>
      </c>
      <c r="M590" s="18">
        <f t="shared" si="21"/>
        <v>1.5555555555555557E-2</v>
      </c>
      <c r="N590">
        <v>0</v>
      </c>
      <c r="O590" s="20">
        <v>1.5277777777777777E-2</v>
      </c>
    </row>
    <row r="591" spans="1:15" x14ac:dyDescent="0.25">
      <c r="A591" s="11"/>
      <c r="B591" s="12"/>
      <c r="C591" s="12"/>
      <c r="D591" s="12"/>
      <c r="E591" s="12"/>
      <c r="F591" s="12"/>
      <c r="G591" s="9" t="s">
        <v>1625</v>
      </c>
      <c r="H591" s="9" t="s">
        <v>416</v>
      </c>
      <c r="I591" s="9" t="s">
        <v>1377</v>
      </c>
      <c r="J591" s="3" t="s">
        <v>2084</v>
      </c>
      <c r="K591" s="13" t="s">
        <v>1626</v>
      </c>
      <c r="L591" s="14" t="s">
        <v>1627</v>
      </c>
      <c r="M591" s="18">
        <f t="shared" si="21"/>
        <v>1.5960648148148127E-2</v>
      </c>
      <c r="N591">
        <f t="shared" si="22"/>
        <v>7</v>
      </c>
    </row>
    <row r="592" spans="1:15" x14ac:dyDescent="0.25">
      <c r="A592" s="11"/>
      <c r="B592" s="12"/>
      <c r="C592" s="12"/>
      <c r="D592" s="12"/>
      <c r="E592" s="12"/>
      <c r="F592" s="12"/>
      <c r="G592" s="9" t="s">
        <v>1628</v>
      </c>
      <c r="H592" s="9" t="s">
        <v>416</v>
      </c>
      <c r="I592" s="9" t="s">
        <v>1377</v>
      </c>
      <c r="J592" s="3" t="s">
        <v>2084</v>
      </c>
      <c r="K592" s="13" t="s">
        <v>1629</v>
      </c>
      <c r="L592" s="14" t="s">
        <v>1630</v>
      </c>
      <c r="M592" s="18">
        <f t="shared" si="21"/>
        <v>2.7349537037037019E-2</v>
      </c>
      <c r="N592">
        <f t="shared" si="22"/>
        <v>11</v>
      </c>
    </row>
    <row r="593" spans="1:15" x14ac:dyDescent="0.25">
      <c r="A593" s="11"/>
      <c r="B593" s="12"/>
      <c r="C593" s="12"/>
      <c r="D593" s="12"/>
      <c r="E593" s="12"/>
      <c r="F593" s="12"/>
      <c r="G593" s="9" t="s">
        <v>1631</v>
      </c>
      <c r="H593" s="9" t="s">
        <v>416</v>
      </c>
      <c r="I593" s="9" t="s">
        <v>1377</v>
      </c>
      <c r="J593" s="3" t="s">
        <v>2084</v>
      </c>
      <c r="K593" s="13" t="s">
        <v>1632</v>
      </c>
      <c r="L593" s="14" t="s">
        <v>1633</v>
      </c>
      <c r="M593" s="18">
        <f t="shared" si="21"/>
        <v>2.8668981481481448E-2</v>
      </c>
      <c r="N593">
        <f t="shared" si="22"/>
        <v>12</v>
      </c>
    </row>
    <row r="594" spans="1:15" x14ac:dyDescent="0.25">
      <c r="A594" s="11"/>
      <c r="B594" s="12"/>
      <c r="C594" s="12"/>
      <c r="D594" s="12"/>
      <c r="E594" s="12"/>
      <c r="F594" s="12"/>
      <c r="G594" s="9" t="s">
        <v>1634</v>
      </c>
      <c r="H594" s="9" t="s">
        <v>416</v>
      </c>
      <c r="I594" s="9" t="s">
        <v>1377</v>
      </c>
      <c r="J594" s="3" t="s">
        <v>2084</v>
      </c>
      <c r="K594" s="13" t="s">
        <v>1635</v>
      </c>
      <c r="L594" s="14" t="s">
        <v>1636</v>
      </c>
      <c r="M594" s="18">
        <f t="shared" si="21"/>
        <v>2.6516203703703667E-2</v>
      </c>
      <c r="N594">
        <f t="shared" si="22"/>
        <v>17</v>
      </c>
    </row>
    <row r="595" spans="1:15" x14ac:dyDescent="0.25">
      <c r="A595" s="11"/>
      <c r="B595" s="12"/>
      <c r="C595" s="12"/>
      <c r="D595" s="12"/>
      <c r="E595" s="12"/>
      <c r="F595" s="12"/>
      <c r="G595" s="9" t="s">
        <v>1637</v>
      </c>
      <c r="H595" s="9" t="s">
        <v>416</v>
      </c>
      <c r="I595" s="9" t="s">
        <v>1377</v>
      </c>
      <c r="J595" s="3" t="s">
        <v>2084</v>
      </c>
      <c r="K595" s="13" t="s">
        <v>1638</v>
      </c>
      <c r="L595" s="14" t="s">
        <v>1639</v>
      </c>
      <c r="M595" s="18">
        <f t="shared" si="21"/>
        <v>1.8368055555555651E-2</v>
      </c>
      <c r="N595">
        <f t="shared" si="22"/>
        <v>22</v>
      </c>
    </row>
    <row r="596" spans="1:15" x14ac:dyDescent="0.25">
      <c r="A596" s="11"/>
      <c r="B596" s="12"/>
      <c r="C596" s="12"/>
      <c r="D596" s="12"/>
      <c r="E596" s="12"/>
      <c r="F596" s="12"/>
      <c r="G596" s="9" t="s">
        <v>1907</v>
      </c>
      <c r="H596" s="9" t="s">
        <v>416</v>
      </c>
      <c r="I596" s="9" t="s">
        <v>1708</v>
      </c>
      <c r="J596" s="3" t="s">
        <v>2084</v>
      </c>
      <c r="K596" s="13" t="s">
        <v>1908</v>
      </c>
      <c r="L596" s="14" t="s">
        <v>1909</v>
      </c>
      <c r="M596" s="18">
        <f t="shared" si="21"/>
        <v>2.3784722222222221E-2</v>
      </c>
      <c r="N596">
        <v>0</v>
      </c>
      <c r="O596" s="20">
        <v>2.361111111111111E-2</v>
      </c>
    </row>
    <row r="597" spans="1:15" x14ac:dyDescent="0.25">
      <c r="A597" s="11"/>
      <c r="B597" s="12"/>
      <c r="C597" s="12"/>
      <c r="D597" s="12"/>
      <c r="E597" s="12"/>
      <c r="F597" s="12"/>
      <c r="G597" s="9" t="s">
        <v>1910</v>
      </c>
      <c r="H597" s="9" t="s">
        <v>416</v>
      </c>
      <c r="I597" s="9" t="s">
        <v>1708</v>
      </c>
      <c r="J597" s="3" t="s">
        <v>2084</v>
      </c>
      <c r="K597" s="13" t="s">
        <v>1911</v>
      </c>
      <c r="L597" s="14" t="s">
        <v>1560</v>
      </c>
      <c r="M597" s="18">
        <f t="shared" si="21"/>
        <v>1.684027777777776E-2</v>
      </c>
      <c r="N597">
        <f t="shared" si="22"/>
        <v>2</v>
      </c>
    </row>
    <row r="598" spans="1:15" x14ac:dyDescent="0.25">
      <c r="A598" s="11"/>
      <c r="B598" s="12"/>
      <c r="C598" s="12"/>
      <c r="D598" s="12"/>
      <c r="E598" s="12"/>
      <c r="F598" s="12"/>
      <c r="G598" s="9" t="s">
        <v>1912</v>
      </c>
      <c r="H598" s="9" t="s">
        <v>416</v>
      </c>
      <c r="I598" s="9" t="s">
        <v>1708</v>
      </c>
      <c r="J598" s="3" t="s">
        <v>2084</v>
      </c>
      <c r="K598" s="13" t="s">
        <v>1913</v>
      </c>
      <c r="L598" s="14" t="s">
        <v>1379</v>
      </c>
      <c r="M598" s="18">
        <f t="shared" si="21"/>
        <v>1.8055555555555547E-2</v>
      </c>
      <c r="N598">
        <f t="shared" si="22"/>
        <v>7</v>
      </c>
    </row>
    <row r="599" spans="1:15" x14ac:dyDescent="0.25">
      <c r="A599" s="11"/>
      <c r="B599" s="12"/>
      <c r="C599" s="12"/>
      <c r="D599" s="12"/>
      <c r="E599" s="12"/>
      <c r="F599" s="12"/>
      <c r="G599" s="9" t="s">
        <v>1914</v>
      </c>
      <c r="H599" s="9" t="s">
        <v>416</v>
      </c>
      <c r="I599" s="9" t="s">
        <v>1708</v>
      </c>
      <c r="J599" s="3" t="s">
        <v>2084</v>
      </c>
      <c r="K599" s="13" t="s">
        <v>1915</v>
      </c>
      <c r="L599" s="14" t="s">
        <v>1916</v>
      </c>
      <c r="M599" s="18">
        <f t="shared" si="21"/>
        <v>1.4490740740740748E-2</v>
      </c>
      <c r="N599">
        <f t="shared" si="22"/>
        <v>9</v>
      </c>
    </row>
    <row r="600" spans="1:15" x14ac:dyDescent="0.25">
      <c r="A600" s="11"/>
      <c r="B600" s="12"/>
      <c r="C600" s="12"/>
      <c r="D600" s="12"/>
      <c r="E600" s="12"/>
      <c r="F600" s="12"/>
      <c r="G600" s="9" t="s">
        <v>1917</v>
      </c>
      <c r="H600" s="9" t="s">
        <v>416</v>
      </c>
      <c r="I600" s="9" t="s">
        <v>1708</v>
      </c>
      <c r="J600" s="3" t="s">
        <v>2084</v>
      </c>
      <c r="K600" s="13" t="s">
        <v>1918</v>
      </c>
      <c r="L600" s="14" t="s">
        <v>1919</v>
      </c>
      <c r="M600" s="18">
        <f t="shared" si="21"/>
        <v>3.4884259259259309E-2</v>
      </c>
      <c r="N600">
        <f t="shared" si="22"/>
        <v>13</v>
      </c>
    </row>
    <row r="601" spans="1:15" x14ac:dyDescent="0.25">
      <c r="A601" s="11"/>
      <c r="B601" s="12"/>
      <c r="C601" s="12"/>
      <c r="D601" s="12"/>
      <c r="E601" s="12"/>
      <c r="F601" s="12"/>
      <c r="G601" s="9" t="s">
        <v>1920</v>
      </c>
      <c r="H601" s="9" t="s">
        <v>416</v>
      </c>
      <c r="I601" s="9" t="s">
        <v>1708</v>
      </c>
      <c r="J601" s="3" t="s">
        <v>2084</v>
      </c>
      <c r="K601" s="13" t="s">
        <v>1921</v>
      </c>
      <c r="L601" s="14" t="s">
        <v>1922</v>
      </c>
      <c r="M601" s="18">
        <f t="shared" si="21"/>
        <v>2.4039351851851798E-2</v>
      </c>
      <c r="N601">
        <f t="shared" si="22"/>
        <v>21</v>
      </c>
    </row>
    <row r="602" spans="1:15" x14ac:dyDescent="0.25">
      <c r="A602" s="11"/>
      <c r="B602" s="12"/>
      <c r="C602" s="9" t="s">
        <v>535</v>
      </c>
      <c r="D602" s="9" t="s">
        <v>536</v>
      </c>
      <c r="E602" s="9" t="s">
        <v>536</v>
      </c>
      <c r="F602" s="9" t="s">
        <v>15</v>
      </c>
      <c r="G602" s="10" t="s">
        <v>12</v>
      </c>
      <c r="H602" s="5"/>
      <c r="I602" s="5"/>
      <c r="J602" s="6"/>
      <c r="K602" s="7"/>
      <c r="L602" s="8"/>
    </row>
    <row r="603" spans="1:15" x14ac:dyDescent="0.25">
      <c r="A603" s="11"/>
      <c r="B603" s="12"/>
      <c r="C603" s="12"/>
      <c r="D603" s="12"/>
      <c r="E603" s="12"/>
      <c r="F603" s="12"/>
      <c r="G603" s="9" t="s">
        <v>2058</v>
      </c>
      <c r="H603" s="9" t="s">
        <v>175</v>
      </c>
      <c r="I603" s="9" t="s">
        <v>2043</v>
      </c>
      <c r="J603" s="3" t="s">
        <v>2084</v>
      </c>
      <c r="K603" s="13" t="s">
        <v>2059</v>
      </c>
      <c r="L603" s="14" t="s">
        <v>2060</v>
      </c>
      <c r="M603" s="18">
        <f t="shared" si="21"/>
        <v>2.0196759259259123E-2</v>
      </c>
      <c r="N603">
        <f t="shared" si="22"/>
        <v>18</v>
      </c>
    </row>
    <row r="604" spans="1:15" x14ac:dyDescent="0.25">
      <c r="A604" s="11"/>
      <c r="B604" s="12"/>
      <c r="C604" s="12"/>
      <c r="D604" s="12"/>
      <c r="E604" s="12"/>
      <c r="F604" s="12"/>
      <c r="G604" s="9" t="s">
        <v>2061</v>
      </c>
      <c r="H604" s="9" t="s">
        <v>175</v>
      </c>
      <c r="I604" s="9" t="s">
        <v>2043</v>
      </c>
      <c r="J604" s="3" t="s">
        <v>2084</v>
      </c>
      <c r="K604" s="13" t="s">
        <v>2062</v>
      </c>
      <c r="L604" s="14" t="s">
        <v>2040</v>
      </c>
      <c r="M604" s="18">
        <f t="shared" si="21"/>
        <v>2.560185185185182E-2</v>
      </c>
      <c r="N604">
        <f t="shared" si="22"/>
        <v>21</v>
      </c>
    </row>
    <row r="605" spans="1:15" x14ac:dyDescent="0.25">
      <c r="A605" s="11"/>
      <c r="B605" s="12"/>
      <c r="C605" s="9" t="s">
        <v>165</v>
      </c>
      <c r="D605" s="9" t="s">
        <v>166</v>
      </c>
      <c r="E605" s="9" t="s">
        <v>166</v>
      </c>
      <c r="F605" s="9" t="s">
        <v>15</v>
      </c>
      <c r="G605" s="9" t="s">
        <v>1261</v>
      </c>
      <c r="H605" s="9" t="s">
        <v>175</v>
      </c>
      <c r="I605" s="9" t="s">
        <v>989</v>
      </c>
      <c r="J605" s="3" t="s">
        <v>2084</v>
      </c>
      <c r="K605" s="13" t="s">
        <v>1262</v>
      </c>
      <c r="L605" s="14" t="s">
        <v>1263</v>
      </c>
      <c r="M605" s="18">
        <f t="shared" si="21"/>
        <v>1.5150462962962963E-2</v>
      </c>
      <c r="N605">
        <f t="shared" si="22"/>
        <v>13</v>
      </c>
    </row>
    <row r="606" spans="1:15" x14ac:dyDescent="0.25">
      <c r="A606" s="11"/>
      <c r="B606" s="12"/>
      <c r="C606" s="9" t="s">
        <v>1264</v>
      </c>
      <c r="D606" s="9" t="s">
        <v>1265</v>
      </c>
      <c r="E606" s="9" t="s">
        <v>1265</v>
      </c>
      <c r="F606" s="9" t="s">
        <v>15</v>
      </c>
      <c r="G606" s="9" t="s">
        <v>1266</v>
      </c>
      <c r="H606" s="9" t="s">
        <v>175</v>
      </c>
      <c r="I606" s="9" t="s">
        <v>989</v>
      </c>
      <c r="J606" s="3" t="s">
        <v>2084</v>
      </c>
      <c r="K606" s="13" t="s">
        <v>1267</v>
      </c>
      <c r="L606" s="14" t="s">
        <v>1268</v>
      </c>
      <c r="M606" s="18">
        <f t="shared" si="21"/>
        <v>2.119212962962963E-2</v>
      </c>
      <c r="N606">
        <f t="shared" si="22"/>
        <v>8</v>
      </c>
    </row>
    <row r="607" spans="1:15" x14ac:dyDescent="0.25">
      <c r="A607" s="11"/>
      <c r="B607" s="12"/>
      <c r="C607" s="9" t="s">
        <v>1640</v>
      </c>
      <c r="D607" s="9" t="s">
        <v>1641</v>
      </c>
      <c r="E607" s="9" t="s">
        <v>1641</v>
      </c>
      <c r="F607" s="9" t="s">
        <v>15</v>
      </c>
      <c r="G607" s="9" t="s">
        <v>1642</v>
      </c>
      <c r="H607" s="9" t="s">
        <v>175</v>
      </c>
      <c r="I607" s="9" t="s">
        <v>1377</v>
      </c>
      <c r="J607" s="3" t="s">
        <v>2084</v>
      </c>
      <c r="K607" s="13" t="s">
        <v>1643</v>
      </c>
      <c r="L607" s="14" t="s">
        <v>1644</v>
      </c>
      <c r="M607" s="18">
        <f t="shared" si="21"/>
        <v>1.6655092592592569E-2</v>
      </c>
      <c r="N607">
        <f t="shared" si="22"/>
        <v>7</v>
      </c>
    </row>
    <row r="608" spans="1:15" x14ac:dyDescent="0.25">
      <c r="A608" s="11"/>
      <c r="B608" s="12"/>
      <c r="C608" s="9" t="s">
        <v>114</v>
      </c>
      <c r="D608" s="9" t="s">
        <v>115</v>
      </c>
      <c r="E608" s="9" t="s">
        <v>115</v>
      </c>
      <c r="F608" s="9" t="s">
        <v>15</v>
      </c>
      <c r="G608" s="9" t="s">
        <v>1923</v>
      </c>
      <c r="H608" s="9" t="s">
        <v>175</v>
      </c>
      <c r="I608" s="9" t="s">
        <v>1708</v>
      </c>
      <c r="J608" s="3" t="s">
        <v>2084</v>
      </c>
      <c r="K608" s="13" t="s">
        <v>1924</v>
      </c>
      <c r="L608" s="14" t="s">
        <v>1925</v>
      </c>
      <c r="M608" s="18">
        <f t="shared" si="21"/>
        <v>1.8206018518518496E-2</v>
      </c>
      <c r="N608">
        <f t="shared" si="22"/>
        <v>8</v>
      </c>
    </row>
    <row r="609" spans="1:14" x14ac:dyDescent="0.25">
      <c r="A609" s="11"/>
      <c r="B609" s="12"/>
      <c r="C609" s="9" t="s">
        <v>1269</v>
      </c>
      <c r="D609" s="9" t="s">
        <v>1270</v>
      </c>
      <c r="E609" s="9" t="s">
        <v>1270</v>
      </c>
      <c r="F609" s="9" t="s">
        <v>15</v>
      </c>
      <c r="G609" s="10" t="s">
        <v>12</v>
      </c>
      <c r="H609" s="5"/>
      <c r="I609" s="5"/>
      <c r="J609" s="6"/>
      <c r="K609" s="7"/>
      <c r="L609" s="8"/>
    </row>
    <row r="610" spans="1:14" x14ac:dyDescent="0.25">
      <c r="A610" s="11"/>
      <c r="B610" s="12"/>
      <c r="C610" s="12"/>
      <c r="D610" s="12"/>
      <c r="E610" s="12"/>
      <c r="F610" s="12"/>
      <c r="G610" s="9" t="s">
        <v>1271</v>
      </c>
      <c r="H610" s="9" t="s">
        <v>175</v>
      </c>
      <c r="I610" s="9" t="s">
        <v>989</v>
      </c>
      <c r="J610" s="3" t="s">
        <v>2084</v>
      </c>
      <c r="K610" s="13" t="s">
        <v>1272</v>
      </c>
      <c r="L610" s="14" t="s">
        <v>1273</v>
      </c>
      <c r="M610" s="18">
        <f t="shared" si="21"/>
        <v>1.0671296296296373E-2</v>
      </c>
      <c r="N610">
        <f t="shared" si="22"/>
        <v>23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1645</v>
      </c>
      <c r="H611" s="9" t="s">
        <v>175</v>
      </c>
      <c r="I611" s="9" t="s">
        <v>1377</v>
      </c>
      <c r="J611" s="3" t="s">
        <v>2084</v>
      </c>
      <c r="K611" s="13" t="s">
        <v>1646</v>
      </c>
      <c r="L611" s="14" t="s">
        <v>1647</v>
      </c>
      <c r="M611" s="18">
        <f t="shared" si="21"/>
        <v>3.4085648148148129E-2</v>
      </c>
      <c r="N611">
        <f t="shared" si="22"/>
        <v>3</v>
      </c>
    </row>
    <row r="612" spans="1:14" x14ac:dyDescent="0.25">
      <c r="A612" s="11"/>
      <c r="B612" s="12"/>
      <c r="C612" s="9" t="s">
        <v>437</v>
      </c>
      <c r="D612" s="9" t="s">
        <v>438</v>
      </c>
      <c r="E612" s="9" t="s">
        <v>438</v>
      </c>
      <c r="F612" s="9" t="s">
        <v>15</v>
      </c>
      <c r="G612" s="10" t="s">
        <v>12</v>
      </c>
      <c r="H612" s="5"/>
      <c r="I612" s="5"/>
      <c r="J612" s="6"/>
      <c r="K612" s="7"/>
      <c r="L612" s="8"/>
    </row>
    <row r="613" spans="1:14" x14ac:dyDescent="0.25">
      <c r="A613" s="11"/>
      <c r="B613" s="12"/>
      <c r="C613" s="12"/>
      <c r="D613" s="12"/>
      <c r="E613" s="12"/>
      <c r="F613" s="12"/>
      <c r="G613" s="9" t="s">
        <v>439</v>
      </c>
      <c r="H613" s="9" t="s">
        <v>175</v>
      </c>
      <c r="I613" s="9" t="s">
        <v>18</v>
      </c>
      <c r="J613" s="3" t="s">
        <v>2084</v>
      </c>
      <c r="K613" s="13" t="s">
        <v>440</v>
      </c>
      <c r="L613" s="14" t="s">
        <v>441</v>
      </c>
      <c r="M613" s="18">
        <f t="shared" si="21"/>
        <v>1.5474537037037037E-2</v>
      </c>
      <c r="N613">
        <f t="shared" si="22"/>
        <v>1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442</v>
      </c>
      <c r="H614" s="9" t="s">
        <v>175</v>
      </c>
      <c r="I614" s="9" t="s">
        <v>18</v>
      </c>
      <c r="J614" s="3" t="s">
        <v>2084</v>
      </c>
      <c r="K614" s="13" t="s">
        <v>443</v>
      </c>
      <c r="L614" s="14" t="s">
        <v>444</v>
      </c>
      <c r="M614" s="18">
        <f t="shared" si="21"/>
        <v>1.6145833333333304E-2</v>
      </c>
      <c r="N614">
        <f t="shared" si="22"/>
        <v>5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445</v>
      </c>
      <c r="H615" s="9" t="s">
        <v>175</v>
      </c>
      <c r="I615" s="9" t="s">
        <v>18</v>
      </c>
      <c r="J615" s="3" t="s">
        <v>2084</v>
      </c>
      <c r="K615" s="13" t="s">
        <v>446</v>
      </c>
      <c r="L615" s="14" t="s">
        <v>447</v>
      </c>
      <c r="M615" s="18">
        <f t="shared" si="21"/>
        <v>1.7835648148148198E-2</v>
      </c>
      <c r="N615">
        <f t="shared" si="22"/>
        <v>22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798</v>
      </c>
      <c r="H616" s="9" t="s">
        <v>175</v>
      </c>
      <c r="I616" s="9" t="s">
        <v>493</v>
      </c>
      <c r="J616" s="3" t="s">
        <v>2084</v>
      </c>
      <c r="K616" s="13" t="s">
        <v>799</v>
      </c>
      <c r="L616" s="14" t="s">
        <v>800</v>
      </c>
      <c r="M616" s="18">
        <f t="shared" si="21"/>
        <v>1.9861111111111107E-2</v>
      </c>
      <c r="N616">
        <f t="shared" si="22"/>
        <v>3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801</v>
      </c>
      <c r="H617" s="9" t="s">
        <v>175</v>
      </c>
      <c r="I617" s="9" t="s">
        <v>493</v>
      </c>
      <c r="J617" s="3" t="s">
        <v>2084</v>
      </c>
      <c r="K617" s="13" t="s">
        <v>802</v>
      </c>
      <c r="L617" s="14" t="s">
        <v>803</v>
      </c>
      <c r="M617" s="18">
        <f t="shared" si="21"/>
        <v>2.3171296296296273E-2</v>
      </c>
      <c r="N617">
        <f t="shared" si="22"/>
        <v>7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804</v>
      </c>
      <c r="H618" s="9" t="s">
        <v>175</v>
      </c>
      <c r="I618" s="9" t="s">
        <v>493</v>
      </c>
      <c r="J618" s="3" t="s">
        <v>2084</v>
      </c>
      <c r="K618" s="13" t="s">
        <v>805</v>
      </c>
      <c r="L618" s="14" t="s">
        <v>806</v>
      </c>
      <c r="M618" s="18">
        <f t="shared" si="21"/>
        <v>5.2060185185185182E-2</v>
      </c>
      <c r="N618">
        <f t="shared" si="22"/>
        <v>13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807</v>
      </c>
      <c r="H619" s="9" t="s">
        <v>175</v>
      </c>
      <c r="I619" s="9" t="s">
        <v>493</v>
      </c>
      <c r="J619" s="3" t="s">
        <v>2084</v>
      </c>
      <c r="K619" s="13" t="s">
        <v>808</v>
      </c>
      <c r="L619" s="14" t="s">
        <v>809</v>
      </c>
      <c r="M619" s="18">
        <f t="shared" si="21"/>
        <v>1.6967592592592617E-2</v>
      </c>
      <c r="N619">
        <f t="shared" si="22"/>
        <v>23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1274</v>
      </c>
      <c r="H620" s="9" t="s">
        <v>175</v>
      </c>
      <c r="I620" s="9" t="s">
        <v>989</v>
      </c>
      <c r="J620" s="3" t="s">
        <v>2084</v>
      </c>
      <c r="K620" s="13" t="s">
        <v>1275</v>
      </c>
      <c r="L620" s="14" t="s">
        <v>1276</v>
      </c>
      <c r="M620" s="18">
        <f t="shared" si="21"/>
        <v>1.6886574074074068E-2</v>
      </c>
      <c r="N620">
        <f t="shared" si="22"/>
        <v>3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1277</v>
      </c>
      <c r="H621" s="9" t="s">
        <v>175</v>
      </c>
      <c r="I621" s="9" t="s">
        <v>989</v>
      </c>
      <c r="J621" s="3" t="s">
        <v>2084</v>
      </c>
      <c r="K621" s="13" t="s">
        <v>1278</v>
      </c>
      <c r="L621" s="14" t="s">
        <v>1279</v>
      </c>
      <c r="M621" s="18">
        <f t="shared" si="21"/>
        <v>1.4953703703703691E-2</v>
      </c>
      <c r="N621">
        <f t="shared" si="22"/>
        <v>7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1280</v>
      </c>
      <c r="H622" s="9" t="s">
        <v>175</v>
      </c>
      <c r="I622" s="9" t="s">
        <v>989</v>
      </c>
      <c r="J622" s="3" t="s">
        <v>2084</v>
      </c>
      <c r="K622" s="13" t="s">
        <v>1281</v>
      </c>
      <c r="L622" s="14" t="s">
        <v>1282</v>
      </c>
      <c r="M622" s="18">
        <f t="shared" si="21"/>
        <v>1.6666666666666607E-2</v>
      </c>
      <c r="N622">
        <f t="shared" si="22"/>
        <v>22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1648</v>
      </c>
      <c r="H623" s="9" t="s">
        <v>175</v>
      </c>
      <c r="I623" s="9" t="s">
        <v>1377</v>
      </c>
      <c r="J623" s="3" t="s">
        <v>2084</v>
      </c>
      <c r="K623" s="13" t="s">
        <v>1649</v>
      </c>
      <c r="L623" s="14" t="s">
        <v>1650</v>
      </c>
      <c r="M623" s="18">
        <f t="shared" si="21"/>
        <v>1.65162037037037E-2</v>
      </c>
      <c r="N623">
        <f t="shared" si="22"/>
        <v>2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1651</v>
      </c>
      <c r="H624" s="9" t="s">
        <v>175</v>
      </c>
      <c r="I624" s="9" t="s">
        <v>1377</v>
      </c>
      <c r="J624" s="3" t="s">
        <v>2084</v>
      </c>
      <c r="K624" s="13" t="s">
        <v>1652</v>
      </c>
      <c r="L624" s="14" t="s">
        <v>1653</v>
      </c>
      <c r="M624" s="18">
        <f t="shared" si="21"/>
        <v>1.8715277777777761E-2</v>
      </c>
      <c r="N624">
        <f t="shared" si="22"/>
        <v>7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2063</v>
      </c>
      <c r="H625" s="9" t="s">
        <v>175</v>
      </c>
      <c r="I625" s="9" t="s">
        <v>2043</v>
      </c>
      <c r="J625" s="3" t="s">
        <v>2084</v>
      </c>
      <c r="K625" s="13" t="s">
        <v>2064</v>
      </c>
      <c r="L625" s="14" t="s">
        <v>2065</v>
      </c>
      <c r="M625" s="18">
        <f t="shared" si="21"/>
        <v>1.4421296296296404E-2</v>
      </c>
      <c r="N625">
        <f t="shared" si="22"/>
        <v>21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2066</v>
      </c>
      <c r="H626" s="9" t="s">
        <v>175</v>
      </c>
      <c r="I626" s="9" t="s">
        <v>2043</v>
      </c>
      <c r="J626" s="3" t="s">
        <v>2084</v>
      </c>
      <c r="K626" s="13" t="s">
        <v>2067</v>
      </c>
      <c r="L626" s="17" t="s">
        <v>2098</v>
      </c>
      <c r="M626" s="18">
        <f t="shared" si="21"/>
        <v>1.6041666666666843E-2</v>
      </c>
      <c r="N626">
        <f t="shared" si="22"/>
        <v>23</v>
      </c>
    </row>
    <row r="627" spans="1:14" x14ac:dyDescent="0.25">
      <c r="A627" s="11"/>
      <c r="B627" s="12"/>
      <c r="C627" s="9" t="s">
        <v>1283</v>
      </c>
      <c r="D627" s="9" t="s">
        <v>1284</v>
      </c>
      <c r="E627" s="9" t="s">
        <v>1284</v>
      </c>
      <c r="F627" s="9" t="s">
        <v>15</v>
      </c>
      <c r="G627" s="9" t="s">
        <v>1285</v>
      </c>
      <c r="H627" s="9" t="s">
        <v>175</v>
      </c>
      <c r="I627" s="9" t="s">
        <v>989</v>
      </c>
      <c r="J627" s="3" t="s">
        <v>2084</v>
      </c>
      <c r="K627" s="13" t="s">
        <v>1286</v>
      </c>
      <c r="L627" s="14" t="s">
        <v>1287</v>
      </c>
      <c r="M627" s="18">
        <f t="shared" si="21"/>
        <v>2.3321759259259334E-2</v>
      </c>
      <c r="N627">
        <f t="shared" si="22"/>
        <v>8</v>
      </c>
    </row>
    <row r="628" spans="1:14" x14ac:dyDescent="0.25">
      <c r="A628" s="3" t="s">
        <v>448</v>
      </c>
      <c r="B628" s="9" t="s">
        <v>449</v>
      </c>
      <c r="C628" s="10" t="s">
        <v>12</v>
      </c>
      <c r="D628" s="5"/>
      <c r="E628" s="5"/>
      <c r="F628" s="5"/>
      <c r="G628" s="5"/>
      <c r="H628" s="5"/>
      <c r="I628" s="5"/>
      <c r="J628" s="6"/>
      <c r="K628" s="7"/>
      <c r="L628" s="8"/>
    </row>
    <row r="629" spans="1:14" x14ac:dyDescent="0.25">
      <c r="A629" s="11"/>
      <c r="B629" s="12"/>
      <c r="C629" s="9" t="s">
        <v>2025</v>
      </c>
      <c r="D629" s="9" t="s">
        <v>2026</v>
      </c>
      <c r="E629" s="9" t="s">
        <v>2026</v>
      </c>
      <c r="F629" s="9" t="s">
        <v>452</v>
      </c>
      <c r="G629" s="9" t="s">
        <v>2027</v>
      </c>
      <c r="H629" s="9" t="s">
        <v>175</v>
      </c>
      <c r="I629" s="9" t="s">
        <v>1977</v>
      </c>
      <c r="J629" s="3" t="s">
        <v>2084</v>
      </c>
      <c r="K629" s="13" t="s">
        <v>2028</v>
      </c>
      <c r="L629" s="14" t="s">
        <v>2029</v>
      </c>
      <c r="M629" s="18">
        <f t="shared" si="21"/>
        <v>1.7037037037037073E-2</v>
      </c>
      <c r="N629">
        <f t="shared" si="22"/>
        <v>10</v>
      </c>
    </row>
    <row r="630" spans="1:14" x14ac:dyDescent="0.25">
      <c r="A630" s="11"/>
      <c r="B630" s="12"/>
      <c r="C630" s="9" t="s">
        <v>911</v>
      </c>
      <c r="D630" s="9" t="s">
        <v>912</v>
      </c>
      <c r="E630" s="9" t="s">
        <v>912</v>
      </c>
      <c r="F630" s="9" t="s">
        <v>452</v>
      </c>
      <c r="G630" s="10" t="s">
        <v>12</v>
      </c>
      <c r="H630" s="5"/>
      <c r="I630" s="5"/>
      <c r="J630" s="6"/>
      <c r="K630" s="7"/>
      <c r="L630" s="8"/>
    </row>
    <row r="631" spans="1:14" x14ac:dyDescent="0.25">
      <c r="A631" s="11"/>
      <c r="B631" s="12"/>
      <c r="C631" s="12"/>
      <c r="D631" s="12"/>
      <c r="E631" s="12"/>
      <c r="F631" s="12"/>
      <c r="G631" s="9" t="s">
        <v>913</v>
      </c>
      <c r="H631" s="9" t="s">
        <v>175</v>
      </c>
      <c r="I631" s="9" t="s">
        <v>493</v>
      </c>
      <c r="J631" s="3" t="s">
        <v>2084</v>
      </c>
      <c r="K631" s="13" t="s">
        <v>914</v>
      </c>
      <c r="L631" s="14" t="s">
        <v>915</v>
      </c>
      <c r="M631" s="18">
        <f t="shared" si="21"/>
        <v>4.0763888888888933E-2</v>
      </c>
      <c r="N631">
        <f t="shared" si="22"/>
        <v>11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1327</v>
      </c>
      <c r="H632" s="9" t="s">
        <v>175</v>
      </c>
      <c r="I632" s="9" t="s">
        <v>989</v>
      </c>
      <c r="J632" s="3" t="s">
        <v>2084</v>
      </c>
      <c r="K632" s="13" t="s">
        <v>1328</v>
      </c>
      <c r="L632" s="14" t="s">
        <v>1329</v>
      </c>
      <c r="M632" s="18">
        <f t="shared" si="21"/>
        <v>1.8703703703703695E-2</v>
      </c>
      <c r="N632">
        <f t="shared" si="22"/>
        <v>4</v>
      </c>
    </row>
    <row r="633" spans="1:14" x14ac:dyDescent="0.25">
      <c r="A633" s="11"/>
      <c r="B633" s="12"/>
      <c r="C633" s="9" t="s">
        <v>450</v>
      </c>
      <c r="D633" s="9" t="s">
        <v>451</v>
      </c>
      <c r="E633" s="9" t="s">
        <v>451</v>
      </c>
      <c r="F633" s="9" t="s">
        <v>452</v>
      </c>
      <c r="G633" s="10" t="s">
        <v>12</v>
      </c>
      <c r="H633" s="5"/>
      <c r="I633" s="5"/>
      <c r="J633" s="6"/>
      <c r="K633" s="7"/>
      <c r="L633" s="8"/>
    </row>
    <row r="634" spans="1:14" x14ac:dyDescent="0.25">
      <c r="A634" s="11"/>
      <c r="B634" s="12"/>
      <c r="C634" s="12"/>
      <c r="D634" s="12"/>
      <c r="E634" s="12"/>
      <c r="F634" s="12"/>
      <c r="G634" s="9" t="s">
        <v>453</v>
      </c>
      <c r="H634" s="9" t="s">
        <v>175</v>
      </c>
      <c r="I634" s="9" t="s">
        <v>18</v>
      </c>
      <c r="J634" s="3" t="s">
        <v>2084</v>
      </c>
      <c r="K634" s="13" t="s">
        <v>454</v>
      </c>
      <c r="L634" s="14" t="s">
        <v>455</v>
      </c>
      <c r="M634" s="18">
        <f t="shared" si="21"/>
        <v>2.2951388888888924E-2</v>
      </c>
      <c r="N634">
        <f t="shared" si="22"/>
        <v>16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1654</v>
      </c>
      <c r="H635" s="9" t="s">
        <v>175</v>
      </c>
      <c r="I635" s="9" t="s">
        <v>1377</v>
      </c>
      <c r="J635" s="3" t="s">
        <v>2084</v>
      </c>
      <c r="K635" s="13" t="s">
        <v>1655</v>
      </c>
      <c r="L635" s="14" t="s">
        <v>1656</v>
      </c>
      <c r="M635" s="18">
        <f t="shared" si="21"/>
        <v>2.0613425925925966E-2</v>
      </c>
      <c r="N635">
        <f t="shared" si="22"/>
        <v>16</v>
      </c>
    </row>
    <row r="636" spans="1:14" x14ac:dyDescent="0.25">
      <c r="A636" s="11"/>
      <c r="B636" s="12"/>
      <c r="C636" s="9" t="s">
        <v>916</v>
      </c>
      <c r="D636" s="9" t="s">
        <v>917</v>
      </c>
      <c r="E636" s="9" t="s">
        <v>917</v>
      </c>
      <c r="F636" s="9" t="s">
        <v>452</v>
      </c>
      <c r="G636" s="10" t="s">
        <v>12</v>
      </c>
      <c r="H636" s="5"/>
      <c r="I636" s="5"/>
      <c r="J636" s="6"/>
      <c r="K636" s="7"/>
      <c r="L636" s="8"/>
    </row>
    <row r="637" spans="1:14" x14ac:dyDescent="0.25">
      <c r="A637" s="11"/>
      <c r="B637" s="12"/>
      <c r="C637" s="12"/>
      <c r="D637" s="12"/>
      <c r="E637" s="12"/>
      <c r="F637" s="12"/>
      <c r="G637" s="9" t="s">
        <v>918</v>
      </c>
      <c r="H637" s="9" t="s">
        <v>175</v>
      </c>
      <c r="I637" s="9" t="s">
        <v>493</v>
      </c>
      <c r="J637" s="3" t="s">
        <v>2084</v>
      </c>
      <c r="K637" s="13" t="s">
        <v>919</v>
      </c>
      <c r="L637" s="14" t="s">
        <v>920</v>
      </c>
      <c r="M637" s="18">
        <f t="shared" si="21"/>
        <v>2.0925925925925903E-2</v>
      </c>
      <c r="N637">
        <f t="shared" si="22"/>
        <v>6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1330</v>
      </c>
      <c r="H638" s="9" t="s">
        <v>175</v>
      </c>
      <c r="I638" s="9" t="s">
        <v>989</v>
      </c>
      <c r="J638" s="3" t="s">
        <v>2084</v>
      </c>
      <c r="K638" s="13" t="s">
        <v>1331</v>
      </c>
      <c r="L638" s="14" t="s">
        <v>1332</v>
      </c>
      <c r="M638" s="18">
        <f t="shared" si="21"/>
        <v>2.4652777777777773E-2</v>
      </c>
      <c r="N638">
        <f t="shared" si="22"/>
        <v>5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1657</v>
      </c>
      <c r="H639" s="9" t="s">
        <v>175</v>
      </c>
      <c r="I639" s="9" t="s">
        <v>1377</v>
      </c>
      <c r="J639" s="3" t="s">
        <v>2084</v>
      </c>
      <c r="K639" s="13" t="s">
        <v>1658</v>
      </c>
      <c r="L639" s="14" t="s">
        <v>1659</v>
      </c>
      <c r="M639" s="18">
        <f t="shared" si="21"/>
        <v>1.7013888888888884E-2</v>
      </c>
      <c r="N639">
        <f t="shared" si="22"/>
        <v>7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1660</v>
      </c>
      <c r="H640" s="9" t="s">
        <v>175</v>
      </c>
      <c r="I640" s="9" t="s">
        <v>1377</v>
      </c>
      <c r="J640" s="3" t="s">
        <v>2084</v>
      </c>
      <c r="K640" s="13" t="s">
        <v>1661</v>
      </c>
      <c r="L640" s="14" t="s">
        <v>1662</v>
      </c>
      <c r="M640" s="18">
        <f t="shared" si="21"/>
        <v>2.416666666666667E-2</v>
      </c>
      <c r="N640">
        <f t="shared" si="22"/>
        <v>10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1926</v>
      </c>
      <c r="H641" s="9" t="s">
        <v>175</v>
      </c>
      <c r="I641" s="9" t="s">
        <v>1708</v>
      </c>
      <c r="J641" s="3" t="s">
        <v>2084</v>
      </c>
      <c r="K641" s="13" t="s">
        <v>1927</v>
      </c>
      <c r="L641" s="14" t="s">
        <v>1928</v>
      </c>
      <c r="M641" s="18">
        <f t="shared" si="21"/>
        <v>1.3900462962962934E-2</v>
      </c>
      <c r="N641">
        <f t="shared" si="22"/>
        <v>6</v>
      </c>
    </row>
    <row r="642" spans="1:14" x14ac:dyDescent="0.25">
      <c r="A642" s="11"/>
      <c r="B642" s="12"/>
      <c r="C642" s="9" t="s">
        <v>1663</v>
      </c>
      <c r="D642" s="9" t="s">
        <v>1664</v>
      </c>
      <c r="E642" s="9" t="s">
        <v>1664</v>
      </c>
      <c r="F642" s="9" t="s">
        <v>452</v>
      </c>
      <c r="G642" s="9" t="s">
        <v>1665</v>
      </c>
      <c r="H642" s="9" t="s">
        <v>175</v>
      </c>
      <c r="I642" s="9" t="s">
        <v>1377</v>
      </c>
      <c r="J642" s="3" t="s">
        <v>2084</v>
      </c>
      <c r="K642" s="13" t="s">
        <v>1666</v>
      </c>
      <c r="L642" s="14" t="s">
        <v>1667</v>
      </c>
      <c r="M642" s="18">
        <f t="shared" si="21"/>
        <v>2.8553240740740837E-2</v>
      </c>
      <c r="N642">
        <f t="shared" si="22"/>
        <v>16</v>
      </c>
    </row>
    <row r="643" spans="1:14" x14ac:dyDescent="0.25">
      <c r="A643" s="11"/>
      <c r="B643" s="12"/>
      <c r="C643" s="9" t="s">
        <v>921</v>
      </c>
      <c r="D643" s="9" t="s">
        <v>922</v>
      </c>
      <c r="E643" s="9" t="s">
        <v>922</v>
      </c>
      <c r="F643" s="9" t="s">
        <v>452</v>
      </c>
      <c r="G643" s="10" t="s">
        <v>12</v>
      </c>
      <c r="H643" s="5"/>
      <c r="I643" s="5"/>
      <c r="J643" s="6"/>
      <c r="K643" s="7"/>
      <c r="L643" s="8"/>
    </row>
    <row r="644" spans="1:14" x14ac:dyDescent="0.25">
      <c r="A644" s="11"/>
      <c r="B644" s="12"/>
      <c r="C644" s="12"/>
      <c r="D644" s="12"/>
      <c r="E644" s="12"/>
      <c r="F644" s="12"/>
      <c r="G644" s="9" t="s">
        <v>923</v>
      </c>
      <c r="H644" s="9" t="s">
        <v>175</v>
      </c>
      <c r="I644" s="9" t="s">
        <v>493</v>
      </c>
      <c r="J644" s="3" t="s">
        <v>2084</v>
      </c>
      <c r="K644" s="13" t="s">
        <v>924</v>
      </c>
      <c r="L644" s="14" t="s">
        <v>925</v>
      </c>
      <c r="M644" s="18">
        <f t="shared" ref="M644:M706" si="23">L644-K644</f>
        <v>2.5833333333333305E-2</v>
      </c>
      <c r="N644">
        <f t="shared" ref="N644:N706" si="24">HOUR(K644)</f>
        <v>2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926</v>
      </c>
      <c r="H645" s="9" t="s">
        <v>214</v>
      </c>
      <c r="I645" s="9" t="s">
        <v>493</v>
      </c>
      <c r="J645" s="3" t="s">
        <v>2084</v>
      </c>
      <c r="K645" s="13" t="s">
        <v>927</v>
      </c>
      <c r="L645" s="14" t="s">
        <v>928</v>
      </c>
      <c r="M645" s="18">
        <f t="shared" si="23"/>
        <v>2.5474537037037059E-2</v>
      </c>
      <c r="N645">
        <f t="shared" si="24"/>
        <v>22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1668</v>
      </c>
      <c r="H646" s="9" t="s">
        <v>175</v>
      </c>
      <c r="I646" s="9" t="s">
        <v>1377</v>
      </c>
      <c r="J646" s="3" t="s">
        <v>2084</v>
      </c>
      <c r="K646" s="13" t="s">
        <v>1669</v>
      </c>
      <c r="L646" s="14" t="s">
        <v>1670</v>
      </c>
      <c r="M646" s="18">
        <f t="shared" si="23"/>
        <v>3.8668981481481457E-2</v>
      </c>
      <c r="N646">
        <f t="shared" si="24"/>
        <v>12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1671</v>
      </c>
      <c r="H647" s="9" t="s">
        <v>175</v>
      </c>
      <c r="I647" s="9" t="s">
        <v>1377</v>
      </c>
      <c r="J647" s="3" t="s">
        <v>2084</v>
      </c>
      <c r="K647" s="13" t="s">
        <v>1672</v>
      </c>
      <c r="L647" s="14" t="s">
        <v>1673</v>
      </c>
      <c r="M647" s="18">
        <f t="shared" si="23"/>
        <v>6.2395833333333317E-2</v>
      </c>
      <c r="N647">
        <f t="shared" si="24"/>
        <v>13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1929</v>
      </c>
      <c r="H648" s="9" t="s">
        <v>175</v>
      </c>
      <c r="I648" s="9" t="s">
        <v>1708</v>
      </c>
      <c r="J648" s="3" t="s">
        <v>2084</v>
      </c>
      <c r="K648" s="13" t="s">
        <v>1930</v>
      </c>
      <c r="L648" s="14" t="s">
        <v>1931</v>
      </c>
      <c r="M648" s="18">
        <f t="shared" si="23"/>
        <v>3.2928240740740744E-2</v>
      </c>
      <c r="N648">
        <f t="shared" si="24"/>
        <v>1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1932</v>
      </c>
      <c r="H649" s="9" t="s">
        <v>175</v>
      </c>
      <c r="I649" s="9" t="s">
        <v>1708</v>
      </c>
      <c r="J649" s="3" t="s">
        <v>2084</v>
      </c>
      <c r="K649" s="13" t="s">
        <v>1933</v>
      </c>
      <c r="L649" s="14" t="s">
        <v>1934</v>
      </c>
      <c r="M649" s="18">
        <f t="shared" si="23"/>
        <v>3.7280092592592684E-2</v>
      </c>
      <c r="N649">
        <f t="shared" si="24"/>
        <v>12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1935</v>
      </c>
      <c r="H650" s="9" t="s">
        <v>175</v>
      </c>
      <c r="I650" s="9" t="s">
        <v>1708</v>
      </c>
      <c r="J650" s="3" t="s">
        <v>2084</v>
      </c>
      <c r="K650" s="13" t="s">
        <v>1936</v>
      </c>
      <c r="L650" s="14" t="s">
        <v>1937</v>
      </c>
      <c r="M650" s="18">
        <f t="shared" si="23"/>
        <v>3.1782407407407343E-2</v>
      </c>
      <c r="N650">
        <f t="shared" si="24"/>
        <v>13</v>
      </c>
    </row>
    <row r="651" spans="1:14" x14ac:dyDescent="0.25">
      <c r="A651" s="3" t="s">
        <v>456</v>
      </c>
      <c r="B651" s="9" t="s">
        <v>457</v>
      </c>
      <c r="C651" s="10" t="s">
        <v>12</v>
      </c>
      <c r="D651" s="5"/>
      <c r="E651" s="5"/>
      <c r="F651" s="5"/>
      <c r="G651" s="5"/>
      <c r="H651" s="5"/>
      <c r="I651" s="5"/>
      <c r="J651" s="6"/>
      <c r="K651" s="7"/>
      <c r="L651" s="8"/>
    </row>
    <row r="652" spans="1:14" x14ac:dyDescent="0.25">
      <c r="A652" s="11"/>
      <c r="B652" s="12"/>
      <c r="C652" s="9" t="s">
        <v>458</v>
      </c>
      <c r="D652" s="9" t="s">
        <v>459</v>
      </c>
      <c r="E652" s="9" t="s">
        <v>460</v>
      </c>
      <c r="F652" s="9" t="s">
        <v>15</v>
      </c>
      <c r="G652" s="10" t="s">
        <v>12</v>
      </c>
      <c r="H652" s="5"/>
      <c r="I652" s="5"/>
      <c r="J652" s="6"/>
      <c r="K652" s="7"/>
      <c r="L652" s="8"/>
    </row>
    <row r="653" spans="1:14" x14ac:dyDescent="0.25">
      <c r="A653" s="11"/>
      <c r="B653" s="12"/>
      <c r="C653" s="12"/>
      <c r="D653" s="12"/>
      <c r="E653" s="12"/>
      <c r="F653" s="12"/>
      <c r="G653" s="9" t="s">
        <v>461</v>
      </c>
      <c r="H653" s="9" t="s">
        <v>175</v>
      </c>
      <c r="I653" s="9" t="s">
        <v>18</v>
      </c>
      <c r="J653" s="3" t="s">
        <v>2084</v>
      </c>
      <c r="K653" s="13" t="s">
        <v>462</v>
      </c>
      <c r="L653" s="14" t="s">
        <v>463</v>
      </c>
      <c r="M653" s="18">
        <f t="shared" si="23"/>
        <v>1.533564814814814E-2</v>
      </c>
      <c r="N653">
        <f t="shared" si="24"/>
        <v>9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929</v>
      </c>
      <c r="H654" s="9" t="s">
        <v>175</v>
      </c>
      <c r="I654" s="9" t="s">
        <v>493</v>
      </c>
      <c r="J654" s="3" t="s">
        <v>2084</v>
      </c>
      <c r="K654" s="13" t="s">
        <v>930</v>
      </c>
      <c r="L654" s="14" t="s">
        <v>931</v>
      </c>
      <c r="M654" s="18">
        <f t="shared" si="23"/>
        <v>1.3749999999999929E-2</v>
      </c>
      <c r="N654">
        <f t="shared" si="24"/>
        <v>18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1938</v>
      </c>
      <c r="H655" s="9" t="s">
        <v>175</v>
      </c>
      <c r="I655" s="9" t="s">
        <v>1708</v>
      </c>
      <c r="J655" s="3" t="s">
        <v>2084</v>
      </c>
      <c r="K655" s="13" t="s">
        <v>1939</v>
      </c>
      <c r="L655" s="14" t="s">
        <v>1940</v>
      </c>
      <c r="M655" s="18">
        <f t="shared" si="23"/>
        <v>1.5173611111111041E-2</v>
      </c>
      <c r="N655">
        <f t="shared" si="24"/>
        <v>10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1941</v>
      </c>
      <c r="H656" s="9" t="s">
        <v>175</v>
      </c>
      <c r="I656" s="9" t="s">
        <v>1708</v>
      </c>
      <c r="J656" s="3" t="s">
        <v>2084</v>
      </c>
      <c r="K656" s="13" t="s">
        <v>1942</v>
      </c>
      <c r="L656" s="14" t="s">
        <v>1943</v>
      </c>
      <c r="M656" s="18">
        <f t="shared" si="23"/>
        <v>2.6458333333333306E-2</v>
      </c>
      <c r="N656">
        <f t="shared" si="24"/>
        <v>11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1944</v>
      </c>
      <c r="H657" s="9" t="s">
        <v>175</v>
      </c>
      <c r="I657" s="9" t="s">
        <v>1708</v>
      </c>
      <c r="J657" s="3" t="s">
        <v>2084</v>
      </c>
      <c r="K657" s="13" t="s">
        <v>1945</v>
      </c>
      <c r="L657" s="14" t="s">
        <v>1946</v>
      </c>
      <c r="M657" s="18">
        <f t="shared" si="23"/>
        <v>1.7696759259259176E-2</v>
      </c>
      <c r="N657">
        <f t="shared" si="24"/>
        <v>13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1947</v>
      </c>
      <c r="H658" s="9" t="s">
        <v>175</v>
      </c>
      <c r="I658" s="9" t="s">
        <v>1708</v>
      </c>
      <c r="J658" s="3" t="s">
        <v>2084</v>
      </c>
      <c r="K658" s="13" t="s">
        <v>1948</v>
      </c>
      <c r="L658" s="14" t="s">
        <v>1949</v>
      </c>
      <c r="M658" s="18">
        <f t="shared" si="23"/>
        <v>1.5601851851851811E-2</v>
      </c>
      <c r="N658">
        <f t="shared" si="24"/>
        <v>14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2030</v>
      </c>
      <c r="H659" s="9" t="s">
        <v>175</v>
      </c>
      <c r="I659" s="9" t="s">
        <v>1977</v>
      </c>
      <c r="J659" s="3" t="s">
        <v>2084</v>
      </c>
      <c r="K659" s="13" t="s">
        <v>2031</v>
      </c>
      <c r="L659" s="14" t="s">
        <v>2032</v>
      </c>
      <c r="M659" s="18">
        <f t="shared" si="23"/>
        <v>1.2071759259259185E-2</v>
      </c>
      <c r="N659">
        <f t="shared" si="24"/>
        <v>12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2033</v>
      </c>
      <c r="H660" s="9" t="s">
        <v>175</v>
      </c>
      <c r="I660" s="9" t="s">
        <v>1977</v>
      </c>
      <c r="J660" s="3" t="s">
        <v>2084</v>
      </c>
      <c r="K660" s="13" t="s">
        <v>2034</v>
      </c>
      <c r="L660" s="14" t="s">
        <v>2035</v>
      </c>
      <c r="M660" s="18">
        <f t="shared" si="23"/>
        <v>1.4351851851851838E-2</v>
      </c>
      <c r="N660">
        <f t="shared" si="24"/>
        <v>15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2036</v>
      </c>
      <c r="H661" s="9" t="s">
        <v>175</v>
      </c>
      <c r="I661" s="9" t="s">
        <v>1977</v>
      </c>
      <c r="J661" s="3" t="s">
        <v>2084</v>
      </c>
      <c r="K661" s="13" t="s">
        <v>2037</v>
      </c>
      <c r="L661" s="14" t="s">
        <v>2038</v>
      </c>
      <c r="M661" s="18">
        <f t="shared" si="23"/>
        <v>1.3344907407407458E-2</v>
      </c>
      <c r="N661">
        <f t="shared" si="24"/>
        <v>18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2039</v>
      </c>
      <c r="H662" s="9" t="s">
        <v>175</v>
      </c>
      <c r="I662" s="9" t="s">
        <v>1977</v>
      </c>
      <c r="J662" s="3" t="s">
        <v>2084</v>
      </c>
      <c r="K662" s="13" t="s">
        <v>2040</v>
      </c>
      <c r="L662" s="14" t="s">
        <v>2041</v>
      </c>
      <c r="M662" s="18">
        <f t="shared" si="23"/>
        <v>1.8576388888889017E-2</v>
      </c>
      <c r="N662">
        <f t="shared" si="24"/>
        <v>22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2074</v>
      </c>
      <c r="H663" s="9" t="s">
        <v>175</v>
      </c>
      <c r="I663" s="9" t="s">
        <v>2043</v>
      </c>
      <c r="J663" s="3" t="s">
        <v>2084</v>
      </c>
      <c r="K663" s="13" t="s">
        <v>2075</v>
      </c>
      <c r="L663" s="14" t="s">
        <v>2076</v>
      </c>
      <c r="M663" s="18">
        <f t="shared" si="23"/>
        <v>1.4131944444444447E-2</v>
      </c>
      <c r="N663">
        <f t="shared" si="24"/>
        <v>2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2077</v>
      </c>
      <c r="H664" s="9" t="s">
        <v>175</v>
      </c>
      <c r="I664" s="9" t="s">
        <v>2043</v>
      </c>
      <c r="J664" s="3" t="s">
        <v>2084</v>
      </c>
      <c r="K664" s="13" t="s">
        <v>2078</v>
      </c>
      <c r="L664" s="14" t="s">
        <v>2079</v>
      </c>
      <c r="M664" s="18">
        <f t="shared" si="23"/>
        <v>1.3750000000000012E-2</v>
      </c>
      <c r="N664">
        <f t="shared" si="24"/>
        <v>5</v>
      </c>
    </row>
    <row r="665" spans="1:14" x14ac:dyDescent="0.25">
      <c r="A665" s="11"/>
      <c r="B665" s="12"/>
      <c r="C665" s="9" t="s">
        <v>464</v>
      </c>
      <c r="D665" s="9" t="s">
        <v>465</v>
      </c>
      <c r="E665" s="10" t="s">
        <v>12</v>
      </c>
      <c r="F665" s="5"/>
      <c r="G665" s="5"/>
      <c r="H665" s="5"/>
      <c r="I665" s="5"/>
      <c r="J665" s="6"/>
      <c r="K665" s="7"/>
      <c r="L665" s="8"/>
    </row>
    <row r="666" spans="1:14" x14ac:dyDescent="0.25">
      <c r="A666" s="11"/>
      <c r="B666" s="12"/>
      <c r="C666" s="12"/>
      <c r="D666" s="12"/>
      <c r="E666" s="9" t="s">
        <v>1333</v>
      </c>
      <c r="F666" s="9" t="s">
        <v>15</v>
      </c>
      <c r="G666" s="10" t="s">
        <v>12</v>
      </c>
      <c r="H666" s="5"/>
      <c r="I666" s="5"/>
      <c r="J666" s="6"/>
      <c r="K666" s="7"/>
      <c r="L666" s="8"/>
    </row>
    <row r="667" spans="1:14" x14ac:dyDescent="0.25">
      <c r="A667" s="11"/>
      <c r="B667" s="12"/>
      <c r="C667" s="12"/>
      <c r="D667" s="12"/>
      <c r="E667" s="12"/>
      <c r="F667" s="12"/>
      <c r="G667" s="9" t="s">
        <v>1334</v>
      </c>
      <c r="H667" s="9" t="s">
        <v>175</v>
      </c>
      <c r="I667" s="9" t="s">
        <v>989</v>
      </c>
      <c r="J667" s="3" t="s">
        <v>2084</v>
      </c>
      <c r="K667" s="13" t="s">
        <v>1335</v>
      </c>
      <c r="L667" s="14" t="s">
        <v>1336</v>
      </c>
      <c r="M667" s="18">
        <f t="shared" si="23"/>
        <v>3.6724537037037042E-2</v>
      </c>
      <c r="N667">
        <f t="shared" si="24"/>
        <v>9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1337</v>
      </c>
      <c r="H668" s="9" t="s">
        <v>175</v>
      </c>
      <c r="I668" s="9" t="s">
        <v>989</v>
      </c>
      <c r="J668" s="3" t="s">
        <v>2084</v>
      </c>
      <c r="K668" s="13" t="s">
        <v>1338</v>
      </c>
      <c r="L668" s="14" t="s">
        <v>1339</v>
      </c>
      <c r="M668" s="18">
        <f t="shared" si="23"/>
        <v>2.1400462962962941E-2</v>
      </c>
      <c r="N668">
        <f t="shared" si="24"/>
        <v>14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1340</v>
      </c>
      <c r="H669" s="9" t="s">
        <v>175</v>
      </c>
      <c r="I669" s="9" t="s">
        <v>989</v>
      </c>
      <c r="J669" s="3" t="s">
        <v>2084</v>
      </c>
      <c r="K669" s="13" t="s">
        <v>1341</v>
      </c>
      <c r="L669" s="14" t="s">
        <v>1342</v>
      </c>
      <c r="M669" s="18">
        <f t="shared" si="23"/>
        <v>1.9907407407407374E-2</v>
      </c>
      <c r="N669">
        <f t="shared" si="24"/>
        <v>14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1674</v>
      </c>
      <c r="H670" s="9" t="s">
        <v>175</v>
      </c>
      <c r="I670" s="9" t="s">
        <v>1377</v>
      </c>
      <c r="J670" s="3" t="s">
        <v>2084</v>
      </c>
      <c r="K670" s="13" t="s">
        <v>1675</v>
      </c>
      <c r="L670" s="14" t="s">
        <v>1676</v>
      </c>
      <c r="M670" s="18">
        <f t="shared" si="23"/>
        <v>1.4097222222222205E-2</v>
      </c>
      <c r="N670">
        <f t="shared" si="24"/>
        <v>9</v>
      </c>
    </row>
    <row r="671" spans="1:14" x14ac:dyDescent="0.25">
      <c r="A671" s="11"/>
      <c r="B671" s="12"/>
      <c r="C671" s="12"/>
      <c r="D671" s="12"/>
      <c r="E671" s="9" t="s">
        <v>466</v>
      </c>
      <c r="F671" s="9" t="s">
        <v>15</v>
      </c>
      <c r="G671" s="10" t="s">
        <v>12</v>
      </c>
      <c r="H671" s="5"/>
      <c r="I671" s="5"/>
      <c r="J671" s="6"/>
      <c r="K671" s="7"/>
      <c r="L671" s="8"/>
    </row>
    <row r="672" spans="1:14" x14ac:dyDescent="0.25">
      <c r="A672" s="11"/>
      <c r="B672" s="12"/>
      <c r="C672" s="12"/>
      <c r="D672" s="12"/>
      <c r="E672" s="12"/>
      <c r="F672" s="12"/>
      <c r="G672" s="9" t="s">
        <v>467</v>
      </c>
      <c r="H672" s="9" t="s">
        <v>175</v>
      </c>
      <c r="I672" s="9" t="s">
        <v>18</v>
      </c>
      <c r="J672" s="3" t="s">
        <v>2084</v>
      </c>
      <c r="K672" s="13" t="s">
        <v>468</v>
      </c>
      <c r="L672" s="17" t="s">
        <v>2094</v>
      </c>
      <c r="M672" s="18">
        <f t="shared" si="23"/>
        <v>2.4895833333333228E-2</v>
      </c>
      <c r="N672">
        <f t="shared" si="24"/>
        <v>23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1343</v>
      </c>
      <c r="H673" s="9" t="s">
        <v>175</v>
      </c>
      <c r="I673" s="9" t="s">
        <v>989</v>
      </c>
      <c r="J673" s="3" t="s">
        <v>2084</v>
      </c>
      <c r="K673" s="13" t="s">
        <v>1344</v>
      </c>
      <c r="L673" s="14" t="s">
        <v>1345</v>
      </c>
      <c r="M673" s="18">
        <f t="shared" si="23"/>
        <v>8.1145833333333361E-2</v>
      </c>
      <c r="N673">
        <f t="shared" si="24"/>
        <v>9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2080</v>
      </c>
      <c r="H674" s="9" t="s">
        <v>175</v>
      </c>
      <c r="I674" s="9" t="s">
        <v>2043</v>
      </c>
      <c r="J674" s="3" t="s">
        <v>2084</v>
      </c>
      <c r="K674" s="13" t="s">
        <v>2081</v>
      </c>
      <c r="L674" s="14" t="s">
        <v>2082</v>
      </c>
      <c r="M674" s="18">
        <f t="shared" si="23"/>
        <v>1.3831018518518534E-2</v>
      </c>
      <c r="N674">
        <f t="shared" si="24"/>
        <v>7</v>
      </c>
    </row>
    <row r="675" spans="1:14" x14ac:dyDescent="0.25">
      <c r="A675" s="11"/>
      <c r="B675" s="12"/>
      <c r="C675" s="9" t="s">
        <v>932</v>
      </c>
      <c r="D675" s="9" t="s">
        <v>933</v>
      </c>
      <c r="E675" s="9" t="s">
        <v>933</v>
      </c>
      <c r="F675" s="9" t="s">
        <v>15</v>
      </c>
      <c r="G675" s="10" t="s">
        <v>12</v>
      </c>
      <c r="H675" s="5"/>
      <c r="I675" s="5"/>
      <c r="J675" s="6"/>
      <c r="K675" s="7"/>
      <c r="L675" s="8"/>
    </row>
    <row r="676" spans="1:14" x14ac:dyDescent="0.25">
      <c r="A676" s="11"/>
      <c r="B676" s="12"/>
      <c r="C676" s="12"/>
      <c r="D676" s="12"/>
      <c r="E676" s="12"/>
      <c r="F676" s="12"/>
      <c r="G676" s="9" t="s">
        <v>934</v>
      </c>
      <c r="H676" s="9" t="s">
        <v>175</v>
      </c>
      <c r="I676" s="9" t="s">
        <v>493</v>
      </c>
      <c r="J676" s="3" t="s">
        <v>2084</v>
      </c>
      <c r="K676" s="13" t="s">
        <v>935</v>
      </c>
      <c r="L676" s="14" t="s">
        <v>936</v>
      </c>
      <c r="M676" s="18">
        <f t="shared" si="23"/>
        <v>2.8275462962962961E-2</v>
      </c>
      <c r="N676">
        <f t="shared" si="24"/>
        <v>9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1346</v>
      </c>
      <c r="H677" s="9" t="s">
        <v>175</v>
      </c>
      <c r="I677" s="9" t="s">
        <v>989</v>
      </c>
      <c r="J677" s="3" t="s">
        <v>2084</v>
      </c>
      <c r="K677" s="13" t="s">
        <v>1347</v>
      </c>
      <c r="L677" s="14" t="s">
        <v>1348</v>
      </c>
      <c r="M677" s="18">
        <f t="shared" si="23"/>
        <v>2.8888888888888908E-2</v>
      </c>
      <c r="N677">
        <f t="shared" si="24"/>
        <v>4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1349</v>
      </c>
      <c r="H678" s="9" t="s">
        <v>175</v>
      </c>
      <c r="I678" s="9" t="s">
        <v>989</v>
      </c>
      <c r="J678" s="3" t="s">
        <v>2084</v>
      </c>
      <c r="K678" s="13" t="s">
        <v>1350</v>
      </c>
      <c r="L678" s="14" t="s">
        <v>1351</v>
      </c>
      <c r="M678" s="18">
        <f t="shared" si="23"/>
        <v>3.5995370370370372E-2</v>
      </c>
      <c r="N678">
        <f t="shared" si="24"/>
        <v>9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1677</v>
      </c>
      <c r="H679" s="9" t="s">
        <v>175</v>
      </c>
      <c r="I679" s="9" t="s">
        <v>1377</v>
      </c>
      <c r="J679" s="3" t="s">
        <v>2084</v>
      </c>
      <c r="K679" s="13" t="s">
        <v>1678</v>
      </c>
      <c r="L679" s="14" t="s">
        <v>1679</v>
      </c>
      <c r="M679" s="18">
        <f t="shared" si="23"/>
        <v>2.2777777777777758E-2</v>
      </c>
      <c r="N679">
        <f t="shared" si="24"/>
        <v>4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1950</v>
      </c>
      <c r="H680" s="9" t="s">
        <v>175</v>
      </c>
      <c r="I680" s="9" t="s">
        <v>1708</v>
      </c>
      <c r="J680" s="3" t="s">
        <v>2084</v>
      </c>
      <c r="K680" s="13" t="s">
        <v>1951</v>
      </c>
      <c r="L680" s="14" t="s">
        <v>1952</v>
      </c>
      <c r="M680" s="18">
        <f t="shared" si="23"/>
        <v>1.5532407407407384E-2</v>
      </c>
      <c r="N680">
        <f t="shared" si="24"/>
        <v>4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1953</v>
      </c>
      <c r="H681" s="9" t="s">
        <v>175</v>
      </c>
      <c r="I681" s="9" t="s">
        <v>1708</v>
      </c>
      <c r="J681" s="3" t="s">
        <v>2084</v>
      </c>
      <c r="K681" s="13" t="s">
        <v>1954</v>
      </c>
      <c r="L681" s="14" t="s">
        <v>1955</v>
      </c>
      <c r="M681" s="18">
        <f t="shared" si="23"/>
        <v>1.2696759259259283E-2</v>
      </c>
      <c r="N681">
        <f t="shared" si="24"/>
        <v>6</v>
      </c>
    </row>
    <row r="682" spans="1:14" x14ac:dyDescent="0.25">
      <c r="A682" s="11"/>
      <c r="B682" s="12"/>
      <c r="C682" s="9" t="s">
        <v>1680</v>
      </c>
      <c r="D682" s="9" t="s">
        <v>1681</v>
      </c>
      <c r="E682" s="9" t="s">
        <v>1682</v>
      </c>
      <c r="F682" s="9" t="s">
        <v>15</v>
      </c>
      <c r="G682" s="9" t="s">
        <v>1683</v>
      </c>
      <c r="H682" s="9" t="s">
        <v>175</v>
      </c>
      <c r="I682" s="9" t="s">
        <v>1377</v>
      </c>
      <c r="J682" s="3" t="s">
        <v>2084</v>
      </c>
      <c r="K682" s="13" t="s">
        <v>1684</v>
      </c>
      <c r="L682" s="14" t="s">
        <v>1685</v>
      </c>
      <c r="M682" s="18">
        <f t="shared" si="23"/>
        <v>2.0601851851851927E-2</v>
      </c>
      <c r="N682">
        <f t="shared" si="24"/>
        <v>20</v>
      </c>
    </row>
    <row r="683" spans="1:14" x14ac:dyDescent="0.25">
      <c r="A683" s="11"/>
      <c r="B683" s="12"/>
      <c r="C683" s="9" t="s">
        <v>469</v>
      </c>
      <c r="D683" s="9" t="s">
        <v>470</v>
      </c>
      <c r="E683" s="9" t="s">
        <v>471</v>
      </c>
      <c r="F683" s="9" t="s">
        <v>15</v>
      </c>
      <c r="G683" s="10" t="s">
        <v>12</v>
      </c>
      <c r="H683" s="5"/>
      <c r="I683" s="5"/>
      <c r="J683" s="6"/>
      <c r="K683" s="7"/>
      <c r="L683" s="8"/>
    </row>
    <row r="684" spans="1:14" x14ac:dyDescent="0.25">
      <c r="A684" s="11"/>
      <c r="B684" s="12"/>
      <c r="C684" s="12"/>
      <c r="D684" s="12"/>
      <c r="E684" s="12"/>
      <c r="F684" s="12"/>
      <c r="G684" s="9" t="s">
        <v>472</v>
      </c>
      <c r="H684" s="9" t="s">
        <v>175</v>
      </c>
      <c r="I684" s="9" t="s">
        <v>18</v>
      </c>
      <c r="J684" s="3" t="s">
        <v>2084</v>
      </c>
      <c r="K684" s="13" t="s">
        <v>473</v>
      </c>
      <c r="L684" s="14" t="s">
        <v>474</v>
      </c>
      <c r="M684" s="18">
        <f t="shared" si="23"/>
        <v>2.9305555555555557E-2</v>
      </c>
      <c r="N684">
        <f t="shared" si="24"/>
        <v>5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937</v>
      </c>
      <c r="H685" s="9" t="s">
        <v>175</v>
      </c>
      <c r="I685" s="9" t="s">
        <v>493</v>
      </c>
      <c r="J685" s="3" t="s">
        <v>2084</v>
      </c>
      <c r="K685" s="13" t="s">
        <v>938</v>
      </c>
      <c r="L685" s="14" t="s">
        <v>939</v>
      </c>
      <c r="M685" s="18">
        <f t="shared" si="23"/>
        <v>4.4548611111111108E-2</v>
      </c>
      <c r="N685">
        <f t="shared" si="24"/>
        <v>5</v>
      </c>
    </row>
    <row r="686" spans="1:14" x14ac:dyDescent="0.25">
      <c r="A686" s="11"/>
      <c r="B686" s="12"/>
      <c r="C686" s="9" t="s">
        <v>1352</v>
      </c>
      <c r="D686" s="9" t="s">
        <v>1353</v>
      </c>
      <c r="E686" s="9" t="s">
        <v>1354</v>
      </c>
      <c r="F686" s="9" t="s">
        <v>15</v>
      </c>
      <c r="G686" s="10" t="s">
        <v>12</v>
      </c>
      <c r="H686" s="5"/>
      <c r="I686" s="5"/>
      <c r="J686" s="6"/>
      <c r="K686" s="7"/>
      <c r="L686" s="8"/>
    </row>
    <row r="687" spans="1:14" x14ac:dyDescent="0.25">
      <c r="A687" s="11"/>
      <c r="B687" s="12"/>
      <c r="C687" s="12"/>
      <c r="D687" s="12"/>
      <c r="E687" s="12"/>
      <c r="F687" s="12"/>
      <c r="G687" s="9" t="s">
        <v>1355</v>
      </c>
      <c r="H687" s="9" t="s">
        <v>175</v>
      </c>
      <c r="I687" s="9" t="s">
        <v>989</v>
      </c>
      <c r="J687" s="3" t="s">
        <v>2084</v>
      </c>
      <c r="K687" s="13" t="s">
        <v>1356</v>
      </c>
      <c r="L687" s="14" t="s">
        <v>1357</v>
      </c>
      <c r="M687" s="18">
        <f t="shared" si="23"/>
        <v>3.4699074074074077E-2</v>
      </c>
      <c r="N687">
        <f t="shared" si="24"/>
        <v>11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1358</v>
      </c>
      <c r="H688" s="9" t="s">
        <v>175</v>
      </c>
      <c r="I688" s="9" t="s">
        <v>989</v>
      </c>
      <c r="J688" s="3" t="s">
        <v>2084</v>
      </c>
      <c r="K688" s="13" t="s">
        <v>1359</v>
      </c>
      <c r="L688" s="14" t="s">
        <v>1360</v>
      </c>
      <c r="M688" s="18">
        <f t="shared" si="23"/>
        <v>1.1412037037037082E-2</v>
      </c>
      <c r="N688">
        <f t="shared" si="24"/>
        <v>15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1686</v>
      </c>
      <c r="H689" s="9" t="s">
        <v>175</v>
      </c>
      <c r="I689" s="9" t="s">
        <v>1377</v>
      </c>
      <c r="J689" s="3" t="s">
        <v>2084</v>
      </c>
      <c r="K689" s="13" t="s">
        <v>1687</v>
      </c>
      <c r="L689" s="14" t="s">
        <v>1688</v>
      </c>
      <c r="M689" s="18">
        <f t="shared" si="23"/>
        <v>1.0833333333333334E-2</v>
      </c>
      <c r="N689">
        <f t="shared" si="24"/>
        <v>5</v>
      </c>
    </row>
    <row r="690" spans="1:14" x14ac:dyDescent="0.25">
      <c r="A690" s="11"/>
      <c r="B690" s="12"/>
      <c r="C690" s="9" t="s">
        <v>976</v>
      </c>
      <c r="D690" s="9" t="s">
        <v>977</v>
      </c>
      <c r="E690" s="9" t="s">
        <v>978</v>
      </c>
      <c r="F690" s="9" t="s">
        <v>15</v>
      </c>
      <c r="G690" s="9" t="s">
        <v>1361</v>
      </c>
      <c r="H690" s="9" t="s">
        <v>175</v>
      </c>
      <c r="I690" s="9" t="s">
        <v>989</v>
      </c>
      <c r="J690" s="3" t="s">
        <v>2084</v>
      </c>
      <c r="K690" s="13" t="s">
        <v>1362</v>
      </c>
      <c r="L690" s="14" t="s">
        <v>1363</v>
      </c>
      <c r="M690" s="18">
        <f t="shared" si="23"/>
        <v>4.1724537037036991E-2</v>
      </c>
      <c r="N690">
        <f t="shared" si="24"/>
        <v>9</v>
      </c>
    </row>
    <row r="691" spans="1:14" x14ac:dyDescent="0.25">
      <c r="A691" s="11"/>
      <c r="B691" s="12"/>
      <c r="C691" s="9" t="s">
        <v>940</v>
      </c>
      <c r="D691" s="9" t="s">
        <v>941</v>
      </c>
      <c r="E691" s="9" t="s">
        <v>942</v>
      </c>
      <c r="F691" s="9" t="s">
        <v>15</v>
      </c>
      <c r="G691" s="10" t="s">
        <v>12</v>
      </c>
      <c r="H691" s="5"/>
      <c r="I691" s="5"/>
      <c r="J691" s="6"/>
      <c r="K691" s="7"/>
      <c r="L691" s="8"/>
    </row>
    <row r="692" spans="1:14" x14ac:dyDescent="0.25">
      <c r="A692" s="11"/>
      <c r="B692" s="12"/>
      <c r="C692" s="12"/>
      <c r="D692" s="12"/>
      <c r="E692" s="12"/>
      <c r="F692" s="12"/>
      <c r="G692" s="9" t="s">
        <v>943</v>
      </c>
      <c r="H692" s="9" t="s">
        <v>175</v>
      </c>
      <c r="I692" s="9" t="s">
        <v>493</v>
      </c>
      <c r="J692" s="3" t="s">
        <v>2084</v>
      </c>
      <c r="K692" s="13" t="s">
        <v>944</v>
      </c>
      <c r="L692" s="14" t="s">
        <v>945</v>
      </c>
      <c r="M692" s="18">
        <f t="shared" si="23"/>
        <v>3.4930555555555576E-2</v>
      </c>
      <c r="N692">
        <f t="shared" si="24"/>
        <v>7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946</v>
      </c>
      <c r="H693" s="9" t="s">
        <v>175</v>
      </c>
      <c r="I693" s="9" t="s">
        <v>493</v>
      </c>
      <c r="J693" s="3" t="s">
        <v>2084</v>
      </c>
      <c r="K693" s="13" t="s">
        <v>947</v>
      </c>
      <c r="L693" s="14" t="s">
        <v>948</v>
      </c>
      <c r="M693" s="18">
        <f t="shared" si="23"/>
        <v>1.4224537037036966E-2</v>
      </c>
      <c r="N693">
        <f t="shared" si="24"/>
        <v>16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1689</v>
      </c>
      <c r="H694" s="9" t="s">
        <v>175</v>
      </c>
      <c r="I694" s="9" t="s">
        <v>1377</v>
      </c>
      <c r="J694" s="3" t="s">
        <v>2084</v>
      </c>
      <c r="K694" s="13" t="s">
        <v>1690</v>
      </c>
      <c r="L694" s="14" t="s">
        <v>1691</v>
      </c>
      <c r="M694" s="18">
        <f t="shared" si="23"/>
        <v>2.1782407407407445E-2</v>
      </c>
      <c r="N694">
        <f t="shared" si="24"/>
        <v>6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1956</v>
      </c>
      <c r="H695" s="9" t="s">
        <v>175</v>
      </c>
      <c r="I695" s="9" t="s">
        <v>1708</v>
      </c>
      <c r="J695" s="3" t="s">
        <v>2084</v>
      </c>
      <c r="K695" s="13" t="s">
        <v>1957</v>
      </c>
      <c r="L695" s="14" t="s">
        <v>1958</v>
      </c>
      <c r="M695" s="18">
        <f t="shared" si="23"/>
        <v>1.9398148148148109E-2</v>
      </c>
      <c r="N695">
        <f t="shared" si="24"/>
        <v>14</v>
      </c>
    </row>
    <row r="696" spans="1:14" x14ac:dyDescent="0.25">
      <c r="A696" s="11"/>
      <c r="B696" s="12"/>
      <c r="C696" s="9" t="s">
        <v>949</v>
      </c>
      <c r="D696" s="9" t="s">
        <v>950</v>
      </c>
      <c r="E696" s="9" t="s">
        <v>951</v>
      </c>
      <c r="F696" s="9" t="s">
        <v>15</v>
      </c>
      <c r="G696" s="10" t="s">
        <v>12</v>
      </c>
      <c r="H696" s="5"/>
      <c r="I696" s="5"/>
      <c r="J696" s="6"/>
      <c r="K696" s="7"/>
      <c r="L696" s="8"/>
    </row>
    <row r="697" spans="1:14" x14ac:dyDescent="0.25">
      <c r="A697" s="11"/>
      <c r="B697" s="12"/>
      <c r="C697" s="12"/>
      <c r="D697" s="12"/>
      <c r="E697" s="12"/>
      <c r="F697" s="12"/>
      <c r="G697" s="9" t="s">
        <v>952</v>
      </c>
      <c r="H697" s="9" t="s">
        <v>175</v>
      </c>
      <c r="I697" s="9" t="s">
        <v>493</v>
      </c>
      <c r="J697" s="3" t="s">
        <v>2084</v>
      </c>
      <c r="K697" s="13" t="s">
        <v>953</v>
      </c>
      <c r="L697" s="14" t="s">
        <v>954</v>
      </c>
      <c r="M697" s="18">
        <f t="shared" si="23"/>
        <v>3.0428240740740797E-2</v>
      </c>
      <c r="N697">
        <f t="shared" si="24"/>
        <v>12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955</v>
      </c>
      <c r="H698" s="9" t="s">
        <v>175</v>
      </c>
      <c r="I698" s="9" t="s">
        <v>493</v>
      </c>
      <c r="J698" s="3" t="s">
        <v>2084</v>
      </c>
      <c r="K698" s="13" t="s">
        <v>956</v>
      </c>
      <c r="L698" s="14" t="s">
        <v>957</v>
      </c>
      <c r="M698" s="18">
        <f t="shared" si="23"/>
        <v>2.8159722222222183E-2</v>
      </c>
      <c r="N698">
        <f t="shared" si="24"/>
        <v>14</v>
      </c>
    </row>
    <row r="699" spans="1:14" x14ac:dyDescent="0.25">
      <c r="A699" s="3" t="s">
        <v>475</v>
      </c>
      <c r="B699" s="9" t="s">
        <v>476</v>
      </c>
      <c r="C699" s="10" t="s">
        <v>12</v>
      </c>
      <c r="D699" s="5"/>
      <c r="E699" s="5"/>
      <c r="F699" s="5"/>
      <c r="G699" s="5"/>
      <c r="H699" s="5"/>
      <c r="I699" s="5"/>
      <c r="J699" s="6"/>
      <c r="K699" s="7"/>
      <c r="L699" s="8"/>
    </row>
    <row r="700" spans="1:14" x14ac:dyDescent="0.25">
      <c r="A700" s="11"/>
      <c r="B700" s="12"/>
      <c r="C700" s="9" t="s">
        <v>458</v>
      </c>
      <c r="D700" s="9" t="s">
        <v>459</v>
      </c>
      <c r="E700" s="9" t="s">
        <v>460</v>
      </c>
      <c r="F700" s="9" t="s">
        <v>15</v>
      </c>
      <c r="G700" s="10" t="s">
        <v>12</v>
      </c>
      <c r="H700" s="5"/>
      <c r="I700" s="5"/>
      <c r="J700" s="6"/>
      <c r="K700" s="7"/>
      <c r="L700" s="8"/>
    </row>
    <row r="701" spans="1:14" x14ac:dyDescent="0.25">
      <c r="A701" s="11"/>
      <c r="B701" s="12"/>
      <c r="C701" s="12"/>
      <c r="D701" s="12"/>
      <c r="E701" s="12"/>
      <c r="F701" s="12"/>
      <c r="G701" s="9" t="s">
        <v>477</v>
      </c>
      <c r="H701" s="9" t="s">
        <v>17</v>
      </c>
      <c r="I701" s="9" t="s">
        <v>18</v>
      </c>
      <c r="J701" s="3" t="s">
        <v>2084</v>
      </c>
      <c r="K701" s="13" t="s">
        <v>478</v>
      </c>
      <c r="L701" s="14" t="s">
        <v>479</v>
      </c>
      <c r="M701" s="18">
        <f t="shared" si="23"/>
        <v>2.2939814814814774E-2</v>
      </c>
      <c r="N701">
        <f t="shared" si="24"/>
        <v>15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958</v>
      </c>
      <c r="H702" s="9" t="s">
        <v>17</v>
      </c>
      <c r="I702" s="9" t="s">
        <v>493</v>
      </c>
      <c r="J702" s="3" t="s">
        <v>2084</v>
      </c>
      <c r="K702" s="13" t="s">
        <v>959</v>
      </c>
      <c r="L702" s="14" t="s">
        <v>960</v>
      </c>
      <c r="M702" s="18">
        <f t="shared" si="23"/>
        <v>2.5196759259259349E-2</v>
      </c>
      <c r="N702">
        <f t="shared" si="24"/>
        <v>11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961</v>
      </c>
      <c r="H703" s="9" t="s">
        <v>17</v>
      </c>
      <c r="I703" s="9" t="s">
        <v>493</v>
      </c>
      <c r="J703" s="3" t="s">
        <v>2084</v>
      </c>
      <c r="K703" s="13" t="s">
        <v>962</v>
      </c>
      <c r="L703" s="14" t="s">
        <v>963</v>
      </c>
      <c r="M703" s="18">
        <f t="shared" si="23"/>
        <v>2.8275462962962905E-2</v>
      </c>
      <c r="N703">
        <f t="shared" si="24"/>
        <v>15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1364</v>
      </c>
      <c r="H704" s="9" t="s">
        <v>17</v>
      </c>
      <c r="I704" s="9" t="s">
        <v>989</v>
      </c>
      <c r="J704" s="3" t="s">
        <v>2084</v>
      </c>
      <c r="K704" s="13" t="s">
        <v>1365</v>
      </c>
      <c r="L704" s="14" t="s">
        <v>1366</v>
      </c>
      <c r="M704" s="18">
        <f t="shared" si="23"/>
        <v>1.8854166666666727E-2</v>
      </c>
      <c r="N704">
        <f t="shared" si="24"/>
        <v>16</v>
      </c>
    </row>
    <row r="705" spans="1:14" x14ac:dyDescent="0.25">
      <c r="A705" s="11"/>
      <c r="B705" s="12"/>
      <c r="C705" s="9" t="s">
        <v>932</v>
      </c>
      <c r="D705" s="9" t="s">
        <v>933</v>
      </c>
      <c r="E705" s="9" t="s">
        <v>933</v>
      </c>
      <c r="F705" s="9" t="s">
        <v>15</v>
      </c>
      <c r="G705" s="10" t="s">
        <v>12</v>
      </c>
      <c r="H705" s="5"/>
      <c r="I705" s="5"/>
      <c r="J705" s="6"/>
      <c r="K705" s="7"/>
      <c r="L705" s="8"/>
    </row>
    <row r="706" spans="1:14" x14ac:dyDescent="0.25">
      <c r="A706" s="11"/>
      <c r="B706" s="12"/>
      <c r="C706" s="12"/>
      <c r="D706" s="12"/>
      <c r="E706" s="12"/>
      <c r="F706" s="12"/>
      <c r="G706" s="9" t="s">
        <v>964</v>
      </c>
      <c r="H706" s="9" t="s">
        <v>17</v>
      </c>
      <c r="I706" s="9" t="s">
        <v>493</v>
      </c>
      <c r="J706" s="3" t="s">
        <v>2084</v>
      </c>
      <c r="K706" s="13" t="s">
        <v>965</v>
      </c>
      <c r="L706" s="14" t="s">
        <v>966</v>
      </c>
      <c r="M706" s="18">
        <f t="shared" si="23"/>
        <v>2.1435185185185168E-2</v>
      </c>
      <c r="N706">
        <f t="shared" si="24"/>
        <v>4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1959</v>
      </c>
      <c r="H707" s="9" t="s">
        <v>17</v>
      </c>
      <c r="I707" s="9" t="s">
        <v>1708</v>
      </c>
      <c r="J707" s="3" t="s">
        <v>2084</v>
      </c>
      <c r="K707" s="13" t="s">
        <v>534</v>
      </c>
      <c r="L707" s="14" t="s">
        <v>1960</v>
      </c>
      <c r="M707" s="18">
        <f t="shared" ref="M707:M730" si="25">L707-K707</f>
        <v>1.1979166666666652E-2</v>
      </c>
      <c r="N707">
        <f t="shared" ref="N707:N730" si="26">HOUR(K707)</f>
        <v>8</v>
      </c>
    </row>
    <row r="708" spans="1:14" x14ac:dyDescent="0.25">
      <c r="A708" s="11"/>
      <c r="B708" s="12"/>
      <c r="C708" s="9" t="s">
        <v>967</v>
      </c>
      <c r="D708" s="9" t="s">
        <v>968</v>
      </c>
      <c r="E708" s="9" t="s">
        <v>969</v>
      </c>
      <c r="F708" s="9" t="s">
        <v>15</v>
      </c>
      <c r="G708" s="10" t="s">
        <v>12</v>
      </c>
      <c r="H708" s="5"/>
      <c r="I708" s="5"/>
      <c r="J708" s="6"/>
      <c r="K708" s="7"/>
      <c r="L708" s="8"/>
    </row>
    <row r="709" spans="1:14" x14ac:dyDescent="0.25">
      <c r="A709" s="11"/>
      <c r="B709" s="12"/>
      <c r="C709" s="12"/>
      <c r="D709" s="12"/>
      <c r="E709" s="12"/>
      <c r="F709" s="12"/>
      <c r="G709" s="9" t="s">
        <v>970</v>
      </c>
      <c r="H709" s="9" t="s">
        <v>17</v>
      </c>
      <c r="I709" s="9" t="s">
        <v>493</v>
      </c>
      <c r="J709" s="3" t="s">
        <v>2084</v>
      </c>
      <c r="K709" s="13" t="s">
        <v>971</v>
      </c>
      <c r="L709" s="14" t="s">
        <v>972</v>
      </c>
      <c r="M709" s="18">
        <f t="shared" si="25"/>
        <v>2.1678240740740762E-2</v>
      </c>
      <c r="N709">
        <f t="shared" si="26"/>
        <v>16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1961</v>
      </c>
      <c r="H710" s="9" t="s">
        <v>17</v>
      </c>
      <c r="I710" s="9" t="s">
        <v>1708</v>
      </c>
      <c r="J710" s="3" t="s">
        <v>2084</v>
      </c>
      <c r="K710" s="13" t="s">
        <v>1962</v>
      </c>
      <c r="L710" s="14" t="s">
        <v>1963</v>
      </c>
      <c r="M710" s="18">
        <f t="shared" si="25"/>
        <v>1.3541666666666563E-2</v>
      </c>
      <c r="N710">
        <f t="shared" si="26"/>
        <v>18</v>
      </c>
    </row>
    <row r="711" spans="1:14" x14ac:dyDescent="0.25">
      <c r="A711" s="11"/>
      <c r="B711" s="12"/>
      <c r="C711" s="9" t="s">
        <v>480</v>
      </c>
      <c r="D711" s="9" t="s">
        <v>481</v>
      </c>
      <c r="E711" s="9" t="s">
        <v>482</v>
      </c>
      <c r="F711" s="9" t="s">
        <v>15</v>
      </c>
      <c r="G711" s="10" t="s">
        <v>12</v>
      </c>
      <c r="H711" s="5"/>
      <c r="I711" s="5"/>
      <c r="J711" s="6"/>
      <c r="K711" s="7"/>
      <c r="L711" s="8"/>
    </row>
    <row r="712" spans="1:14" x14ac:dyDescent="0.25">
      <c r="A712" s="11"/>
      <c r="B712" s="12"/>
      <c r="C712" s="12"/>
      <c r="D712" s="12"/>
      <c r="E712" s="12"/>
      <c r="F712" s="12"/>
      <c r="G712" s="9" t="s">
        <v>483</v>
      </c>
      <c r="H712" s="9" t="s">
        <v>17</v>
      </c>
      <c r="I712" s="9" t="s">
        <v>18</v>
      </c>
      <c r="J712" s="3" t="s">
        <v>2084</v>
      </c>
      <c r="K712" s="13" t="s">
        <v>484</v>
      </c>
      <c r="L712" s="14" t="s">
        <v>485</v>
      </c>
      <c r="M712" s="18">
        <f t="shared" si="25"/>
        <v>3.2048611111111069E-2</v>
      </c>
      <c r="N712">
        <f t="shared" si="26"/>
        <v>8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486</v>
      </c>
      <c r="H713" s="9" t="s">
        <v>17</v>
      </c>
      <c r="I713" s="9" t="s">
        <v>18</v>
      </c>
      <c r="J713" s="3" t="s">
        <v>2084</v>
      </c>
      <c r="K713" s="13" t="s">
        <v>487</v>
      </c>
      <c r="L713" s="14" t="s">
        <v>488</v>
      </c>
      <c r="M713" s="18">
        <f t="shared" si="25"/>
        <v>2.1689814814814801E-2</v>
      </c>
      <c r="N713">
        <f t="shared" si="26"/>
        <v>12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489</v>
      </c>
      <c r="H714" s="9" t="s">
        <v>17</v>
      </c>
      <c r="I714" s="9" t="s">
        <v>18</v>
      </c>
      <c r="J714" s="3" t="s">
        <v>2084</v>
      </c>
      <c r="K714" s="13" t="s">
        <v>490</v>
      </c>
      <c r="L714" s="14" t="s">
        <v>491</v>
      </c>
      <c r="M714" s="18">
        <f t="shared" si="25"/>
        <v>1.5416666666666523E-2</v>
      </c>
      <c r="N714">
        <f t="shared" si="26"/>
        <v>16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973</v>
      </c>
      <c r="H715" s="9" t="s">
        <v>17</v>
      </c>
      <c r="I715" s="9" t="s">
        <v>493</v>
      </c>
      <c r="J715" s="3" t="s">
        <v>2084</v>
      </c>
      <c r="K715" s="13" t="s">
        <v>974</v>
      </c>
      <c r="L715" s="14" t="s">
        <v>975</v>
      </c>
      <c r="M715" s="18">
        <f t="shared" si="25"/>
        <v>3.5428240740740691E-2</v>
      </c>
      <c r="N715">
        <f t="shared" si="26"/>
        <v>15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1367</v>
      </c>
      <c r="H716" s="9" t="s">
        <v>17</v>
      </c>
      <c r="I716" s="9" t="s">
        <v>989</v>
      </c>
      <c r="J716" s="3" t="s">
        <v>2084</v>
      </c>
      <c r="K716" s="13" t="s">
        <v>1368</v>
      </c>
      <c r="L716" s="14" t="s">
        <v>1369</v>
      </c>
      <c r="M716" s="18">
        <f t="shared" si="25"/>
        <v>2.7407407407407436E-2</v>
      </c>
      <c r="N716">
        <f t="shared" si="26"/>
        <v>16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1692</v>
      </c>
      <c r="H717" s="9" t="s">
        <v>17</v>
      </c>
      <c r="I717" s="9" t="s">
        <v>1377</v>
      </c>
      <c r="J717" s="3" t="s">
        <v>2084</v>
      </c>
      <c r="K717" s="13" t="s">
        <v>1693</v>
      </c>
      <c r="L717" s="14" t="s">
        <v>1694</v>
      </c>
      <c r="M717" s="18">
        <f t="shared" si="25"/>
        <v>1.5787037037036988E-2</v>
      </c>
      <c r="N717">
        <f t="shared" si="26"/>
        <v>10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1695</v>
      </c>
      <c r="H718" s="9" t="s">
        <v>17</v>
      </c>
      <c r="I718" s="9" t="s">
        <v>1377</v>
      </c>
      <c r="J718" s="3" t="s">
        <v>2084</v>
      </c>
      <c r="K718" s="13" t="s">
        <v>1696</v>
      </c>
      <c r="L718" s="14" t="s">
        <v>1697</v>
      </c>
      <c r="M718" s="18">
        <f t="shared" si="25"/>
        <v>3.5486111111111107E-2</v>
      </c>
      <c r="N718">
        <f t="shared" si="26"/>
        <v>14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1964</v>
      </c>
      <c r="H719" s="9" t="s">
        <v>17</v>
      </c>
      <c r="I719" s="9" t="s">
        <v>1708</v>
      </c>
      <c r="J719" s="3" t="s">
        <v>2084</v>
      </c>
      <c r="K719" s="13" t="s">
        <v>1965</v>
      </c>
      <c r="L719" s="14" t="s">
        <v>1966</v>
      </c>
      <c r="M719" s="18">
        <f t="shared" si="25"/>
        <v>2.6493055555555589E-2</v>
      </c>
      <c r="N719">
        <f t="shared" si="26"/>
        <v>9</v>
      </c>
    </row>
    <row r="720" spans="1:14" x14ac:dyDescent="0.25">
      <c r="A720" s="11"/>
      <c r="B720" s="12"/>
      <c r="C720" s="12"/>
      <c r="D720" s="12"/>
      <c r="E720" s="12"/>
      <c r="F720" s="12"/>
      <c r="G720" s="9" t="s">
        <v>1967</v>
      </c>
      <c r="H720" s="9" t="s">
        <v>17</v>
      </c>
      <c r="I720" s="9" t="s">
        <v>1708</v>
      </c>
      <c r="J720" s="3" t="s">
        <v>2084</v>
      </c>
      <c r="K720" s="13" t="s">
        <v>1968</v>
      </c>
      <c r="L720" s="14" t="s">
        <v>1969</v>
      </c>
      <c r="M720" s="18">
        <f t="shared" si="25"/>
        <v>1.5173611111111041E-2</v>
      </c>
      <c r="N720">
        <f t="shared" si="26"/>
        <v>9</v>
      </c>
    </row>
    <row r="721" spans="1:15" x14ac:dyDescent="0.25">
      <c r="A721" s="11"/>
      <c r="B721" s="12"/>
      <c r="C721" s="12"/>
      <c r="D721" s="12"/>
      <c r="E721" s="12"/>
      <c r="F721" s="12"/>
      <c r="G721" s="9" t="s">
        <v>1970</v>
      </c>
      <c r="H721" s="9" t="s">
        <v>17</v>
      </c>
      <c r="I721" s="9" t="s">
        <v>1708</v>
      </c>
      <c r="J721" s="3" t="s">
        <v>2084</v>
      </c>
      <c r="K721" s="13" t="s">
        <v>1971</v>
      </c>
      <c r="L721" s="14" t="s">
        <v>1972</v>
      </c>
      <c r="M721" s="18">
        <f t="shared" si="25"/>
        <v>1.9791666666666652E-2</v>
      </c>
      <c r="N721">
        <f t="shared" si="26"/>
        <v>13</v>
      </c>
    </row>
    <row r="722" spans="1:15" x14ac:dyDescent="0.25">
      <c r="A722" s="11"/>
      <c r="B722" s="12"/>
      <c r="C722" s="12"/>
      <c r="D722" s="12"/>
      <c r="E722" s="12"/>
      <c r="F722" s="12"/>
      <c r="G722" s="9" t="s">
        <v>1973</v>
      </c>
      <c r="H722" s="9" t="s">
        <v>17</v>
      </c>
      <c r="I722" s="9" t="s">
        <v>1708</v>
      </c>
      <c r="J722" s="3" t="s">
        <v>2084</v>
      </c>
      <c r="K722" s="13" t="s">
        <v>1974</v>
      </c>
      <c r="L722" s="14" t="s">
        <v>1975</v>
      </c>
      <c r="M722" s="18">
        <f t="shared" si="25"/>
        <v>2.4548611111111063E-2</v>
      </c>
      <c r="N722">
        <f t="shared" si="26"/>
        <v>16</v>
      </c>
    </row>
    <row r="723" spans="1:15" x14ac:dyDescent="0.25">
      <c r="A723" s="11"/>
      <c r="B723" s="12"/>
      <c r="C723" s="9" t="s">
        <v>976</v>
      </c>
      <c r="D723" s="9" t="s">
        <v>977</v>
      </c>
      <c r="E723" s="9" t="s">
        <v>978</v>
      </c>
      <c r="F723" s="9" t="s">
        <v>15</v>
      </c>
      <c r="G723" s="10" t="s">
        <v>12</v>
      </c>
      <c r="H723" s="5"/>
      <c r="I723" s="5"/>
      <c r="J723" s="6"/>
      <c r="K723" s="7"/>
      <c r="L723" s="8"/>
    </row>
    <row r="724" spans="1:15" x14ac:dyDescent="0.25">
      <c r="A724" s="11"/>
      <c r="B724" s="12"/>
      <c r="C724" s="12"/>
      <c r="D724" s="12"/>
      <c r="E724" s="12"/>
      <c r="F724" s="12"/>
      <c r="G724" s="9" t="s">
        <v>979</v>
      </c>
      <c r="H724" s="9" t="s">
        <v>17</v>
      </c>
      <c r="I724" s="9" t="s">
        <v>493</v>
      </c>
      <c r="J724" s="3" t="s">
        <v>2084</v>
      </c>
      <c r="K724" s="13" t="s">
        <v>980</v>
      </c>
      <c r="L724" s="14" t="s">
        <v>981</v>
      </c>
      <c r="M724" s="18">
        <f t="shared" si="25"/>
        <v>2.7175925925925937E-2</v>
      </c>
      <c r="N724">
        <f t="shared" si="26"/>
        <v>11</v>
      </c>
    </row>
    <row r="725" spans="1:15" x14ac:dyDescent="0.25">
      <c r="A725" s="11"/>
      <c r="B725" s="12"/>
      <c r="C725" s="12"/>
      <c r="D725" s="12"/>
      <c r="E725" s="12"/>
      <c r="F725" s="12"/>
      <c r="G725" s="9" t="s">
        <v>982</v>
      </c>
      <c r="H725" s="9" t="s">
        <v>17</v>
      </c>
      <c r="I725" s="9" t="s">
        <v>493</v>
      </c>
      <c r="J725" s="3" t="s">
        <v>2084</v>
      </c>
      <c r="K725" s="13" t="s">
        <v>983</v>
      </c>
      <c r="L725" s="14" t="s">
        <v>984</v>
      </c>
      <c r="M725" s="18">
        <f t="shared" si="25"/>
        <v>2.4178240740740709E-2</v>
      </c>
      <c r="N725">
        <f t="shared" si="26"/>
        <v>14</v>
      </c>
    </row>
    <row r="726" spans="1:15" x14ac:dyDescent="0.25">
      <c r="A726" s="11"/>
      <c r="B726" s="12"/>
      <c r="C726" s="9" t="s">
        <v>1370</v>
      </c>
      <c r="D726" s="9" t="s">
        <v>1371</v>
      </c>
      <c r="E726" s="9" t="s">
        <v>1372</v>
      </c>
      <c r="F726" s="9" t="s">
        <v>15</v>
      </c>
      <c r="G726" s="10" t="s">
        <v>12</v>
      </c>
      <c r="H726" s="5"/>
      <c r="I726" s="5"/>
      <c r="J726" s="6"/>
      <c r="K726" s="7"/>
      <c r="L726" s="8"/>
    </row>
    <row r="727" spans="1:15" x14ac:dyDescent="0.25">
      <c r="A727" s="11"/>
      <c r="B727" s="12"/>
      <c r="C727" s="12"/>
      <c r="D727" s="12"/>
      <c r="E727" s="12"/>
      <c r="F727" s="12"/>
      <c r="G727" s="9" t="s">
        <v>1373</v>
      </c>
      <c r="H727" s="9" t="s">
        <v>17</v>
      </c>
      <c r="I727" s="9" t="s">
        <v>989</v>
      </c>
      <c r="J727" s="3" t="s">
        <v>2084</v>
      </c>
      <c r="K727" s="13" t="s">
        <v>1374</v>
      </c>
      <c r="L727" s="14" t="s">
        <v>1375</v>
      </c>
      <c r="M727" s="18">
        <f t="shared" si="25"/>
        <v>2.1122685185185175E-2</v>
      </c>
      <c r="N727">
        <f t="shared" si="26"/>
        <v>11</v>
      </c>
    </row>
    <row r="728" spans="1:15" x14ac:dyDescent="0.25">
      <c r="A728" s="11"/>
      <c r="B728" s="12"/>
      <c r="C728" s="12"/>
      <c r="D728" s="12"/>
      <c r="E728" s="12"/>
      <c r="F728" s="12"/>
      <c r="G728" s="9" t="s">
        <v>1698</v>
      </c>
      <c r="H728" s="9" t="s">
        <v>17</v>
      </c>
      <c r="I728" s="9" t="s">
        <v>1377</v>
      </c>
      <c r="J728" s="3" t="s">
        <v>2084</v>
      </c>
      <c r="K728" s="13" t="s">
        <v>1699</v>
      </c>
      <c r="L728" s="14" t="s">
        <v>1700</v>
      </c>
      <c r="M728" s="18">
        <f t="shared" si="25"/>
        <v>3.4618055555555638E-2</v>
      </c>
      <c r="N728">
        <f t="shared" si="26"/>
        <v>9</v>
      </c>
    </row>
    <row r="729" spans="1:15" x14ac:dyDescent="0.25">
      <c r="A729" s="11"/>
      <c r="B729" s="12"/>
      <c r="C729" s="9" t="s">
        <v>1701</v>
      </c>
      <c r="D729" s="9" t="s">
        <v>1702</v>
      </c>
      <c r="E729" s="9" t="s">
        <v>1703</v>
      </c>
      <c r="F729" s="9" t="s">
        <v>15</v>
      </c>
      <c r="G729" s="9" t="s">
        <v>1704</v>
      </c>
      <c r="H729" s="9" t="s">
        <v>17</v>
      </c>
      <c r="I729" s="9" t="s">
        <v>1377</v>
      </c>
      <c r="J729" s="3" t="s">
        <v>2084</v>
      </c>
      <c r="K729" s="13" t="s">
        <v>1705</v>
      </c>
      <c r="L729" s="14" t="s">
        <v>1706</v>
      </c>
      <c r="M729" s="18">
        <f t="shared" si="25"/>
        <v>1.9988425925925868E-2</v>
      </c>
      <c r="N729">
        <f t="shared" si="26"/>
        <v>13</v>
      </c>
    </row>
    <row r="730" spans="1:15" x14ac:dyDescent="0.25">
      <c r="A730" s="11"/>
      <c r="B730" s="11"/>
      <c r="C730" s="3" t="s">
        <v>949</v>
      </c>
      <c r="D730" s="3" t="s">
        <v>950</v>
      </c>
      <c r="E730" s="3" t="s">
        <v>951</v>
      </c>
      <c r="F730" s="3" t="s">
        <v>15</v>
      </c>
      <c r="G730" s="3" t="s">
        <v>985</v>
      </c>
      <c r="H730" s="3" t="s">
        <v>17</v>
      </c>
      <c r="I730" s="3" t="s">
        <v>493</v>
      </c>
      <c r="J730" s="3" t="s">
        <v>2084</v>
      </c>
      <c r="K730" s="15" t="s">
        <v>986</v>
      </c>
      <c r="L730" s="16" t="s">
        <v>987</v>
      </c>
      <c r="M730" s="18">
        <f t="shared" si="25"/>
        <v>2.6701388888888955E-2</v>
      </c>
      <c r="N730">
        <f t="shared" si="26"/>
        <v>11</v>
      </c>
    </row>
    <row r="732" spans="1:15" x14ac:dyDescent="0.25">
      <c r="O732" s="18">
        <f>AVERAGE(O1:O730)</f>
        <v>1.9907407407407408E-2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August 8, 2022</vt:lpstr>
      <vt:lpstr>Tue, August 9, 2022</vt:lpstr>
      <vt:lpstr>Wed, August 10, 2022</vt:lpstr>
      <vt:lpstr>Thu, August 11, 2022</vt:lpstr>
      <vt:lpstr>Fri, August 12, 2022</vt:lpstr>
      <vt:lpstr>Sat, August 13, 2022</vt:lpstr>
      <vt:lpstr>Sun, August 14, 2022</vt:lpstr>
      <vt:lpstr>Week 32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2022-08-15T16:59:14Z</dcterms:created>
  <dcterms:modified xsi:type="dcterms:W3CDTF">2022-08-23T20:13:02Z</dcterms:modified>
</cp:coreProperties>
</file>