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hip Trucks Weekly Numbers/"/>
    </mc:Choice>
  </mc:AlternateContent>
  <bookViews>
    <workbookView xWindow="0" yWindow="1800" windowWidth="28800" windowHeight="12285"/>
  </bookViews>
  <sheets>
    <sheet name="Week 38" sheetId="1" r:id="rId1"/>
    <sheet name="Mon, September 19, 2022" sheetId="2" r:id="rId2"/>
    <sheet name="Tue, September 20, 2022" sheetId="3" r:id="rId3"/>
    <sheet name="Wed, September 21, 2022" sheetId="4" r:id="rId4"/>
    <sheet name="Thu, September 22, 2022" sheetId="5" r:id="rId5"/>
    <sheet name="Fri, September 23, 2022" sheetId="6" r:id="rId6"/>
    <sheet name="Sat, September 24, 2022" sheetId="7" r:id="rId7"/>
    <sheet name="Sun, September 25, 2022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46" i="1" l="1"/>
  <c r="R46" i="1"/>
  <c r="S45" i="1"/>
  <c r="R45" i="1"/>
  <c r="R43" i="1"/>
  <c r="S41" i="1"/>
  <c r="R41" i="1"/>
  <c r="S40" i="1"/>
  <c r="R40" i="1"/>
  <c r="R38" i="1"/>
  <c r="S36" i="1"/>
  <c r="R36" i="1"/>
  <c r="S34" i="1"/>
  <c r="R34" i="1"/>
  <c r="R32" i="1"/>
  <c r="R31" i="1"/>
  <c r="S29" i="1"/>
  <c r="R29" i="1"/>
  <c r="S28" i="1"/>
  <c r="R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6" i="1"/>
  <c r="M67" i="1"/>
  <c r="M69" i="1"/>
  <c r="M70" i="1"/>
  <c r="M71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6" i="1"/>
  <c r="M107" i="1"/>
  <c r="M108" i="1"/>
  <c r="M109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30" i="1"/>
  <c r="M131" i="1"/>
  <c r="M132" i="1"/>
  <c r="M133" i="1"/>
  <c r="M135" i="1"/>
  <c r="M136" i="1"/>
  <c r="M137" i="1"/>
  <c r="M138" i="1"/>
  <c r="M139" i="1"/>
  <c r="M140" i="1"/>
  <c r="M142" i="1"/>
  <c r="M143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7" i="1"/>
  <c r="M168" i="1"/>
  <c r="M169" i="1"/>
  <c r="M171" i="1"/>
  <c r="M172" i="1"/>
  <c r="M173" i="1"/>
  <c r="M174" i="1"/>
  <c r="M175" i="1"/>
  <c r="M176" i="1"/>
  <c r="M178" i="1"/>
  <c r="M179" i="1"/>
  <c r="M180" i="1"/>
  <c r="M181" i="1"/>
  <c r="M184" i="1"/>
  <c r="M185" i="1"/>
  <c r="M186" i="1"/>
  <c r="M187" i="1"/>
  <c r="M188" i="1"/>
  <c r="M190" i="1"/>
  <c r="M191" i="1"/>
  <c r="M193" i="1"/>
  <c r="M194" i="1"/>
  <c r="M195" i="1"/>
  <c r="M196" i="1"/>
  <c r="M197" i="1"/>
  <c r="S22" i="1" s="1"/>
  <c r="M199" i="1"/>
  <c r="M200" i="1"/>
  <c r="M201" i="1"/>
  <c r="M203" i="1"/>
  <c r="M204" i="1"/>
  <c r="M205" i="1"/>
  <c r="M206" i="1"/>
  <c r="M207" i="1"/>
  <c r="M210" i="1"/>
  <c r="M211" i="1"/>
  <c r="M212" i="1"/>
  <c r="M213" i="1"/>
  <c r="M214" i="1"/>
  <c r="M215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S23" i="1" s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2" i="1"/>
  <c r="M283" i="1"/>
  <c r="M284" i="1"/>
  <c r="M285" i="1"/>
  <c r="M286" i="1"/>
  <c r="M287" i="1"/>
  <c r="M288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5" i="1"/>
  <c r="M306" i="1"/>
  <c r="M307" i="1"/>
  <c r="M308" i="1"/>
  <c r="M309" i="1"/>
  <c r="M310" i="1"/>
  <c r="M311" i="1"/>
  <c r="M312" i="1"/>
  <c r="M313" i="1"/>
  <c r="M314" i="1"/>
  <c r="M315" i="1"/>
  <c r="M318" i="1"/>
  <c r="M319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2" i="1"/>
  <c r="M343" i="1"/>
  <c r="M344" i="1"/>
  <c r="M345" i="1"/>
  <c r="M346" i="1"/>
  <c r="M347" i="1"/>
  <c r="M348" i="1"/>
  <c r="M349" i="1"/>
  <c r="M350" i="1"/>
  <c r="M351" i="1"/>
  <c r="M352" i="1"/>
  <c r="M354" i="1"/>
  <c r="M355" i="1"/>
  <c r="M356" i="1"/>
  <c r="M357" i="1"/>
  <c r="M359" i="1"/>
  <c r="M360" i="1"/>
  <c r="M361" i="1"/>
  <c r="M363" i="1"/>
  <c r="M364" i="1"/>
  <c r="M366" i="1"/>
  <c r="M367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4" i="1"/>
  <c r="M545" i="1"/>
  <c r="M546" i="1"/>
  <c r="M547" i="1"/>
  <c r="M548" i="1"/>
  <c r="M549" i="1"/>
  <c r="M550" i="1"/>
  <c r="M551" i="1"/>
  <c r="M553" i="1"/>
  <c r="M554" i="1"/>
  <c r="M555" i="1"/>
  <c r="M556" i="1"/>
  <c r="M557" i="1"/>
  <c r="M559" i="1"/>
  <c r="M560" i="1"/>
  <c r="M561" i="1"/>
  <c r="M562" i="1"/>
  <c r="M563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2" i="1"/>
  <c r="M593" i="1"/>
  <c r="M594" i="1"/>
  <c r="M595" i="1"/>
  <c r="M597" i="1"/>
  <c r="M598" i="1"/>
  <c r="M600" i="1"/>
  <c r="M601" i="1"/>
  <c r="M602" i="1"/>
  <c r="M603" i="1"/>
  <c r="M604" i="1"/>
  <c r="M605" i="1"/>
  <c r="M607" i="1"/>
  <c r="M608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7" i="1"/>
  <c r="M628" i="1"/>
  <c r="M629" i="1"/>
  <c r="M631" i="1"/>
  <c r="M632" i="1"/>
  <c r="M634" i="1"/>
  <c r="M635" i="1"/>
  <c r="M636" i="1"/>
  <c r="M637" i="1"/>
  <c r="M638" i="1"/>
  <c r="M640" i="1"/>
  <c r="M641" i="1"/>
  <c r="M642" i="1"/>
  <c r="M643" i="1"/>
  <c r="M644" i="1"/>
  <c r="M646" i="1"/>
  <c r="M648" i="1"/>
  <c r="M649" i="1"/>
  <c r="M650" i="1"/>
  <c r="M651" i="1"/>
  <c r="M652" i="1"/>
  <c r="M653" i="1"/>
  <c r="M654" i="1"/>
  <c r="M655" i="1"/>
  <c r="M656" i="1"/>
  <c r="M658" i="1"/>
  <c r="M659" i="1"/>
  <c r="M661" i="1"/>
  <c r="M662" i="1"/>
  <c r="M663" i="1"/>
  <c r="M664" i="1"/>
  <c r="M666" i="1"/>
  <c r="M667" i="1"/>
  <c r="M668" i="1"/>
  <c r="M670" i="1"/>
  <c r="M671" i="1"/>
  <c r="M672" i="1"/>
  <c r="M673" i="1"/>
  <c r="M674" i="1"/>
  <c r="M675" i="1"/>
  <c r="M677" i="1"/>
  <c r="M678" i="1"/>
  <c r="M681" i="1"/>
  <c r="M682" i="1"/>
  <c r="M683" i="1"/>
  <c r="M684" i="1"/>
  <c r="M686" i="1"/>
  <c r="M687" i="1"/>
  <c r="M688" i="1"/>
  <c r="M689" i="1"/>
  <c r="M690" i="1"/>
  <c r="M691" i="1"/>
  <c r="M693" i="1"/>
  <c r="M694" i="1"/>
  <c r="M695" i="1"/>
  <c r="M696" i="1"/>
  <c r="M697" i="1"/>
  <c r="M698" i="1"/>
  <c r="M700" i="1"/>
  <c r="M701" i="1"/>
  <c r="M702" i="1"/>
  <c r="M703" i="1"/>
  <c r="M704" i="1"/>
  <c r="M705" i="1"/>
  <c r="M707" i="1"/>
  <c r="M708" i="1"/>
  <c r="M709" i="1"/>
  <c r="M710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6" i="1"/>
  <c r="N67" i="1"/>
  <c r="N69" i="1"/>
  <c r="N70" i="1"/>
  <c r="N71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6" i="1"/>
  <c r="N107" i="1"/>
  <c r="N108" i="1"/>
  <c r="N109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5" i="1"/>
  <c r="N136" i="1"/>
  <c r="N137" i="1"/>
  <c r="N138" i="1"/>
  <c r="N139" i="1"/>
  <c r="N140" i="1"/>
  <c r="N142" i="1"/>
  <c r="N143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60" i="1"/>
  <c r="N161" i="1"/>
  <c r="N162" i="1"/>
  <c r="N164" i="1"/>
  <c r="N165" i="1"/>
  <c r="N166" i="1"/>
  <c r="N167" i="1"/>
  <c r="N168" i="1"/>
  <c r="N169" i="1"/>
  <c r="N171" i="1"/>
  <c r="N172" i="1"/>
  <c r="N173" i="1"/>
  <c r="N174" i="1"/>
  <c r="N175" i="1"/>
  <c r="N176" i="1"/>
  <c r="N178" i="1"/>
  <c r="N179" i="1"/>
  <c r="N180" i="1"/>
  <c r="N181" i="1"/>
  <c r="N184" i="1"/>
  <c r="N185" i="1"/>
  <c r="N186" i="1"/>
  <c r="N187" i="1"/>
  <c r="N188" i="1"/>
  <c r="N190" i="1"/>
  <c r="N191" i="1"/>
  <c r="N193" i="1"/>
  <c r="N194" i="1"/>
  <c r="N195" i="1"/>
  <c r="N196" i="1"/>
  <c r="N197" i="1"/>
  <c r="N199" i="1"/>
  <c r="N200" i="1"/>
  <c r="N201" i="1"/>
  <c r="N203" i="1"/>
  <c r="N204" i="1"/>
  <c r="N205" i="1"/>
  <c r="N206" i="1"/>
  <c r="N207" i="1"/>
  <c r="N210" i="1"/>
  <c r="N211" i="1"/>
  <c r="N212" i="1"/>
  <c r="N213" i="1"/>
  <c r="N214" i="1"/>
  <c r="N215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2" i="1"/>
  <c r="N283" i="1"/>
  <c r="N284" i="1"/>
  <c r="N285" i="1"/>
  <c r="N286" i="1"/>
  <c r="N287" i="1"/>
  <c r="N288" i="1"/>
  <c r="N290" i="1"/>
  <c r="N291" i="1"/>
  <c r="N292" i="1"/>
  <c r="N293" i="1"/>
  <c r="N296" i="1"/>
  <c r="N297" i="1"/>
  <c r="N298" i="1"/>
  <c r="N299" i="1"/>
  <c r="N300" i="1"/>
  <c r="N301" i="1"/>
  <c r="N302" i="1"/>
  <c r="N303" i="1"/>
  <c r="N305" i="1"/>
  <c r="N306" i="1"/>
  <c r="N307" i="1"/>
  <c r="N308" i="1"/>
  <c r="N309" i="1"/>
  <c r="N310" i="1"/>
  <c r="N311" i="1"/>
  <c r="N312" i="1"/>
  <c r="N313" i="1"/>
  <c r="N314" i="1"/>
  <c r="N315" i="1"/>
  <c r="N318" i="1"/>
  <c r="N319" i="1"/>
  <c r="N320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2" i="1"/>
  <c r="N343" i="1"/>
  <c r="N344" i="1"/>
  <c r="N345" i="1"/>
  <c r="N346" i="1"/>
  <c r="N347" i="1"/>
  <c r="N348" i="1"/>
  <c r="N349" i="1"/>
  <c r="N350" i="1"/>
  <c r="N351" i="1"/>
  <c r="N352" i="1"/>
  <c r="N354" i="1"/>
  <c r="N355" i="1"/>
  <c r="N356" i="1"/>
  <c r="N357" i="1"/>
  <c r="N359" i="1"/>
  <c r="N360" i="1"/>
  <c r="N361" i="1"/>
  <c r="N363" i="1"/>
  <c r="N364" i="1"/>
  <c r="N366" i="1"/>
  <c r="N367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1" i="1"/>
  <c r="N532" i="1"/>
  <c r="N533" i="1"/>
  <c r="N534" i="1"/>
  <c r="N535" i="1"/>
  <c r="N536" i="1"/>
  <c r="N537" i="1"/>
  <c r="N538" i="1"/>
  <c r="N539" i="1"/>
  <c r="N540" i="1"/>
  <c r="N541" i="1"/>
  <c r="N544" i="1"/>
  <c r="N545" i="1"/>
  <c r="N546" i="1"/>
  <c r="N547" i="1"/>
  <c r="N548" i="1"/>
  <c r="N549" i="1"/>
  <c r="N550" i="1"/>
  <c r="N551" i="1"/>
  <c r="N553" i="1"/>
  <c r="N554" i="1"/>
  <c r="N555" i="1"/>
  <c r="N556" i="1"/>
  <c r="N557" i="1"/>
  <c r="N559" i="1"/>
  <c r="N560" i="1"/>
  <c r="N561" i="1"/>
  <c r="N562" i="1"/>
  <c r="N563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2" i="1"/>
  <c r="N584" i="1"/>
  <c r="N585" i="1"/>
  <c r="N586" i="1"/>
  <c r="N587" i="1"/>
  <c r="N588" i="1"/>
  <c r="N589" i="1"/>
  <c r="N590" i="1"/>
  <c r="N592" i="1"/>
  <c r="N593" i="1"/>
  <c r="N594" i="1"/>
  <c r="N595" i="1"/>
  <c r="N597" i="1"/>
  <c r="N598" i="1"/>
  <c r="N600" i="1"/>
  <c r="N601" i="1"/>
  <c r="N602" i="1"/>
  <c r="N603" i="1"/>
  <c r="N604" i="1"/>
  <c r="N605" i="1"/>
  <c r="N607" i="1"/>
  <c r="N608" i="1"/>
  <c r="N610" i="1"/>
  <c r="N611" i="1"/>
  <c r="N612" i="1"/>
  <c r="N613" i="1"/>
  <c r="N615" i="1"/>
  <c r="N616" i="1"/>
  <c r="N617" i="1"/>
  <c r="N618" i="1"/>
  <c r="N619" i="1"/>
  <c r="N620" i="1"/>
  <c r="N621" i="1"/>
  <c r="N622" i="1"/>
  <c r="N623" i="1"/>
  <c r="N624" i="1"/>
  <c r="N625" i="1"/>
  <c r="N627" i="1"/>
  <c r="N628" i="1"/>
  <c r="N629" i="1"/>
  <c r="N631" i="1"/>
  <c r="N632" i="1"/>
  <c r="N634" i="1"/>
  <c r="N635" i="1"/>
  <c r="N636" i="1"/>
  <c r="N637" i="1"/>
  <c r="N638" i="1"/>
  <c r="N640" i="1"/>
  <c r="N641" i="1"/>
  <c r="N642" i="1"/>
  <c r="N643" i="1"/>
  <c r="N644" i="1"/>
  <c r="N646" i="1"/>
  <c r="N648" i="1"/>
  <c r="N649" i="1"/>
  <c r="N650" i="1"/>
  <c r="N651" i="1"/>
  <c r="N652" i="1"/>
  <c r="N653" i="1"/>
  <c r="N654" i="1"/>
  <c r="N655" i="1"/>
  <c r="N656" i="1"/>
  <c r="N658" i="1"/>
  <c r="N659" i="1"/>
  <c r="N661" i="1"/>
  <c r="N662" i="1"/>
  <c r="N663" i="1"/>
  <c r="N664" i="1"/>
  <c r="N666" i="1"/>
  <c r="N667" i="1"/>
  <c r="N668" i="1"/>
  <c r="N670" i="1"/>
  <c r="N671" i="1"/>
  <c r="N672" i="1"/>
  <c r="N673" i="1"/>
  <c r="N674" i="1"/>
  <c r="N675" i="1"/>
  <c r="N677" i="1"/>
  <c r="N678" i="1"/>
  <c r="N681" i="1"/>
  <c r="N682" i="1"/>
  <c r="N683" i="1"/>
  <c r="N684" i="1"/>
  <c r="N686" i="1"/>
  <c r="N687" i="1"/>
  <c r="N688" i="1"/>
  <c r="N689" i="1"/>
  <c r="N690" i="1"/>
  <c r="N691" i="1"/>
  <c r="N693" i="1"/>
  <c r="N694" i="1"/>
  <c r="N695" i="1"/>
  <c r="N696" i="1"/>
  <c r="N697" i="1"/>
  <c r="N698" i="1"/>
  <c r="N700" i="1"/>
  <c r="N701" i="1"/>
  <c r="N702" i="1"/>
  <c r="N703" i="1"/>
  <c r="N704" i="1"/>
  <c r="N705" i="1"/>
  <c r="N707" i="1"/>
  <c r="N708" i="1"/>
  <c r="N709" i="1"/>
  <c r="N710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S25" i="1" l="1"/>
  <c r="T6" i="1" s="1"/>
  <c r="R6" i="1"/>
  <c r="R7" i="1"/>
  <c r="R23" i="1"/>
  <c r="R17" i="1"/>
  <c r="R11" i="1"/>
  <c r="R5" i="1"/>
  <c r="R22" i="1"/>
  <c r="R16" i="1"/>
  <c r="R10" i="1"/>
  <c r="R4" i="1"/>
  <c r="R12" i="1"/>
  <c r="R21" i="1"/>
  <c r="R15" i="1"/>
  <c r="R9" i="1"/>
  <c r="R3" i="1"/>
  <c r="R2" i="1"/>
  <c r="R20" i="1"/>
  <c r="R14" i="1"/>
  <c r="R8" i="1"/>
  <c r="R24" i="1"/>
  <c r="R18" i="1"/>
  <c r="R25" i="1"/>
  <c r="R19" i="1"/>
  <c r="R13" i="1"/>
  <c r="T14" i="1" l="1"/>
  <c r="T20" i="1"/>
  <c r="T15" i="1"/>
  <c r="T13" i="1"/>
  <c r="T21" i="1"/>
  <c r="T19" i="1"/>
  <c r="T5" i="1"/>
  <c r="T24" i="1"/>
  <c r="T11" i="1"/>
  <c r="T25" i="1"/>
  <c r="T2" i="1"/>
  <c r="T4" i="1"/>
  <c r="T17" i="1"/>
  <c r="T18" i="1"/>
  <c r="T12" i="1"/>
  <c r="T10" i="1"/>
  <c r="T23" i="1"/>
  <c r="T3" i="1"/>
  <c r="T16" i="1"/>
  <c r="T7" i="1"/>
  <c r="T8" i="1"/>
  <c r="T9" i="1"/>
  <c r="T22" i="1"/>
  <c r="R29" i="8" l="1"/>
  <c r="Q29" i="8"/>
  <c r="R28" i="8"/>
  <c r="Q28" i="8"/>
  <c r="R9" i="8"/>
  <c r="R11" i="8"/>
  <c r="R16" i="8"/>
  <c r="R19" i="8"/>
  <c r="R21" i="8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5" i="8"/>
  <c r="L6" i="8"/>
  <c r="R25" i="8" s="1"/>
  <c r="L7" i="8"/>
  <c r="L9" i="8"/>
  <c r="L10" i="8"/>
  <c r="R22" i="8" s="1"/>
  <c r="L12" i="8"/>
  <c r="R23" i="8" s="1"/>
  <c r="L14" i="8"/>
  <c r="L15" i="8"/>
  <c r="L16" i="8"/>
  <c r="L18" i="8"/>
  <c r="L19" i="8"/>
  <c r="L20" i="8"/>
  <c r="L21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5" i="8"/>
  <c r="M6" i="8"/>
  <c r="M7" i="8"/>
  <c r="M9" i="8"/>
  <c r="M10" i="8"/>
  <c r="M12" i="8"/>
  <c r="M14" i="8"/>
  <c r="M15" i="8"/>
  <c r="M16" i="8"/>
  <c r="M18" i="8"/>
  <c r="M19" i="8"/>
  <c r="M20" i="8"/>
  <c r="M21" i="8"/>
  <c r="Q28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7" i="7"/>
  <c r="R8" i="7"/>
  <c r="R9" i="7"/>
  <c r="R11" i="7"/>
  <c r="R12" i="7"/>
  <c r="R13" i="7"/>
  <c r="R19" i="7"/>
  <c r="R22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6" i="7"/>
  <c r="L7" i="7"/>
  <c r="L9" i="7"/>
  <c r="L10" i="7"/>
  <c r="L12" i="7"/>
  <c r="L13" i="7"/>
  <c r="L16" i="7"/>
  <c r="L17" i="7"/>
  <c r="L19" i="7"/>
  <c r="L21" i="7"/>
  <c r="L22" i="7"/>
  <c r="L23" i="7"/>
  <c r="L24" i="7"/>
  <c r="L25" i="7"/>
  <c r="L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6" i="7"/>
  <c r="M7" i="7"/>
  <c r="M9" i="7"/>
  <c r="M10" i="7"/>
  <c r="M13" i="7"/>
  <c r="M16" i="7"/>
  <c r="M17" i="7"/>
  <c r="M19" i="7"/>
  <c r="M21" i="7"/>
  <c r="M22" i="7"/>
  <c r="M23" i="7"/>
  <c r="M24" i="7"/>
  <c r="M25" i="7"/>
  <c r="M26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20" i="6"/>
  <c r="R2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9" i="6"/>
  <c r="L11" i="6"/>
  <c r="L12" i="6"/>
  <c r="L13" i="6"/>
  <c r="L14" i="6"/>
  <c r="L15" i="6"/>
  <c r="L17" i="6"/>
  <c r="L18" i="6"/>
  <c r="L20" i="6"/>
  <c r="L21" i="6"/>
  <c r="L22" i="6"/>
  <c r="L24" i="6"/>
  <c r="L25" i="6"/>
  <c r="L26" i="6"/>
  <c r="L28" i="6"/>
  <c r="L29" i="6"/>
  <c r="L31" i="6"/>
  <c r="L32" i="6"/>
  <c r="L35" i="6"/>
  <c r="L36" i="6"/>
  <c r="L37" i="6"/>
  <c r="L39" i="6"/>
  <c r="L40" i="6"/>
  <c r="L41" i="6"/>
  <c r="L43" i="6"/>
  <c r="L44" i="6"/>
  <c r="L45" i="6"/>
  <c r="L47" i="6"/>
  <c r="L49" i="6"/>
  <c r="L50" i="6"/>
  <c r="L51" i="6"/>
  <c r="L54" i="6"/>
  <c r="L55" i="6"/>
  <c r="L57" i="6"/>
  <c r="L58" i="6"/>
  <c r="L59" i="6"/>
  <c r="L60" i="6"/>
  <c r="L63" i="6"/>
  <c r="L64" i="6"/>
  <c r="L65" i="6"/>
  <c r="L66" i="6"/>
  <c r="L67" i="6"/>
  <c r="L68" i="6"/>
  <c r="L70" i="6"/>
  <c r="L71" i="6"/>
  <c r="L72" i="6"/>
  <c r="L73" i="6"/>
  <c r="L74" i="6"/>
  <c r="L76" i="6"/>
  <c r="L77" i="6"/>
  <c r="L78" i="6"/>
  <c r="L79" i="6"/>
  <c r="L81" i="6"/>
  <c r="L82" i="6"/>
  <c r="L83" i="6"/>
  <c r="L84" i="6"/>
  <c r="L85" i="6"/>
  <c r="L86" i="6"/>
  <c r="L87" i="6"/>
  <c r="L90" i="6"/>
  <c r="L91" i="6"/>
  <c r="L92" i="6"/>
  <c r="L93" i="6"/>
  <c r="L94" i="6"/>
  <c r="L97" i="6"/>
  <c r="L98" i="6"/>
  <c r="L99" i="6"/>
  <c r="L100" i="6"/>
  <c r="L101" i="6"/>
  <c r="L102" i="6"/>
  <c r="L104" i="6"/>
  <c r="L105" i="6"/>
  <c r="L106" i="6"/>
  <c r="L107" i="6"/>
  <c r="L109" i="6"/>
  <c r="L110" i="6"/>
  <c r="L111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9" i="6"/>
  <c r="M11" i="6"/>
  <c r="M12" i="6"/>
  <c r="M13" i="6"/>
  <c r="M14" i="6"/>
  <c r="M15" i="6"/>
  <c r="M17" i="6"/>
  <c r="M18" i="6"/>
  <c r="M20" i="6"/>
  <c r="M21" i="6"/>
  <c r="M22" i="6"/>
  <c r="M24" i="6"/>
  <c r="M25" i="6"/>
  <c r="M26" i="6"/>
  <c r="M28" i="6"/>
  <c r="M29" i="6"/>
  <c r="M31" i="6"/>
  <c r="M32" i="6"/>
  <c r="M35" i="6"/>
  <c r="M36" i="6"/>
  <c r="M37" i="6"/>
  <c r="M39" i="6"/>
  <c r="M40" i="6"/>
  <c r="M41" i="6"/>
  <c r="M43" i="6"/>
  <c r="M44" i="6"/>
  <c r="M45" i="6"/>
  <c r="M47" i="6"/>
  <c r="M49" i="6"/>
  <c r="M50" i="6"/>
  <c r="M51" i="6"/>
  <c r="M54" i="6"/>
  <c r="M55" i="6"/>
  <c r="M57" i="6"/>
  <c r="M58" i="6"/>
  <c r="M59" i="6"/>
  <c r="M60" i="6"/>
  <c r="M63" i="6"/>
  <c r="M64" i="6"/>
  <c r="M65" i="6"/>
  <c r="M66" i="6"/>
  <c r="M67" i="6"/>
  <c r="M68" i="6"/>
  <c r="M70" i="6"/>
  <c r="M71" i="6"/>
  <c r="M72" i="6"/>
  <c r="M73" i="6"/>
  <c r="M74" i="6"/>
  <c r="M76" i="6"/>
  <c r="M77" i="6"/>
  <c r="M78" i="6"/>
  <c r="M79" i="6"/>
  <c r="M81" i="6"/>
  <c r="M82" i="6"/>
  <c r="M83" i="6"/>
  <c r="M84" i="6"/>
  <c r="M85" i="6"/>
  <c r="M86" i="6"/>
  <c r="M87" i="6"/>
  <c r="M90" i="6"/>
  <c r="M91" i="6"/>
  <c r="M92" i="6"/>
  <c r="M93" i="6"/>
  <c r="M94" i="6"/>
  <c r="M97" i="6"/>
  <c r="M98" i="6"/>
  <c r="M99" i="6"/>
  <c r="M100" i="6"/>
  <c r="M101" i="6"/>
  <c r="M102" i="6"/>
  <c r="M104" i="6"/>
  <c r="M105" i="6"/>
  <c r="M106" i="6"/>
  <c r="M107" i="6"/>
  <c r="M109" i="6"/>
  <c r="M110" i="6"/>
  <c r="M111" i="6"/>
  <c r="R31" i="5"/>
  <c r="Q31" i="5"/>
  <c r="Q28" i="5"/>
  <c r="R30" i="5"/>
  <c r="Q30" i="5"/>
  <c r="R3" i="5"/>
  <c r="R4" i="5"/>
  <c r="R5" i="5"/>
  <c r="R6" i="5"/>
  <c r="R7" i="5"/>
  <c r="R8" i="5"/>
  <c r="S14" i="5" s="1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9" i="5"/>
  <c r="L10" i="5"/>
  <c r="L11" i="5"/>
  <c r="L12" i="5"/>
  <c r="L13" i="5"/>
  <c r="L14" i="5"/>
  <c r="L17" i="5"/>
  <c r="L18" i="5"/>
  <c r="L20" i="5"/>
  <c r="L21" i="5"/>
  <c r="L24" i="5"/>
  <c r="L25" i="5"/>
  <c r="L27" i="5"/>
  <c r="L28" i="5"/>
  <c r="L30" i="5"/>
  <c r="L31" i="5"/>
  <c r="L32" i="5"/>
  <c r="L33" i="5"/>
  <c r="L34" i="5"/>
  <c r="L35" i="5"/>
  <c r="L36" i="5"/>
  <c r="L37" i="5"/>
  <c r="L38" i="5"/>
  <c r="L39" i="5"/>
  <c r="L41" i="5"/>
  <c r="L42" i="5"/>
  <c r="L44" i="5"/>
  <c r="L45" i="5"/>
  <c r="L46" i="5"/>
  <c r="L47" i="5"/>
  <c r="L48" i="5"/>
  <c r="L50" i="5"/>
  <c r="L53" i="5"/>
  <c r="L54" i="5"/>
  <c r="L55" i="5"/>
  <c r="L56" i="5"/>
  <c r="L57" i="5"/>
  <c r="L58" i="5"/>
  <c r="L59" i="5"/>
  <c r="R25" i="5" s="1"/>
  <c r="L60" i="5"/>
  <c r="L62" i="5"/>
  <c r="L63" i="5"/>
  <c r="L64" i="5"/>
  <c r="L65" i="5"/>
  <c r="L67" i="5"/>
  <c r="L68" i="5"/>
  <c r="L69" i="5"/>
  <c r="L70" i="5"/>
  <c r="L71" i="5"/>
  <c r="L73" i="5"/>
  <c r="L74" i="5"/>
  <c r="L75" i="5"/>
  <c r="L76" i="5"/>
  <c r="L78" i="5"/>
  <c r="L79" i="5"/>
  <c r="L80" i="5"/>
  <c r="L81" i="5"/>
  <c r="L82" i="5"/>
  <c r="L83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1" i="5"/>
  <c r="L102" i="5"/>
  <c r="L103" i="5"/>
  <c r="L104" i="5"/>
  <c r="L105" i="5"/>
  <c r="L106" i="5"/>
  <c r="L109" i="5"/>
  <c r="L110" i="5"/>
  <c r="L111" i="5"/>
  <c r="L113" i="5"/>
  <c r="L114" i="5"/>
  <c r="L115" i="5"/>
  <c r="L116" i="5"/>
  <c r="L117" i="5"/>
  <c r="L118" i="5"/>
  <c r="L119" i="5"/>
  <c r="L120" i="5"/>
  <c r="L121" i="5"/>
  <c r="L122" i="5"/>
  <c r="L125" i="5"/>
  <c r="L126" i="5"/>
  <c r="L127" i="5"/>
  <c r="L128" i="5"/>
  <c r="L130" i="5"/>
  <c r="L131" i="5"/>
  <c r="L132" i="5"/>
  <c r="L133" i="5"/>
  <c r="L135" i="5"/>
  <c r="L136" i="5"/>
  <c r="L137" i="5"/>
  <c r="L138" i="5"/>
  <c r="L139" i="5"/>
  <c r="L141" i="5"/>
  <c r="L142" i="5"/>
  <c r="L144" i="5"/>
  <c r="L145" i="5"/>
  <c r="L146" i="5"/>
  <c r="L148" i="5"/>
  <c r="L149" i="5"/>
  <c r="L150" i="5"/>
  <c r="L152" i="5"/>
  <c r="L153" i="5"/>
  <c r="L155" i="5"/>
  <c r="L156" i="5"/>
  <c r="L159" i="5"/>
  <c r="L160" i="5"/>
  <c r="L161" i="5"/>
  <c r="L162" i="5"/>
  <c r="L163" i="5"/>
  <c r="L164" i="5"/>
  <c r="L166" i="5"/>
  <c r="L167" i="5"/>
  <c r="L169" i="5"/>
  <c r="L170" i="5"/>
  <c r="L172" i="5"/>
  <c r="L173" i="5"/>
  <c r="L175" i="5"/>
  <c r="L176" i="5"/>
  <c r="L177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9" i="5"/>
  <c r="M10" i="5"/>
  <c r="M11" i="5"/>
  <c r="M12" i="5"/>
  <c r="M13" i="5"/>
  <c r="M14" i="5"/>
  <c r="M17" i="5"/>
  <c r="M18" i="5"/>
  <c r="M20" i="5"/>
  <c r="M21" i="5"/>
  <c r="M24" i="5"/>
  <c r="M25" i="5"/>
  <c r="M27" i="5"/>
  <c r="M28" i="5"/>
  <c r="M30" i="5"/>
  <c r="M31" i="5"/>
  <c r="M32" i="5"/>
  <c r="M33" i="5"/>
  <c r="M34" i="5"/>
  <c r="M35" i="5"/>
  <c r="M36" i="5"/>
  <c r="M37" i="5"/>
  <c r="M38" i="5"/>
  <c r="M39" i="5"/>
  <c r="M41" i="5"/>
  <c r="M42" i="5"/>
  <c r="M44" i="5"/>
  <c r="M45" i="5"/>
  <c r="M46" i="5"/>
  <c r="M47" i="5"/>
  <c r="M48" i="5"/>
  <c r="M50" i="5"/>
  <c r="M53" i="5"/>
  <c r="M54" i="5"/>
  <c r="M55" i="5"/>
  <c r="M56" i="5"/>
  <c r="M57" i="5"/>
  <c r="M58" i="5"/>
  <c r="M59" i="5"/>
  <c r="M60" i="5"/>
  <c r="M62" i="5"/>
  <c r="M63" i="5"/>
  <c r="M64" i="5"/>
  <c r="M65" i="5"/>
  <c r="M67" i="5"/>
  <c r="M68" i="5"/>
  <c r="M69" i="5"/>
  <c r="M71" i="5"/>
  <c r="M73" i="5"/>
  <c r="M74" i="5"/>
  <c r="M75" i="5"/>
  <c r="M76" i="5"/>
  <c r="M78" i="5"/>
  <c r="M79" i="5"/>
  <c r="M80" i="5"/>
  <c r="M81" i="5"/>
  <c r="M82" i="5"/>
  <c r="M83" i="5"/>
  <c r="M86" i="5"/>
  <c r="M87" i="5"/>
  <c r="M88" i="5"/>
  <c r="M89" i="5"/>
  <c r="M91" i="5"/>
  <c r="M92" i="5"/>
  <c r="M93" i="5"/>
  <c r="M94" i="5"/>
  <c r="M95" i="5"/>
  <c r="M96" i="5"/>
  <c r="M97" i="5"/>
  <c r="M98" i="5"/>
  <c r="M99" i="5"/>
  <c r="M101" i="5"/>
  <c r="M102" i="5"/>
  <c r="M103" i="5"/>
  <c r="M104" i="5"/>
  <c r="M105" i="5"/>
  <c r="M106" i="5"/>
  <c r="M109" i="5"/>
  <c r="M110" i="5"/>
  <c r="M111" i="5"/>
  <c r="M113" i="5"/>
  <c r="M114" i="5"/>
  <c r="M115" i="5"/>
  <c r="M116" i="5"/>
  <c r="M117" i="5"/>
  <c r="M118" i="5"/>
  <c r="M119" i="5"/>
  <c r="M120" i="5"/>
  <c r="M121" i="5"/>
  <c r="M122" i="5"/>
  <c r="M125" i="5"/>
  <c r="M126" i="5"/>
  <c r="M127" i="5"/>
  <c r="M128" i="5"/>
  <c r="M130" i="5"/>
  <c r="M131" i="5"/>
  <c r="M132" i="5"/>
  <c r="M133" i="5"/>
  <c r="M135" i="5"/>
  <c r="M136" i="5"/>
  <c r="M137" i="5"/>
  <c r="M138" i="5"/>
  <c r="M139" i="5"/>
  <c r="M141" i="5"/>
  <c r="M142" i="5"/>
  <c r="M144" i="5"/>
  <c r="M145" i="5"/>
  <c r="M146" i="5"/>
  <c r="M148" i="5"/>
  <c r="M149" i="5"/>
  <c r="M150" i="5"/>
  <c r="M152" i="5"/>
  <c r="M153" i="5"/>
  <c r="M155" i="5"/>
  <c r="M156" i="5"/>
  <c r="M159" i="5"/>
  <c r="M160" i="5"/>
  <c r="M161" i="5"/>
  <c r="M162" i="5"/>
  <c r="M163" i="5"/>
  <c r="M164" i="5"/>
  <c r="M166" i="5"/>
  <c r="M167" i="5"/>
  <c r="M169" i="5"/>
  <c r="M170" i="5"/>
  <c r="M172" i="5"/>
  <c r="M173" i="5"/>
  <c r="M175" i="5"/>
  <c r="M176" i="5"/>
  <c r="M177" i="5"/>
  <c r="R28" i="4"/>
  <c r="Q28" i="4"/>
  <c r="R3" i="4"/>
  <c r="R4" i="4"/>
  <c r="R5" i="4"/>
  <c r="R6" i="4"/>
  <c r="R7" i="4"/>
  <c r="R8" i="4"/>
  <c r="S2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8" i="4"/>
  <c r="L10" i="4"/>
  <c r="L11" i="4"/>
  <c r="L12" i="4"/>
  <c r="L13" i="4"/>
  <c r="L14" i="4"/>
  <c r="L15" i="4"/>
  <c r="L16" i="4"/>
  <c r="L17" i="4"/>
  <c r="L18" i="4"/>
  <c r="L20" i="4"/>
  <c r="L21" i="4"/>
  <c r="L22" i="4"/>
  <c r="L23" i="4"/>
  <c r="L26" i="4"/>
  <c r="L27" i="4"/>
  <c r="L29" i="4"/>
  <c r="L30" i="4"/>
  <c r="L31" i="4"/>
  <c r="L32" i="4"/>
  <c r="L33" i="4"/>
  <c r="L34" i="4"/>
  <c r="L36" i="4"/>
  <c r="L37" i="4"/>
  <c r="L39" i="4"/>
  <c r="L40" i="4"/>
  <c r="L41" i="4"/>
  <c r="L42" i="4"/>
  <c r="L44" i="4"/>
  <c r="L45" i="4"/>
  <c r="L47" i="4"/>
  <c r="L48" i="4"/>
  <c r="L49" i="4"/>
  <c r="L51" i="4"/>
  <c r="L52" i="4"/>
  <c r="L53" i="4"/>
  <c r="L54" i="4"/>
  <c r="L55" i="4"/>
  <c r="L56" i="4"/>
  <c r="L58" i="4"/>
  <c r="L61" i="4"/>
  <c r="L62" i="4"/>
  <c r="L63" i="4"/>
  <c r="L64" i="4"/>
  <c r="L65" i="4"/>
  <c r="L66" i="4"/>
  <c r="L67" i="4"/>
  <c r="L68" i="4"/>
  <c r="L69" i="4"/>
  <c r="L71" i="4"/>
  <c r="L72" i="4"/>
  <c r="L74" i="4"/>
  <c r="L75" i="4"/>
  <c r="L76" i="4"/>
  <c r="L77" i="4"/>
  <c r="L78" i="4"/>
  <c r="L79" i="4"/>
  <c r="L81" i="4"/>
  <c r="L82" i="4"/>
  <c r="L84" i="4"/>
  <c r="L85" i="4"/>
  <c r="L86" i="4"/>
  <c r="L87" i="4"/>
  <c r="L88" i="4"/>
  <c r="L90" i="4"/>
  <c r="L91" i="4"/>
  <c r="L93" i="4"/>
  <c r="L94" i="4"/>
  <c r="L97" i="4"/>
  <c r="L98" i="4"/>
  <c r="L99" i="4"/>
  <c r="L100" i="4"/>
  <c r="L101" i="4"/>
  <c r="L102" i="4"/>
  <c r="L103" i="4"/>
  <c r="L104" i="4"/>
  <c r="L106" i="4"/>
  <c r="L107" i="4"/>
  <c r="L108" i="4"/>
  <c r="L109" i="4"/>
  <c r="L110" i="4"/>
  <c r="L111" i="4"/>
  <c r="L112" i="4"/>
  <c r="L113" i="4"/>
  <c r="L115" i="4"/>
  <c r="L116" i="4"/>
  <c r="L117" i="4"/>
  <c r="L118" i="4"/>
  <c r="L119" i="4"/>
  <c r="L120" i="4"/>
  <c r="L123" i="4"/>
  <c r="L124" i="4"/>
  <c r="L125" i="4"/>
  <c r="L126" i="4"/>
  <c r="L127" i="4"/>
  <c r="L129" i="4"/>
  <c r="L130" i="4"/>
  <c r="L131" i="4"/>
  <c r="L132" i="4"/>
  <c r="L134" i="4"/>
  <c r="L135" i="4"/>
  <c r="L136" i="4"/>
  <c r="L139" i="4"/>
  <c r="L140" i="4"/>
  <c r="L141" i="4"/>
  <c r="L143" i="4"/>
  <c r="L144" i="4"/>
  <c r="L145" i="4"/>
  <c r="L146" i="4"/>
  <c r="R25" i="4" s="1"/>
  <c r="L147" i="4"/>
  <c r="L148" i="4"/>
  <c r="L149" i="4"/>
  <c r="L151" i="4"/>
  <c r="L152" i="4"/>
  <c r="L153" i="4"/>
  <c r="L154" i="4"/>
  <c r="L155" i="4"/>
  <c r="L156" i="4"/>
  <c r="L157" i="4"/>
  <c r="L160" i="4"/>
  <c r="L161" i="4"/>
  <c r="L162" i="4"/>
  <c r="L163" i="4"/>
  <c r="L164" i="4"/>
  <c r="L165" i="4"/>
  <c r="L166" i="4"/>
  <c r="L168" i="4"/>
  <c r="L170" i="4"/>
  <c r="L171" i="4"/>
  <c r="L173" i="4"/>
  <c r="L174" i="4"/>
  <c r="L175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10" i="4"/>
  <c r="M11" i="4"/>
  <c r="M12" i="4"/>
  <c r="M13" i="4"/>
  <c r="M14" i="4"/>
  <c r="M15" i="4"/>
  <c r="M16" i="4"/>
  <c r="M17" i="4"/>
  <c r="M18" i="4"/>
  <c r="M20" i="4"/>
  <c r="M21" i="4"/>
  <c r="M22" i="4"/>
  <c r="M23" i="4"/>
  <c r="M26" i="4"/>
  <c r="M27" i="4"/>
  <c r="M29" i="4"/>
  <c r="M30" i="4"/>
  <c r="M31" i="4"/>
  <c r="M32" i="4"/>
  <c r="M33" i="4"/>
  <c r="M34" i="4"/>
  <c r="M36" i="4"/>
  <c r="M37" i="4"/>
  <c r="M39" i="4"/>
  <c r="M40" i="4"/>
  <c r="M41" i="4"/>
  <c r="M42" i="4"/>
  <c r="M44" i="4"/>
  <c r="M45" i="4"/>
  <c r="M47" i="4"/>
  <c r="M48" i="4"/>
  <c r="M49" i="4"/>
  <c r="M51" i="4"/>
  <c r="M52" i="4"/>
  <c r="M53" i="4"/>
  <c r="M54" i="4"/>
  <c r="M55" i="4"/>
  <c r="M56" i="4"/>
  <c r="M58" i="4"/>
  <c r="M61" i="4"/>
  <c r="M62" i="4"/>
  <c r="M63" i="4"/>
  <c r="M64" i="4"/>
  <c r="M65" i="4"/>
  <c r="M66" i="4"/>
  <c r="M67" i="4"/>
  <c r="M68" i="4"/>
  <c r="M69" i="4"/>
  <c r="M71" i="4"/>
  <c r="M72" i="4"/>
  <c r="M74" i="4"/>
  <c r="M75" i="4"/>
  <c r="M76" i="4"/>
  <c r="M77" i="4"/>
  <c r="M78" i="4"/>
  <c r="M79" i="4"/>
  <c r="M81" i="4"/>
  <c r="M82" i="4"/>
  <c r="M84" i="4"/>
  <c r="M85" i="4"/>
  <c r="M86" i="4"/>
  <c r="M87" i="4"/>
  <c r="M88" i="4"/>
  <c r="M90" i="4"/>
  <c r="M91" i="4"/>
  <c r="M93" i="4"/>
  <c r="M94" i="4"/>
  <c r="M97" i="4"/>
  <c r="M98" i="4"/>
  <c r="M99" i="4"/>
  <c r="M100" i="4"/>
  <c r="M101" i="4"/>
  <c r="M102" i="4"/>
  <c r="M103" i="4"/>
  <c r="M104" i="4"/>
  <c r="M106" i="4"/>
  <c r="M107" i="4"/>
  <c r="M108" i="4"/>
  <c r="M109" i="4"/>
  <c r="M110" i="4"/>
  <c r="M111" i="4"/>
  <c r="M112" i="4"/>
  <c r="M113" i="4"/>
  <c r="M115" i="4"/>
  <c r="M116" i="4"/>
  <c r="M117" i="4"/>
  <c r="M118" i="4"/>
  <c r="M119" i="4"/>
  <c r="M120" i="4"/>
  <c r="M123" i="4"/>
  <c r="M124" i="4"/>
  <c r="M125" i="4"/>
  <c r="M126" i="4"/>
  <c r="M127" i="4"/>
  <c r="M129" i="4"/>
  <c r="M130" i="4"/>
  <c r="M131" i="4"/>
  <c r="M132" i="4"/>
  <c r="M134" i="4"/>
  <c r="M135" i="4"/>
  <c r="M136" i="4"/>
  <c r="M139" i="4"/>
  <c r="M140" i="4"/>
  <c r="M141" i="4"/>
  <c r="M143" i="4"/>
  <c r="M144" i="4"/>
  <c r="M145" i="4"/>
  <c r="M146" i="4"/>
  <c r="M147" i="4"/>
  <c r="M148" i="4"/>
  <c r="M149" i="4"/>
  <c r="M151" i="4"/>
  <c r="M152" i="4"/>
  <c r="M153" i="4"/>
  <c r="M154" i="4"/>
  <c r="M155" i="4"/>
  <c r="M156" i="4"/>
  <c r="M157" i="4"/>
  <c r="M160" i="4"/>
  <c r="M161" i="4"/>
  <c r="M162" i="4"/>
  <c r="M163" i="4"/>
  <c r="M164" i="4"/>
  <c r="M165" i="4"/>
  <c r="M166" i="4"/>
  <c r="M168" i="4"/>
  <c r="M170" i="4"/>
  <c r="M171" i="4"/>
  <c r="M173" i="4"/>
  <c r="M174" i="4"/>
  <c r="M175" i="4"/>
  <c r="R31" i="3"/>
  <c r="Q31" i="3"/>
  <c r="Q29" i="3"/>
  <c r="Q2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4" i="3"/>
  <c r="L5" i="3"/>
  <c r="L7" i="3"/>
  <c r="L8" i="3"/>
  <c r="L9" i="3"/>
  <c r="L11" i="3"/>
  <c r="L12" i="3"/>
  <c r="L14" i="3"/>
  <c r="L15" i="3"/>
  <c r="L17" i="3"/>
  <c r="L18" i="3"/>
  <c r="L19" i="3"/>
  <c r="L21" i="3"/>
  <c r="L22" i="3"/>
  <c r="L23" i="3"/>
  <c r="L24" i="3"/>
  <c r="L25" i="3"/>
  <c r="L27" i="3"/>
  <c r="L30" i="3"/>
  <c r="L31" i="3"/>
  <c r="L32" i="3"/>
  <c r="L33" i="3"/>
  <c r="L34" i="3"/>
  <c r="L35" i="3"/>
  <c r="L36" i="3"/>
  <c r="L37" i="3"/>
  <c r="L38" i="3"/>
  <c r="L40" i="3"/>
  <c r="L41" i="3"/>
  <c r="L43" i="3"/>
  <c r="L44" i="3"/>
  <c r="L45" i="3"/>
  <c r="L46" i="3"/>
  <c r="L47" i="3"/>
  <c r="L48" i="3"/>
  <c r="L49" i="3"/>
  <c r="L51" i="3"/>
  <c r="L52" i="3"/>
  <c r="L54" i="3"/>
  <c r="L55" i="3"/>
  <c r="L56" i="3"/>
  <c r="L58" i="3"/>
  <c r="L60" i="3"/>
  <c r="L61" i="3"/>
  <c r="L62" i="3"/>
  <c r="L63" i="3"/>
  <c r="L65" i="3"/>
  <c r="L66" i="3"/>
  <c r="L68" i="3"/>
  <c r="L69" i="3"/>
  <c r="L70" i="3"/>
  <c r="L73" i="3"/>
  <c r="L74" i="3"/>
  <c r="L75" i="3"/>
  <c r="L76" i="3"/>
  <c r="L77" i="3"/>
  <c r="L78" i="3"/>
  <c r="L79" i="3"/>
  <c r="L80" i="3"/>
  <c r="L81" i="3"/>
  <c r="L82" i="3"/>
  <c r="L84" i="3"/>
  <c r="L85" i="3"/>
  <c r="L86" i="3"/>
  <c r="L87" i="3"/>
  <c r="L88" i="3"/>
  <c r="L89" i="3"/>
  <c r="L90" i="3"/>
  <c r="L91" i="3"/>
  <c r="L92" i="3"/>
  <c r="L93" i="3"/>
  <c r="L94" i="3"/>
  <c r="L95" i="3"/>
  <c r="L97" i="3"/>
  <c r="L98" i="3"/>
  <c r="L99" i="3"/>
  <c r="L100" i="3"/>
  <c r="L101" i="3"/>
  <c r="L104" i="3"/>
  <c r="L105" i="3"/>
  <c r="L106" i="3"/>
  <c r="L108" i="3"/>
  <c r="L109" i="3"/>
  <c r="L110" i="3"/>
  <c r="L111" i="3"/>
  <c r="L112" i="3"/>
  <c r="L113" i="3"/>
  <c r="L114" i="3"/>
  <c r="L115" i="3"/>
  <c r="L118" i="3"/>
  <c r="L119" i="3"/>
  <c r="L120" i="3"/>
  <c r="L122" i="3"/>
  <c r="L123" i="3"/>
  <c r="L124" i="3"/>
  <c r="L126" i="3"/>
  <c r="L127" i="3"/>
  <c r="L128" i="3"/>
  <c r="L130" i="3"/>
  <c r="L131" i="3"/>
  <c r="L132" i="3"/>
  <c r="L134" i="3"/>
  <c r="L135" i="3"/>
  <c r="L136" i="3"/>
  <c r="L137" i="3"/>
  <c r="L139" i="3"/>
  <c r="L141" i="3"/>
  <c r="L142" i="3"/>
  <c r="L143" i="3"/>
  <c r="L144" i="3"/>
  <c r="L145" i="3"/>
  <c r="L147" i="3"/>
  <c r="L148" i="3"/>
  <c r="L149" i="3"/>
  <c r="L150" i="3"/>
  <c r="L151" i="3"/>
  <c r="L152" i="3"/>
  <c r="L153" i="3"/>
  <c r="L154" i="3"/>
  <c r="L155" i="3"/>
  <c r="L157" i="3"/>
  <c r="L158" i="3"/>
  <c r="L159" i="3"/>
  <c r="L160" i="3"/>
  <c r="L161" i="3"/>
  <c r="L164" i="3"/>
  <c r="L165" i="3"/>
  <c r="L167" i="3"/>
  <c r="L168" i="3"/>
  <c r="L170" i="3"/>
  <c r="L171" i="3"/>
  <c r="L173" i="3"/>
  <c r="L174" i="3"/>
  <c r="L176" i="3"/>
  <c r="L177" i="3"/>
  <c r="L178" i="3"/>
  <c r="L179" i="3"/>
  <c r="L182" i="3"/>
  <c r="L183" i="3"/>
  <c r="L184" i="3"/>
  <c r="L185" i="3"/>
  <c r="L187" i="3"/>
  <c r="L188" i="3"/>
  <c r="L189" i="3"/>
  <c r="L19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5" i="3"/>
  <c r="M7" i="3"/>
  <c r="M8" i="3"/>
  <c r="M9" i="3"/>
  <c r="M11" i="3"/>
  <c r="M12" i="3"/>
  <c r="M14" i="3"/>
  <c r="M15" i="3"/>
  <c r="M17" i="3"/>
  <c r="M18" i="3"/>
  <c r="M19" i="3"/>
  <c r="M21" i="3"/>
  <c r="M22" i="3"/>
  <c r="M23" i="3"/>
  <c r="M24" i="3"/>
  <c r="M25" i="3"/>
  <c r="M27" i="3"/>
  <c r="M30" i="3"/>
  <c r="M31" i="3"/>
  <c r="M32" i="3"/>
  <c r="M33" i="3"/>
  <c r="M34" i="3"/>
  <c r="M35" i="3"/>
  <c r="M36" i="3"/>
  <c r="M37" i="3"/>
  <c r="M40" i="3"/>
  <c r="M41" i="3"/>
  <c r="M43" i="3"/>
  <c r="M44" i="3"/>
  <c r="M45" i="3"/>
  <c r="M46" i="3"/>
  <c r="M47" i="3"/>
  <c r="M48" i="3"/>
  <c r="M49" i="3"/>
  <c r="M51" i="3"/>
  <c r="M52" i="3"/>
  <c r="M54" i="3"/>
  <c r="M55" i="3"/>
  <c r="M56" i="3"/>
  <c r="M58" i="3"/>
  <c r="M60" i="3"/>
  <c r="M61" i="3"/>
  <c r="M62" i="3"/>
  <c r="M63" i="3"/>
  <c r="M65" i="3"/>
  <c r="M66" i="3"/>
  <c r="M68" i="3"/>
  <c r="M69" i="3"/>
  <c r="M70" i="3"/>
  <c r="M73" i="3"/>
  <c r="M74" i="3"/>
  <c r="M75" i="3"/>
  <c r="M76" i="3"/>
  <c r="M77" i="3"/>
  <c r="M78" i="3"/>
  <c r="M79" i="3"/>
  <c r="M80" i="3"/>
  <c r="M81" i="3"/>
  <c r="M82" i="3"/>
  <c r="M84" i="3"/>
  <c r="M85" i="3"/>
  <c r="M86" i="3"/>
  <c r="M87" i="3"/>
  <c r="M88" i="3"/>
  <c r="M89" i="3"/>
  <c r="M90" i="3"/>
  <c r="M91" i="3"/>
  <c r="M92" i="3"/>
  <c r="M93" i="3"/>
  <c r="M94" i="3"/>
  <c r="M95" i="3"/>
  <c r="M97" i="3"/>
  <c r="M98" i="3"/>
  <c r="M99" i="3"/>
  <c r="M100" i="3"/>
  <c r="M101" i="3"/>
  <c r="M104" i="3"/>
  <c r="M105" i="3"/>
  <c r="M106" i="3"/>
  <c r="M108" i="3"/>
  <c r="M109" i="3"/>
  <c r="M110" i="3"/>
  <c r="M111" i="3"/>
  <c r="M112" i="3"/>
  <c r="M113" i="3"/>
  <c r="M114" i="3"/>
  <c r="M115" i="3"/>
  <c r="M118" i="3"/>
  <c r="M119" i="3"/>
  <c r="M120" i="3"/>
  <c r="M122" i="3"/>
  <c r="M123" i="3"/>
  <c r="M124" i="3"/>
  <c r="M126" i="3"/>
  <c r="M127" i="3"/>
  <c r="M128" i="3"/>
  <c r="M130" i="3"/>
  <c r="M131" i="3"/>
  <c r="M132" i="3"/>
  <c r="M135" i="3"/>
  <c r="M136" i="3"/>
  <c r="M137" i="3"/>
  <c r="M139" i="3"/>
  <c r="M141" i="3"/>
  <c r="M142" i="3"/>
  <c r="M143" i="3"/>
  <c r="M144" i="3"/>
  <c r="M145" i="3"/>
  <c r="M147" i="3"/>
  <c r="M148" i="3"/>
  <c r="M149" i="3"/>
  <c r="M150" i="3"/>
  <c r="M151" i="3"/>
  <c r="M152" i="3"/>
  <c r="M153" i="3"/>
  <c r="M154" i="3"/>
  <c r="M155" i="3"/>
  <c r="M157" i="3"/>
  <c r="M158" i="3"/>
  <c r="M159" i="3"/>
  <c r="M160" i="3"/>
  <c r="M161" i="3"/>
  <c r="M164" i="3"/>
  <c r="M165" i="3"/>
  <c r="M167" i="3"/>
  <c r="M168" i="3"/>
  <c r="M170" i="3"/>
  <c r="M171" i="3"/>
  <c r="M173" i="3"/>
  <c r="M174" i="3"/>
  <c r="M176" i="3"/>
  <c r="M177" i="3"/>
  <c r="M178" i="3"/>
  <c r="M179" i="3"/>
  <c r="M182" i="3"/>
  <c r="M183" i="3"/>
  <c r="M184" i="3"/>
  <c r="M185" i="3"/>
  <c r="M187" i="3"/>
  <c r="M188" i="3"/>
  <c r="M189" i="3"/>
  <c r="M190" i="3"/>
  <c r="R29" i="2"/>
  <c r="Q29" i="2"/>
  <c r="R28" i="2"/>
  <c r="Q2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8" i="2"/>
  <c r="L9" i="2"/>
  <c r="L10" i="2"/>
  <c r="L11" i="2"/>
  <c r="L12" i="2"/>
  <c r="L14" i="2"/>
  <c r="L15" i="2"/>
  <c r="L16" i="2"/>
  <c r="L17" i="2"/>
  <c r="L18" i="2"/>
  <c r="L22" i="2"/>
  <c r="L23" i="2"/>
  <c r="L24" i="2"/>
  <c r="L25" i="2"/>
  <c r="L26" i="2"/>
  <c r="L27" i="2"/>
  <c r="L28" i="2"/>
  <c r="L30" i="2"/>
  <c r="L31" i="2"/>
  <c r="L33" i="2"/>
  <c r="L34" i="2"/>
  <c r="L35" i="2"/>
  <c r="L37" i="2"/>
  <c r="L38" i="2"/>
  <c r="L40" i="2"/>
  <c r="L41" i="2"/>
  <c r="L42" i="2"/>
  <c r="L44" i="2"/>
  <c r="L46" i="2"/>
  <c r="L47" i="2"/>
  <c r="L48" i="2"/>
  <c r="L49" i="2"/>
  <c r="L51" i="2"/>
  <c r="L52" i="2"/>
  <c r="L53" i="2"/>
  <c r="L54" i="2"/>
  <c r="L55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80" i="2"/>
  <c r="L81" i="2"/>
  <c r="L82" i="2"/>
  <c r="L83" i="2"/>
  <c r="L84" i="2"/>
  <c r="L85" i="2"/>
  <c r="L87" i="2"/>
  <c r="L89" i="2"/>
  <c r="L90" i="2"/>
  <c r="L91" i="2"/>
  <c r="L92" i="2"/>
  <c r="L93" i="2"/>
  <c r="L94" i="2"/>
  <c r="L96" i="2"/>
  <c r="L97" i="2"/>
  <c r="L98" i="2"/>
  <c r="L100" i="2"/>
  <c r="R25" i="2" s="1"/>
  <c r="L101" i="2"/>
  <c r="L102" i="2"/>
  <c r="L104" i="2"/>
  <c r="L105" i="2"/>
  <c r="L106" i="2"/>
  <c r="L108" i="2"/>
  <c r="L109" i="2"/>
  <c r="L110" i="2"/>
  <c r="L112" i="2"/>
  <c r="L113" i="2"/>
  <c r="L114" i="2"/>
  <c r="L115" i="2"/>
  <c r="L116" i="2"/>
  <c r="L118" i="2"/>
  <c r="L119" i="2"/>
  <c r="L121" i="2"/>
  <c r="L122" i="2"/>
  <c r="L123" i="2"/>
  <c r="L124" i="2"/>
  <c r="L125" i="2"/>
  <c r="L126" i="2"/>
  <c r="L128" i="2"/>
  <c r="L129" i="2"/>
  <c r="L130" i="2"/>
  <c r="L132" i="2"/>
  <c r="L134" i="2"/>
  <c r="L135" i="2"/>
  <c r="L136" i="2"/>
  <c r="L137" i="2"/>
  <c r="L138" i="2"/>
  <c r="L140" i="2"/>
  <c r="L141" i="2"/>
  <c r="L142" i="2"/>
  <c r="L145" i="2"/>
  <c r="L146" i="2"/>
  <c r="L147" i="2"/>
  <c r="L149" i="2"/>
  <c r="L150" i="2"/>
  <c r="L152" i="2"/>
  <c r="L15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0" i="2"/>
  <c r="M11" i="2"/>
  <c r="M12" i="2"/>
  <c r="M14" i="2"/>
  <c r="M15" i="2"/>
  <c r="M16" i="2"/>
  <c r="M17" i="2"/>
  <c r="M18" i="2"/>
  <c r="M22" i="2"/>
  <c r="M23" i="2"/>
  <c r="M24" i="2"/>
  <c r="M25" i="2"/>
  <c r="M26" i="2"/>
  <c r="M27" i="2"/>
  <c r="M28" i="2"/>
  <c r="M30" i="2"/>
  <c r="M31" i="2"/>
  <c r="M33" i="2"/>
  <c r="M34" i="2"/>
  <c r="M35" i="2"/>
  <c r="M37" i="2"/>
  <c r="M38" i="2"/>
  <c r="M40" i="2"/>
  <c r="M41" i="2"/>
  <c r="M42" i="2"/>
  <c r="M44" i="2"/>
  <c r="M46" i="2"/>
  <c r="M47" i="2"/>
  <c r="M48" i="2"/>
  <c r="M49" i="2"/>
  <c r="M51" i="2"/>
  <c r="M52" i="2"/>
  <c r="M53" i="2"/>
  <c r="M54" i="2"/>
  <c r="M55" i="2"/>
  <c r="M58" i="2"/>
  <c r="M59" i="2"/>
  <c r="M60" i="2"/>
  <c r="M61" i="2"/>
  <c r="M62" i="2"/>
  <c r="M63" i="2"/>
  <c r="M64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80" i="2"/>
  <c r="M81" i="2"/>
  <c r="M82" i="2"/>
  <c r="M83" i="2"/>
  <c r="M84" i="2"/>
  <c r="M85" i="2"/>
  <c r="M87" i="2"/>
  <c r="M89" i="2"/>
  <c r="M90" i="2"/>
  <c r="M91" i="2"/>
  <c r="M92" i="2"/>
  <c r="M93" i="2"/>
  <c r="M94" i="2"/>
  <c r="M96" i="2"/>
  <c r="M97" i="2"/>
  <c r="M98" i="2"/>
  <c r="M100" i="2"/>
  <c r="M101" i="2"/>
  <c r="M102" i="2"/>
  <c r="M104" i="2"/>
  <c r="M105" i="2"/>
  <c r="M106" i="2"/>
  <c r="M108" i="2"/>
  <c r="M109" i="2"/>
  <c r="M110" i="2"/>
  <c r="M112" i="2"/>
  <c r="M113" i="2"/>
  <c r="M114" i="2"/>
  <c r="M115" i="2"/>
  <c r="M116" i="2"/>
  <c r="M118" i="2"/>
  <c r="M119" i="2"/>
  <c r="M121" i="2"/>
  <c r="M122" i="2"/>
  <c r="M123" i="2"/>
  <c r="M124" i="2"/>
  <c r="M125" i="2"/>
  <c r="M126" i="2"/>
  <c r="M128" i="2"/>
  <c r="M129" i="2"/>
  <c r="M130" i="2"/>
  <c r="M132" i="2"/>
  <c r="M134" i="2"/>
  <c r="M135" i="2"/>
  <c r="M136" i="2"/>
  <c r="M137" i="2"/>
  <c r="M138" i="2"/>
  <c r="M140" i="2"/>
  <c r="M141" i="2"/>
  <c r="M142" i="2"/>
  <c r="M145" i="2"/>
  <c r="M146" i="2"/>
  <c r="M147" i="2"/>
  <c r="M149" i="2"/>
  <c r="M150" i="2"/>
  <c r="M152" i="2"/>
  <c r="M153" i="2"/>
  <c r="S14" i="8" l="1"/>
  <c r="S7" i="8"/>
  <c r="S3" i="8"/>
  <c r="S2" i="8"/>
  <c r="S8" i="8"/>
  <c r="S25" i="8"/>
  <c r="S19" i="8"/>
  <c r="S13" i="8"/>
  <c r="S24" i="8"/>
  <c r="S18" i="8"/>
  <c r="S12" i="8"/>
  <c r="S6" i="8"/>
  <c r="S23" i="8"/>
  <c r="S17" i="8"/>
  <c r="S11" i="8"/>
  <c r="S5" i="8"/>
  <c r="S20" i="8"/>
  <c r="S22" i="8"/>
  <c r="S16" i="8"/>
  <c r="S10" i="8"/>
  <c r="S4" i="8"/>
  <c r="S21" i="8"/>
  <c r="S15" i="8"/>
  <c r="S9" i="8"/>
  <c r="S3" i="5"/>
  <c r="S8" i="5"/>
  <c r="S25" i="5"/>
  <c r="S19" i="5"/>
  <c r="S13" i="5"/>
  <c r="S7" i="5"/>
  <c r="S24" i="5"/>
  <c r="S18" i="5"/>
  <c r="S12" i="5"/>
  <c r="S6" i="5"/>
  <c r="S20" i="5"/>
  <c r="S23" i="5"/>
  <c r="S17" i="5"/>
  <c r="S11" i="5"/>
  <c r="S5" i="5"/>
  <c r="S2" i="5"/>
  <c r="S22" i="5"/>
  <c r="S16" i="5"/>
  <c r="S10" i="5"/>
  <c r="S4" i="5"/>
  <c r="S21" i="5"/>
  <c r="S15" i="5"/>
  <c r="S9" i="5"/>
  <c r="S3" i="4"/>
  <c r="S8" i="4"/>
  <c r="S25" i="4"/>
  <c r="S19" i="4"/>
  <c r="S13" i="4"/>
  <c r="S7" i="4"/>
  <c r="S14" i="4"/>
  <c r="S24" i="4"/>
  <c r="S18" i="4"/>
  <c r="S12" i="4"/>
  <c r="S6" i="4"/>
  <c r="S20" i="4"/>
  <c r="S23" i="4"/>
  <c r="S17" i="4"/>
  <c r="S11" i="4"/>
  <c r="S5" i="4"/>
  <c r="S22" i="4"/>
  <c r="S16" i="4"/>
  <c r="S10" i="4"/>
  <c r="S4" i="4"/>
  <c r="S21" i="4"/>
  <c r="S15" i="4"/>
  <c r="S9" i="4"/>
  <c r="S2" i="2"/>
  <c r="S3" i="2"/>
  <c r="S8" i="2"/>
  <c r="S25" i="2"/>
  <c r="S19" i="2"/>
  <c r="S13" i="2"/>
  <c r="S7" i="2"/>
  <c r="S20" i="2"/>
  <c r="S24" i="2"/>
  <c r="S18" i="2"/>
  <c r="S12" i="2"/>
  <c r="S6" i="2"/>
  <c r="S14" i="2"/>
  <c r="S23" i="2"/>
  <c r="S17" i="2"/>
  <c r="S11" i="2"/>
  <c r="S5" i="2"/>
  <c r="S22" i="2"/>
  <c r="S16" i="2"/>
  <c r="S10" i="2"/>
  <c r="S4" i="2"/>
  <c r="S21" i="2"/>
  <c r="S15" i="2"/>
  <c r="S9" i="2"/>
</calcChain>
</file>

<file path=xl/sharedStrings.xml><?xml version="1.0" encoding="utf-8"?>
<sst xmlns="http://schemas.openxmlformats.org/spreadsheetml/2006/main" count="9051" uniqueCount="2090">
  <si>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</si>
  <si>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</si>
  <si>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</si>
  <si>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</si>
  <si>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</si>
  <si>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</si>
  <si>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</si>
  <si>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</si>
  <si>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</si>
  <si>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</si>
  <si>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</si>
  <si>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</si>
  <si>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</si>
  <si>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</si>
  <si>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</si>
  <si>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</si>
  <si>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11673122</t>
  </si>
  <si>
    <t>Mixed Hardwood</t>
  </si>
  <si>
    <t>19.09.2022</t>
  </si>
  <si>
    <t>9:01:11</t>
  </si>
  <si>
    <t>9:24:41</t>
  </si>
  <si>
    <t>11673881</t>
  </si>
  <si>
    <t>Poplar</t>
  </si>
  <si>
    <t>15:37:23</t>
  </si>
  <si>
    <t>16:02:31</t>
  </si>
  <si>
    <t>126249</t>
  </si>
  <si>
    <t>Kepley-Frank Hardwood Co.</t>
  </si>
  <si>
    <t>11672833</t>
  </si>
  <si>
    <t>7:40:21</t>
  </si>
  <si>
    <t>8:41:07</t>
  </si>
  <si>
    <t>11673645</t>
  </si>
  <si>
    <t>11:59:32</t>
  </si>
  <si>
    <t>13:20:00</t>
  </si>
  <si>
    <t>11673882</t>
  </si>
  <si>
    <t>15:39:13</t>
  </si>
  <si>
    <t>16:13:20</t>
  </si>
  <si>
    <t>131652</t>
  </si>
  <si>
    <t>Home Lumber Company</t>
  </si>
  <si>
    <t>11673682</t>
  </si>
  <si>
    <t>12:07:10</t>
  </si>
  <si>
    <t>13:47:56</t>
  </si>
  <si>
    <t>131860</t>
  </si>
  <si>
    <t>Hopkins Lumber Contractors Inc</t>
  </si>
  <si>
    <t>11671875</t>
  </si>
  <si>
    <t>3:35:04</t>
  </si>
  <si>
    <t>3:53:41</t>
  </si>
  <si>
    <t>132348</t>
  </si>
  <si>
    <t>Uwharrie Lumber Company</t>
  </si>
  <si>
    <t>LZ-Uwharrie Lumber Sawdust</t>
  </si>
  <si>
    <t>11672455</t>
  </si>
  <si>
    <t>6:03:00</t>
  </si>
  <si>
    <t>6:22:05</t>
  </si>
  <si>
    <t>11673742</t>
  </si>
  <si>
    <t>12:49:05</t>
  </si>
  <si>
    <t>13:23:37</t>
  </si>
  <si>
    <t>132671</t>
  </si>
  <si>
    <t>Piedmont Hardwood Lumber Co. Inc</t>
  </si>
  <si>
    <t>11673909</t>
  </si>
  <si>
    <t>16:36:06</t>
  </si>
  <si>
    <t>17:02:15</t>
  </si>
  <si>
    <t>133766</t>
  </si>
  <si>
    <t>Fulp's Lumber Company</t>
  </si>
  <si>
    <t>11673339</t>
  </si>
  <si>
    <t>10:01:51</t>
  </si>
  <si>
    <t>10:37:08</t>
  </si>
  <si>
    <t>133775</t>
  </si>
  <si>
    <t>High Rock Forest Products</t>
  </si>
  <si>
    <t>11671882</t>
  </si>
  <si>
    <t>3:37:19</t>
  </si>
  <si>
    <t>4:07:17</t>
  </si>
  <si>
    <t>1474070</t>
  </si>
  <si>
    <t>Sawdust     Pine             -    - -</t>
  </si>
  <si>
    <t>122405</t>
  </si>
  <si>
    <t>Jordan Lumber &amp; Supply</t>
  </si>
  <si>
    <t>11672794</t>
  </si>
  <si>
    <t>Southern Yellow Pine</t>
  </si>
  <si>
    <t>7:32:14</t>
  </si>
  <si>
    <t>8:30:38</t>
  </si>
  <si>
    <t>11672948</t>
  </si>
  <si>
    <t>8:07:26</t>
  </si>
  <si>
    <t>9:06:31</t>
  </si>
  <si>
    <t>11673553</t>
  </si>
  <si>
    <t>11:17:38</t>
  </si>
  <si>
    <t>11:58:47</t>
  </si>
  <si>
    <t>11673643</t>
  </si>
  <si>
    <t>11:57:42</t>
  </si>
  <si>
    <t>13:07:17</t>
  </si>
  <si>
    <t>11673849</t>
  </si>
  <si>
    <t>15:02:55</t>
  </si>
  <si>
    <t>15:21:07</t>
  </si>
  <si>
    <t>11673945</t>
  </si>
  <si>
    <t>17:59:12</t>
  </si>
  <si>
    <t>18:25:48</t>
  </si>
  <si>
    <t>11674022</t>
  </si>
  <si>
    <t>21:29:05</t>
  </si>
  <si>
    <t>22:06:25</t>
  </si>
  <si>
    <t>LZ Jordan Lumber S</t>
  </si>
  <si>
    <t>11673925</t>
  </si>
  <si>
    <t>Shavings</t>
  </si>
  <si>
    <t>17:29:02</t>
  </si>
  <si>
    <t>17:51:18</t>
  </si>
  <si>
    <t>11673930</t>
  </si>
  <si>
    <t>17:33:23</t>
  </si>
  <si>
    <t>18:05:15</t>
  </si>
  <si>
    <t>122406</t>
  </si>
  <si>
    <t>H. W. Culp Lumber Co.</t>
  </si>
  <si>
    <t>11672163</t>
  </si>
  <si>
    <t>4:47:20</t>
  </si>
  <si>
    <t>5:10:18</t>
  </si>
  <si>
    <t>11673251</t>
  </si>
  <si>
    <t>9:34:54</t>
  </si>
  <si>
    <t>9:59:37</t>
  </si>
  <si>
    <t>11673739</t>
  </si>
  <si>
    <t>12:43:35</t>
  </si>
  <si>
    <t>13:09:03</t>
  </si>
  <si>
    <t>130657</t>
  </si>
  <si>
    <t>S &amp; L Sawmills</t>
  </si>
  <si>
    <t>11671598</t>
  </si>
  <si>
    <t>2:28:39</t>
  </si>
  <si>
    <t>2:49:10</t>
  </si>
  <si>
    <t>11674024</t>
  </si>
  <si>
    <t>23:22:13</t>
  </si>
  <si>
    <t>23:36:55</t>
  </si>
  <si>
    <t>131651</t>
  </si>
  <si>
    <t>Triple-N Lumber</t>
  </si>
  <si>
    <t>11672755</t>
  </si>
  <si>
    <t>7:17:24</t>
  </si>
  <si>
    <t>7:51:27</t>
  </si>
  <si>
    <t>11672766</t>
  </si>
  <si>
    <t>7:23:34</t>
  </si>
  <si>
    <t>8:00:08</t>
  </si>
  <si>
    <t>11673157</t>
  </si>
  <si>
    <t>19:25:56</t>
  </si>
  <si>
    <t>20:05:59</t>
  </si>
  <si>
    <t>11672790</t>
  </si>
  <si>
    <t>7:29:46</t>
  </si>
  <si>
    <t>8:14:14</t>
  </si>
  <si>
    <t>LZ-Hopkins-Critz Mill</t>
  </si>
  <si>
    <t>11672456</t>
  </si>
  <si>
    <t>6:04:45</t>
  </si>
  <si>
    <t>6:34:51</t>
  </si>
  <si>
    <t>11673533</t>
  </si>
  <si>
    <t>11:04:43</t>
  </si>
  <si>
    <t>11:46:38</t>
  </si>
  <si>
    <t>11673922</t>
  </si>
  <si>
    <t>17:15:35</t>
  </si>
  <si>
    <t>17:36:10</t>
  </si>
  <si>
    <t>11674021</t>
  </si>
  <si>
    <t>20:57:06</t>
  </si>
  <si>
    <t>21:15:42</t>
  </si>
  <si>
    <t>133777</t>
  </si>
  <si>
    <t>Woodgrain Inc</t>
  </si>
  <si>
    <t>LZ Woodgrain - Independence VA</t>
  </si>
  <si>
    <t>11671942</t>
  </si>
  <si>
    <t>White Pine</t>
  </si>
  <si>
    <t>3:51:54</t>
  </si>
  <si>
    <t>4:19:50</t>
  </si>
  <si>
    <t>11672493</t>
  </si>
  <si>
    <t>6:10:21</t>
  </si>
  <si>
    <t>6:42:37</t>
  </si>
  <si>
    <t>11672555</t>
  </si>
  <si>
    <t>6:31:37</t>
  </si>
  <si>
    <t>7:00:10</t>
  </si>
  <si>
    <t>11673574</t>
  </si>
  <si>
    <t>11:25:18</t>
  </si>
  <si>
    <t>12:19:09</t>
  </si>
  <si>
    <t>11673607</t>
  </si>
  <si>
    <t>11:44:36</t>
  </si>
  <si>
    <t>12:39:04</t>
  </si>
  <si>
    <t>1506200</t>
  </si>
  <si>
    <t>Chips         pine        -    - d</t>
  </si>
  <si>
    <t>121423</t>
  </si>
  <si>
    <t>Canfor - New South Lumber Co.</t>
  </si>
  <si>
    <t>11671996</t>
  </si>
  <si>
    <t>4:07:05</t>
  </si>
  <si>
    <t>4:28:00</t>
  </si>
  <si>
    <t>11672307</t>
  </si>
  <si>
    <t>5:23:55</t>
  </si>
  <si>
    <t>5:44:31</t>
  </si>
  <si>
    <t>11672411</t>
  </si>
  <si>
    <t>5:48:57</t>
  </si>
  <si>
    <t>6:07:57</t>
  </si>
  <si>
    <t>11673091</t>
  </si>
  <si>
    <t>8:47:58</t>
  </si>
  <si>
    <t>9:10:28</t>
  </si>
  <si>
    <t>11673127</t>
  </si>
  <si>
    <t>9:05:13</t>
  </si>
  <si>
    <t>9:31:38</t>
  </si>
  <si>
    <t>11673715</t>
  </si>
  <si>
    <t>12:26:49</t>
  </si>
  <si>
    <t>13:05:21</t>
  </si>
  <si>
    <t>11673744</t>
  </si>
  <si>
    <t>12:52:50</t>
  </si>
  <si>
    <t>13:21:41</t>
  </si>
  <si>
    <t>11672421</t>
  </si>
  <si>
    <t>5:52:45</t>
  </si>
  <si>
    <t>6:20:15</t>
  </si>
  <si>
    <t>11672721</t>
  </si>
  <si>
    <t>7:11:59</t>
  </si>
  <si>
    <t>7:33:18</t>
  </si>
  <si>
    <t>11672763</t>
  </si>
  <si>
    <t>7:21:19</t>
  </si>
  <si>
    <t>7:43:51</t>
  </si>
  <si>
    <t>11672825</t>
  </si>
  <si>
    <t>7:38:36</t>
  </si>
  <si>
    <t>8:03:07</t>
  </si>
  <si>
    <t>11673100</t>
  </si>
  <si>
    <t>8:59:43</t>
  </si>
  <si>
    <t>9:20:35</t>
  </si>
  <si>
    <t>11673277</t>
  </si>
  <si>
    <t>9:43:33</t>
  </si>
  <si>
    <t>10:09:46</t>
  </si>
  <si>
    <t>11673306</t>
  </si>
  <si>
    <t>9:55:33</t>
  </si>
  <si>
    <t>10:20:31</t>
  </si>
  <si>
    <t>11673605</t>
  </si>
  <si>
    <t>11:42:15</t>
  </si>
  <si>
    <t>12:25:51</t>
  </si>
  <si>
    <t>11673642</t>
  </si>
  <si>
    <t>11:56:18</t>
  </si>
  <si>
    <t>12:41:08</t>
  </si>
  <si>
    <t>11673713</t>
  </si>
  <si>
    <t>12:23:03</t>
  </si>
  <si>
    <t>12:49:31</t>
  </si>
  <si>
    <t>11673719</t>
  </si>
  <si>
    <t>12:32:16</t>
  </si>
  <si>
    <t>13:02:47</t>
  </si>
  <si>
    <t>11673750</t>
  </si>
  <si>
    <t>13:02:13</t>
  </si>
  <si>
    <t>13:43:33</t>
  </si>
  <si>
    <t>11673841</t>
  </si>
  <si>
    <t>14:44:30</t>
  </si>
  <si>
    <t>15:50:07</t>
  </si>
  <si>
    <t>11672047</t>
  </si>
  <si>
    <t>4:18:15</t>
  </si>
  <si>
    <t>4:39:41</t>
  </si>
  <si>
    <t>11672639</t>
  </si>
  <si>
    <t>6:54:18</t>
  </si>
  <si>
    <t>7:19:47</t>
  </si>
  <si>
    <t>11672863</t>
  </si>
  <si>
    <t>7:46:46</t>
  </si>
  <si>
    <t>8:08:53</t>
  </si>
  <si>
    <t>11672943</t>
  </si>
  <si>
    <t>8:05:21</t>
  </si>
  <si>
    <t>8:35:49</t>
  </si>
  <si>
    <t>11673291</t>
  </si>
  <si>
    <t>9:45:36</t>
  </si>
  <si>
    <t>10:18:51</t>
  </si>
  <si>
    <t>11673415</t>
  </si>
  <si>
    <t>10:28:30</t>
  </si>
  <si>
    <t>10:48:59</t>
  </si>
  <si>
    <t>126302</t>
  </si>
  <si>
    <t>Troy Lumber Company</t>
  </si>
  <si>
    <t>LZ Troy Lumber Chipmill</t>
  </si>
  <si>
    <t>11673236</t>
  </si>
  <si>
    <t>9:32:09</t>
  </si>
  <si>
    <t>10:07:30</t>
  </si>
  <si>
    <t>LZ Troy Lumber Sawmill</t>
  </si>
  <si>
    <t>11673161</t>
  </si>
  <si>
    <t>9:08:58</t>
  </si>
  <si>
    <t>9:49:49</t>
  </si>
  <si>
    <t>11673499</t>
  </si>
  <si>
    <t>11:02:42</t>
  </si>
  <si>
    <t>11:36:49</t>
  </si>
  <si>
    <t>11673714</t>
  </si>
  <si>
    <t>12:24:56</t>
  </si>
  <si>
    <t>12:51:28</t>
  </si>
  <si>
    <t>11673836</t>
  </si>
  <si>
    <t>14:34:05</t>
  </si>
  <si>
    <t>15:01:11</t>
  </si>
  <si>
    <t>11673839</t>
  </si>
  <si>
    <t>14:40:49</t>
  </si>
  <si>
    <t>15:30:26</t>
  </si>
  <si>
    <t>11673840</t>
  </si>
  <si>
    <t>14:43:18</t>
  </si>
  <si>
    <t>15:37:10</t>
  </si>
  <si>
    <t>11673010</t>
  </si>
  <si>
    <t>8:27:37</t>
  </si>
  <si>
    <t>8:54:13</t>
  </si>
  <si>
    <t>11673583</t>
  </si>
  <si>
    <t>11:33:30</t>
  </si>
  <si>
    <t>12:00:29</t>
  </si>
  <si>
    <t>131853</t>
  </si>
  <si>
    <t>Pine Products, LLC</t>
  </si>
  <si>
    <t>11672725</t>
  </si>
  <si>
    <t>7:13:31</t>
  </si>
  <si>
    <t>7:30:26</t>
  </si>
  <si>
    <t>11674027</t>
  </si>
  <si>
    <t>23:47:30</t>
  </si>
  <si>
    <t>11672727</t>
  </si>
  <si>
    <t>7:15:19</t>
  </si>
  <si>
    <t>7:42:21</t>
  </si>
  <si>
    <t>131974</t>
  </si>
  <si>
    <t>Southern Veneer Specialty Products</t>
  </si>
  <si>
    <t>11672214</t>
  </si>
  <si>
    <t>4:56:02</t>
  </si>
  <si>
    <t>5:16:36</t>
  </si>
  <si>
    <t>133767</t>
  </si>
  <si>
    <t>Carolina Wood Enterprises</t>
  </si>
  <si>
    <t>11672113</t>
  </si>
  <si>
    <t>4:33:17</t>
  </si>
  <si>
    <t>4:52:52</t>
  </si>
  <si>
    <t>11672887</t>
  </si>
  <si>
    <t>7:53:37</t>
  </si>
  <si>
    <t>8:28:06</t>
  </si>
  <si>
    <t>133776</t>
  </si>
  <si>
    <t>Hull Brothers Lumber Co.</t>
  </si>
  <si>
    <t>11673586</t>
  </si>
  <si>
    <t>11:36:12</t>
  </si>
  <si>
    <t>12:12:25</t>
  </si>
  <si>
    <t>11673159</t>
  </si>
  <si>
    <t>20:14:32</t>
  </si>
  <si>
    <t>20:34:23</t>
  </si>
  <si>
    <t>11673746</t>
  </si>
  <si>
    <t>12:55:33</t>
  </si>
  <si>
    <t>13:40:52</t>
  </si>
  <si>
    <t>134022</t>
  </si>
  <si>
    <t>R &amp; M Lumber</t>
  </si>
  <si>
    <t>11673302</t>
  </si>
  <si>
    <t>9:53:09</t>
  </si>
  <si>
    <t>10:29:44</t>
  </si>
  <si>
    <t>143118</t>
  </si>
  <si>
    <t>Gregory Lumber, Inc</t>
  </si>
  <si>
    <t>11671445</t>
  </si>
  <si>
    <t>1:33:36</t>
  </si>
  <si>
    <t>1:55:37</t>
  </si>
  <si>
    <t>11671678</t>
  </si>
  <si>
    <t>2:44:58</t>
  </si>
  <si>
    <t>3:04:23</t>
  </si>
  <si>
    <t>11672426</t>
  </si>
  <si>
    <t>5:57:55</t>
  </si>
  <si>
    <t>6:32:34</t>
  </si>
  <si>
    <t>11673160</t>
  </si>
  <si>
    <t>20:26:02</t>
  </si>
  <si>
    <t>20:46:52</t>
  </si>
  <si>
    <t>148930</t>
  </si>
  <si>
    <t>Shoun Lumber LLC</t>
  </si>
  <si>
    <t>11673130</t>
  </si>
  <si>
    <t>9:07:05</t>
  </si>
  <si>
    <t>9:44:51</t>
  </si>
  <si>
    <t>812274</t>
  </si>
  <si>
    <t>Chips         dec.wood    -    - d</t>
  </si>
  <si>
    <t>11673497</t>
  </si>
  <si>
    <t>11:00:24</t>
  </si>
  <si>
    <t>11:43:21</t>
  </si>
  <si>
    <t>11673834</t>
  </si>
  <si>
    <t>14:25:44</t>
  </si>
  <si>
    <t>14:47:49</t>
  </si>
  <si>
    <t>11671511</t>
  </si>
  <si>
    <t>1:52:19</t>
  </si>
  <si>
    <t>2:15:12</t>
  </si>
  <si>
    <t>11671582</t>
  </si>
  <si>
    <t>2:12:50</t>
  </si>
  <si>
    <t>2:31:35</t>
  </si>
  <si>
    <t>11671993</t>
  </si>
  <si>
    <t>4:05:22</t>
  </si>
  <si>
    <t>4:33:48</t>
  </si>
  <si>
    <t>11672161</t>
  </si>
  <si>
    <t>4:44:15</t>
  </si>
  <si>
    <t>5:04:08</t>
  </si>
  <si>
    <t>11672571</t>
  </si>
  <si>
    <t>6:34:36</t>
  </si>
  <si>
    <t>7:23:59</t>
  </si>
  <si>
    <t>11673156</t>
  </si>
  <si>
    <t>19:19:57</t>
  </si>
  <si>
    <t>19:51:58</t>
  </si>
  <si>
    <t>11673496</t>
  </si>
  <si>
    <t>10:58:25</t>
  </si>
  <si>
    <t>11:30:01</t>
  </si>
  <si>
    <t>11673778</t>
  </si>
  <si>
    <t>13:34:30</t>
  </si>
  <si>
    <t>14:20:54</t>
  </si>
  <si>
    <t>11673815</t>
  </si>
  <si>
    <t>14:01:36</t>
  </si>
  <si>
    <t>14:34:57</t>
  </si>
  <si>
    <t>11673158</t>
  </si>
  <si>
    <t>20:00:57</t>
  </si>
  <si>
    <t>20:31:50</t>
  </si>
  <si>
    <t>11672882</t>
  </si>
  <si>
    <t>7:51:34</t>
  </si>
  <si>
    <t>8:56:18</t>
  </si>
  <si>
    <t>11673155</t>
  </si>
  <si>
    <t>19:18:16</t>
  </si>
  <si>
    <t>19:42:18</t>
  </si>
  <si>
    <t>11673622</t>
  </si>
  <si>
    <t>11:46:11</t>
  </si>
  <si>
    <t>12:56:37</t>
  </si>
  <si>
    <t>11673886</t>
  </si>
  <si>
    <t>15:51:57</t>
  </si>
  <si>
    <t>16:32:41</t>
  </si>
  <si>
    <t>1545607</t>
  </si>
  <si>
    <t>Pre-Consumer RC Solid Wood Chips</t>
  </si>
  <si>
    <t>139741</t>
  </si>
  <si>
    <t>The Truss Shop, Inc.</t>
  </si>
  <si>
    <t>Recycling</t>
  </si>
  <si>
    <t>11673310</t>
  </si>
  <si>
    <t>9:58:38</t>
  </si>
  <si>
    <t>10:23:16</t>
  </si>
  <si>
    <t>1558234</t>
  </si>
  <si>
    <t>In-woods chips  coniferous w. -    - d</t>
  </si>
  <si>
    <t>133738</t>
  </si>
  <si>
    <t>Pine State Group Inc</t>
  </si>
  <si>
    <t>LZ Pine State - Pelham</t>
  </si>
  <si>
    <t>11673838</t>
  </si>
  <si>
    <t>14:39:06</t>
  </si>
  <si>
    <t>15:10:52</t>
  </si>
  <si>
    <t>134177</t>
  </si>
  <si>
    <t>Williams Logging and Chipping</t>
  </si>
  <si>
    <t>LZ-Williams-Sugar Tract</t>
  </si>
  <si>
    <t>11671698</t>
  </si>
  <si>
    <t>2:50:49</t>
  </si>
  <si>
    <t>3:19:59</t>
  </si>
  <si>
    <t>141801</t>
  </si>
  <si>
    <t>Select Timber Services, Inc</t>
  </si>
  <si>
    <t>LZ-Select-Forsyth</t>
  </si>
  <si>
    <t>11673926</t>
  </si>
  <si>
    <t>17:31:42</t>
  </si>
  <si>
    <t>17:55:51</t>
  </si>
  <si>
    <t>1558235</t>
  </si>
  <si>
    <t>In-woods chips  deciduous w. -    - d</t>
  </si>
  <si>
    <t>134080</t>
  </si>
  <si>
    <t>Glenn R Shelton Logging Inc</t>
  </si>
  <si>
    <t>11672043</t>
  </si>
  <si>
    <t>4:15:36</t>
  </si>
  <si>
    <t>4:45:05</t>
  </si>
  <si>
    <t>11673411</t>
  </si>
  <si>
    <t>10:27:06</t>
  </si>
  <si>
    <t>10:52:19</t>
  </si>
  <si>
    <t>11673681</t>
  </si>
  <si>
    <t>12:05:05</t>
  </si>
  <si>
    <t>13:25:50</t>
  </si>
  <si>
    <t>11673559</t>
  </si>
  <si>
    <t>11:19:49</t>
  </si>
  <si>
    <t>12:07:34</t>
  </si>
  <si>
    <t>11673769</t>
  </si>
  <si>
    <t>13:14:22</t>
  </si>
  <si>
    <t>13:56:14</t>
  </si>
  <si>
    <t>148916</t>
  </si>
  <si>
    <t>Piedmont Timber Inc.</t>
  </si>
  <si>
    <t>LZ-PiedmontTim-Sims Tract</t>
  </si>
  <si>
    <t>11673125</t>
  </si>
  <si>
    <t>9:03:25</t>
  </si>
  <si>
    <t>9:37:31</t>
  </si>
  <si>
    <t>11673770</t>
  </si>
  <si>
    <t>13:20:35</t>
  </si>
  <si>
    <t>14:07:09</t>
  </si>
  <si>
    <t>121422</t>
  </si>
  <si>
    <t>PalletOne of North Carolina</t>
  </si>
  <si>
    <t>11676407</t>
  </si>
  <si>
    <t>20.09.2022</t>
  </si>
  <si>
    <t>6:20:36</t>
  </si>
  <si>
    <t>6:54:58</t>
  </si>
  <si>
    <t>121427</t>
  </si>
  <si>
    <t>High Country Lumber and Mulch LLC</t>
  </si>
  <si>
    <t>11676901</t>
  </si>
  <si>
    <t>7:58:46</t>
  </si>
  <si>
    <t>8:22:13</t>
  </si>
  <si>
    <t>11677232</t>
  </si>
  <si>
    <t>9:07:53</t>
  </si>
  <si>
    <t>10:00:47</t>
  </si>
  <si>
    <t>11677882</t>
  </si>
  <si>
    <t>12:36:58</t>
  </si>
  <si>
    <t>13:01:49</t>
  </si>
  <si>
    <t>11678129</t>
  </si>
  <si>
    <t>15:20:57</t>
  </si>
  <si>
    <t>16:17:15</t>
  </si>
  <si>
    <t>11675562</t>
  </si>
  <si>
    <t>3:18:55</t>
  </si>
  <si>
    <t>3:40:25</t>
  </si>
  <si>
    <t>11676625</t>
  </si>
  <si>
    <t>7:01:56</t>
  </si>
  <si>
    <t>7:29:56</t>
  </si>
  <si>
    <t>131973</t>
  </si>
  <si>
    <t>Shaver Wood Products LLC</t>
  </si>
  <si>
    <t>11677701</t>
  </si>
  <si>
    <t>11:21:07</t>
  </si>
  <si>
    <t>11:41:58</t>
  </si>
  <si>
    <t>11677746</t>
  </si>
  <si>
    <t>11:39:32</t>
  </si>
  <si>
    <t>12:05:47</t>
  </si>
  <si>
    <t>11677513</t>
  </si>
  <si>
    <t>10:19:34</t>
  </si>
  <si>
    <t>10:47:34</t>
  </si>
  <si>
    <t>11677991</t>
  </si>
  <si>
    <t>13:37:33</t>
  </si>
  <si>
    <t>14:05:42</t>
  </si>
  <si>
    <t>11678025</t>
  </si>
  <si>
    <t>13:56:19</t>
  </si>
  <si>
    <t>14:57:41</t>
  </si>
  <si>
    <t>11677890</t>
  </si>
  <si>
    <t>18:10:01</t>
  </si>
  <si>
    <t>19:10:32</t>
  </si>
  <si>
    <t>11678080</t>
  </si>
  <si>
    <t>14:34:08</t>
  </si>
  <si>
    <t>15:16:45</t>
  </si>
  <si>
    <t>134020</t>
  </si>
  <si>
    <t>Stoneville Lumber Co., Inc</t>
  </si>
  <si>
    <t>11678192</t>
  </si>
  <si>
    <t>16:52:15</t>
  </si>
  <si>
    <t>17:37:37</t>
  </si>
  <si>
    <t>135245</t>
  </si>
  <si>
    <t>Poplar Ridge Lumber Co Inc</t>
  </si>
  <si>
    <t>11677130</t>
  </si>
  <si>
    <t>8:44:13</t>
  </si>
  <si>
    <t>9:19:58</t>
  </si>
  <si>
    <t>141453</t>
  </si>
  <si>
    <t>Hendrix Lumber Co.</t>
  </si>
  <si>
    <t>11676717</t>
  </si>
  <si>
    <t>7:22:58</t>
  </si>
  <si>
    <t>7:48:29</t>
  </si>
  <si>
    <t>LZ-Canfor-S</t>
  </si>
  <si>
    <t>11678199</t>
  </si>
  <si>
    <t>17:26:18</t>
  </si>
  <si>
    <t>18:16:33</t>
  </si>
  <si>
    <t>11674288</t>
  </si>
  <si>
    <t>1:31:39</t>
  </si>
  <si>
    <t>1:57:07</t>
  </si>
  <si>
    <t>11676227</t>
  </si>
  <si>
    <t>5:41:49</t>
  </si>
  <si>
    <t>6:26:18</t>
  </si>
  <si>
    <t>11676761</t>
  </si>
  <si>
    <t>7:31:43</t>
  </si>
  <si>
    <t>7:53:34</t>
  </si>
  <si>
    <t>11677283</t>
  </si>
  <si>
    <t>9:18:35</t>
  </si>
  <si>
    <t>10:29:21</t>
  </si>
  <si>
    <t>11677674</t>
  </si>
  <si>
    <t>11:06:26</t>
  </si>
  <si>
    <t>11:26:44</t>
  </si>
  <si>
    <t>11677894</t>
  </si>
  <si>
    <t>20:24:37</t>
  </si>
  <si>
    <t>20:49:36</t>
  </si>
  <si>
    <t>11678060</t>
  </si>
  <si>
    <t>14:15:21</t>
  </si>
  <si>
    <t>15:11:18</t>
  </si>
  <si>
    <t>11678169</t>
  </si>
  <si>
    <t>16:26:58</t>
  </si>
  <si>
    <t>17:20:34</t>
  </si>
  <si>
    <t>11678331</t>
  </si>
  <si>
    <t>0:00:17</t>
  </si>
  <si>
    <t>0:18:29</t>
  </si>
  <si>
    <t>11678202</t>
  </si>
  <si>
    <t>17:39:43</t>
  </si>
  <si>
    <t>18:43:33</t>
  </si>
  <si>
    <t>11678206</t>
  </si>
  <si>
    <t>17:44:44</t>
  </si>
  <si>
    <t>18:57:01</t>
  </si>
  <si>
    <t>11675892</t>
  </si>
  <si>
    <t>4:42:44</t>
  </si>
  <si>
    <t>5:05:21</t>
  </si>
  <si>
    <t>11676854</t>
  </si>
  <si>
    <t>7:50:01</t>
  </si>
  <si>
    <t>8:14:45</t>
  </si>
  <si>
    <t>11677517</t>
  </si>
  <si>
    <t>10:21:18</t>
  </si>
  <si>
    <t>10:49:52</t>
  </si>
  <si>
    <t>11678019</t>
  </si>
  <si>
    <t>13:47:54</t>
  </si>
  <si>
    <t>14:16:46</t>
  </si>
  <si>
    <t>126230</t>
  </si>
  <si>
    <t>Church and Church Lumber Co.</t>
  </si>
  <si>
    <t>11678195</t>
  </si>
  <si>
    <t>17:02:55</t>
  </si>
  <si>
    <t>17:52:56</t>
  </si>
  <si>
    <t>LZ Troy Lumber Co S</t>
  </si>
  <si>
    <t>11678093</t>
  </si>
  <si>
    <t>14:51:50</t>
  </si>
  <si>
    <t>15:24:33</t>
  </si>
  <si>
    <t>11674662</t>
  </si>
  <si>
    <t>1:49:01</t>
  </si>
  <si>
    <t>2:18:26</t>
  </si>
  <si>
    <t>11676601</t>
  </si>
  <si>
    <t>6:53:23</t>
  </si>
  <si>
    <t>7:33:41</t>
  </si>
  <si>
    <t>11678083</t>
  </si>
  <si>
    <t>14:35:57</t>
  </si>
  <si>
    <t>15:29:29</t>
  </si>
  <si>
    <t>11677060</t>
  </si>
  <si>
    <t>8:32:14</t>
  </si>
  <si>
    <t>9:08:32</t>
  </si>
  <si>
    <t>11677934</t>
  </si>
  <si>
    <t>13:18:45</t>
  </si>
  <si>
    <t>13:44:54</t>
  </si>
  <si>
    <t>11678200</t>
  </si>
  <si>
    <t>17:28:01</t>
  </si>
  <si>
    <t>18:32:54</t>
  </si>
  <si>
    <t>11677468</t>
  </si>
  <si>
    <t>10:02:43</t>
  </si>
  <si>
    <t>10:54:53</t>
  </si>
  <si>
    <t>11676361</t>
  </si>
  <si>
    <t>6:06:10</t>
  </si>
  <si>
    <t>6:37:22</t>
  </si>
  <si>
    <t>11677897</t>
  </si>
  <si>
    <t>21:12:06</t>
  </si>
  <si>
    <t>21:32:20</t>
  </si>
  <si>
    <t>11677993</t>
  </si>
  <si>
    <t>13:40:22</t>
  </si>
  <si>
    <t>14:23:44</t>
  </si>
  <si>
    <t>11678196</t>
  </si>
  <si>
    <t>17:08:37</t>
  </si>
  <si>
    <t>18:01:07</t>
  </si>
  <si>
    <t>11677896</t>
  </si>
  <si>
    <t>20:45:49</t>
  </si>
  <si>
    <t>21:23:32</t>
  </si>
  <si>
    <t>11677989</t>
  </si>
  <si>
    <t>13:35:20</t>
  </si>
  <si>
    <t>14:18:57</t>
  </si>
  <si>
    <t>141476</t>
  </si>
  <si>
    <t>GPC Land and Timber LLC</t>
  </si>
  <si>
    <t>11678137</t>
  </si>
  <si>
    <t>15:37:33</t>
  </si>
  <si>
    <t>16:29:59</t>
  </si>
  <si>
    <t>11678144</t>
  </si>
  <si>
    <t>15:56:42</t>
  </si>
  <si>
    <t>16:55:30</t>
  </si>
  <si>
    <t>152656</t>
  </si>
  <si>
    <t>Ossiriand Inc</t>
  </si>
  <si>
    <t>11675894</t>
  </si>
  <si>
    <t>4:55:41</t>
  </si>
  <si>
    <t>5:19:12</t>
  </si>
  <si>
    <t>11675672</t>
  </si>
  <si>
    <t>3:57:42</t>
  </si>
  <si>
    <t>4:16:32</t>
  </si>
  <si>
    <t>11675673</t>
  </si>
  <si>
    <t>3:59:20</t>
  </si>
  <si>
    <t>4:30:15</t>
  </si>
  <si>
    <t>11676119</t>
  </si>
  <si>
    <t>5:11:06</t>
  </si>
  <si>
    <t>5:54:04</t>
  </si>
  <si>
    <t>11677063</t>
  </si>
  <si>
    <t>8:34:22</t>
  </si>
  <si>
    <t>9:06:17</t>
  </si>
  <si>
    <t>11677155</t>
  </si>
  <si>
    <t>8:51:51</t>
  </si>
  <si>
    <t>9:17:50</t>
  </si>
  <si>
    <t>11677560</t>
  </si>
  <si>
    <t>10:31:52</t>
  </si>
  <si>
    <t>11:04:08</t>
  </si>
  <si>
    <t>11677767</t>
  </si>
  <si>
    <t>11:53:39</t>
  </si>
  <si>
    <t>12:45:52</t>
  </si>
  <si>
    <t>11677949</t>
  </si>
  <si>
    <t>13:23:27</t>
  </si>
  <si>
    <t>13:48:26</t>
  </si>
  <si>
    <t>11678136</t>
  </si>
  <si>
    <t>15:33:31</t>
  </si>
  <si>
    <t>16:27:43</t>
  </si>
  <si>
    <t>11678189</t>
  </si>
  <si>
    <t>16:47:37</t>
  </si>
  <si>
    <t>17:14:36</t>
  </si>
  <si>
    <t>11676127</t>
  </si>
  <si>
    <t>5:26:43</t>
  </si>
  <si>
    <t>6:35:22</t>
  </si>
  <si>
    <t>11676398</t>
  </si>
  <si>
    <t>6:15:53</t>
  </si>
  <si>
    <t>6:43:38</t>
  </si>
  <si>
    <t>11676604</t>
  </si>
  <si>
    <t>6:54:37</t>
  </si>
  <si>
    <t>7:18:07</t>
  </si>
  <si>
    <t>11676811</t>
  </si>
  <si>
    <t>7:35:30</t>
  </si>
  <si>
    <t>8:04:31</t>
  </si>
  <si>
    <t>11677236</t>
  </si>
  <si>
    <t>9:09:30</t>
  </si>
  <si>
    <t>9:32:52</t>
  </si>
  <si>
    <t>11677258</t>
  </si>
  <si>
    <t>9:11:05</t>
  </si>
  <si>
    <t>9:40:32</t>
  </si>
  <si>
    <t>11677369</t>
  </si>
  <si>
    <t>9:37:18</t>
  </si>
  <si>
    <t>10:03:08</t>
  </si>
  <si>
    <t>11677605</t>
  </si>
  <si>
    <t>10:47:52</t>
  </si>
  <si>
    <t>11:12:03</t>
  </si>
  <si>
    <t>11677800</t>
  </si>
  <si>
    <t>12:10:09</t>
  </si>
  <si>
    <t>12:37:35</t>
  </si>
  <si>
    <t>11677925</t>
  </si>
  <si>
    <t>13:03:18</t>
  </si>
  <si>
    <t>13:23:46</t>
  </si>
  <si>
    <t>11677927</t>
  </si>
  <si>
    <t>13:04:58</t>
  </si>
  <si>
    <t>13:33:03</t>
  </si>
  <si>
    <t>11677992</t>
  </si>
  <si>
    <t>13:38:42</t>
  </si>
  <si>
    <t>14:02:59</t>
  </si>
  <si>
    <t>11675890</t>
  </si>
  <si>
    <t>4:29:36</t>
  </si>
  <si>
    <t>5:00:58</t>
  </si>
  <si>
    <t>11676868</t>
  </si>
  <si>
    <t>7:51:54</t>
  </si>
  <si>
    <t>8:28:08</t>
  </si>
  <si>
    <t>11676953</t>
  </si>
  <si>
    <t>8:14:03</t>
  </si>
  <si>
    <t>8:40:21</t>
  </si>
  <si>
    <t>11677109</t>
  </si>
  <si>
    <t>8:36:44</t>
  </si>
  <si>
    <t>9:10:19</t>
  </si>
  <si>
    <t>11677554</t>
  </si>
  <si>
    <t>10:30:14</t>
  </si>
  <si>
    <t>10:52:16</t>
  </si>
  <si>
    <t>11677286</t>
  </si>
  <si>
    <t>9:21:05</t>
  </si>
  <si>
    <t>10:07:35</t>
  </si>
  <si>
    <t>11677747</t>
  </si>
  <si>
    <t>11:43:27</t>
  </si>
  <si>
    <t>12:43:03</t>
  </si>
  <si>
    <t>11678067</t>
  </si>
  <si>
    <t>14:28:40</t>
  </si>
  <si>
    <t>14:52:30</t>
  </si>
  <si>
    <t>11677267</t>
  </si>
  <si>
    <t>9:14:55</t>
  </si>
  <si>
    <t>9:51:35</t>
  </si>
  <si>
    <t>11677499</t>
  </si>
  <si>
    <t>10:13:37</t>
  </si>
  <si>
    <t>10:39:55</t>
  </si>
  <si>
    <t>11677743</t>
  </si>
  <si>
    <t>11:37:22</t>
  </si>
  <si>
    <t>12:14:56</t>
  </si>
  <si>
    <t>11677784</t>
  </si>
  <si>
    <t>12:04:37</t>
  </si>
  <si>
    <t>12:51:26</t>
  </si>
  <si>
    <t>11677798</t>
  </si>
  <si>
    <t>12:06:34</t>
  </si>
  <si>
    <t>12:57:26</t>
  </si>
  <si>
    <t>11677996</t>
  </si>
  <si>
    <t>13:45:23</t>
  </si>
  <si>
    <t>14:21:57</t>
  </si>
  <si>
    <t>11678018</t>
  </si>
  <si>
    <t>13:46:27</t>
  </si>
  <si>
    <t>14:28:19</t>
  </si>
  <si>
    <t>11678084</t>
  </si>
  <si>
    <t>14:37:29</t>
  </si>
  <si>
    <t>15:09:04</t>
  </si>
  <si>
    <t>11675567</t>
  </si>
  <si>
    <t>3:32:55</t>
  </si>
  <si>
    <t>3:50:25</t>
  </si>
  <si>
    <t>11678330</t>
  </si>
  <si>
    <t>23:30:20</t>
  </si>
  <si>
    <t>23:47:10</t>
  </si>
  <si>
    <t>11676733</t>
  </si>
  <si>
    <t>7:25:35</t>
  </si>
  <si>
    <t>7:55:52</t>
  </si>
  <si>
    <t>132367</t>
  </si>
  <si>
    <t>Boise Cascade Company</t>
  </si>
  <si>
    <t>11676118</t>
  </si>
  <si>
    <t>5:08:44</t>
  </si>
  <si>
    <t>5:44:45</t>
  </si>
  <si>
    <t>11676125</t>
  </si>
  <si>
    <t>5:21:06</t>
  </si>
  <si>
    <t>11678328</t>
  </si>
  <si>
    <t>21:41:38</t>
  </si>
  <si>
    <t>22:17:11</t>
  </si>
  <si>
    <t>11675891</t>
  </si>
  <si>
    <t>4:32:09</t>
  </si>
  <si>
    <t>5:11:34</t>
  </si>
  <si>
    <t>11676848</t>
  </si>
  <si>
    <t>7:48:09</t>
  </si>
  <si>
    <t>8:19:56</t>
  </si>
  <si>
    <t>11676697</t>
  </si>
  <si>
    <t>7:18:52</t>
  </si>
  <si>
    <t>7:43:18</t>
  </si>
  <si>
    <t>11675677</t>
  </si>
  <si>
    <t>4:13:01</t>
  </si>
  <si>
    <t>4:39:28</t>
  </si>
  <si>
    <t>11677734</t>
  </si>
  <si>
    <t>11:31:11</t>
  </si>
  <si>
    <t>11:52:58</t>
  </si>
  <si>
    <t>140659</t>
  </si>
  <si>
    <t>C &amp; B Lumber Inc.</t>
  </si>
  <si>
    <t>11675897</t>
  </si>
  <si>
    <t>5:00:38</t>
  </si>
  <si>
    <t>5:28:25</t>
  </si>
  <si>
    <t>11674283</t>
  </si>
  <si>
    <t>0:48:38</t>
  </si>
  <si>
    <t>1:12:06</t>
  </si>
  <si>
    <t>11675895</t>
  </si>
  <si>
    <t>4:56:52</t>
  </si>
  <si>
    <t>5:21:27</t>
  </si>
  <si>
    <t>11676122</t>
  </si>
  <si>
    <t>5:17:44</t>
  </si>
  <si>
    <t>6:06:26</t>
  </si>
  <si>
    <t>11678329</t>
  </si>
  <si>
    <t>22:10:15</t>
  </si>
  <si>
    <t>22:30:16</t>
  </si>
  <si>
    <t>11678135</t>
  </si>
  <si>
    <t>15:30:50</t>
  </si>
  <si>
    <t>16:14:12</t>
  </si>
  <si>
    <t>11676471</t>
  </si>
  <si>
    <t>6:30:42</t>
  </si>
  <si>
    <t>7:16:08</t>
  </si>
  <si>
    <t>11677033</t>
  </si>
  <si>
    <t>8:25:21</t>
  </si>
  <si>
    <t>8:53:19</t>
  </si>
  <si>
    <t>11677425</t>
  </si>
  <si>
    <t>9:56:38</t>
  </si>
  <si>
    <t>10:36:11</t>
  </si>
  <si>
    <t>11677134</t>
  </si>
  <si>
    <t>8:46:30</t>
  </si>
  <si>
    <t>9:34:34</t>
  </si>
  <si>
    <t>11675896</t>
  </si>
  <si>
    <t>4:58:46</t>
  </si>
  <si>
    <t>5:24:47</t>
  </si>
  <si>
    <t>11674290</t>
  </si>
  <si>
    <t>1:40:44</t>
  </si>
  <si>
    <t>2:07:32</t>
  </si>
  <si>
    <t>11675558</t>
  </si>
  <si>
    <t>3:14:03</t>
  </si>
  <si>
    <t>3:35:03</t>
  </si>
  <si>
    <t>11675560</t>
  </si>
  <si>
    <t>3:16:50</t>
  </si>
  <si>
    <t>3:46:07</t>
  </si>
  <si>
    <t>11675566</t>
  </si>
  <si>
    <t>3:31:44</t>
  </si>
  <si>
    <t>3:56:10</t>
  </si>
  <si>
    <t>11675674</t>
  </si>
  <si>
    <t>4:09:31</t>
  </si>
  <si>
    <t>4:32:36</t>
  </si>
  <si>
    <t>11675888</t>
  </si>
  <si>
    <t>4:19:42</t>
  </si>
  <si>
    <t>4:56:23</t>
  </si>
  <si>
    <t>11676223</t>
  </si>
  <si>
    <t>5:34:31</t>
  </si>
  <si>
    <t>6:01:31</t>
  </si>
  <si>
    <t>11677893</t>
  </si>
  <si>
    <t>19:17:00</t>
  </si>
  <si>
    <t>19:51:43</t>
  </si>
  <si>
    <t>11677895</t>
  </si>
  <si>
    <t>20:38:57</t>
  </si>
  <si>
    <t>21:03:35</t>
  </si>
  <si>
    <t>11676395</t>
  </si>
  <si>
    <t>6:14:03</t>
  </si>
  <si>
    <t>7:04:46</t>
  </si>
  <si>
    <t>11677279</t>
  </si>
  <si>
    <t>9:16:40</t>
  </si>
  <si>
    <t>10:14:03</t>
  </si>
  <si>
    <t>11677891</t>
  </si>
  <si>
    <t>18:34:37</t>
  </si>
  <si>
    <t>19:28:02</t>
  </si>
  <si>
    <t>11677892</t>
  </si>
  <si>
    <t>18:36:48</t>
  </si>
  <si>
    <t>19:43:04</t>
  </si>
  <si>
    <t>11678020</t>
  </si>
  <si>
    <t>13:49:57</t>
  </si>
  <si>
    <t>14:55:45</t>
  </si>
  <si>
    <t>11674285</t>
  </si>
  <si>
    <t>1:11:41</t>
  </si>
  <si>
    <t>1:31:59</t>
  </si>
  <si>
    <t>11676363</t>
  </si>
  <si>
    <t>6:08:38</t>
  </si>
  <si>
    <t>6:52:18</t>
  </si>
  <si>
    <t>11676957</t>
  </si>
  <si>
    <t>8:16:14</t>
  </si>
  <si>
    <t>8:45:43</t>
  </si>
  <si>
    <t>11678142</t>
  </si>
  <si>
    <t>15:47:31</t>
  </si>
  <si>
    <t>16:34:04</t>
  </si>
  <si>
    <t>136546</t>
  </si>
  <si>
    <t>H&amp;M Wood Preserving Inc.</t>
  </si>
  <si>
    <t>11678133</t>
  </si>
  <si>
    <t>15:28:16</t>
  </si>
  <si>
    <t>16:11:12</t>
  </si>
  <si>
    <t>137602</t>
  </si>
  <si>
    <t>Clayton Homes</t>
  </si>
  <si>
    <t>11675675</t>
  </si>
  <si>
    <t>4:11:36</t>
  </si>
  <si>
    <t>4:46:43</t>
  </si>
  <si>
    <t>143607</t>
  </si>
  <si>
    <t>Roseburg Forest Products</t>
  </si>
  <si>
    <t>11674669</t>
  </si>
  <si>
    <t>2:39:35</t>
  </si>
  <si>
    <t>3:01:32</t>
  </si>
  <si>
    <t>11676648</t>
  </si>
  <si>
    <t>7:03:54</t>
  </si>
  <si>
    <t>7:31:59</t>
  </si>
  <si>
    <t>LZ Hopkins Stuart</t>
  </si>
  <si>
    <t>11674665</t>
  </si>
  <si>
    <t>2:11:28</t>
  </si>
  <si>
    <t>2:35:06</t>
  </si>
  <si>
    <t>11675889</t>
  </si>
  <si>
    <t>4:23:55</t>
  </si>
  <si>
    <t>4:51:27</t>
  </si>
  <si>
    <t>11674667</t>
  </si>
  <si>
    <t>2:16:18</t>
  </si>
  <si>
    <t>2:51:03</t>
  </si>
  <si>
    <t>11676586</t>
  </si>
  <si>
    <t>6:51:06</t>
  </si>
  <si>
    <t>7:10:27</t>
  </si>
  <si>
    <t>136545</t>
  </si>
  <si>
    <t>Brinegar Enterprises</t>
  </si>
  <si>
    <t>LZ- Brinegar-Patrick</t>
  </si>
  <si>
    <t>11676220</t>
  </si>
  <si>
    <t>5:29:18</t>
  </si>
  <si>
    <t>5:48:13</t>
  </si>
  <si>
    <t>11676225</t>
  </si>
  <si>
    <t>5:36:02</t>
  </si>
  <si>
    <t>6:14:39</t>
  </si>
  <si>
    <t>11678167</t>
  </si>
  <si>
    <t>16:24:16</t>
  </si>
  <si>
    <t>17:12:14</t>
  </si>
  <si>
    <t>141871</t>
  </si>
  <si>
    <t>Wood Chucks LLC</t>
  </si>
  <si>
    <t>LZ Woodchucks - Mecklenburg</t>
  </si>
  <si>
    <t>11678119</t>
  </si>
  <si>
    <t>15:08:29</t>
  </si>
  <si>
    <t>15:42:22</t>
  </si>
  <si>
    <t>11677177</t>
  </si>
  <si>
    <t>8:57:59</t>
  </si>
  <si>
    <t>9:45:59</t>
  </si>
  <si>
    <t>11677799</t>
  </si>
  <si>
    <t>12:08:07</t>
  </si>
  <si>
    <t>12:33:51</t>
  </si>
  <si>
    <t>11677918</t>
  </si>
  <si>
    <t>12:54:33</t>
  </si>
  <si>
    <t>13:14:01</t>
  </si>
  <si>
    <t>11677936</t>
  </si>
  <si>
    <t>13:20:54</t>
  </si>
  <si>
    <t>14:00:54</t>
  </si>
  <si>
    <t>11681479</t>
  </si>
  <si>
    <t>21.09.2022</t>
  </si>
  <si>
    <t>11:52:38</t>
  </si>
  <si>
    <t>12:25:11</t>
  </si>
  <si>
    <t>11681680</t>
  </si>
  <si>
    <t>13:50:36</t>
  </si>
  <si>
    <t>14:14:28</t>
  </si>
  <si>
    <t>11681768</t>
  </si>
  <si>
    <t>15:28:12</t>
  </si>
  <si>
    <t>15:51:59</t>
  </si>
  <si>
    <t>11681503</t>
  </si>
  <si>
    <t>12:03:22</t>
  </si>
  <si>
    <t>12:38:31</t>
  </si>
  <si>
    <t>11678789</t>
  </si>
  <si>
    <t>1:42:04</t>
  </si>
  <si>
    <t>2:12:06</t>
  </si>
  <si>
    <t>11678797</t>
  </si>
  <si>
    <t>2:18:37</t>
  </si>
  <si>
    <t>2:37:58</t>
  </si>
  <si>
    <t>11679288</t>
  </si>
  <si>
    <t>3:33:26</t>
  </si>
  <si>
    <t>3:53:42</t>
  </si>
  <si>
    <t>11679289</t>
  </si>
  <si>
    <t>4:10:47</t>
  </si>
  <si>
    <t>4:32:22</t>
  </si>
  <si>
    <t>11679290</t>
  </si>
  <si>
    <t>4:12:59</t>
  </si>
  <si>
    <t>4:41:40</t>
  </si>
  <si>
    <t>11679562</t>
  </si>
  <si>
    <t>5:46:41</t>
  </si>
  <si>
    <t>11681904</t>
  </si>
  <si>
    <t>19:15:50</t>
  </si>
  <si>
    <t>19:37:12</t>
  </si>
  <si>
    <t>11681920</t>
  </si>
  <si>
    <t>20:13:16</t>
  </si>
  <si>
    <t>20:35:34</t>
  </si>
  <si>
    <t>132365</t>
  </si>
  <si>
    <t>Columbia Forest Products</t>
  </si>
  <si>
    <t>11680415</t>
  </si>
  <si>
    <t>7:22:07</t>
  </si>
  <si>
    <t>7:49:07</t>
  </si>
  <si>
    <t>11681640</t>
  </si>
  <si>
    <t>13:19:00</t>
  </si>
  <si>
    <t>13:46:26</t>
  </si>
  <si>
    <t>11681776</t>
  </si>
  <si>
    <t>15:44:30</t>
  </si>
  <si>
    <t>16:13:01</t>
  </si>
  <si>
    <t>11681321</t>
  </si>
  <si>
    <t>11:01:32</t>
  </si>
  <si>
    <t>11:48:43</t>
  </si>
  <si>
    <t>11679901</t>
  </si>
  <si>
    <t>5:53:24</t>
  </si>
  <si>
    <t>6:26:09</t>
  </si>
  <si>
    <t>11679291</t>
  </si>
  <si>
    <t>4:14:38</t>
  </si>
  <si>
    <t>4:53:47</t>
  </si>
  <si>
    <t>11681815</t>
  </si>
  <si>
    <t>16:36:15</t>
  </si>
  <si>
    <t>17:14:06</t>
  </si>
  <si>
    <t>11680934</t>
  </si>
  <si>
    <t>9:46:52</t>
  </si>
  <si>
    <t>11681603</t>
  </si>
  <si>
    <t>12:55:59</t>
  </si>
  <si>
    <t>13:20:53</t>
  </si>
  <si>
    <t>11681756</t>
  </si>
  <si>
    <t>15:04:45</t>
  </si>
  <si>
    <t>15:30:37</t>
  </si>
  <si>
    <t>11681817</t>
  </si>
  <si>
    <t>16:41:05</t>
  </si>
  <si>
    <t>17:31:20</t>
  </si>
  <si>
    <t>11681886</t>
  </si>
  <si>
    <t>18:44:19</t>
  </si>
  <si>
    <t>19:06:06</t>
  </si>
  <si>
    <t>11681175</t>
  </si>
  <si>
    <t>10:17:53</t>
  </si>
  <si>
    <t>10:54:25</t>
  </si>
  <si>
    <t>11680337</t>
  </si>
  <si>
    <t>7:05:49</t>
  </si>
  <si>
    <t>7:34:11</t>
  </si>
  <si>
    <t>11681753</t>
  </si>
  <si>
    <t>14:58:32</t>
  </si>
  <si>
    <t>15:22:31</t>
  </si>
  <si>
    <t>11680536</t>
  </si>
  <si>
    <t>7:50:25</t>
  </si>
  <si>
    <t>8:18:45</t>
  </si>
  <si>
    <t>11681249</t>
  </si>
  <si>
    <t>10:34:26</t>
  </si>
  <si>
    <t>11:33:34</t>
  </si>
  <si>
    <t>11681725</t>
  </si>
  <si>
    <t>14:24:43</t>
  </si>
  <si>
    <t>14:57:34</t>
  </si>
  <si>
    <t>11681719</t>
  </si>
  <si>
    <t>14:19:50</t>
  </si>
  <si>
    <t>14:51:08</t>
  </si>
  <si>
    <t>11680645</t>
  </si>
  <si>
    <t>8:09:59</t>
  </si>
  <si>
    <t>8:39:31</t>
  </si>
  <si>
    <t>11681059</t>
  </si>
  <si>
    <t>9:45:29</t>
  </si>
  <si>
    <t>10:16:33</t>
  </si>
  <si>
    <t>11678997</t>
  </si>
  <si>
    <t>3:16:20</t>
  </si>
  <si>
    <t>3:34:29</t>
  </si>
  <si>
    <t>11680309</t>
  </si>
  <si>
    <t>6:57:58</t>
  </si>
  <si>
    <t>7:18:15</t>
  </si>
  <si>
    <t>11680779</t>
  </si>
  <si>
    <t>8:35:23</t>
  </si>
  <si>
    <t>9:42:49</t>
  </si>
  <si>
    <t>11681212</t>
  </si>
  <si>
    <t>10:21:46</t>
  </si>
  <si>
    <t>11:12:29</t>
  </si>
  <si>
    <t>11681875</t>
  </si>
  <si>
    <t>18:05:17</t>
  </si>
  <si>
    <t>18:44:22</t>
  </si>
  <si>
    <t>11680712</t>
  </si>
  <si>
    <t>8:23:17</t>
  </si>
  <si>
    <t>9:12:06</t>
  </si>
  <si>
    <t>11681399</t>
  </si>
  <si>
    <t>11:19:57</t>
  </si>
  <si>
    <t>12:18:30</t>
  </si>
  <si>
    <t>11681783</t>
  </si>
  <si>
    <t>15:53:59</t>
  </si>
  <si>
    <t>16:27:25</t>
  </si>
  <si>
    <t>11681901</t>
  </si>
  <si>
    <t>19:11:57</t>
  </si>
  <si>
    <t>19:51:18</t>
  </si>
  <si>
    <t>11679295</t>
  </si>
  <si>
    <t>4:22:37</t>
  </si>
  <si>
    <t>5:20:40</t>
  </si>
  <si>
    <t>11678993</t>
  </si>
  <si>
    <t>2:49:00</t>
  </si>
  <si>
    <t>3:04:12</t>
  </si>
  <si>
    <t>11679560</t>
  </si>
  <si>
    <t>4:51:03</t>
  </si>
  <si>
    <t>5:31:56</t>
  </si>
  <si>
    <t>11680352</t>
  </si>
  <si>
    <t>7:07:26</t>
  </si>
  <si>
    <t>7:28:46</t>
  </si>
  <si>
    <t>11680708</t>
  </si>
  <si>
    <t>8:21:39</t>
  </si>
  <si>
    <t>8:54:06</t>
  </si>
  <si>
    <t>11681227</t>
  </si>
  <si>
    <t>10:27:12</t>
  </si>
  <si>
    <t>11:23:40</t>
  </si>
  <si>
    <t>11681504</t>
  </si>
  <si>
    <t>12:05:37</t>
  </si>
  <si>
    <t>12:57:58</t>
  </si>
  <si>
    <t>11681707</t>
  </si>
  <si>
    <t>14:17:45</t>
  </si>
  <si>
    <t>14:46:56</t>
  </si>
  <si>
    <t>11681816</t>
  </si>
  <si>
    <t>16:38:38</t>
  </si>
  <si>
    <t>17:12:00</t>
  </si>
  <si>
    <t>11681923</t>
  </si>
  <si>
    <t>20:22:30</t>
  </si>
  <si>
    <t>21:13:32</t>
  </si>
  <si>
    <t>11681869</t>
  </si>
  <si>
    <t>17:52:31</t>
  </si>
  <si>
    <t>18:12:08</t>
  </si>
  <si>
    <t>11681871</t>
  </si>
  <si>
    <t>17:54:48</t>
  </si>
  <si>
    <t>18:25:58</t>
  </si>
  <si>
    <t>11679559</t>
  </si>
  <si>
    <t>4:48:52</t>
  </si>
  <si>
    <t>5:11:47</t>
  </si>
  <si>
    <t>11680633</t>
  </si>
  <si>
    <t>8:07:43</t>
  </si>
  <si>
    <t>8:33:27</t>
  </si>
  <si>
    <t>11681313</t>
  </si>
  <si>
    <t>10:53:50</t>
  </si>
  <si>
    <t>11:19:03</t>
  </si>
  <si>
    <t>11681685</t>
  </si>
  <si>
    <t>13:59:33</t>
  </si>
  <si>
    <t>14:29:44</t>
  </si>
  <si>
    <t>11681157</t>
  </si>
  <si>
    <t>10:13:43</t>
  </si>
  <si>
    <t>10:47:44</t>
  </si>
  <si>
    <t>11678990</t>
  </si>
  <si>
    <t>2:29:41</t>
  </si>
  <si>
    <t>2:45:48</t>
  </si>
  <si>
    <t>11680769</t>
  </si>
  <si>
    <t>8:32:25</t>
  </si>
  <si>
    <t>9:19:12</t>
  </si>
  <si>
    <t>11681849</t>
  </si>
  <si>
    <t>17:09:28</t>
  </si>
  <si>
    <t>17:49:59</t>
  </si>
  <si>
    <t>11680042</t>
  </si>
  <si>
    <t>6:15:08</t>
  </si>
  <si>
    <t>6:48:28</t>
  </si>
  <si>
    <t>11680395</t>
  </si>
  <si>
    <t>7:17:51</t>
  </si>
  <si>
    <t>11681171</t>
  </si>
  <si>
    <t>10:15:47</t>
  </si>
  <si>
    <t>10:42:45</t>
  </si>
  <si>
    <t>11681323</t>
  </si>
  <si>
    <t>11:02:58</t>
  </si>
  <si>
    <t>12:00:58</t>
  </si>
  <si>
    <t>11681948</t>
  </si>
  <si>
    <t>21:11:46</t>
  </si>
  <si>
    <t>21:29:14</t>
  </si>
  <si>
    <t>11678337</t>
  </si>
  <si>
    <t>1:37:39</t>
  </si>
  <si>
    <t>1:57:08</t>
  </si>
  <si>
    <t>11679999</t>
  </si>
  <si>
    <t>6:07:25</t>
  </si>
  <si>
    <t>6:35:18</t>
  </si>
  <si>
    <t>144190</t>
  </si>
  <si>
    <t>S&amp;D Trucking LLC of Bennett NC</t>
  </si>
  <si>
    <t>11679564</t>
  </si>
  <si>
    <t>5:15:12</t>
  </si>
  <si>
    <t>6:04:59</t>
  </si>
  <si>
    <t>11681243</t>
  </si>
  <si>
    <t>10:31:49</t>
  </si>
  <si>
    <t>11:20:51</t>
  </si>
  <si>
    <t>11679292</t>
  </si>
  <si>
    <t>4:16:06</t>
  </si>
  <si>
    <t>4:37:20</t>
  </si>
  <si>
    <t>11679558</t>
  </si>
  <si>
    <t>4:59:55</t>
  </si>
  <si>
    <t>11680159</t>
  </si>
  <si>
    <t>6:30:39</t>
  </si>
  <si>
    <t>7:14:52</t>
  </si>
  <si>
    <t>11680615</t>
  </si>
  <si>
    <t>8:05:25</t>
  </si>
  <si>
    <t>9:06:18</t>
  </si>
  <si>
    <t>11681218</t>
  </si>
  <si>
    <t>10:25:17</t>
  </si>
  <si>
    <t>11:07:59</t>
  </si>
  <si>
    <t>11681387</t>
  </si>
  <si>
    <t>11:18:37</t>
  </si>
  <si>
    <t>11:46:53</t>
  </si>
  <si>
    <t>11681772</t>
  </si>
  <si>
    <t>15:36:38</t>
  </si>
  <si>
    <t>16:05:49</t>
  </si>
  <si>
    <t>11681857</t>
  </si>
  <si>
    <t>17:37:01</t>
  </si>
  <si>
    <t>20:00:48</t>
  </si>
  <si>
    <t>11679783</t>
  </si>
  <si>
    <t>5:21:53</t>
  </si>
  <si>
    <t>5:58:06</t>
  </si>
  <si>
    <t>11680108</t>
  </si>
  <si>
    <t>6:24:21</t>
  </si>
  <si>
    <t>6:58:56</t>
  </si>
  <si>
    <t>11680312</t>
  </si>
  <si>
    <t>6:59:52</t>
  </si>
  <si>
    <t>7:22:41</t>
  </si>
  <si>
    <t>11680713</t>
  </si>
  <si>
    <t>8:25:01</t>
  </si>
  <si>
    <t>9:13:44</t>
  </si>
  <si>
    <t>11680946</t>
  </si>
  <si>
    <t>9:15:27</t>
  </si>
  <si>
    <t>9:44:23</t>
  </si>
  <si>
    <t>11681102</t>
  </si>
  <si>
    <t>9:57:19</t>
  </si>
  <si>
    <t>10:18:50</t>
  </si>
  <si>
    <t>11681534</t>
  </si>
  <si>
    <t>12:25:39</t>
  </si>
  <si>
    <t>12:55:30</t>
  </si>
  <si>
    <t>11681563</t>
  </si>
  <si>
    <t>12:36:32</t>
  </si>
  <si>
    <t>13:15:59</t>
  </si>
  <si>
    <t>11680061</t>
  </si>
  <si>
    <t>6:19:53</t>
  </si>
  <si>
    <t>6:37:25</t>
  </si>
  <si>
    <t>11680504</t>
  </si>
  <si>
    <t>7:45:58</t>
  </si>
  <si>
    <t>8:10:35</t>
  </si>
  <si>
    <t>11680609</t>
  </si>
  <si>
    <t>8:03:32</t>
  </si>
  <si>
    <t>8:47:02</t>
  </si>
  <si>
    <t>11681098</t>
  </si>
  <si>
    <t>9:55:48</t>
  </si>
  <si>
    <t>10:11:28</t>
  </si>
  <si>
    <t>11681208</t>
  </si>
  <si>
    <t>10:19:50</t>
  </si>
  <si>
    <t>10:45:00</t>
  </si>
  <si>
    <t>11681295</t>
  </si>
  <si>
    <t>10:50:11</t>
  </si>
  <si>
    <t>11:30:30</t>
  </si>
  <si>
    <t>11679563</t>
  </si>
  <si>
    <t>5:13:22</t>
  </si>
  <si>
    <t>5:38:08</t>
  </si>
  <si>
    <t>11681465</t>
  </si>
  <si>
    <t>11:48:01</t>
  </si>
  <si>
    <t>12:27:59</t>
  </si>
  <si>
    <t>11681602</t>
  </si>
  <si>
    <t>12:54:09</t>
  </si>
  <si>
    <t>13:32:11</t>
  </si>
  <si>
    <t>11681723</t>
  </si>
  <si>
    <t>14:22:41</t>
  </si>
  <si>
    <t>14:48:31</t>
  </si>
  <si>
    <t>11681748</t>
  </si>
  <si>
    <t>14:53:21</t>
  </si>
  <si>
    <t>15:18:13</t>
  </si>
  <si>
    <t>11680930</t>
  </si>
  <si>
    <t>9:28:21</t>
  </si>
  <si>
    <t>11681437</t>
  </si>
  <si>
    <t>11:38:30</t>
  </si>
  <si>
    <t>11:57:46</t>
  </si>
  <si>
    <t>11681451</t>
  </si>
  <si>
    <t>11:39:48</t>
  </si>
  <si>
    <t>12:12:48</t>
  </si>
  <si>
    <t>11681804</t>
  </si>
  <si>
    <t>16:18:46</t>
  </si>
  <si>
    <t>16:44:08</t>
  </si>
  <si>
    <t>11679561</t>
  </si>
  <si>
    <t>4:56:33</t>
  </si>
  <si>
    <t>5:15:17</t>
  </si>
  <si>
    <t>11680376</t>
  </si>
  <si>
    <t>7:12:19</t>
  </si>
  <si>
    <t>7:55:45</t>
  </si>
  <si>
    <t>11681003</t>
  </si>
  <si>
    <t>9:31:26</t>
  </si>
  <si>
    <t>9:52:28</t>
  </si>
  <si>
    <t>11678995</t>
  </si>
  <si>
    <t>3:01:33</t>
  </si>
  <si>
    <t>3:27:49</t>
  </si>
  <si>
    <t>11681971</t>
  </si>
  <si>
    <t>22:21:41</t>
  </si>
  <si>
    <t>22:36:29</t>
  </si>
  <si>
    <t>11681853</t>
  </si>
  <si>
    <t>17:28:12</t>
  </si>
  <si>
    <t>17:53:59</t>
  </si>
  <si>
    <t>11678991</t>
  </si>
  <si>
    <t>2:31:53</t>
  </si>
  <si>
    <t>2:54:39</t>
  </si>
  <si>
    <t>11678994</t>
  </si>
  <si>
    <t>3:00:23</t>
  </si>
  <si>
    <t>3:19:14</t>
  </si>
  <si>
    <t>11679993</t>
  </si>
  <si>
    <t>6:04:04</t>
  </si>
  <si>
    <t>6:28:18</t>
  </si>
  <si>
    <t>11682111</t>
  </si>
  <si>
    <t>23:50:26</t>
  </si>
  <si>
    <t>11680530</t>
  </si>
  <si>
    <t>7:48:26</t>
  </si>
  <si>
    <t>8:24:27</t>
  </si>
  <si>
    <t>11681878</t>
  </si>
  <si>
    <t>18:16:42</t>
  </si>
  <si>
    <t>18:39:39</t>
  </si>
  <si>
    <t>11681214</t>
  </si>
  <si>
    <t>10:23:21</t>
  </si>
  <si>
    <t>10:55:56</t>
  </si>
  <si>
    <t>11678794</t>
  </si>
  <si>
    <t>2:09:25</t>
  </si>
  <si>
    <t>2:32:07</t>
  </si>
  <si>
    <t>11678996</t>
  </si>
  <si>
    <t>3:03:15</t>
  </si>
  <si>
    <t>3:41:37</t>
  </si>
  <si>
    <t>11680317</t>
  </si>
  <si>
    <t>7:01:40</t>
  </si>
  <si>
    <t>7:32:04</t>
  </si>
  <si>
    <t>11680562</t>
  </si>
  <si>
    <t>7:57:16</t>
  </si>
  <si>
    <t>8:35:37</t>
  </si>
  <si>
    <t>11681561</t>
  </si>
  <si>
    <t>12:34:22</t>
  </si>
  <si>
    <t>12:59:33</t>
  </si>
  <si>
    <t>11681974</t>
  </si>
  <si>
    <t>22:36:20</t>
  </si>
  <si>
    <t>22:59:22</t>
  </si>
  <si>
    <t>11679294</t>
  </si>
  <si>
    <t>4:20:08</t>
  </si>
  <si>
    <t>5:09:46</t>
  </si>
  <si>
    <t>11681781</t>
  </si>
  <si>
    <t>15:52:10</t>
  </si>
  <si>
    <t>16:17:18</t>
  </si>
  <si>
    <t>11681830</t>
  </si>
  <si>
    <t>16:47:33</t>
  </si>
  <si>
    <t>17:05:48</t>
  </si>
  <si>
    <t>11679293</t>
  </si>
  <si>
    <t>4:18:26</t>
  </si>
  <si>
    <t>4:49:14</t>
  </si>
  <si>
    <t>141454</t>
  </si>
  <si>
    <t>Calvin L Payne</t>
  </si>
  <si>
    <t>LZ Calvin L Payne - Wood Yard</t>
  </si>
  <si>
    <t>11679565</t>
  </si>
  <si>
    <t>5:17:05</t>
  </si>
  <si>
    <t>5:55:39</t>
  </si>
  <si>
    <t>141740</t>
  </si>
  <si>
    <t>Darrell Brian Garrett</t>
  </si>
  <si>
    <t>LZ - Garrett Logging Eden Tract</t>
  </si>
  <si>
    <t>11680330</t>
  </si>
  <si>
    <t>7:03:35</t>
  </si>
  <si>
    <t>7:44:25</t>
  </si>
  <si>
    <t>11681831</t>
  </si>
  <si>
    <t>16:48:17</t>
  </si>
  <si>
    <t>17:23:02</t>
  </si>
  <si>
    <t>11681652</t>
  </si>
  <si>
    <t>13:28:24</t>
  </si>
  <si>
    <t>13:56:23</t>
  </si>
  <si>
    <t>11681802</t>
  </si>
  <si>
    <t>16:09:18</t>
  </si>
  <si>
    <t>16:35:56</t>
  </si>
  <si>
    <t>11679634</t>
  </si>
  <si>
    <t>5:26:52</t>
  </si>
  <si>
    <t>6:00:24</t>
  </si>
  <si>
    <t>11679900</t>
  </si>
  <si>
    <t>5:45:16</t>
  </si>
  <si>
    <t>6:12:02</t>
  </si>
  <si>
    <t>11680940</t>
  </si>
  <si>
    <t>9:13:00</t>
  </si>
  <si>
    <t>10:00:54</t>
  </si>
  <si>
    <t>11681293</t>
  </si>
  <si>
    <t>10:48:34</t>
  </si>
  <si>
    <t>11:26:20</t>
  </si>
  <si>
    <t>11681761</t>
  </si>
  <si>
    <t>15:10:40</t>
  </si>
  <si>
    <t>15:39:18</t>
  </si>
  <si>
    <t>11684033</t>
  </si>
  <si>
    <t>22.09.2022</t>
  </si>
  <si>
    <t>6:11:26</t>
  </si>
  <si>
    <t>6:40:12</t>
  </si>
  <si>
    <t>11685604</t>
  </si>
  <si>
    <t>13:23:53</t>
  </si>
  <si>
    <t>14:14:20</t>
  </si>
  <si>
    <t>11685713</t>
  </si>
  <si>
    <t>15:21:39</t>
  </si>
  <si>
    <t>16:25:44</t>
  </si>
  <si>
    <t>11683042</t>
  </si>
  <si>
    <t>2:19:51</t>
  </si>
  <si>
    <t>2:39:16</t>
  </si>
  <si>
    <t>11683531</t>
  </si>
  <si>
    <t>4:14:15</t>
  </si>
  <si>
    <t>4:46:08</t>
  </si>
  <si>
    <t>11683823</t>
  </si>
  <si>
    <t>5:23:31</t>
  </si>
  <si>
    <t>5:58:14</t>
  </si>
  <si>
    <t>11685701</t>
  </si>
  <si>
    <t>15:16:22</t>
  </si>
  <si>
    <t>16:07:23</t>
  </si>
  <si>
    <t>11684619</t>
  </si>
  <si>
    <t>18:47:03</t>
  </si>
  <si>
    <t>19:09:50</t>
  </si>
  <si>
    <t>11683696</t>
  </si>
  <si>
    <t>4:58:33</t>
  </si>
  <si>
    <t>5:30:48</t>
  </si>
  <si>
    <t>11683762</t>
  </si>
  <si>
    <t>5:08:27</t>
  </si>
  <si>
    <t>5:41:23</t>
  </si>
  <si>
    <t>11685698</t>
  </si>
  <si>
    <t>15:10:02</t>
  </si>
  <si>
    <t>15:42:19</t>
  </si>
  <si>
    <t>11685034</t>
  </si>
  <si>
    <t>9:54:24</t>
  </si>
  <si>
    <t>10:19:14</t>
  </si>
  <si>
    <t>11685617</t>
  </si>
  <si>
    <t>13:42:35</t>
  </si>
  <si>
    <t>14:54:26</t>
  </si>
  <si>
    <t>11684427</t>
  </si>
  <si>
    <t>7:38:01</t>
  </si>
  <si>
    <t>8:14:44</t>
  </si>
  <si>
    <t>11685284</t>
  </si>
  <si>
    <t>11:08:09</t>
  </si>
  <si>
    <t>11:35:49</t>
  </si>
  <si>
    <t>11684492</t>
  </si>
  <si>
    <t>7:52:43</t>
  </si>
  <si>
    <t>8:32:06</t>
  </si>
  <si>
    <t>11685407</t>
  </si>
  <si>
    <t>11:51:32</t>
  </si>
  <si>
    <t>12:19:58</t>
  </si>
  <si>
    <t>11684685</t>
  </si>
  <si>
    <t>8:23:30</t>
  </si>
  <si>
    <t>9:09:24</t>
  </si>
  <si>
    <t>11685282</t>
  </si>
  <si>
    <t>11:05:43</t>
  </si>
  <si>
    <t>11:28:57</t>
  </si>
  <si>
    <t>11685622</t>
  </si>
  <si>
    <t>13:47:47</t>
  </si>
  <si>
    <t>15:07:24</t>
  </si>
  <si>
    <t>11685325</t>
  </si>
  <si>
    <t>11:22:23</t>
  </si>
  <si>
    <t>11:51:51</t>
  </si>
  <si>
    <t>11683440</t>
  </si>
  <si>
    <t>3:53:58</t>
  </si>
  <si>
    <t>4:17:15</t>
  </si>
  <si>
    <t>132347</t>
  </si>
  <si>
    <t>Tram Lumber LLC</t>
  </si>
  <si>
    <t>11683681</t>
  </si>
  <si>
    <t>4:56:42</t>
  </si>
  <si>
    <t>5:19:33</t>
  </si>
  <si>
    <t>11685472</t>
  </si>
  <si>
    <t>12:18:20</t>
  </si>
  <si>
    <t>12:56:59</t>
  </si>
  <si>
    <t>133764</t>
  </si>
  <si>
    <t>Fortner Lumber Co.</t>
  </si>
  <si>
    <t>11683444</t>
  </si>
  <si>
    <t>3:56:07</t>
  </si>
  <si>
    <t>4:33:16</t>
  </si>
  <si>
    <t>11685649</t>
  </si>
  <si>
    <t>14:10:40</t>
  </si>
  <si>
    <t>15:25:17</t>
  </si>
  <si>
    <t>11685677</t>
  </si>
  <si>
    <t>14:35:06</t>
  </si>
  <si>
    <t>15:18:55</t>
  </si>
  <si>
    <t>11685557</t>
  </si>
  <si>
    <t>13:04:53</t>
  </si>
  <si>
    <t>13:31:21</t>
  </si>
  <si>
    <t>11685728</t>
  </si>
  <si>
    <t>15:51:39</t>
  </si>
  <si>
    <t>16:42:47</t>
  </si>
  <si>
    <t>134725</t>
  </si>
  <si>
    <t>Associated Hardwoods</t>
  </si>
  <si>
    <t>11684464</t>
  </si>
  <si>
    <t>7:46:09</t>
  </si>
  <si>
    <t>8:16:28</t>
  </si>
  <si>
    <t>11684800</t>
  </si>
  <si>
    <t>8:59:26</t>
  </si>
  <si>
    <t>9:32:26</t>
  </si>
  <si>
    <t>11685352</t>
  </si>
  <si>
    <t>11:32:33</t>
  </si>
  <si>
    <t>12:05:13</t>
  </si>
  <si>
    <t>141481</t>
  </si>
  <si>
    <t>Mayo River Lumber Company</t>
  </si>
  <si>
    <t>11684336</t>
  </si>
  <si>
    <t>8:03:12</t>
  </si>
  <si>
    <t>152405</t>
  </si>
  <si>
    <t>Sandhills Consolidated Services Inc</t>
  </si>
  <si>
    <t>11684629</t>
  </si>
  <si>
    <t>8:13:10</t>
  </si>
  <si>
    <t>8:42:46</t>
  </si>
  <si>
    <t>11683437</t>
  </si>
  <si>
    <t>3:52:33</t>
  </si>
  <si>
    <t>4:12:40</t>
  </si>
  <si>
    <t>11683591</t>
  </si>
  <si>
    <t>4:29:49</t>
  </si>
  <si>
    <t>4:54:45</t>
  </si>
  <si>
    <t>11684167</t>
  </si>
  <si>
    <t>6:47:58</t>
  </si>
  <si>
    <t>7:08:08</t>
  </si>
  <si>
    <t>11684322</t>
  </si>
  <si>
    <t>7:21:36</t>
  </si>
  <si>
    <t>7:46:52</t>
  </si>
  <si>
    <t>11685056</t>
  </si>
  <si>
    <t>10:00:01</t>
  </si>
  <si>
    <t>10:40:11</t>
  </si>
  <si>
    <t>11685748</t>
  </si>
  <si>
    <t>16:25:30</t>
  </si>
  <si>
    <t>16:53:44</t>
  </si>
  <si>
    <t>11685844</t>
  </si>
  <si>
    <t>20:25:48</t>
  </si>
  <si>
    <t>20:46:45</t>
  </si>
  <si>
    <t>11685850</t>
  </si>
  <si>
    <t>23:47:08</t>
  </si>
  <si>
    <t>11685847</t>
  </si>
  <si>
    <t>22:04:29</t>
  </si>
  <si>
    <t>22:24:36</t>
  </si>
  <si>
    <t>11683655</t>
  </si>
  <si>
    <t>4:45:36</t>
  </si>
  <si>
    <t>5:05:31</t>
  </si>
  <si>
    <t>11684759</t>
  </si>
  <si>
    <t>8:49:35</t>
  </si>
  <si>
    <t>9:18:45</t>
  </si>
  <si>
    <t>11685354</t>
  </si>
  <si>
    <t>11:34:11</t>
  </si>
  <si>
    <t>11:54:16</t>
  </si>
  <si>
    <t>11685675</t>
  </si>
  <si>
    <t>14:33:04</t>
  </si>
  <si>
    <t>14:56:28</t>
  </si>
  <si>
    <t>11683848</t>
  </si>
  <si>
    <t>5:28:15</t>
  </si>
  <si>
    <t>6:10:23</t>
  </si>
  <si>
    <t>11684884</t>
  </si>
  <si>
    <t>9:17:25</t>
  </si>
  <si>
    <t>10:06:31</t>
  </si>
  <si>
    <t>11685606</t>
  </si>
  <si>
    <t>13:27:09</t>
  </si>
  <si>
    <t>14:30:40</t>
  </si>
  <si>
    <t>11682325</t>
  </si>
  <si>
    <t>0:56:18</t>
  </si>
  <si>
    <t>1:11:37</t>
  </si>
  <si>
    <t>11685607</t>
  </si>
  <si>
    <t>13:28:57</t>
  </si>
  <si>
    <t>14:40:02</t>
  </si>
  <si>
    <t>11684670</t>
  </si>
  <si>
    <t>8:21:27</t>
  </si>
  <si>
    <t>8:55:26</t>
  </si>
  <si>
    <t>11684940</t>
  </si>
  <si>
    <t>9:35:53</t>
  </si>
  <si>
    <t>10:01:22</t>
  </si>
  <si>
    <t>11685559</t>
  </si>
  <si>
    <t>13:06:45</t>
  </si>
  <si>
    <t>13:43:19</t>
  </si>
  <si>
    <t>11685776</t>
  </si>
  <si>
    <t>17:14:59</t>
  </si>
  <si>
    <t>17:42:51</t>
  </si>
  <si>
    <t>11684313</t>
  </si>
  <si>
    <t>7:16:00</t>
  </si>
  <si>
    <t>7:36:40</t>
  </si>
  <si>
    <t>11685846</t>
  </si>
  <si>
    <t>20:55:01</t>
  </si>
  <si>
    <t>21:12:37</t>
  </si>
  <si>
    <t>134196</t>
  </si>
  <si>
    <t>Turman Sawmill Inc.</t>
  </si>
  <si>
    <t>11685699</t>
  </si>
  <si>
    <t>15:14:47</t>
  </si>
  <si>
    <t>15:48:49</t>
  </si>
  <si>
    <t>11684622</t>
  </si>
  <si>
    <t>19:13:31</t>
  </si>
  <si>
    <t>19:41:04</t>
  </si>
  <si>
    <t>11684818</t>
  </si>
  <si>
    <t>9:03:09</t>
  </si>
  <si>
    <t>9:52:21</t>
  </si>
  <si>
    <t>11683527</t>
  </si>
  <si>
    <t>4:12:05</t>
  </si>
  <si>
    <t>4:44:12</t>
  </si>
  <si>
    <t>11683524</t>
  </si>
  <si>
    <t>4:10:35</t>
  </si>
  <si>
    <t>11685020</t>
  </si>
  <si>
    <t>9:51:44</t>
  </si>
  <si>
    <t>10:22:19</t>
  </si>
  <si>
    <t>11685587</t>
  </si>
  <si>
    <t>13:18:28</t>
  </si>
  <si>
    <t>13:46:41</t>
  </si>
  <si>
    <t>11685732</t>
  </si>
  <si>
    <t>15:58:13</t>
  </si>
  <si>
    <t>16:22:51</t>
  </si>
  <si>
    <t>11684127</t>
  </si>
  <si>
    <t>6:35:11</t>
  </si>
  <si>
    <t>6:56:52</t>
  </si>
  <si>
    <t>11684148</t>
  </si>
  <si>
    <t>6:41:58</t>
  </si>
  <si>
    <t>6:58:59</t>
  </si>
  <si>
    <t>11684255</t>
  </si>
  <si>
    <t>7:03:11</t>
  </si>
  <si>
    <t>11684822</t>
  </si>
  <si>
    <t>9:06:34</t>
  </si>
  <si>
    <t>9:27:11</t>
  </si>
  <si>
    <t>11684923</t>
  </si>
  <si>
    <t>9:29:41</t>
  </si>
  <si>
    <t>9:55:09</t>
  </si>
  <si>
    <t>11685039</t>
  </si>
  <si>
    <t>9:56:23</t>
  </si>
  <si>
    <t>10:16:11</t>
  </si>
  <si>
    <t>11685406</t>
  </si>
  <si>
    <t>11:49:33</t>
  </si>
  <si>
    <t>11685465</t>
  </si>
  <si>
    <t>12:11:24</t>
  </si>
  <si>
    <t>13:05:47</t>
  </si>
  <si>
    <t>11685509</t>
  </si>
  <si>
    <t>12:25:06</t>
  </si>
  <si>
    <t>12:49:00</t>
  </si>
  <si>
    <t>11684454</t>
  </si>
  <si>
    <t>7:42:58</t>
  </si>
  <si>
    <t>7:58:53</t>
  </si>
  <si>
    <t>11684484</t>
  </si>
  <si>
    <t>7:49:51</t>
  </si>
  <si>
    <t>8:12:50</t>
  </si>
  <si>
    <t>11684584</t>
  </si>
  <si>
    <t>8:04:38</t>
  </si>
  <si>
    <t>8:50:33</t>
  </si>
  <si>
    <t>11684929</t>
  </si>
  <si>
    <t>9:30:57</t>
  </si>
  <si>
    <t>9:59:31</t>
  </si>
  <si>
    <t>11685104</t>
  </si>
  <si>
    <t>10:11:23</t>
  </si>
  <si>
    <t>10:57:22</t>
  </si>
  <si>
    <t>11685619</t>
  </si>
  <si>
    <t>13:44:59</t>
  </si>
  <si>
    <t>14:25:04</t>
  </si>
  <si>
    <t>11685059</t>
  </si>
  <si>
    <t>10:02:32</t>
  </si>
  <si>
    <t>10:33:32</t>
  </si>
  <si>
    <t>11685237</t>
  </si>
  <si>
    <t>10:46:44</t>
  </si>
  <si>
    <t>11:48:39</t>
  </si>
  <si>
    <t>11685422</t>
  </si>
  <si>
    <t>12:00:36</t>
  </si>
  <si>
    <t>12:27:46</t>
  </si>
  <si>
    <t>11684986</t>
  </si>
  <si>
    <t>9:44:45</t>
  </si>
  <si>
    <t>10:12:48</t>
  </si>
  <si>
    <t>11685139</t>
  </si>
  <si>
    <t>10:21:58</t>
  </si>
  <si>
    <t>11:08:48</t>
  </si>
  <si>
    <t>11685442</t>
  </si>
  <si>
    <t>12:06:39</t>
  </si>
  <si>
    <t>12:39:16</t>
  </si>
  <si>
    <t>11685463</t>
  </si>
  <si>
    <t>12:08:43</t>
  </si>
  <si>
    <t>12:55:14</t>
  </si>
  <si>
    <t>11685591</t>
  </si>
  <si>
    <t>13:21:55</t>
  </si>
  <si>
    <t>14:16:05</t>
  </si>
  <si>
    <t>11685647</t>
  </si>
  <si>
    <t>14:08:56</t>
  </si>
  <si>
    <t>14:37:18</t>
  </si>
  <si>
    <t>11685693</t>
  </si>
  <si>
    <t>14:57:33</t>
  </si>
  <si>
    <t>15:20:40</t>
  </si>
  <si>
    <t>11685743</t>
  </si>
  <si>
    <t>16:07:07</t>
  </si>
  <si>
    <t>16:40:29</t>
  </si>
  <si>
    <t>11684620</t>
  </si>
  <si>
    <t>19:00:49</t>
  </si>
  <si>
    <t>19:23:45</t>
  </si>
  <si>
    <t>11683880</t>
  </si>
  <si>
    <t>5:40:46</t>
  </si>
  <si>
    <t>6:02:44</t>
  </si>
  <si>
    <t>11682444</t>
  </si>
  <si>
    <t>1:20:54</t>
  </si>
  <si>
    <t>1:34:46</t>
  </si>
  <si>
    <t>11685554</t>
  </si>
  <si>
    <t>13:03:24</t>
  </si>
  <si>
    <t>13:28:06</t>
  </si>
  <si>
    <t>11685843</t>
  </si>
  <si>
    <t>20:05:22</t>
  </si>
  <si>
    <t>20:21:06</t>
  </si>
  <si>
    <t>11685775</t>
  </si>
  <si>
    <t>17:10:58</t>
  </si>
  <si>
    <t>17:31:12</t>
  </si>
  <si>
    <t>11684513</t>
  </si>
  <si>
    <t>7:55:25</t>
  </si>
  <si>
    <t>8:30:06</t>
  </si>
  <si>
    <t>11684819</t>
  </si>
  <si>
    <t>9:04:43</t>
  </si>
  <si>
    <t>9:41:37</t>
  </si>
  <si>
    <t>11685166</t>
  </si>
  <si>
    <t>10:30:49</t>
  </si>
  <si>
    <t>12:15:09</t>
  </si>
  <si>
    <t>11685323</t>
  </si>
  <si>
    <t>11:20:32</t>
  </si>
  <si>
    <t>12:10:54</t>
  </si>
  <si>
    <t>11683766</t>
  </si>
  <si>
    <t>5:10:21</t>
  </si>
  <si>
    <t>5:33:43</t>
  </si>
  <si>
    <t>11683829</t>
  </si>
  <si>
    <t>5:25:37</t>
  </si>
  <si>
    <t>5:52:46</t>
  </si>
  <si>
    <t>11683964</t>
  </si>
  <si>
    <t>5:54:34</t>
  </si>
  <si>
    <t>6:16:19</t>
  </si>
  <si>
    <t>11685848</t>
  </si>
  <si>
    <t>22:45:04</t>
  </si>
  <si>
    <t>23:12:45</t>
  </si>
  <si>
    <t>11685849</t>
  </si>
  <si>
    <t>23:32:05</t>
  </si>
  <si>
    <t>23:55:42</t>
  </si>
  <si>
    <t>11683555</t>
  </si>
  <si>
    <t>4:15:42</t>
  </si>
  <si>
    <t>4:40:02</t>
  </si>
  <si>
    <t>11684519</t>
  </si>
  <si>
    <t>7:57:12</t>
  </si>
  <si>
    <t>8:37:23</t>
  </si>
  <si>
    <t>11685155</t>
  </si>
  <si>
    <t>10:24:09</t>
  </si>
  <si>
    <t>11:19:40</t>
  </si>
  <si>
    <t>11685503</t>
  </si>
  <si>
    <t>12:19:59</t>
  </si>
  <si>
    <t>13:13:51</t>
  </si>
  <si>
    <t>11685656</t>
  </si>
  <si>
    <t>14:19:20</t>
  </si>
  <si>
    <t>14:47:25</t>
  </si>
  <si>
    <t>11683342</t>
  </si>
  <si>
    <t>3:32:48</t>
  </si>
  <si>
    <t>3:56:50</t>
  </si>
  <si>
    <t>11685845</t>
  </si>
  <si>
    <t>20:48:33</t>
  </si>
  <si>
    <t>21:14:12</t>
  </si>
  <si>
    <t>11684815</t>
  </si>
  <si>
    <t>9:01:25</t>
  </si>
  <si>
    <t>9:25:12</t>
  </si>
  <si>
    <t>136514</t>
  </si>
  <si>
    <t>Atlantic Building Components</t>
  </si>
  <si>
    <t>11684621</t>
  </si>
  <si>
    <t>19:11:49</t>
  </si>
  <si>
    <t>19:38:53</t>
  </si>
  <si>
    <t>11685573</t>
  </si>
  <si>
    <t>13:08:30</t>
  </si>
  <si>
    <t>14:05:53</t>
  </si>
  <si>
    <t>11684123</t>
  </si>
  <si>
    <t>6:32:32</t>
  </si>
  <si>
    <t>6:54:56</t>
  </si>
  <si>
    <t>11684340</t>
  </si>
  <si>
    <t>7:26:07</t>
  </si>
  <si>
    <t>7:48:56</t>
  </si>
  <si>
    <t>11685080</t>
  </si>
  <si>
    <t>10:09:34</t>
  </si>
  <si>
    <t>10:55:29</t>
  </si>
  <si>
    <t>11685362</t>
  </si>
  <si>
    <t>11:39:37</t>
  </si>
  <si>
    <t>12:16:53</t>
  </si>
  <si>
    <t>11685673</t>
  </si>
  <si>
    <t>14:31:36</t>
  </si>
  <si>
    <t>15:01:06</t>
  </si>
  <si>
    <t>133808</t>
  </si>
  <si>
    <t>Bowling Logging and Chipping Inc.</t>
  </si>
  <si>
    <t>LZ-Bowling-Rake's Tract</t>
  </si>
  <si>
    <t>11685589</t>
  </si>
  <si>
    <t>13:20:16</t>
  </si>
  <si>
    <t>14:01:46</t>
  </si>
  <si>
    <t>141463</t>
  </si>
  <si>
    <t>Gold Creek Inc</t>
  </si>
  <si>
    <t>LZ-Gold Creek-Yadkinville</t>
  </si>
  <si>
    <t>11685777</t>
  </si>
  <si>
    <t>17:25:51</t>
  </si>
  <si>
    <t>17:48:15</t>
  </si>
  <si>
    <t>11684258</t>
  </si>
  <si>
    <t>7:05:48</t>
  </si>
  <si>
    <t>7:26:39</t>
  </si>
  <si>
    <t>11685584</t>
  </si>
  <si>
    <t>13:14:26</t>
  </si>
  <si>
    <t>13:36:03</t>
  </si>
  <si>
    <t>11685765</t>
  </si>
  <si>
    <t>16:33:16</t>
  </si>
  <si>
    <t>16:50:25</t>
  </si>
  <si>
    <t>11685207</t>
  </si>
  <si>
    <t>10:42:49</t>
  </si>
  <si>
    <t>11:00:55</t>
  </si>
  <si>
    <t>11683869</t>
  </si>
  <si>
    <t>5:32:59</t>
  </si>
  <si>
    <t>6:24:15</t>
  </si>
  <si>
    <t>11684588</t>
  </si>
  <si>
    <t>8:06:11</t>
  </si>
  <si>
    <t>8:33:50</t>
  </si>
  <si>
    <t>11685254</t>
  </si>
  <si>
    <t>10:51:33</t>
  </si>
  <si>
    <t>11:16:02</t>
  </si>
  <si>
    <t>11684890</t>
  </si>
  <si>
    <t>9:21:49</t>
  </si>
  <si>
    <t>9:43:51</t>
  </si>
  <si>
    <t>11685045</t>
  </si>
  <si>
    <t>9:57:53</t>
  </si>
  <si>
    <t>10:27:14</t>
  </si>
  <si>
    <t>11685529</t>
  </si>
  <si>
    <t>12:54:04</t>
  </si>
  <si>
    <t>13:16:28</t>
  </si>
  <si>
    <t>11687607</t>
  </si>
  <si>
    <t>23.09.2022</t>
  </si>
  <si>
    <t>6:19:07</t>
  </si>
  <si>
    <t>6:42:27</t>
  </si>
  <si>
    <t>11688079</t>
  </si>
  <si>
    <t>8:21:38</t>
  </si>
  <si>
    <t>8:46:54</t>
  </si>
  <si>
    <t>11688771</t>
  </si>
  <si>
    <t>12:58:50</t>
  </si>
  <si>
    <t>13:52:31</t>
  </si>
  <si>
    <t>11688915</t>
  </si>
  <si>
    <t>16:32:29</t>
  </si>
  <si>
    <t>17:04:14</t>
  </si>
  <si>
    <t>11687835</t>
  </si>
  <si>
    <t>7:09:18</t>
  </si>
  <si>
    <t>7:40:16</t>
  </si>
  <si>
    <t>11688529</t>
  </si>
  <si>
    <t>10:44:35</t>
  </si>
  <si>
    <t>11:11:56</t>
  </si>
  <si>
    <t>11688650</t>
  </si>
  <si>
    <t>11:35:38</t>
  </si>
  <si>
    <t>12:14:21</t>
  </si>
  <si>
    <t>11688840</t>
  </si>
  <si>
    <t>14:59:49</t>
  </si>
  <si>
    <t>15:40:13</t>
  </si>
  <si>
    <t>11688841</t>
  </si>
  <si>
    <t>15:01:51</t>
  </si>
  <si>
    <t>15:52:54</t>
  </si>
  <si>
    <t>11688069</t>
  </si>
  <si>
    <t>8:13:38</t>
  </si>
  <si>
    <t>8:43:28</t>
  </si>
  <si>
    <t>11688448</t>
  </si>
  <si>
    <t>10:05:53</t>
  </si>
  <si>
    <t>10:30:16</t>
  </si>
  <si>
    <t>11688291</t>
  </si>
  <si>
    <t>9:20:18</t>
  </si>
  <si>
    <t>9:56:11</t>
  </si>
  <si>
    <t>11688791</t>
  </si>
  <si>
    <t>13:50:32</t>
  </si>
  <si>
    <t>14:20:14</t>
  </si>
  <si>
    <t>11688838</t>
  </si>
  <si>
    <t>14:55:49</t>
  </si>
  <si>
    <t>15:19:00</t>
  </si>
  <si>
    <t>11686410</t>
  </si>
  <si>
    <t>3:16:24</t>
  </si>
  <si>
    <t>3:35:01</t>
  </si>
  <si>
    <t>11687716</t>
  </si>
  <si>
    <t>6:40:14</t>
  </si>
  <si>
    <t>7:01:17</t>
  </si>
  <si>
    <t>11686857</t>
  </si>
  <si>
    <t>3:37:47</t>
  </si>
  <si>
    <t>4:08:37</t>
  </si>
  <si>
    <t>11687395</t>
  </si>
  <si>
    <t>5:43:33</t>
  </si>
  <si>
    <t>6:09:49</t>
  </si>
  <si>
    <t>11688033</t>
  </si>
  <si>
    <t>8:03:54</t>
  </si>
  <si>
    <t>8:28:11</t>
  </si>
  <si>
    <t>11687840</t>
  </si>
  <si>
    <t>7:14:27</t>
  </si>
  <si>
    <t>7:42:24</t>
  </si>
  <si>
    <t>11688723</t>
  </si>
  <si>
    <t>12:18:26</t>
  </si>
  <si>
    <t>12:44:39</t>
  </si>
  <si>
    <t>11686861</t>
  </si>
  <si>
    <t>3:55:46</t>
  </si>
  <si>
    <t>4:16:38</t>
  </si>
  <si>
    <t>11688225</t>
  </si>
  <si>
    <t>8:56:52</t>
  </si>
  <si>
    <t>9:18:53</t>
  </si>
  <si>
    <t>11687994</t>
  </si>
  <si>
    <t>7:51:31</t>
  </si>
  <si>
    <t>8:22:02</t>
  </si>
  <si>
    <t>11687542</t>
  </si>
  <si>
    <t>6:06:53</t>
  </si>
  <si>
    <t>6:28:09</t>
  </si>
  <si>
    <t>11688574</t>
  </si>
  <si>
    <t>11:03:25</t>
  </si>
  <si>
    <t>11:28:49</t>
  </si>
  <si>
    <t>11687393</t>
  </si>
  <si>
    <t>5:29:38</t>
  </si>
  <si>
    <t>5:54:45</t>
  </si>
  <si>
    <t>11687926</t>
  </si>
  <si>
    <t>7:36:00</t>
  </si>
  <si>
    <t>8:16:26</t>
  </si>
  <si>
    <t>11688722</t>
  </si>
  <si>
    <t>12:16:59</t>
  </si>
  <si>
    <t>12:42:47</t>
  </si>
  <si>
    <t>11688180</t>
  </si>
  <si>
    <t>8:49:55</t>
  </si>
  <si>
    <t>9:29:48</t>
  </si>
  <si>
    <t>11687768</t>
  </si>
  <si>
    <t>6:54:49</t>
  </si>
  <si>
    <t>7:32:28</t>
  </si>
  <si>
    <t>11687863</t>
  </si>
  <si>
    <t>7:17:42</t>
  </si>
  <si>
    <t>8:04:23</t>
  </si>
  <si>
    <t>11688601</t>
  </si>
  <si>
    <t>11:21:58</t>
  </si>
  <si>
    <t>11:53:03</t>
  </si>
  <si>
    <t>11688815</t>
  </si>
  <si>
    <t>14:22:00</t>
  </si>
  <si>
    <t>14:52:33</t>
  </si>
  <si>
    <t>11687036</t>
  </si>
  <si>
    <t>4:13:33</t>
  </si>
  <si>
    <t>4:42:04</t>
  </si>
  <si>
    <t>11687398</t>
  </si>
  <si>
    <t>5:53:42</t>
  </si>
  <si>
    <t>6:18:12</t>
  </si>
  <si>
    <t>11687394</t>
  </si>
  <si>
    <t>5:38:29</t>
  </si>
  <si>
    <t>6:07:58</t>
  </si>
  <si>
    <t>11687787</t>
  </si>
  <si>
    <t>6:59:09</t>
  </si>
  <si>
    <t>7:28:36</t>
  </si>
  <si>
    <t>11687868</t>
  </si>
  <si>
    <t>7:19:25</t>
  </si>
  <si>
    <t>7:47:43</t>
  </si>
  <si>
    <t>11688468</t>
  </si>
  <si>
    <t>10:18:53</t>
  </si>
  <si>
    <t>11687679</t>
  </si>
  <si>
    <t>6:35:33</t>
  </si>
  <si>
    <t>7:19:12</t>
  </si>
  <si>
    <t>11688488</t>
  </si>
  <si>
    <t>10:23:48</t>
  </si>
  <si>
    <t>11:25:10</t>
  </si>
  <si>
    <t>11688568</t>
  </si>
  <si>
    <t>10:57:44</t>
  </si>
  <si>
    <t>11:45:56</t>
  </si>
  <si>
    <t>11688593</t>
  </si>
  <si>
    <t>11:12:34</t>
  </si>
  <si>
    <t>11:55:13</t>
  </si>
  <si>
    <t>11688767</t>
  </si>
  <si>
    <t>12:49:33</t>
  </si>
  <si>
    <t>13:17:53</t>
  </si>
  <si>
    <t>11688821</t>
  </si>
  <si>
    <t>14:32:59</t>
  </si>
  <si>
    <t>14:54:21</t>
  </si>
  <si>
    <t>11687675</t>
  </si>
  <si>
    <t>6:33:35</t>
  </si>
  <si>
    <t>7:07:21</t>
  </si>
  <si>
    <t>11688037</t>
  </si>
  <si>
    <t>8:05:44</t>
  </si>
  <si>
    <t>8:24:01</t>
  </si>
  <si>
    <t>11688454</t>
  </si>
  <si>
    <t>10:09:20</t>
  </si>
  <si>
    <t>10:49:56</t>
  </si>
  <si>
    <t>11688458</t>
  </si>
  <si>
    <t>10:11:09</t>
  </si>
  <si>
    <t>10:57:04</t>
  </si>
  <si>
    <t>11688920</t>
  </si>
  <si>
    <t>16:58:36</t>
  </si>
  <si>
    <t>17:22:25</t>
  </si>
  <si>
    <t>11687629</t>
  </si>
  <si>
    <t>6:24:49</t>
  </si>
  <si>
    <t>6:44:29</t>
  </si>
  <si>
    <t>11688241</t>
  </si>
  <si>
    <t>9:23:55</t>
  </si>
  <si>
    <t>11688444</t>
  </si>
  <si>
    <t>10:03:56</t>
  </si>
  <si>
    <t>10:22:27</t>
  </si>
  <si>
    <t>11688858</t>
  </si>
  <si>
    <t>20:09:45</t>
  </si>
  <si>
    <t>20:31:03</t>
  </si>
  <si>
    <t>11686855</t>
  </si>
  <si>
    <t>3:30:51</t>
  </si>
  <si>
    <t>3:52:21</t>
  </si>
  <si>
    <t>11686859</t>
  </si>
  <si>
    <t>3:49:52</t>
  </si>
  <si>
    <t>4:11:00</t>
  </si>
  <si>
    <t>11687034</t>
  </si>
  <si>
    <t>4:10:34</t>
  </si>
  <si>
    <t>4:30:14</t>
  </si>
  <si>
    <t>11688813</t>
  </si>
  <si>
    <t>14:20:03</t>
  </si>
  <si>
    <t>14:43:09</t>
  </si>
  <si>
    <t>11688271</t>
  </si>
  <si>
    <t>9:13:36</t>
  </si>
  <si>
    <t>9:38:54</t>
  </si>
  <si>
    <t>151605</t>
  </si>
  <si>
    <t>American Wood Fibers Inc</t>
  </si>
  <si>
    <t>11688770</t>
  </si>
  <si>
    <t>12:56:34</t>
  </si>
  <si>
    <t>13:38:57</t>
  </si>
  <si>
    <t>11687764</t>
  </si>
  <si>
    <t>6:53:01</t>
  </si>
  <si>
    <t>7:15:18</t>
  </si>
  <si>
    <t>11688452</t>
  </si>
  <si>
    <t>10:07:36</t>
  </si>
  <si>
    <t>10:38:01</t>
  </si>
  <si>
    <t>11688461</t>
  </si>
  <si>
    <t>10:12:41</t>
  </si>
  <si>
    <t>11:15:01</t>
  </si>
  <si>
    <t>11687660</t>
  </si>
  <si>
    <t>6:30:48</t>
  </si>
  <si>
    <t>6:56:36</t>
  </si>
  <si>
    <t>11688656</t>
  </si>
  <si>
    <t>11:45:27</t>
  </si>
  <si>
    <t>12:11:52</t>
  </si>
  <si>
    <t>11688789</t>
  </si>
  <si>
    <t>13:47:43</t>
  </si>
  <si>
    <t>14:14:16</t>
  </si>
  <si>
    <t>11687842</t>
  </si>
  <si>
    <t>7:16:03</t>
  </si>
  <si>
    <t>8:01:01</t>
  </si>
  <si>
    <t>11688746</t>
  </si>
  <si>
    <t>12:36:57</t>
  </si>
  <si>
    <t>13:11:13</t>
  </si>
  <si>
    <t>11688782</t>
  </si>
  <si>
    <t>13:35:15</t>
  </si>
  <si>
    <t>14:05:18</t>
  </si>
  <si>
    <t>11688893</t>
  </si>
  <si>
    <t>15:51:21</t>
  </si>
  <si>
    <t>16:16:21</t>
  </si>
  <si>
    <t>11688856</t>
  </si>
  <si>
    <t>18:14:09</t>
  </si>
  <si>
    <t>18:32:44</t>
  </si>
  <si>
    <t>11687161</t>
  </si>
  <si>
    <t>5:14:45</t>
  </si>
  <si>
    <t>5:40:06</t>
  </si>
  <si>
    <t>11688600</t>
  </si>
  <si>
    <t>11:20:23</t>
  </si>
  <si>
    <t>11:39:14</t>
  </si>
  <si>
    <t>11688745</t>
  </si>
  <si>
    <t>12:34:45</t>
  </si>
  <si>
    <t>11688819</t>
  </si>
  <si>
    <t>14:31:34</t>
  </si>
  <si>
    <t>14:50:34</t>
  </si>
  <si>
    <t>11688234</t>
  </si>
  <si>
    <t>8:59:32</t>
  </si>
  <si>
    <t>9:36:50</t>
  </si>
  <si>
    <t>11688322</t>
  </si>
  <si>
    <t>9:31:57</t>
  </si>
  <si>
    <t>9:58:47</t>
  </si>
  <si>
    <t>11688643</t>
  </si>
  <si>
    <t>11:30:44</t>
  </si>
  <si>
    <t>11688839</t>
  </si>
  <si>
    <t>14:58:08</t>
  </si>
  <si>
    <t>15:29:21</t>
  </si>
  <si>
    <t>11689393</t>
  </si>
  <si>
    <t>24.09.2022</t>
  </si>
  <si>
    <t>11:41:15</t>
  </si>
  <si>
    <t>12:04:08</t>
  </si>
  <si>
    <t>11689299</t>
  </si>
  <si>
    <t>20:42:41</t>
  </si>
  <si>
    <t>21:04:33</t>
  </si>
  <si>
    <t>11689444</t>
  </si>
  <si>
    <t>17:10:26</t>
  </si>
  <si>
    <t>17:34:18</t>
  </si>
  <si>
    <t>11689256</t>
  </si>
  <si>
    <t>7:28:19</t>
  </si>
  <si>
    <t>7:45:33</t>
  </si>
  <si>
    <t>11689370</t>
  </si>
  <si>
    <t>11:10:41</t>
  </si>
  <si>
    <t>11:33:43</t>
  </si>
  <si>
    <t>11688860</t>
  </si>
  <si>
    <t>0:26:54</t>
  </si>
  <si>
    <t>0:52:16</t>
  </si>
  <si>
    <t>11689059</t>
  </si>
  <si>
    <t>1:56:11</t>
  </si>
  <si>
    <t>2:18:53</t>
  </si>
  <si>
    <t>11689062</t>
  </si>
  <si>
    <t>5:04:13</t>
  </si>
  <si>
    <t>5:26:17</t>
  </si>
  <si>
    <t>11689203</t>
  </si>
  <si>
    <t>5:25:34</t>
  </si>
  <si>
    <t>5:46:56</t>
  </si>
  <si>
    <t>11689347</t>
  </si>
  <si>
    <t>9:37:13</t>
  </si>
  <si>
    <t>9:59:11</t>
  </si>
  <si>
    <t>11689220</t>
  </si>
  <si>
    <t>6:34:13</t>
  </si>
  <si>
    <t>7:17:49</t>
  </si>
  <si>
    <t>11689222</t>
  </si>
  <si>
    <t>7:20:04</t>
  </si>
  <si>
    <t>11689365</t>
  </si>
  <si>
    <t>10:41:27</t>
  </si>
  <si>
    <t>11:20:03</t>
  </si>
  <si>
    <t>11689366</t>
  </si>
  <si>
    <t>10:43:15</t>
  </si>
  <si>
    <t>11:21:56</t>
  </si>
  <si>
    <t>11689369</t>
  </si>
  <si>
    <t>11:03:20</t>
  </si>
  <si>
    <t>11:27:58</t>
  </si>
  <si>
    <t>11689217</t>
  </si>
  <si>
    <t>6:26:30</t>
  </si>
  <si>
    <t>6:46:04</t>
  </si>
  <si>
    <t>11689639</t>
  </si>
  <si>
    <t>25.09.2022</t>
  </si>
  <si>
    <t>19:24:15</t>
  </si>
  <si>
    <t>19:41:25</t>
  </si>
  <si>
    <t>11689756</t>
  </si>
  <si>
    <t>23:48:42</t>
  </si>
  <si>
    <t>11689671</t>
  </si>
  <si>
    <t>14:41:57</t>
  </si>
  <si>
    <t>15:26:15</t>
  </si>
  <si>
    <t>11689755</t>
  </si>
  <si>
    <t>23:39:59</t>
  </si>
  <si>
    <t>23:58:00</t>
  </si>
  <si>
    <t>11689642</t>
  </si>
  <si>
    <t>20:56:15</t>
  </si>
  <si>
    <t>11689753</t>
  </si>
  <si>
    <t>21:17:23</t>
  </si>
  <si>
    <t>11689641</t>
  </si>
  <si>
    <t>20:53:41</t>
  </si>
  <si>
    <t>21:11:27</t>
  </si>
  <si>
    <t>11689704</t>
  </si>
  <si>
    <t>17:17:56</t>
  </si>
  <si>
    <t>17:38:59</t>
  </si>
  <si>
    <t>11689666</t>
  </si>
  <si>
    <t>14:39:37</t>
  </si>
  <si>
    <t>15:06:45</t>
  </si>
  <si>
    <t>151663</t>
  </si>
  <si>
    <t>New Hope Hardwoods</t>
  </si>
  <si>
    <t>11689640</t>
  </si>
  <si>
    <t>19:58:07</t>
  </si>
  <si>
    <t>20:19:55</t>
  </si>
  <si>
    <t>11689754</t>
  </si>
  <si>
    <t>22:33:38</t>
  </si>
  <si>
    <t>22:56:27</t>
  </si>
  <si>
    <t>11689565</t>
  </si>
  <si>
    <t>7:44:33</t>
  </si>
  <si>
    <t>11689613</t>
  </si>
  <si>
    <t>9:08:53</t>
  </si>
  <si>
    <t>9:30:04</t>
  </si>
  <si>
    <t>Weighing in week</t>
  </si>
  <si>
    <t>38.2022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</si>
  <si>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</si>
  <si>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</si>
  <si>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</si>
  <si>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</si>
  <si>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</si>
  <si>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</si>
  <si>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</si>
  <si>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24:04:46</t>
  </si>
  <si>
    <t>24:13:53</t>
  </si>
  <si>
    <t>24:09:14</t>
  </si>
  <si>
    <t>24:13:30</t>
  </si>
  <si>
    <t>21:06:45</t>
  </si>
  <si>
    <t>21:27:27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</si>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</sst>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0" fontId="0" fillId="5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6"/>
  <sheetViews>
    <sheetView tabSelected="1" topLeftCell="K1" workbookViewId="0">
      <selection activeCell="S2" sqref="S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2071</v>
      </c>
      <c r="K1" s="3" t="s">
        <v>7</v>
      </c>
      <c r="L1" s="3" t="s">
        <v>8</v>
      </c>
      <c r="M1" s="18" t="s">
        <v>2076</v>
      </c>
      <c r="N1" t="s">
        <v>2073</v>
      </c>
      <c r="P1" t="s">
        <v>2074</v>
      </c>
      <c r="Q1" t="s">
        <v>2086</v>
      </c>
      <c r="R1" t="s">
        <v>2088</v>
      </c>
      <c r="S1" t="s">
        <v>2087</v>
      </c>
      <c r="T1" t="s">
        <v>2089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4</v>
      </c>
      <c r="R2">
        <f>AVERAGE($Q$2:$Q$25)</f>
        <v>26.625</v>
      </c>
      <c r="S2" s="18">
        <f t="shared" ref="S2:S25" si="0">AVERAGEIF($N$2:$N$1200,  P2, $M$2:$M$1200)</f>
        <v>1.4296875000000001E-2</v>
      </c>
      <c r="T2" s="18">
        <f>AVERAGEIF($S$2:$S$25,"&lt;&gt; 0")</f>
        <v>2.1221143015266893E-2</v>
      </c>
    </row>
    <row r="3" spans="1:20" x14ac:dyDescent="0.25">
      <c r="A3" s="3" t="s">
        <v>340</v>
      </c>
      <c r="B3" s="9" t="s">
        <v>341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1">AVERAGE($Q$2:$Q$25)</f>
        <v>26.625</v>
      </c>
      <c r="S3" s="18">
        <f t="shared" si="0"/>
        <v>1.6178240740740747E-2</v>
      </c>
      <c r="T3" s="18">
        <f t="shared" ref="T3:T25" si="2">AVERAGEIF($S$2:$S$25,"&lt;&gt; 0")</f>
        <v>2.1221143015266893E-2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13</v>
      </c>
      <c r="R4">
        <f t="shared" si="1"/>
        <v>26.625</v>
      </c>
      <c r="S4" s="18">
        <f t="shared" si="0"/>
        <v>1.5156695156695155E-2</v>
      </c>
      <c r="T4" s="18">
        <f t="shared" si="2"/>
        <v>2.1221143015266893E-2</v>
      </c>
    </row>
    <row r="5" spans="1:20" x14ac:dyDescent="0.25">
      <c r="A5" s="11"/>
      <c r="B5" s="12"/>
      <c r="C5" s="12"/>
      <c r="D5" s="12"/>
      <c r="E5" s="12"/>
      <c r="F5" s="12"/>
      <c r="G5" s="9" t="s">
        <v>342</v>
      </c>
      <c r="H5" s="9" t="s">
        <v>22</v>
      </c>
      <c r="I5" s="9" t="s">
        <v>18</v>
      </c>
      <c r="J5" s="3" t="s">
        <v>2072</v>
      </c>
      <c r="K5" s="13" t="s">
        <v>343</v>
      </c>
      <c r="L5" s="14" t="s">
        <v>344</v>
      </c>
      <c r="M5" s="18">
        <f t="shared" ref="M5:M66" si="3">L5-K5</f>
        <v>2.9826388888888944E-2</v>
      </c>
      <c r="N5">
        <f t="shared" ref="N5:N66" si="4">HOUR(K5)</f>
        <v>11</v>
      </c>
      <c r="P5">
        <v>3</v>
      </c>
      <c r="Q5">
        <f>COUNTIF(N:N,"3")</f>
        <v>24</v>
      </c>
      <c r="R5">
        <f t="shared" si="1"/>
        <v>26.625</v>
      </c>
      <c r="S5" s="18">
        <f t="shared" si="0"/>
        <v>1.6765528549382718E-2</v>
      </c>
      <c r="T5" s="18">
        <f t="shared" si="2"/>
        <v>2.1221143015266893E-2</v>
      </c>
    </row>
    <row r="6" spans="1:20" x14ac:dyDescent="0.25">
      <c r="A6" s="11"/>
      <c r="B6" s="12"/>
      <c r="C6" s="12"/>
      <c r="D6" s="12"/>
      <c r="E6" s="12"/>
      <c r="F6" s="12"/>
      <c r="G6" s="9" t="s">
        <v>785</v>
      </c>
      <c r="H6" s="9" t="s">
        <v>17</v>
      </c>
      <c r="I6" s="9" t="s">
        <v>449</v>
      </c>
      <c r="J6" s="3" t="s">
        <v>2072</v>
      </c>
      <c r="K6" s="13" t="s">
        <v>786</v>
      </c>
      <c r="L6" s="14" t="s">
        <v>787</v>
      </c>
      <c r="M6" s="18">
        <f t="shared" si="3"/>
        <v>3.0115740740740748E-2</v>
      </c>
      <c r="N6">
        <f t="shared" si="4"/>
        <v>15</v>
      </c>
      <c r="P6">
        <v>4</v>
      </c>
      <c r="Q6">
        <f>COUNTIF(N:N,"4")</f>
        <v>41</v>
      </c>
      <c r="R6">
        <f t="shared" si="1"/>
        <v>26.625</v>
      </c>
      <c r="S6" s="18">
        <f t="shared" si="0"/>
        <v>1.9576840560072271E-2</v>
      </c>
      <c r="T6" s="18">
        <f t="shared" si="2"/>
        <v>2.1221143015266893E-2</v>
      </c>
    </row>
    <row r="7" spans="1:20" x14ac:dyDescent="0.25">
      <c r="A7" s="11"/>
      <c r="B7" s="12"/>
      <c r="C7" s="9" t="s">
        <v>25</v>
      </c>
      <c r="D7" s="9" t="s">
        <v>26</v>
      </c>
      <c r="E7" s="9" t="s">
        <v>26</v>
      </c>
      <c r="F7" s="9" t="s">
        <v>15</v>
      </c>
      <c r="G7" s="10" t="s">
        <v>12</v>
      </c>
      <c r="H7" s="5"/>
      <c r="I7" s="5"/>
      <c r="J7" s="6"/>
      <c r="K7" s="7"/>
      <c r="L7" s="8"/>
      <c r="P7">
        <v>5</v>
      </c>
      <c r="Q7">
        <f>COUNTIF(N:N,"5")</f>
        <v>36</v>
      </c>
      <c r="R7">
        <f t="shared" si="1"/>
        <v>26.625</v>
      </c>
      <c r="S7" s="18">
        <f t="shared" si="0"/>
        <v>2.2875192901234569E-2</v>
      </c>
      <c r="T7" s="18">
        <f t="shared" si="2"/>
        <v>2.1221143015266893E-2</v>
      </c>
    </row>
    <row r="8" spans="1:20" x14ac:dyDescent="0.25">
      <c r="A8" s="11"/>
      <c r="B8" s="12"/>
      <c r="C8" s="12"/>
      <c r="D8" s="12"/>
      <c r="E8" s="12"/>
      <c r="F8" s="12"/>
      <c r="G8" s="9" t="s">
        <v>345</v>
      </c>
      <c r="H8" s="9" t="s">
        <v>17</v>
      </c>
      <c r="I8" s="9" t="s">
        <v>18</v>
      </c>
      <c r="J8" s="3" t="s">
        <v>2072</v>
      </c>
      <c r="K8" s="13" t="s">
        <v>346</v>
      </c>
      <c r="L8" s="14" t="s">
        <v>347</v>
      </c>
      <c r="M8" s="18">
        <f t="shared" si="3"/>
        <v>1.533564814814814E-2</v>
      </c>
      <c r="N8">
        <f t="shared" si="4"/>
        <v>14</v>
      </c>
      <c r="P8">
        <v>6</v>
      </c>
      <c r="Q8">
        <f>COUNTIF(N:N,"6")</f>
        <v>41</v>
      </c>
      <c r="R8">
        <f t="shared" si="1"/>
        <v>26.625</v>
      </c>
      <c r="S8" s="18">
        <f t="shared" si="0"/>
        <v>2.0696420505871716E-2</v>
      </c>
      <c r="T8" s="18">
        <f t="shared" si="2"/>
        <v>2.1221143015266893E-2</v>
      </c>
    </row>
    <row r="9" spans="1:20" x14ac:dyDescent="0.25">
      <c r="A9" s="11"/>
      <c r="B9" s="12"/>
      <c r="C9" s="12"/>
      <c r="D9" s="12"/>
      <c r="E9" s="12"/>
      <c r="F9" s="12"/>
      <c r="G9" s="9" t="s">
        <v>788</v>
      </c>
      <c r="H9" s="9" t="s">
        <v>17</v>
      </c>
      <c r="I9" s="9" t="s">
        <v>449</v>
      </c>
      <c r="J9" s="3" t="s">
        <v>2072</v>
      </c>
      <c r="K9" s="13" t="s">
        <v>789</v>
      </c>
      <c r="L9" s="14" t="s">
        <v>790</v>
      </c>
      <c r="M9" s="18">
        <f t="shared" si="3"/>
        <v>3.1550925925925954E-2</v>
      </c>
      <c r="N9">
        <f t="shared" si="4"/>
        <v>6</v>
      </c>
      <c r="P9">
        <v>7</v>
      </c>
      <c r="Q9">
        <f>COUNTIF(N:N,"7")</f>
        <v>57</v>
      </c>
      <c r="R9">
        <f t="shared" si="1"/>
        <v>26.625</v>
      </c>
      <c r="S9" s="18">
        <f t="shared" si="0"/>
        <v>2.1471125730994148E-2</v>
      </c>
      <c r="T9" s="18">
        <f t="shared" si="2"/>
        <v>2.1221143015266893E-2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791</v>
      </c>
      <c r="H10" s="9" t="s">
        <v>17</v>
      </c>
      <c r="I10" s="9" t="s">
        <v>449</v>
      </c>
      <c r="J10" s="3" t="s">
        <v>2072</v>
      </c>
      <c r="K10" s="13" t="s">
        <v>792</v>
      </c>
      <c r="L10" s="14" t="s">
        <v>793</v>
      </c>
      <c r="M10" s="18">
        <f t="shared" si="3"/>
        <v>1.9421296296296298E-2</v>
      </c>
      <c r="N10">
        <f t="shared" si="4"/>
        <v>8</v>
      </c>
      <c r="P10">
        <v>8</v>
      </c>
      <c r="Q10">
        <f>COUNTIF(N:N,"8")</f>
        <v>38</v>
      </c>
      <c r="R10">
        <f t="shared" si="1"/>
        <v>26.625</v>
      </c>
      <c r="S10" s="18">
        <f t="shared" si="0"/>
        <v>2.4649122807017542E-2</v>
      </c>
      <c r="T10" s="18">
        <f t="shared" si="2"/>
        <v>2.1221143015266893E-2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794</v>
      </c>
      <c r="H11" s="9" t="s">
        <v>17</v>
      </c>
      <c r="I11" s="9" t="s">
        <v>449</v>
      </c>
      <c r="J11" s="3" t="s">
        <v>2072</v>
      </c>
      <c r="K11" s="13" t="s">
        <v>795</v>
      </c>
      <c r="L11" s="14" t="s">
        <v>796</v>
      </c>
      <c r="M11" s="18">
        <f t="shared" si="3"/>
        <v>2.7465277777777741E-2</v>
      </c>
      <c r="N11">
        <f t="shared" si="4"/>
        <v>9</v>
      </c>
      <c r="P11">
        <v>9</v>
      </c>
      <c r="Q11">
        <f>COUNTIF(N:N,"9")</f>
        <v>49</v>
      </c>
      <c r="R11">
        <f t="shared" si="1"/>
        <v>26.625</v>
      </c>
      <c r="S11" s="18">
        <f t="shared" si="0"/>
        <v>2.1804610733182159E-2</v>
      </c>
      <c r="T11" s="18">
        <f t="shared" si="2"/>
        <v>2.1221143015266893E-2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918</v>
      </c>
      <c r="H12" s="9" t="s">
        <v>17</v>
      </c>
      <c r="I12" s="9" t="s">
        <v>919</v>
      </c>
      <c r="J12" s="3" t="s">
        <v>2072</v>
      </c>
      <c r="K12" s="13" t="s">
        <v>920</v>
      </c>
      <c r="L12" s="14" t="s">
        <v>921</v>
      </c>
      <c r="M12" s="18">
        <f t="shared" si="3"/>
        <v>2.2604166666666647E-2</v>
      </c>
      <c r="N12">
        <f t="shared" si="4"/>
        <v>11</v>
      </c>
      <c r="P12">
        <v>10</v>
      </c>
      <c r="Q12">
        <f>COUNTIF(N:N,"10")</f>
        <v>46</v>
      </c>
      <c r="R12">
        <f t="shared" si="1"/>
        <v>26.625</v>
      </c>
      <c r="S12" s="18">
        <f t="shared" si="0"/>
        <v>2.6786936392914656E-2</v>
      </c>
      <c r="T12" s="18">
        <f t="shared" si="2"/>
        <v>2.1221143015266893E-2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922</v>
      </c>
      <c r="H13" s="9" t="s">
        <v>17</v>
      </c>
      <c r="I13" s="9" t="s">
        <v>919</v>
      </c>
      <c r="J13" s="3" t="s">
        <v>2072</v>
      </c>
      <c r="K13" s="13" t="s">
        <v>923</v>
      </c>
      <c r="L13" s="14" t="s">
        <v>924</v>
      </c>
      <c r="M13" s="18">
        <f t="shared" si="3"/>
        <v>1.6574074074074074E-2</v>
      </c>
      <c r="N13">
        <f t="shared" si="4"/>
        <v>13</v>
      </c>
      <c r="P13">
        <v>11</v>
      </c>
      <c r="Q13">
        <f>COUNTIF(N:N,"11")</f>
        <v>48</v>
      </c>
      <c r="R13">
        <f t="shared" si="1"/>
        <v>26.625</v>
      </c>
      <c r="S13" s="18">
        <f t="shared" si="0"/>
        <v>2.5954861111111113E-2</v>
      </c>
      <c r="T13" s="18">
        <f t="shared" si="2"/>
        <v>2.1221143015266893E-2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925</v>
      </c>
      <c r="H14" s="9" t="s">
        <v>17</v>
      </c>
      <c r="I14" s="9" t="s">
        <v>919</v>
      </c>
      <c r="J14" s="3" t="s">
        <v>2072</v>
      </c>
      <c r="K14" s="13" t="s">
        <v>926</v>
      </c>
      <c r="L14" s="14" t="s">
        <v>927</v>
      </c>
      <c r="M14" s="18">
        <f t="shared" si="3"/>
        <v>1.6516203703703658E-2</v>
      </c>
      <c r="N14">
        <f t="shared" si="4"/>
        <v>15</v>
      </c>
      <c r="P14">
        <v>12</v>
      </c>
      <c r="Q14">
        <f>COUNTIF(N:N,"12")</f>
        <v>38</v>
      </c>
      <c r="R14">
        <f t="shared" si="1"/>
        <v>26.625</v>
      </c>
      <c r="S14" s="18">
        <f t="shared" si="0"/>
        <v>2.5805616471734891E-2</v>
      </c>
      <c r="T14" s="18">
        <f t="shared" si="2"/>
        <v>2.1221143015266893E-2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1328</v>
      </c>
      <c r="H15" s="9" t="s">
        <v>17</v>
      </c>
      <c r="I15" s="9" t="s">
        <v>1329</v>
      </c>
      <c r="J15" s="3" t="s">
        <v>2072</v>
      </c>
      <c r="K15" s="13" t="s">
        <v>1330</v>
      </c>
      <c r="L15" s="14" t="s">
        <v>1331</v>
      </c>
      <c r="M15" s="18">
        <f t="shared" si="3"/>
        <v>1.9976851851851829E-2</v>
      </c>
      <c r="N15">
        <f t="shared" si="4"/>
        <v>6</v>
      </c>
      <c r="P15">
        <v>13</v>
      </c>
      <c r="Q15">
        <f>COUNTIF(N:N,"13")</f>
        <v>39</v>
      </c>
      <c r="R15">
        <f t="shared" si="1"/>
        <v>26.625</v>
      </c>
      <c r="S15" s="18">
        <f t="shared" si="0"/>
        <v>2.764808879392212E-2</v>
      </c>
      <c r="T15" s="18">
        <f t="shared" si="2"/>
        <v>2.1221143015266893E-2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1332</v>
      </c>
      <c r="H16" s="9" t="s">
        <v>17</v>
      </c>
      <c r="I16" s="9" t="s">
        <v>1329</v>
      </c>
      <c r="J16" s="3" t="s">
        <v>2072</v>
      </c>
      <c r="K16" s="13" t="s">
        <v>1333</v>
      </c>
      <c r="L16" s="14" t="s">
        <v>1334</v>
      </c>
      <c r="M16" s="18">
        <f t="shared" si="3"/>
        <v>3.5034722222222259E-2</v>
      </c>
      <c r="N16">
        <f t="shared" si="4"/>
        <v>13</v>
      </c>
      <c r="P16">
        <v>14</v>
      </c>
      <c r="Q16">
        <f>COUNTIF(N:N,"14")</f>
        <v>35</v>
      </c>
      <c r="R16">
        <f t="shared" si="1"/>
        <v>26.625</v>
      </c>
      <c r="S16" s="18">
        <f t="shared" si="0"/>
        <v>2.3865079365079356E-2</v>
      </c>
      <c r="T16" s="18">
        <f t="shared" si="2"/>
        <v>2.1221143015266893E-2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1335</v>
      </c>
      <c r="H17" s="9" t="s">
        <v>17</v>
      </c>
      <c r="I17" s="9" t="s">
        <v>1329</v>
      </c>
      <c r="J17" s="3" t="s">
        <v>2072</v>
      </c>
      <c r="K17" s="13" t="s">
        <v>1336</v>
      </c>
      <c r="L17" s="14" t="s">
        <v>1337</v>
      </c>
      <c r="M17" s="18">
        <f t="shared" si="3"/>
        <v>4.4502314814814814E-2</v>
      </c>
      <c r="N17">
        <f t="shared" si="4"/>
        <v>15</v>
      </c>
      <c r="P17">
        <v>15</v>
      </c>
      <c r="Q17">
        <f>COUNTIF(N:N,"15")</f>
        <v>27</v>
      </c>
      <c r="R17">
        <f t="shared" si="1"/>
        <v>26.625</v>
      </c>
      <c r="S17" s="18">
        <f t="shared" si="0"/>
        <v>2.6605795610425247E-2</v>
      </c>
      <c r="T17" s="18">
        <f t="shared" si="2"/>
        <v>2.1221143015266893E-2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1746</v>
      </c>
      <c r="H18" s="9" t="s">
        <v>17</v>
      </c>
      <c r="I18" s="9" t="s">
        <v>1747</v>
      </c>
      <c r="J18" s="3" t="s">
        <v>2072</v>
      </c>
      <c r="K18" s="13" t="s">
        <v>1748</v>
      </c>
      <c r="L18" s="14" t="s">
        <v>1749</v>
      </c>
      <c r="M18" s="18">
        <f t="shared" si="3"/>
        <v>1.620370370370372E-2</v>
      </c>
      <c r="N18">
        <f t="shared" si="4"/>
        <v>6</v>
      </c>
      <c r="P18">
        <v>16</v>
      </c>
      <c r="Q18">
        <f>COUNTIF(N:N,"16")</f>
        <v>17</v>
      </c>
      <c r="R18">
        <f t="shared" si="1"/>
        <v>26.625</v>
      </c>
      <c r="S18" s="18">
        <f t="shared" si="0"/>
        <v>2.2910539215686265E-2</v>
      </c>
      <c r="T18" s="18">
        <f t="shared" si="2"/>
        <v>2.1221143015266893E-2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1750</v>
      </c>
      <c r="H19" s="9" t="s">
        <v>17</v>
      </c>
      <c r="I19" s="9" t="s">
        <v>1747</v>
      </c>
      <c r="J19" s="3" t="s">
        <v>2072</v>
      </c>
      <c r="K19" s="13" t="s">
        <v>1751</v>
      </c>
      <c r="L19" s="14" t="s">
        <v>1752</v>
      </c>
      <c r="M19" s="18">
        <f t="shared" si="3"/>
        <v>1.7546296296296282E-2</v>
      </c>
      <c r="N19">
        <f t="shared" si="4"/>
        <v>8</v>
      </c>
      <c r="P19">
        <v>17</v>
      </c>
      <c r="Q19">
        <f>COUNTIF(N:N,"17")</f>
        <v>21</v>
      </c>
      <c r="R19">
        <f t="shared" si="1"/>
        <v>26.625</v>
      </c>
      <c r="S19" s="18">
        <f t="shared" si="0"/>
        <v>2.8290895061728411E-2</v>
      </c>
      <c r="T19" s="18">
        <f t="shared" si="2"/>
        <v>2.1221143015266893E-2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1753</v>
      </c>
      <c r="H20" s="9" t="s">
        <v>17</v>
      </c>
      <c r="I20" s="9" t="s">
        <v>1747</v>
      </c>
      <c r="J20" s="3" t="s">
        <v>2072</v>
      </c>
      <c r="K20" s="13" t="s">
        <v>1754</v>
      </c>
      <c r="L20" s="14" t="s">
        <v>1755</v>
      </c>
      <c r="M20" s="18">
        <f t="shared" si="3"/>
        <v>3.7280092592592573E-2</v>
      </c>
      <c r="N20">
        <f t="shared" si="4"/>
        <v>12</v>
      </c>
      <c r="P20">
        <v>18</v>
      </c>
      <c r="Q20">
        <f>COUNTIF(N:N,"18")</f>
        <v>8</v>
      </c>
      <c r="R20">
        <f t="shared" si="1"/>
        <v>26.625</v>
      </c>
      <c r="S20" s="18">
        <f t="shared" si="0"/>
        <v>2.6508969907407406E-2</v>
      </c>
      <c r="T20" s="18">
        <f t="shared" si="2"/>
        <v>2.1221143015266893E-2</v>
      </c>
    </row>
    <row r="21" spans="1:20" x14ac:dyDescent="0.25">
      <c r="A21" s="11"/>
      <c r="B21" s="12"/>
      <c r="C21" s="9" t="s">
        <v>36</v>
      </c>
      <c r="D21" s="9" t="s">
        <v>37</v>
      </c>
      <c r="E21" s="9" t="s">
        <v>37</v>
      </c>
      <c r="F21" s="9" t="s">
        <v>15</v>
      </c>
      <c r="G21" s="9" t="s">
        <v>928</v>
      </c>
      <c r="H21" s="9" t="s">
        <v>22</v>
      </c>
      <c r="I21" s="9" t="s">
        <v>919</v>
      </c>
      <c r="J21" s="3" t="s">
        <v>2072</v>
      </c>
      <c r="K21" s="13" t="s">
        <v>929</v>
      </c>
      <c r="L21" s="14" t="s">
        <v>930</v>
      </c>
      <c r="M21" s="18">
        <f t="shared" si="3"/>
        <v>2.4409722222222263E-2</v>
      </c>
      <c r="N21">
        <f t="shared" si="4"/>
        <v>12</v>
      </c>
      <c r="P21">
        <v>19</v>
      </c>
      <c r="Q21">
        <f>COUNTIF(N:N,"19")</f>
        <v>11</v>
      </c>
      <c r="R21">
        <f t="shared" si="1"/>
        <v>26.625</v>
      </c>
      <c r="S21" s="18">
        <f t="shared" si="0"/>
        <v>1.9447601010100991E-2</v>
      </c>
      <c r="T21" s="18">
        <f t="shared" si="2"/>
        <v>2.1221143015266893E-2</v>
      </c>
    </row>
    <row r="22" spans="1:20" x14ac:dyDescent="0.25">
      <c r="A22" s="11"/>
      <c r="B22" s="12"/>
      <c r="C22" s="9" t="s">
        <v>41</v>
      </c>
      <c r="D22" s="9" t="s">
        <v>42</v>
      </c>
      <c r="E22" s="9" t="s">
        <v>42</v>
      </c>
      <c r="F22" s="9" t="s">
        <v>15</v>
      </c>
      <c r="G22" s="9" t="s">
        <v>797</v>
      </c>
      <c r="H22" s="9" t="s">
        <v>17</v>
      </c>
      <c r="I22" s="9" t="s">
        <v>449</v>
      </c>
      <c r="J22" s="3" t="s">
        <v>2072</v>
      </c>
      <c r="K22" s="13" t="s">
        <v>798</v>
      </c>
      <c r="L22" s="14" t="s">
        <v>799</v>
      </c>
      <c r="M22" s="18">
        <f t="shared" si="3"/>
        <v>3.3379629629629592E-2</v>
      </c>
      <c r="N22">
        <f t="shared" si="4"/>
        <v>8</v>
      </c>
      <c r="P22">
        <v>20</v>
      </c>
      <c r="Q22">
        <f>COUNTIF(N:N,"20")</f>
        <v>17</v>
      </c>
      <c r="R22">
        <f t="shared" si="1"/>
        <v>26.625</v>
      </c>
      <c r="S22" s="18">
        <f t="shared" si="0"/>
        <v>1.6429738562091525E-2</v>
      </c>
      <c r="T22" s="18">
        <f t="shared" si="2"/>
        <v>2.1221143015266893E-2</v>
      </c>
    </row>
    <row r="23" spans="1:20" x14ac:dyDescent="0.25">
      <c r="A23" s="11"/>
      <c r="B23" s="12"/>
      <c r="C23" s="9" t="s">
        <v>472</v>
      </c>
      <c r="D23" s="9" t="s">
        <v>473</v>
      </c>
      <c r="E23" s="9" t="s">
        <v>473</v>
      </c>
      <c r="F23" s="9" t="s">
        <v>15</v>
      </c>
      <c r="G23" s="9" t="s">
        <v>800</v>
      </c>
      <c r="H23" s="9" t="s">
        <v>22</v>
      </c>
      <c r="I23" s="9" t="s">
        <v>449</v>
      </c>
      <c r="J23" s="3" t="s">
        <v>2072</v>
      </c>
      <c r="K23" s="13" t="s">
        <v>801</v>
      </c>
      <c r="L23" s="14" t="s">
        <v>802</v>
      </c>
      <c r="M23" s="18">
        <f t="shared" si="3"/>
        <v>1.8067129629629614E-2</v>
      </c>
      <c r="N23">
        <f t="shared" si="4"/>
        <v>4</v>
      </c>
      <c r="P23">
        <v>21</v>
      </c>
      <c r="Q23">
        <f>COUNTIF(N:N,"21")</f>
        <v>5</v>
      </c>
      <c r="R23">
        <f t="shared" si="1"/>
        <v>26.625</v>
      </c>
      <c r="S23" s="18">
        <f t="shared" si="0"/>
        <v>1.6756944444444422E-2</v>
      </c>
      <c r="T23" s="18">
        <f t="shared" si="2"/>
        <v>2.1221143015266893E-2</v>
      </c>
    </row>
    <row r="24" spans="1:20" x14ac:dyDescent="0.25">
      <c r="A24" s="11"/>
      <c r="B24" s="12"/>
      <c r="C24" s="9" t="s">
        <v>46</v>
      </c>
      <c r="D24" s="9" t="s">
        <v>47</v>
      </c>
      <c r="E24" s="9" t="s">
        <v>47</v>
      </c>
      <c r="F24" s="9" t="s">
        <v>15</v>
      </c>
      <c r="G24" s="10" t="s">
        <v>12</v>
      </c>
      <c r="H24" s="5"/>
      <c r="I24" s="5"/>
      <c r="J24" s="6"/>
      <c r="K24" s="7"/>
      <c r="L24" s="8"/>
      <c r="P24">
        <v>22</v>
      </c>
      <c r="Q24">
        <f>COUNTIF(N:N,"22")</f>
        <v>6</v>
      </c>
      <c r="R24">
        <f t="shared" si="1"/>
        <v>26.625</v>
      </c>
      <c r="S24" s="18">
        <f t="shared" si="0"/>
        <v>1.4868827160493814E-2</v>
      </c>
      <c r="T24" s="18">
        <f t="shared" si="2"/>
        <v>2.1221143015266893E-2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348</v>
      </c>
      <c r="H25" s="9" t="s">
        <v>17</v>
      </c>
      <c r="I25" s="9" t="s">
        <v>18</v>
      </c>
      <c r="J25" s="3" t="s">
        <v>2072</v>
      </c>
      <c r="K25" s="13" t="s">
        <v>349</v>
      </c>
      <c r="L25" s="14" t="s">
        <v>350</v>
      </c>
      <c r="M25" s="18">
        <f t="shared" si="3"/>
        <v>1.5891203703703713E-2</v>
      </c>
      <c r="N25">
        <f t="shared" si="4"/>
        <v>1</v>
      </c>
      <c r="P25">
        <v>23</v>
      </c>
      <c r="Q25">
        <f>COUNTIF(N:N,"23")</f>
        <v>8</v>
      </c>
      <c r="R25">
        <f t="shared" si="1"/>
        <v>26.625</v>
      </c>
      <c r="S25" s="18">
        <f t="shared" si="0"/>
        <v>1.3956886574074095E-2</v>
      </c>
      <c r="T25" s="18">
        <f t="shared" si="2"/>
        <v>2.1221143015266893E-2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351</v>
      </c>
      <c r="H26" s="9" t="s">
        <v>17</v>
      </c>
      <c r="I26" s="9" t="s">
        <v>18</v>
      </c>
      <c r="J26" s="3" t="s">
        <v>2072</v>
      </c>
      <c r="K26" s="13" t="s">
        <v>352</v>
      </c>
      <c r="L26" s="14" t="s">
        <v>353</v>
      </c>
      <c r="M26" s="18">
        <f t="shared" si="3"/>
        <v>1.3020833333333329E-2</v>
      </c>
      <c r="N26">
        <f t="shared" si="4"/>
        <v>2</v>
      </c>
    </row>
    <row r="27" spans="1:20" x14ac:dyDescent="0.25">
      <c r="A27" s="11"/>
      <c r="B27" s="12"/>
      <c r="C27" s="12"/>
      <c r="D27" s="12"/>
      <c r="E27" s="12"/>
      <c r="F27" s="12"/>
      <c r="G27" s="9" t="s">
        <v>354</v>
      </c>
      <c r="H27" s="9" t="s">
        <v>17</v>
      </c>
      <c r="I27" s="9" t="s">
        <v>18</v>
      </c>
      <c r="J27" s="3" t="s">
        <v>2072</v>
      </c>
      <c r="K27" s="13" t="s">
        <v>355</v>
      </c>
      <c r="L27" s="14" t="s">
        <v>356</v>
      </c>
      <c r="M27" s="18">
        <f t="shared" si="3"/>
        <v>1.9745370370370385E-2</v>
      </c>
      <c r="N27">
        <f t="shared" si="4"/>
        <v>4</v>
      </c>
    </row>
    <row r="28" spans="1:20" x14ac:dyDescent="0.25">
      <c r="A28" s="11"/>
      <c r="B28" s="12"/>
      <c r="C28" s="12"/>
      <c r="D28" s="12"/>
      <c r="E28" s="12"/>
      <c r="F28" s="12"/>
      <c r="G28" s="9" t="s">
        <v>357</v>
      </c>
      <c r="H28" s="9" t="s">
        <v>17</v>
      </c>
      <c r="I28" s="9" t="s">
        <v>18</v>
      </c>
      <c r="J28" s="3" t="s">
        <v>2072</v>
      </c>
      <c r="K28" s="13" t="s">
        <v>358</v>
      </c>
      <c r="L28" s="14" t="s">
        <v>359</v>
      </c>
      <c r="M28" s="18">
        <f t="shared" si="3"/>
        <v>1.3807870370370373E-2</v>
      </c>
      <c r="N28">
        <f t="shared" si="4"/>
        <v>4</v>
      </c>
      <c r="P28" s="13" t="s">
        <v>288</v>
      </c>
      <c r="Q28" s="17" t="s">
        <v>2080</v>
      </c>
      <c r="R28" s="18">
        <f t="shared" ref="R28:R29" si="5">Q28-P28</f>
        <v>1.199074074074058E-2</v>
      </c>
      <c r="S28">
        <f t="shared" ref="S28:S29" si="6">HOUR(P28)</f>
        <v>23</v>
      </c>
    </row>
    <row r="29" spans="1:20" x14ac:dyDescent="0.25">
      <c r="A29" s="11"/>
      <c r="B29" s="12"/>
      <c r="C29" s="12"/>
      <c r="D29" s="12"/>
      <c r="E29" s="12"/>
      <c r="F29" s="12"/>
      <c r="G29" s="9" t="s">
        <v>360</v>
      </c>
      <c r="H29" s="9" t="s">
        <v>17</v>
      </c>
      <c r="I29" s="9" t="s">
        <v>18</v>
      </c>
      <c r="J29" s="3" t="s">
        <v>2072</v>
      </c>
      <c r="K29" s="13" t="s">
        <v>361</v>
      </c>
      <c r="L29" s="14" t="s">
        <v>362</v>
      </c>
      <c r="M29" s="18">
        <f t="shared" si="3"/>
        <v>3.4293981481481495E-2</v>
      </c>
      <c r="N29">
        <f t="shared" si="4"/>
        <v>6</v>
      </c>
      <c r="P29" s="13" t="s">
        <v>121</v>
      </c>
      <c r="Q29" s="14" t="s">
        <v>122</v>
      </c>
      <c r="R29" s="18">
        <f t="shared" si="5"/>
        <v>1.0208333333333375E-2</v>
      </c>
      <c r="S29">
        <f t="shared" si="6"/>
        <v>23</v>
      </c>
    </row>
    <row r="30" spans="1:20" x14ac:dyDescent="0.25">
      <c r="A30" s="11"/>
      <c r="B30" s="12"/>
      <c r="C30" s="12"/>
      <c r="D30" s="12"/>
      <c r="E30" s="12"/>
      <c r="F30" s="12"/>
      <c r="G30" s="9" t="s">
        <v>363</v>
      </c>
      <c r="H30" s="9" t="s">
        <v>17</v>
      </c>
      <c r="I30" s="9" t="s">
        <v>18</v>
      </c>
      <c r="J30" s="3" t="s">
        <v>2072</v>
      </c>
      <c r="K30" s="13" t="s">
        <v>364</v>
      </c>
      <c r="L30" s="14" t="s">
        <v>365</v>
      </c>
      <c r="M30" s="18">
        <f t="shared" si="3"/>
        <v>2.2233796296296182E-2</v>
      </c>
      <c r="N30">
        <f t="shared" si="4"/>
        <v>19</v>
      </c>
      <c r="P30" s="20"/>
      <c r="Q30" s="20"/>
      <c r="R30" s="20"/>
      <c r="S30" s="20"/>
    </row>
    <row r="31" spans="1:20" x14ac:dyDescent="0.25">
      <c r="A31" s="11"/>
      <c r="B31" s="12"/>
      <c r="C31" s="12"/>
      <c r="D31" s="12"/>
      <c r="E31" s="12"/>
      <c r="F31" s="12"/>
      <c r="G31" s="9" t="s">
        <v>803</v>
      </c>
      <c r="H31" s="9" t="s">
        <v>17</v>
      </c>
      <c r="I31" s="9" t="s">
        <v>449</v>
      </c>
      <c r="J31" s="3" t="s">
        <v>2072</v>
      </c>
      <c r="K31" s="13" t="s">
        <v>804</v>
      </c>
      <c r="L31" s="14" t="s">
        <v>805</v>
      </c>
      <c r="M31" s="18">
        <f t="shared" si="3"/>
        <v>1.861111111111112E-2</v>
      </c>
      <c r="N31">
        <f t="shared" si="4"/>
        <v>1</v>
      </c>
      <c r="P31" s="13" t="s">
        <v>539</v>
      </c>
      <c r="Q31" s="17" t="s">
        <v>540</v>
      </c>
      <c r="R31" s="18">
        <f t="shared" ref="R31:R32" si="7">Q31-P31</f>
        <v>1.263888888888889E-2</v>
      </c>
      <c r="S31">
        <v>0</v>
      </c>
    </row>
    <row r="32" spans="1:20" x14ac:dyDescent="0.25">
      <c r="A32" s="11"/>
      <c r="B32" s="12"/>
      <c r="C32" s="12"/>
      <c r="D32" s="12"/>
      <c r="E32" s="12"/>
      <c r="F32" s="12"/>
      <c r="G32" s="9" t="s">
        <v>806</v>
      </c>
      <c r="H32" s="9" t="s">
        <v>17</v>
      </c>
      <c r="I32" s="9" t="s">
        <v>449</v>
      </c>
      <c r="J32" s="3" t="s">
        <v>2072</v>
      </c>
      <c r="K32" s="13" t="s">
        <v>807</v>
      </c>
      <c r="L32" s="14" t="s">
        <v>808</v>
      </c>
      <c r="M32" s="18">
        <f t="shared" si="3"/>
        <v>1.4583333333333337E-2</v>
      </c>
      <c r="N32">
        <f t="shared" si="4"/>
        <v>3</v>
      </c>
      <c r="P32" s="13" t="s">
        <v>774</v>
      </c>
      <c r="Q32" s="14" t="s">
        <v>775</v>
      </c>
      <c r="R32" s="18">
        <f t="shared" si="7"/>
        <v>1.6296296296296295E-2</v>
      </c>
      <c r="S32">
        <v>0</v>
      </c>
    </row>
    <row r="33" spans="1:19" x14ac:dyDescent="0.25">
      <c r="A33" s="11"/>
      <c r="B33" s="12"/>
      <c r="C33" s="12"/>
      <c r="D33" s="12"/>
      <c r="E33" s="12"/>
      <c r="F33" s="12"/>
      <c r="G33" s="9" t="s">
        <v>809</v>
      </c>
      <c r="H33" s="9" t="s">
        <v>17</v>
      </c>
      <c r="I33" s="9" t="s">
        <v>449</v>
      </c>
      <c r="J33" s="3" t="s">
        <v>2072</v>
      </c>
      <c r="K33" s="13" t="s">
        <v>810</v>
      </c>
      <c r="L33" s="14" t="s">
        <v>811</v>
      </c>
      <c r="M33" s="18">
        <f t="shared" si="3"/>
        <v>2.0335648148148144E-2</v>
      </c>
      <c r="N33">
        <f t="shared" si="4"/>
        <v>3</v>
      </c>
      <c r="P33" s="13"/>
      <c r="Q33" s="14"/>
      <c r="R33" s="18"/>
    </row>
    <row r="34" spans="1:19" x14ac:dyDescent="0.25">
      <c r="A34" s="11"/>
      <c r="B34" s="12"/>
      <c r="C34" s="12"/>
      <c r="D34" s="12"/>
      <c r="E34" s="12"/>
      <c r="F34" s="12"/>
      <c r="G34" s="9" t="s">
        <v>812</v>
      </c>
      <c r="H34" s="9" t="s">
        <v>17</v>
      </c>
      <c r="I34" s="9" t="s">
        <v>449</v>
      </c>
      <c r="J34" s="3" t="s">
        <v>2072</v>
      </c>
      <c r="K34" s="13" t="s">
        <v>813</v>
      </c>
      <c r="L34" s="14" t="s">
        <v>814</v>
      </c>
      <c r="M34" s="18">
        <f t="shared" si="3"/>
        <v>1.6967592592592562E-2</v>
      </c>
      <c r="N34">
        <f t="shared" si="4"/>
        <v>3</v>
      </c>
      <c r="P34" s="13" t="s">
        <v>738</v>
      </c>
      <c r="Q34" s="14" t="s">
        <v>739</v>
      </c>
      <c r="R34" s="18">
        <f t="shared" ref="R34" si="8">Q34-P34</f>
        <v>1.1689814814814792E-2</v>
      </c>
      <c r="S34">
        <f t="shared" ref="S34" si="9">HOUR(P34)</f>
        <v>23</v>
      </c>
    </row>
    <row r="35" spans="1:19" x14ac:dyDescent="0.25">
      <c r="A35" s="11"/>
      <c r="B35" s="12"/>
      <c r="C35" s="12"/>
      <c r="D35" s="12"/>
      <c r="E35" s="12"/>
      <c r="F35" s="12"/>
      <c r="G35" s="9" t="s">
        <v>815</v>
      </c>
      <c r="H35" s="9" t="s">
        <v>17</v>
      </c>
      <c r="I35" s="9" t="s">
        <v>449</v>
      </c>
      <c r="J35" s="3" t="s">
        <v>2072</v>
      </c>
      <c r="K35" s="13" t="s">
        <v>816</v>
      </c>
      <c r="L35" s="14" t="s">
        <v>817</v>
      </c>
      <c r="M35" s="18">
        <f t="shared" si="3"/>
        <v>1.6030092592592582E-2</v>
      </c>
      <c r="N35">
        <f t="shared" si="4"/>
        <v>4</v>
      </c>
      <c r="P35" s="20"/>
      <c r="Q35" s="20"/>
      <c r="R35" s="20"/>
      <c r="S35" s="20"/>
    </row>
    <row r="36" spans="1:19" x14ac:dyDescent="0.25">
      <c r="A36" s="11"/>
      <c r="B36" s="12"/>
      <c r="C36" s="12"/>
      <c r="D36" s="12"/>
      <c r="E36" s="12"/>
      <c r="F36" s="12"/>
      <c r="G36" s="9" t="s">
        <v>818</v>
      </c>
      <c r="H36" s="9" t="s">
        <v>17</v>
      </c>
      <c r="I36" s="9" t="s">
        <v>449</v>
      </c>
      <c r="J36" s="3" t="s">
        <v>2072</v>
      </c>
      <c r="K36" s="13" t="s">
        <v>819</v>
      </c>
      <c r="L36" s="14" t="s">
        <v>820</v>
      </c>
      <c r="M36" s="18">
        <f t="shared" si="3"/>
        <v>2.5474537037037059E-2</v>
      </c>
      <c r="N36">
        <f t="shared" si="4"/>
        <v>4</v>
      </c>
      <c r="P36" s="13" t="s">
        <v>1252</v>
      </c>
      <c r="Q36" s="17" t="s">
        <v>2081</v>
      </c>
      <c r="R36" s="18">
        <f t="shared" ref="R36" si="10">Q36-P36</f>
        <v>1.6284722222222325E-2</v>
      </c>
      <c r="S36">
        <f t="shared" ref="S36" si="11">HOUR(P36)</f>
        <v>23</v>
      </c>
    </row>
    <row r="37" spans="1:19" x14ac:dyDescent="0.25">
      <c r="A37" s="11"/>
      <c r="B37" s="12"/>
      <c r="C37" s="12"/>
      <c r="D37" s="12"/>
      <c r="E37" s="12"/>
      <c r="F37" s="12"/>
      <c r="G37" s="9" t="s">
        <v>821</v>
      </c>
      <c r="H37" s="9" t="s">
        <v>17</v>
      </c>
      <c r="I37" s="9" t="s">
        <v>449</v>
      </c>
      <c r="J37" s="3" t="s">
        <v>2072</v>
      </c>
      <c r="K37" s="13" t="s">
        <v>822</v>
      </c>
      <c r="L37" s="14" t="s">
        <v>823</v>
      </c>
      <c r="M37" s="18">
        <f t="shared" si="3"/>
        <v>1.8750000000000017E-2</v>
      </c>
      <c r="N37">
        <f t="shared" si="4"/>
        <v>5</v>
      </c>
      <c r="P37" s="20"/>
      <c r="Q37" s="20"/>
      <c r="R37" s="20"/>
      <c r="S37" s="20"/>
    </row>
    <row r="38" spans="1:19" x14ac:dyDescent="0.25">
      <c r="A38" s="11"/>
      <c r="B38" s="12"/>
      <c r="C38" s="12"/>
      <c r="D38" s="12"/>
      <c r="E38" s="12"/>
      <c r="F38" s="12"/>
      <c r="G38" s="9" t="s">
        <v>824</v>
      </c>
      <c r="H38" s="9" t="s">
        <v>17</v>
      </c>
      <c r="I38" s="9" t="s">
        <v>449</v>
      </c>
      <c r="J38" s="3" t="s">
        <v>2072</v>
      </c>
      <c r="K38" s="13" t="s">
        <v>825</v>
      </c>
      <c r="L38" s="14" t="s">
        <v>826</v>
      </c>
      <c r="M38" s="18">
        <f t="shared" si="3"/>
        <v>2.4108796296296253E-2</v>
      </c>
      <c r="N38">
        <f t="shared" si="4"/>
        <v>19</v>
      </c>
      <c r="P38" s="13" t="s">
        <v>1488</v>
      </c>
      <c r="Q38" s="14" t="s">
        <v>1489</v>
      </c>
      <c r="R38" s="18">
        <f t="shared" ref="R38" si="12">Q38-P38</f>
        <v>1.0636574074074076E-2</v>
      </c>
      <c r="S38">
        <v>0</v>
      </c>
    </row>
    <row r="39" spans="1:19" x14ac:dyDescent="0.25">
      <c r="A39" s="11"/>
      <c r="B39" s="12"/>
      <c r="C39" s="12"/>
      <c r="D39" s="12"/>
      <c r="E39" s="12"/>
      <c r="F39" s="12"/>
      <c r="G39" s="9" t="s">
        <v>827</v>
      </c>
      <c r="H39" s="9" t="s">
        <v>17</v>
      </c>
      <c r="I39" s="9" t="s">
        <v>449</v>
      </c>
      <c r="J39" s="3" t="s">
        <v>2072</v>
      </c>
      <c r="K39" s="13" t="s">
        <v>828</v>
      </c>
      <c r="L39" s="14" t="s">
        <v>829</v>
      </c>
      <c r="M39" s="18">
        <f t="shared" si="3"/>
        <v>1.7106481481481639E-2</v>
      </c>
      <c r="N39">
        <f t="shared" si="4"/>
        <v>20</v>
      </c>
    </row>
    <row r="40" spans="1:19" x14ac:dyDescent="0.25">
      <c r="A40" s="11"/>
      <c r="B40" s="12"/>
      <c r="C40" s="12"/>
      <c r="D40" s="12"/>
      <c r="E40" s="12"/>
      <c r="F40" s="12"/>
      <c r="G40" s="9" t="s">
        <v>931</v>
      </c>
      <c r="H40" s="9" t="s">
        <v>17</v>
      </c>
      <c r="I40" s="9" t="s">
        <v>919</v>
      </c>
      <c r="J40" s="3" t="s">
        <v>2072</v>
      </c>
      <c r="K40" s="13" t="s">
        <v>932</v>
      </c>
      <c r="L40" s="14" t="s">
        <v>933</v>
      </c>
      <c r="M40" s="18">
        <f t="shared" si="3"/>
        <v>2.085648148148149E-2</v>
      </c>
      <c r="N40">
        <f t="shared" si="4"/>
        <v>1</v>
      </c>
      <c r="P40" s="13" t="s">
        <v>1462</v>
      </c>
      <c r="Q40" s="17" t="s">
        <v>2082</v>
      </c>
      <c r="R40" s="18">
        <f t="shared" ref="R40:R41" si="13">Q40-P40</f>
        <v>1.534722222222229E-2</v>
      </c>
      <c r="S40">
        <f t="shared" ref="S40:S41" si="14">HOUR(P40)</f>
        <v>23</v>
      </c>
    </row>
    <row r="41" spans="1:19" x14ac:dyDescent="0.25">
      <c r="A41" s="11"/>
      <c r="B41" s="12"/>
      <c r="C41" s="12"/>
      <c r="D41" s="12"/>
      <c r="E41" s="12"/>
      <c r="F41" s="12"/>
      <c r="G41" s="9" t="s">
        <v>934</v>
      </c>
      <c r="H41" s="9" t="s">
        <v>17</v>
      </c>
      <c r="I41" s="9" t="s">
        <v>919</v>
      </c>
      <c r="J41" s="3" t="s">
        <v>2072</v>
      </c>
      <c r="K41" s="13" t="s">
        <v>935</v>
      </c>
      <c r="L41" s="14" t="s">
        <v>936</v>
      </c>
      <c r="M41" s="18">
        <f t="shared" si="3"/>
        <v>1.3437499999999991E-2</v>
      </c>
      <c r="N41">
        <f t="shared" si="4"/>
        <v>2</v>
      </c>
      <c r="P41" s="13" t="s">
        <v>1655</v>
      </c>
      <c r="Q41" s="14" t="s">
        <v>1656</v>
      </c>
      <c r="R41" s="18">
        <f t="shared" si="13"/>
        <v>1.6400462962963047E-2</v>
      </c>
      <c r="S41">
        <f t="shared" si="14"/>
        <v>23</v>
      </c>
    </row>
    <row r="42" spans="1:19" x14ac:dyDescent="0.25">
      <c r="A42" s="11"/>
      <c r="B42" s="12"/>
      <c r="C42" s="12"/>
      <c r="D42" s="12"/>
      <c r="E42" s="12"/>
      <c r="F42" s="12"/>
      <c r="G42" s="9" t="s">
        <v>937</v>
      </c>
      <c r="H42" s="9" t="s">
        <v>17</v>
      </c>
      <c r="I42" s="9" t="s">
        <v>919</v>
      </c>
      <c r="J42" s="3" t="s">
        <v>2072</v>
      </c>
      <c r="K42" s="13" t="s">
        <v>938</v>
      </c>
      <c r="L42" s="14" t="s">
        <v>939</v>
      </c>
      <c r="M42" s="18">
        <f t="shared" si="3"/>
        <v>1.4074074074074072E-2</v>
      </c>
      <c r="N42">
        <f t="shared" si="4"/>
        <v>3</v>
      </c>
      <c r="P42" s="20"/>
      <c r="Q42" s="20"/>
      <c r="R42" s="20"/>
      <c r="S42" s="20"/>
    </row>
    <row r="43" spans="1:19" x14ac:dyDescent="0.25">
      <c r="A43" s="11"/>
      <c r="B43" s="12"/>
      <c r="C43" s="12"/>
      <c r="D43" s="12"/>
      <c r="E43" s="12"/>
      <c r="F43" s="12"/>
      <c r="G43" s="9" t="s">
        <v>940</v>
      </c>
      <c r="H43" s="9" t="s">
        <v>17</v>
      </c>
      <c r="I43" s="9" t="s">
        <v>919</v>
      </c>
      <c r="J43" s="3" t="s">
        <v>2072</v>
      </c>
      <c r="K43" s="13" t="s">
        <v>941</v>
      </c>
      <c r="L43" s="14" t="s">
        <v>942</v>
      </c>
      <c r="M43" s="18">
        <f t="shared" si="3"/>
        <v>1.4988425925925947E-2</v>
      </c>
      <c r="N43">
        <f t="shared" si="4"/>
        <v>4</v>
      </c>
      <c r="P43" s="13" t="s">
        <v>2002</v>
      </c>
      <c r="Q43" s="17" t="s">
        <v>2003</v>
      </c>
      <c r="R43" s="18">
        <f t="shared" ref="R43" si="15">Q43-P43</f>
        <v>1.7615740740740737E-2</v>
      </c>
      <c r="S43">
        <v>0</v>
      </c>
    </row>
    <row r="44" spans="1:19" x14ac:dyDescent="0.25">
      <c r="A44" s="11"/>
      <c r="B44" s="12"/>
      <c r="C44" s="12"/>
      <c r="D44" s="12"/>
      <c r="E44" s="12"/>
      <c r="F44" s="12"/>
      <c r="G44" s="9" t="s">
        <v>943</v>
      </c>
      <c r="H44" s="9" t="s">
        <v>17</v>
      </c>
      <c r="I44" s="9" t="s">
        <v>919</v>
      </c>
      <c r="J44" s="3" t="s">
        <v>2072</v>
      </c>
      <c r="K44" s="13" t="s">
        <v>944</v>
      </c>
      <c r="L44" s="14" t="s">
        <v>945</v>
      </c>
      <c r="M44" s="18">
        <f t="shared" si="3"/>
        <v>1.9918981481481496E-2</v>
      </c>
      <c r="N44">
        <f t="shared" si="4"/>
        <v>4</v>
      </c>
      <c r="P44" s="20"/>
      <c r="Q44" s="20"/>
      <c r="R44" s="20"/>
      <c r="S44" s="20"/>
    </row>
    <row r="45" spans="1:19" x14ac:dyDescent="0.25">
      <c r="A45" s="11"/>
      <c r="B45" s="12"/>
      <c r="C45" s="12"/>
      <c r="D45" s="12"/>
      <c r="E45" s="12"/>
      <c r="F45" s="12"/>
      <c r="G45" s="9" t="s">
        <v>946</v>
      </c>
      <c r="H45" s="9" t="s">
        <v>17</v>
      </c>
      <c r="I45" s="9" t="s">
        <v>919</v>
      </c>
      <c r="J45" s="3" t="s">
        <v>2072</v>
      </c>
      <c r="K45" s="13" t="s">
        <v>801</v>
      </c>
      <c r="L45" s="14" t="s">
        <v>947</v>
      </c>
      <c r="M45" s="18">
        <f t="shared" si="3"/>
        <v>3.3275462962962965E-2</v>
      </c>
      <c r="N45">
        <f t="shared" si="4"/>
        <v>4</v>
      </c>
      <c r="P45" s="13" t="s">
        <v>2038</v>
      </c>
      <c r="Q45" s="17" t="s">
        <v>2083</v>
      </c>
      <c r="R45" s="18">
        <f t="shared" ref="R45:R46" si="16">Q45-P45</f>
        <v>1.7222222222222361E-2</v>
      </c>
      <c r="S45">
        <f t="shared" ref="S45:S46" si="17">HOUR(P45)</f>
        <v>23</v>
      </c>
    </row>
    <row r="46" spans="1:19" x14ac:dyDescent="0.25">
      <c r="A46" s="11"/>
      <c r="B46" s="12"/>
      <c r="C46" s="12"/>
      <c r="D46" s="12"/>
      <c r="E46" s="12"/>
      <c r="F46" s="12"/>
      <c r="G46" s="9" t="s">
        <v>948</v>
      </c>
      <c r="H46" s="9" t="s">
        <v>17</v>
      </c>
      <c r="I46" s="9" t="s">
        <v>919</v>
      </c>
      <c r="J46" s="3" t="s">
        <v>2072</v>
      </c>
      <c r="K46" s="13" t="s">
        <v>949</v>
      </c>
      <c r="L46" s="14" t="s">
        <v>950</v>
      </c>
      <c r="M46" s="18">
        <f t="shared" si="3"/>
        <v>1.4837962962962914E-2</v>
      </c>
      <c r="N46">
        <f t="shared" si="4"/>
        <v>19</v>
      </c>
      <c r="P46" s="13" t="s">
        <v>2043</v>
      </c>
      <c r="Q46" s="14" t="s">
        <v>2044</v>
      </c>
      <c r="R46" s="18">
        <f t="shared" si="16"/>
        <v>1.2511574074073994E-2</v>
      </c>
      <c r="S46">
        <f t="shared" si="17"/>
        <v>23</v>
      </c>
    </row>
    <row r="47" spans="1:19" x14ac:dyDescent="0.25">
      <c r="A47" s="11"/>
      <c r="B47" s="12"/>
      <c r="C47" s="12"/>
      <c r="D47" s="12"/>
      <c r="E47" s="12"/>
      <c r="F47" s="12"/>
      <c r="G47" s="9" t="s">
        <v>951</v>
      </c>
      <c r="H47" s="9" t="s">
        <v>17</v>
      </c>
      <c r="I47" s="9" t="s">
        <v>919</v>
      </c>
      <c r="J47" s="3" t="s">
        <v>2072</v>
      </c>
      <c r="K47" s="13" t="s">
        <v>952</v>
      </c>
      <c r="L47" s="14" t="s">
        <v>953</v>
      </c>
      <c r="M47" s="18">
        <f t="shared" si="3"/>
        <v>1.5486111111111089E-2</v>
      </c>
      <c r="N47">
        <f t="shared" si="4"/>
        <v>20</v>
      </c>
    </row>
    <row r="48" spans="1:19" x14ac:dyDescent="0.25">
      <c r="A48" s="11"/>
      <c r="B48" s="12"/>
      <c r="C48" s="12"/>
      <c r="D48" s="12"/>
      <c r="E48" s="12"/>
      <c r="F48" s="12"/>
      <c r="G48" s="9" t="s">
        <v>1338</v>
      </c>
      <c r="H48" s="9" t="s">
        <v>17</v>
      </c>
      <c r="I48" s="9" t="s">
        <v>1329</v>
      </c>
      <c r="J48" s="3" t="s">
        <v>2072</v>
      </c>
      <c r="K48" s="13" t="s">
        <v>1339</v>
      </c>
      <c r="L48" s="14" t="s">
        <v>1340</v>
      </c>
      <c r="M48" s="18">
        <f t="shared" si="3"/>
        <v>1.3483796296296285E-2</v>
      </c>
      <c r="N48">
        <f t="shared" si="4"/>
        <v>2</v>
      </c>
    </row>
    <row r="49" spans="1:14" x14ac:dyDescent="0.25">
      <c r="A49" s="11"/>
      <c r="B49" s="12"/>
      <c r="C49" s="12"/>
      <c r="D49" s="12"/>
      <c r="E49" s="12"/>
      <c r="F49" s="12"/>
      <c r="G49" s="9" t="s">
        <v>1341</v>
      </c>
      <c r="H49" s="9" t="s">
        <v>17</v>
      </c>
      <c r="I49" s="9" t="s">
        <v>1329</v>
      </c>
      <c r="J49" s="3" t="s">
        <v>2072</v>
      </c>
      <c r="K49" s="13" t="s">
        <v>1342</v>
      </c>
      <c r="L49" s="14" t="s">
        <v>1343</v>
      </c>
      <c r="M49" s="18">
        <f t="shared" si="3"/>
        <v>2.2141203703703732E-2</v>
      </c>
      <c r="N49">
        <f t="shared" si="4"/>
        <v>4</v>
      </c>
    </row>
    <row r="50" spans="1:14" x14ac:dyDescent="0.25">
      <c r="A50" s="11"/>
      <c r="B50" s="12"/>
      <c r="C50" s="12"/>
      <c r="D50" s="12"/>
      <c r="E50" s="12"/>
      <c r="F50" s="12"/>
      <c r="G50" s="9" t="s">
        <v>1344</v>
      </c>
      <c r="H50" s="9" t="s">
        <v>17</v>
      </c>
      <c r="I50" s="9" t="s">
        <v>1329</v>
      </c>
      <c r="J50" s="3" t="s">
        <v>2072</v>
      </c>
      <c r="K50" s="13" t="s">
        <v>1345</v>
      </c>
      <c r="L50" s="14" t="s">
        <v>1346</v>
      </c>
      <c r="M50" s="18">
        <f t="shared" si="3"/>
        <v>2.4108796296296281E-2</v>
      </c>
      <c r="N50">
        <f t="shared" si="4"/>
        <v>5</v>
      </c>
    </row>
    <row r="51" spans="1:14" x14ac:dyDescent="0.25">
      <c r="A51" s="11"/>
      <c r="B51" s="12"/>
      <c r="C51" s="12"/>
      <c r="D51" s="12"/>
      <c r="E51" s="12"/>
      <c r="F51" s="12"/>
      <c r="G51" s="9" t="s">
        <v>2033</v>
      </c>
      <c r="H51" s="9" t="s">
        <v>17</v>
      </c>
      <c r="I51" s="9" t="s">
        <v>2034</v>
      </c>
      <c r="J51" s="3" t="s">
        <v>2072</v>
      </c>
      <c r="K51" s="13" t="s">
        <v>2035</v>
      </c>
      <c r="L51" s="14" t="s">
        <v>2036</v>
      </c>
      <c r="M51" s="18">
        <f t="shared" si="3"/>
        <v>1.1921296296296346E-2</v>
      </c>
      <c r="N51">
        <f t="shared" si="4"/>
        <v>19</v>
      </c>
    </row>
    <row r="52" spans="1:14" x14ac:dyDescent="0.25">
      <c r="A52" s="11"/>
      <c r="B52" s="12"/>
      <c r="C52" s="12"/>
      <c r="D52" s="12"/>
      <c r="E52" s="12"/>
      <c r="F52" s="12"/>
      <c r="G52" s="9" t="s">
        <v>2037</v>
      </c>
      <c r="H52" s="9" t="s">
        <v>17</v>
      </c>
      <c r="I52" s="9" t="s">
        <v>2034</v>
      </c>
      <c r="J52" s="3" t="s">
        <v>2072</v>
      </c>
      <c r="K52" s="13" t="s">
        <v>2038</v>
      </c>
      <c r="L52" s="17" t="s">
        <v>2083</v>
      </c>
      <c r="M52" s="18">
        <f t="shared" si="3"/>
        <v>1.7222222222222361E-2</v>
      </c>
      <c r="N52">
        <f t="shared" si="4"/>
        <v>23</v>
      </c>
    </row>
    <row r="53" spans="1:14" x14ac:dyDescent="0.25">
      <c r="A53" s="11"/>
      <c r="B53" s="12"/>
      <c r="C53" s="9" t="s">
        <v>954</v>
      </c>
      <c r="D53" s="9" t="s">
        <v>955</v>
      </c>
      <c r="E53" s="9" t="s">
        <v>955</v>
      </c>
      <c r="F53" s="9" t="s">
        <v>15</v>
      </c>
      <c r="G53" s="9" t="s">
        <v>956</v>
      </c>
      <c r="H53" s="9" t="s">
        <v>22</v>
      </c>
      <c r="I53" s="9" t="s">
        <v>919</v>
      </c>
      <c r="J53" s="3" t="s">
        <v>2072</v>
      </c>
      <c r="K53" s="13" t="s">
        <v>957</v>
      </c>
      <c r="L53" s="14" t="s">
        <v>958</v>
      </c>
      <c r="M53" s="18">
        <f t="shared" si="3"/>
        <v>1.8749999999999989E-2</v>
      </c>
      <c r="N53">
        <f t="shared" si="4"/>
        <v>7</v>
      </c>
    </row>
    <row r="54" spans="1:14" x14ac:dyDescent="0.25">
      <c r="A54" s="11"/>
      <c r="B54" s="12"/>
      <c r="C54" s="9" t="s">
        <v>55</v>
      </c>
      <c r="D54" s="9" t="s">
        <v>56</v>
      </c>
      <c r="E54" s="9" t="s">
        <v>56</v>
      </c>
      <c r="F54" s="9" t="s">
        <v>15</v>
      </c>
      <c r="G54" s="10" t="s">
        <v>12</v>
      </c>
      <c r="H54" s="5"/>
      <c r="I54" s="5"/>
      <c r="J54" s="6"/>
      <c r="K54" s="7"/>
      <c r="L54" s="8"/>
    </row>
    <row r="55" spans="1:14" x14ac:dyDescent="0.25">
      <c r="A55" s="11"/>
      <c r="B55" s="12"/>
      <c r="C55" s="12"/>
      <c r="D55" s="12"/>
      <c r="E55" s="12"/>
      <c r="F55" s="12"/>
      <c r="G55" s="9" t="s">
        <v>366</v>
      </c>
      <c r="H55" s="9" t="s">
        <v>17</v>
      </c>
      <c r="I55" s="9" t="s">
        <v>18</v>
      </c>
      <c r="J55" s="3" t="s">
        <v>2072</v>
      </c>
      <c r="K55" s="13" t="s">
        <v>367</v>
      </c>
      <c r="L55" s="14" t="s">
        <v>368</v>
      </c>
      <c r="M55" s="18">
        <f t="shared" si="3"/>
        <v>2.1944444444444433E-2</v>
      </c>
      <c r="N55">
        <f t="shared" si="4"/>
        <v>10</v>
      </c>
    </row>
    <row r="56" spans="1:14" x14ac:dyDescent="0.25">
      <c r="A56" s="11"/>
      <c r="B56" s="12"/>
      <c r="C56" s="12"/>
      <c r="D56" s="12"/>
      <c r="E56" s="12"/>
      <c r="F56" s="12"/>
      <c r="G56" s="9" t="s">
        <v>369</v>
      </c>
      <c r="H56" s="9" t="s">
        <v>17</v>
      </c>
      <c r="I56" s="9" t="s">
        <v>18</v>
      </c>
      <c r="J56" s="3" t="s">
        <v>2072</v>
      </c>
      <c r="K56" s="13" t="s">
        <v>370</v>
      </c>
      <c r="L56" s="14" t="s">
        <v>371</v>
      </c>
      <c r="M56" s="18">
        <f t="shared" si="3"/>
        <v>3.2222222222222263E-2</v>
      </c>
      <c r="N56">
        <f t="shared" si="4"/>
        <v>13</v>
      </c>
    </row>
    <row r="57" spans="1:14" x14ac:dyDescent="0.25">
      <c r="A57" s="11"/>
      <c r="B57" s="12"/>
      <c r="C57" s="12"/>
      <c r="D57" s="12"/>
      <c r="E57" s="12"/>
      <c r="F57" s="12"/>
      <c r="G57" s="9" t="s">
        <v>830</v>
      </c>
      <c r="H57" s="9" t="s">
        <v>17</v>
      </c>
      <c r="I57" s="9" t="s">
        <v>449</v>
      </c>
      <c r="J57" s="3" t="s">
        <v>2072</v>
      </c>
      <c r="K57" s="13" t="s">
        <v>831</v>
      </c>
      <c r="L57" s="14" t="s">
        <v>832</v>
      </c>
      <c r="M57" s="18">
        <f t="shared" si="3"/>
        <v>3.521990740740738E-2</v>
      </c>
      <c r="N57">
        <f t="shared" si="4"/>
        <v>6</v>
      </c>
    </row>
    <row r="58" spans="1:14" x14ac:dyDescent="0.25">
      <c r="A58" s="11"/>
      <c r="B58" s="12"/>
      <c r="C58" s="12"/>
      <c r="D58" s="12"/>
      <c r="E58" s="12"/>
      <c r="F58" s="12"/>
      <c r="G58" s="9" t="s">
        <v>833</v>
      </c>
      <c r="H58" s="9" t="s">
        <v>17</v>
      </c>
      <c r="I58" s="9" t="s">
        <v>449</v>
      </c>
      <c r="J58" s="3" t="s">
        <v>2072</v>
      </c>
      <c r="K58" s="13" t="s">
        <v>834</v>
      </c>
      <c r="L58" s="14" t="s">
        <v>835</v>
      </c>
      <c r="M58" s="18">
        <f t="shared" si="3"/>
        <v>3.9849537037036975E-2</v>
      </c>
      <c r="N58">
        <f t="shared" si="4"/>
        <v>9</v>
      </c>
    </row>
    <row r="59" spans="1:14" x14ac:dyDescent="0.25">
      <c r="A59" s="11"/>
      <c r="B59" s="12"/>
      <c r="C59" s="12"/>
      <c r="D59" s="12"/>
      <c r="E59" s="12"/>
      <c r="F59" s="12"/>
      <c r="G59" s="9" t="s">
        <v>836</v>
      </c>
      <c r="H59" s="9" t="s">
        <v>17</v>
      </c>
      <c r="I59" s="9" t="s">
        <v>449</v>
      </c>
      <c r="J59" s="3" t="s">
        <v>2072</v>
      </c>
      <c r="K59" s="13" t="s">
        <v>837</v>
      </c>
      <c r="L59" s="14" t="s">
        <v>838</v>
      </c>
      <c r="M59" s="18">
        <f t="shared" si="3"/>
        <v>3.7094907407407507E-2</v>
      </c>
      <c r="N59">
        <f t="shared" si="4"/>
        <v>18</v>
      </c>
    </row>
    <row r="60" spans="1:14" x14ac:dyDescent="0.25">
      <c r="A60" s="11"/>
      <c r="B60" s="12"/>
      <c r="C60" s="12"/>
      <c r="D60" s="12"/>
      <c r="E60" s="12"/>
      <c r="F60" s="12"/>
      <c r="G60" s="9" t="s">
        <v>839</v>
      </c>
      <c r="H60" s="9" t="s">
        <v>17</v>
      </c>
      <c r="I60" s="9" t="s">
        <v>449</v>
      </c>
      <c r="J60" s="3" t="s">
        <v>2072</v>
      </c>
      <c r="K60" s="13" t="s">
        <v>840</v>
      </c>
      <c r="L60" s="14" t="s">
        <v>841</v>
      </c>
      <c r="M60" s="18">
        <f t="shared" si="3"/>
        <v>4.6018518518518459E-2</v>
      </c>
      <c r="N60">
        <f t="shared" si="4"/>
        <v>18</v>
      </c>
    </row>
    <row r="61" spans="1:14" x14ac:dyDescent="0.25">
      <c r="A61" s="11"/>
      <c r="B61" s="12"/>
      <c r="C61" s="12"/>
      <c r="D61" s="12"/>
      <c r="E61" s="12"/>
      <c r="F61" s="12"/>
      <c r="G61" s="9" t="s">
        <v>842</v>
      </c>
      <c r="H61" s="9" t="s">
        <v>17</v>
      </c>
      <c r="I61" s="9" t="s">
        <v>449</v>
      </c>
      <c r="J61" s="3" t="s">
        <v>2072</v>
      </c>
      <c r="K61" s="13" t="s">
        <v>843</v>
      </c>
      <c r="L61" s="14" t="s">
        <v>844</v>
      </c>
      <c r="M61" s="18">
        <f t="shared" si="3"/>
        <v>4.5694444444444482E-2</v>
      </c>
      <c r="N61">
        <f t="shared" si="4"/>
        <v>13</v>
      </c>
    </row>
    <row r="62" spans="1:14" x14ac:dyDescent="0.25">
      <c r="A62" s="11"/>
      <c r="B62" s="12"/>
      <c r="C62" s="12"/>
      <c r="D62" s="12"/>
      <c r="E62" s="12"/>
      <c r="F62" s="12"/>
      <c r="G62" s="9" t="s">
        <v>959</v>
      </c>
      <c r="H62" s="9" t="s">
        <v>17</v>
      </c>
      <c r="I62" s="9" t="s">
        <v>919</v>
      </c>
      <c r="J62" s="3" t="s">
        <v>2072</v>
      </c>
      <c r="K62" s="13" t="s">
        <v>960</v>
      </c>
      <c r="L62" s="14" t="s">
        <v>961</v>
      </c>
      <c r="M62" s="18">
        <f t="shared" si="3"/>
        <v>1.9050925925925943E-2</v>
      </c>
      <c r="N62">
        <f t="shared" si="4"/>
        <v>13</v>
      </c>
    </row>
    <row r="63" spans="1:14" x14ac:dyDescent="0.25">
      <c r="A63" s="11"/>
      <c r="B63" s="12"/>
      <c r="C63" s="12"/>
      <c r="D63" s="12"/>
      <c r="E63" s="12"/>
      <c r="F63" s="12"/>
      <c r="G63" s="9" t="s">
        <v>962</v>
      </c>
      <c r="H63" s="9" t="s">
        <v>17</v>
      </c>
      <c r="I63" s="9" t="s">
        <v>919</v>
      </c>
      <c r="J63" s="3" t="s">
        <v>2072</v>
      </c>
      <c r="K63" s="13" t="s">
        <v>963</v>
      </c>
      <c r="L63" s="14" t="s">
        <v>964</v>
      </c>
      <c r="M63" s="18">
        <f t="shared" si="3"/>
        <v>1.9803240740740691E-2</v>
      </c>
      <c r="N63">
        <f t="shared" si="4"/>
        <v>15</v>
      </c>
    </row>
    <row r="64" spans="1:14" x14ac:dyDescent="0.25">
      <c r="A64" s="11"/>
      <c r="B64" s="12"/>
      <c r="C64" s="12"/>
      <c r="D64" s="12"/>
      <c r="E64" s="12"/>
      <c r="F64" s="12"/>
      <c r="G64" s="9" t="s">
        <v>1347</v>
      </c>
      <c r="H64" s="9" t="s">
        <v>17</v>
      </c>
      <c r="I64" s="9" t="s">
        <v>1329</v>
      </c>
      <c r="J64" s="3" t="s">
        <v>2072</v>
      </c>
      <c r="K64" s="13" t="s">
        <v>1348</v>
      </c>
      <c r="L64" s="14" t="s">
        <v>1349</v>
      </c>
      <c r="M64" s="18">
        <f t="shared" si="3"/>
        <v>3.5428240740740802E-2</v>
      </c>
      <c r="N64">
        <f t="shared" si="4"/>
        <v>15</v>
      </c>
    </row>
    <row r="65" spans="1:14" x14ac:dyDescent="0.25">
      <c r="A65" s="11"/>
      <c r="B65" s="12"/>
      <c r="C65" s="9" t="s">
        <v>60</v>
      </c>
      <c r="D65" s="9" t="s">
        <v>61</v>
      </c>
      <c r="E65" s="9" t="s">
        <v>61</v>
      </c>
      <c r="F65" s="9" t="s">
        <v>15</v>
      </c>
      <c r="G65" s="10" t="s">
        <v>12</v>
      </c>
      <c r="H65" s="5"/>
      <c r="I65" s="5"/>
      <c r="J65" s="6"/>
      <c r="K65" s="7"/>
      <c r="L65" s="8"/>
    </row>
    <row r="66" spans="1:14" x14ac:dyDescent="0.25">
      <c r="A66" s="11"/>
      <c r="B66" s="12"/>
      <c r="C66" s="12"/>
      <c r="D66" s="12"/>
      <c r="E66" s="12"/>
      <c r="F66" s="12"/>
      <c r="G66" s="9" t="s">
        <v>372</v>
      </c>
      <c r="H66" s="9" t="s">
        <v>17</v>
      </c>
      <c r="I66" s="9" t="s">
        <v>18</v>
      </c>
      <c r="J66" s="3" t="s">
        <v>2072</v>
      </c>
      <c r="K66" s="13" t="s">
        <v>373</v>
      </c>
      <c r="L66" s="14" t="s">
        <v>374</v>
      </c>
      <c r="M66" s="18">
        <f t="shared" si="3"/>
        <v>2.3159722222222179E-2</v>
      </c>
      <c r="N66">
        <f t="shared" si="4"/>
        <v>14</v>
      </c>
    </row>
    <row r="67" spans="1:14" x14ac:dyDescent="0.25">
      <c r="A67" s="11"/>
      <c r="B67" s="12"/>
      <c r="C67" s="12"/>
      <c r="D67" s="12"/>
      <c r="E67" s="12"/>
      <c r="F67" s="12"/>
      <c r="G67" s="9" t="s">
        <v>1350</v>
      </c>
      <c r="H67" s="9" t="s">
        <v>22</v>
      </c>
      <c r="I67" s="9" t="s">
        <v>1329</v>
      </c>
      <c r="J67" s="3" t="s">
        <v>2072</v>
      </c>
      <c r="K67" s="13" t="s">
        <v>1351</v>
      </c>
      <c r="L67" s="14" t="s">
        <v>1352</v>
      </c>
      <c r="M67" s="18">
        <f t="shared" ref="M67:M130" si="18">L67-K67</f>
        <v>1.5821759259259216E-2</v>
      </c>
      <c r="N67">
        <f t="shared" ref="N67:N130" si="19">HOUR(K67)</f>
        <v>18</v>
      </c>
    </row>
    <row r="68" spans="1:14" x14ac:dyDescent="0.25">
      <c r="A68" s="11"/>
      <c r="B68" s="12"/>
      <c r="C68" s="9" t="s">
        <v>65</v>
      </c>
      <c r="D68" s="9" t="s">
        <v>66</v>
      </c>
      <c r="E68" s="9" t="s">
        <v>66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965</v>
      </c>
      <c r="H69" s="9" t="s">
        <v>17</v>
      </c>
      <c r="I69" s="9" t="s">
        <v>919</v>
      </c>
      <c r="J69" s="3" t="s">
        <v>2072</v>
      </c>
      <c r="K69" s="13" t="s">
        <v>966</v>
      </c>
      <c r="L69" s="14" t="s">
        <v>967</v>
      </c>
      <c r="M69" s="18">
        <f t="shared" si="18"/>
        <v>3.27662037037037E-2</v>
      </c>
      <c r="N69">
        <f t="shared" si="19"/>
        <v>11</v>
      </c>
    </row>
    <row r="70" spans="1:14" x14ac:dyDescent="0.25">
      <c r="A70" s="11"/>
      <c r="B70" s="12"/>
      <c r="C70" s="12"/>
      <c r="D70" s="12"/>
      <c r="E70" s="12"/>
      <c r="F70" s="12"/>
      <c r="G70" s="9" t="s">
        <v>1353</v>
      </c>
      <c r="H70" s="9" t="s">
        <v>17</v>
      </c>
      <c r="I70" s="9" t="s">
        <v>1329</v>
      </c>
      <c r="J70" s="3" t="s">
        <v>2072</v>
      </c>
      <c r="K70" s="13" t="s">
        <v>1354</v>
      </c>
      <c r="L70" s="14" t="s">
        <v>1355</v>
      </c>
      <c r="M70" s="18">
        <f t="shared" si="18"/>
        <v>2.2395833333333365E-2</v>
      </c>
      <c r="N70">
        <f t="shared" si="19"/>
        <v>4</v>
      </c>
    </row>
    <row r="71" spans="1:14" x14ac:dyDescent="0.25">
      <c r="A71" s="11"/>
      <c r="B71" s="12"/>
      <c r="C71" s="9" t="s">
        <v>305</v>
      </c>
      <c r="D71" s="9" t="s">
        <v>306</v>
      </c>
      <c r="E71" s="9" t="s">
        <v>306</v>
      </c>
      <c r="F71" s="9" t="s">
        <v>15</v>
      </c>
      <c r="G71" s="9" t="s">
        <v>968</v>
      </c>
      <c r="H71" s="9" t="s">
        <v>22</v>
      </c>
      <c r="I71" s="9" t="s">
        <v>919</v>
      </c>
      <c r="J71" s="3" t="s">
        <v>2072</v>
      </c>
      <c r="K71" s="13" t="s">
        <v>969</v>
      </c>
      <c r="L71" s="14" t="s">
        <v>970</v>
      </c>
      <c r="M71" s="18">
        <f t="shared" si="18"/>
        <v>2.2743055555555586E-2</v>
      </c>
      <c r="N71">
        <f t="shared" si="19"/>
        <v>5</v>
      </c>
    </row>
    <row r="72" spans="1:14" x14ac:dyDescent="0.25">
      <c r="A72" s="11"/>
      <c r="B72" s="12"/>
      <c r="C72" s="9" t="s">
        <v>150</v>
      </c>
      <c r="D72" s="9" t="s">
        <v>151</v>
      </c>
      <c r="E72" s="10" t="s">
        <v>12</v>
      </c>
      <c r="F72" s="5"/>
      <c r="G72" s="5"/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9" t="s">
        <v>152</v>
      </c>
      <c r="F73" s="9" t="s">
        <v>15</v>
      </c>
      <c r="G73" s="10" t="s">
        <v>12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375</v>
      </c>
      <c r="H74" s="9" t="s">
        <v>17</v>
      </c>
      <c r="I74" s="9" t="s">
        <v>18</v>
      </c>
      <c r="J74" s="3" t="s">
        <v>2072</v>
      </c>
      <c r="K74" s="13" t="s">
        <v>376</v>
      </c>
      <c r="L74" s="14" t="s">
        <v>377</v>
      </c>
      <c r="M74" s="18">
        <f t="shared" si="18"/>
        <v>2.1446759259259207E-2</v>
      </c>
      <c r="N74">
        <f t="shared" si="19"/>
        <v>20</v>
      </c>
    </row>
    <row r="75" spans="1:14" x14ac:dyDescent="0.25">
      <c r="A75" s="11"/>
      <c r="B75" s="12"/>
      <c r="C75" s="12"/>
      <c r="D75" s="12"/>
      <c r="E75" s="12"/>
      <c r="F75" s="12"/>
      <c r="G75" s="9" t="s">
        <v>845</v>
      </c>
      <c r="H75" s="9" t="s">
        <v>17</v>
      </c>
      <c r="I75" s="9" t="s">
        <v>449</v>
      </c>
      <c r="J75" s="3" t="s">
        <v>2072</v>
      </c>
      <c r="K75" s="13" t="s">
        <v>846</v>
      </c>
      <c r="L75" s="14" t="s">
        <v>847</v>
      </c>
      <c r="M75" s="18">
        <f t="shared" si="18"/>
        <v>1.4097222222222226E-2</v>
      </c>
      <c r="N75">
        <f t="shared" si="19"/>
        <v>1</v>
      </c>
    </row>
    <row r="76" spans="1:14" x14ac:dyDescent="0.25">
      <c r="A76" s="11"/>
      <c r="B76" s="12"/>
      <c r="C76" s="12"/>
      <c r="D76" s="12"/>
      <c r="E76" s="12"/>
      <c r="F76" s="12"/>
      <c r="G76" s="9" t="s">
        <v>848</v>
      </c>
      <c r="H76" s="9" t="s">
        <v>17</v>
      </c>
      <c r="I76" s="9" t="s">
        <v>449</v>
      </c>
      <c r="J76" s="3" t="s">
        <v>2072</v>
      </c>
      <c r="K76" s="13" t="s">
        <v>849</v>
      </c>
      <c r="L76" s="14" t="s">
        <v>850</v>
      </c>
      <c r="M76" s="18">
        <f t="shared" si="18"/>
        <v>3.0324074074074003E-2</v>
      </c>
      <c r="N76">
        <f t="shared" si="19"/>
        <v>6</v>
      </c>
    </row>
    <row r="77" spans="1:14" x14ac:dyDescent="0.25">
      <c r="A77" s="11"/>
      <c r="B77" s="12"/>
      <c r="C77" s="12"/>
      <c r="D77" s="12"/>
      <c r="E77" s="12"/>
      <c r="F77" s="12"/>
      <c r="G77" s="9" t="s">
        <v>971</v>
      </c>
      <c r="H77" s="9" t="s">
        <v>17</v>
      </c>
      <c r="I77" s="9" t="s">
        <v>919</v>
      </c>
      <c r="J77" s="3" t="s">
        <v>2072</v>
      </c>
      <c r="K77" s="13" t="s">
        <v>972</v>
      </c>
      <c r="L77" s="14" t="s">
        <v>973</v>
      </c>
      <c r="M77" s="18">
        <f t="shared" si="18"/>
        <v>2.7187499999999976E-2</v>
      </c>
      <c r="N77">
        <f t="shared" si="19"/>
        <v>4</v>
      </c>
    </row>
    <row r="78" spans="1:14" x14ac:dyDescent="0.25">
      <c r="A78" s="11"/>
      <c r="B78" s="12"/>
      <c r="C78" s="12"/>
      <c r="D78" s="12"/>
      <c r="E78" s="12"/>
      <c r="F78" s="12"/>
      <c r="G78" s="9" t="s">
        <v>974</v>
      </c>
      <c r="H78" s="9" t="s">
        <v>17</v>
      </c>
      <c r="I78" s="9" t="s">
        <v>919</v>
      </c>
      <c r="J78" s="3" t="s">
        <v>2072</v>
      </c>
      <c r="K78" s="13" t="s">
        <v>975</v>
      </c>
      <c r="L78" s="14" t="s">
        <v>976</v>
      </c>
      <c r="M78" s="18">
        <f t="shared" si="18"/>
        <v>2.6284722222222223E-2</v>
      </c>
      <c r="N78">
        <f t="shared" si="19"/>
        <v>16</v>
      </c>
    </row>
    <row r="79" spans="1:14" x14ac:dyDescent="0.25">
      <c r="A79" s="11"/>
      <c r="B79" s="12"/>
      <c r="C79" s="12"/>
      <c r="D79" s="12"/>
      <c r="E79" s="12"/>
      <c r="F79" s="12"/>
      <c r="G79" s="9" t="s">
        <v>1356</v>
      </c>
      <c r="H79" s="9" t="s">
        <v>17</v>
      </c>
      <c r="I79" s="9" t="s">
        <v>1329</v>
      </c>
      <c r="J79" s="3" t="s">
        <v>2072</v>
      </c>
      <c r="K79" s="13" t="s">
        <v>1357</v>
      </c>
      <c r="L79" s="14" t="s">
        <v>1358</v>
      </c>
      <c r="M79" s="18">
        <f t="shared" si="18"/>
        <v>2.2870370370370402E-2</v>
      </c>
      <c r="N79">
        <f t="shared" si="19"/>
        <v>5</v>
      </c>
    </row>
    <row r="80" spans="1:14" x14ac:dyDescent="0.25">
      <c r="A80" s="11"/>
      <c r="B80" s="12"/>
      <c r="C80" s="12"/>
      <c r="D80" s="12"/>
      <c r="E80" s="12"/>
      <c r="F80" s="12"/>
      <c r="G80" s="9" t="s">
        <v>1359</v>
      </c>
      <c r="H80" s="9" t="s">
        <v>22</v>
      </c>
      <c r="I80" s="9" t="s">
        <v>1329</v>
      </c>
      <c r="J80" s="3" t="s">
        <v>2072</v>
      </c>
      <c r="K80" s="13" t="s">
        <v>1360</v>
      </c>
      <c r="L80" s="14" t="s">
        <v>1361</v>
      </c>
      <c r="M80" s="18">
        <f t="shared" si="18"/>
        <v>2.241898148148147E-2</v>
      </c>
      <c r="N80">
        <f t="shared" si="19"/>
        <v>15</v>
      </c>
    </row>
    <row r="81" spans="1:14" x14ac:dyDescent="0.25">
      <c r="A81" s="11"/>
      <c r="B81" s="12"/>
      <c r="C81" s="12"/>
      <c r="D81" s="12"/>
      <c r="E81" s="12"/>
      <c r="F81" s="12"/>
      <c r="G81" s="9" t="s">
        <v>1756</v>
      </c>
      <c r="H81" s="9" t="s">
        <v>17</v>
      </c>
      <c r="I81" s="9" t="s">
        <v>1747</v>
      </c>
      <c r="J81" s="3" t="s">
        <v>2072</v>
      </c>
      <c r="K81" s="13" t="s">
        <v>1757</v>
      </c>
      <c r="L81" s="14" t="s">
        <v>1758</v>
      </c>
      <c r="M81" s="18">
        <f t="shared" si="18"/>
        <v>2.2048611111111116E-2</v>
      </c>
      <c r="N81">
        <f t="shared" si="19"/>
        <v>16</v>
      </c>
    </row>
    <row r="82" spans="1:14" x14ac:dyDescent="0.25">
      <c r="A82" s="11"/>
      <c r="B82" s="12"/>
      <c r="C82" s="12"/>
      <c r="D82" s="12"/>
      <c r="E82" s="12"/>
      <c r="F82" s="12"/>
      <c r="G82" s="9" t="s">
        <v>2039</v>
      </c>
      <c r="H82" s="9" t="s">
        <v>17</v>
      </c>
      <c r="I82" s="9" t="s">
        <v>2034</v>
      </c>
      <c r="J82" s="3" t="s">
        <v>2072</v>
      </c>
      <c r="K82" s="13" t="s">
        <v>2040</v>
      </c>
      <c r="L82" s="14" t="s">
        <v>2041</v>
      </c>
      <c r="M82" s="18">
        <f t="shared" si="18"/>
        <v>3.0763888888888813E-2</v>
      </c>
      <c r="N82">
        <f t="shared" si="19"/>
        <v>14</v>
      </c>
    </row>
    <row r="83" spans="1:14" x14ac:dyDescent="0.25">
      <c r="A83" s="11"/>
      <c r="B83" s="12"/>
      <c r="C83" s="12"/>
      <c r="D83" s="12"/>
      <c r="E83" s="9" t="s">
        <v>151</v>
      </c>
      <c r="F83" s="9" t="s">
        <v>15</v>
      </c>
      <c r="G83" s="10" t="s">
        <v>12</v>
      </c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12"/>
      <c r="F84" s="12"/>
      <c r="G84" s="9" t="s">
        <v>378</v>
      </c>
      <c r="H84" s="9" t="s">
        <v>17</v>
      </c>
      <c r="I84" s="9" t="s">
        <v>18</v>
      </c>
      <c r="J84" s="3" t="s">
        <v>2072</v>
      </c>
      <c r="K84" s="13" t="s">
        <v>379</v>
      </c>
      <c r="L84" s="14" t="s">
        <v>380</v>
      </c>
      <c r="M84" s="18">
        <f t="shared" si="18"/>
        <v>4.4953703703703662E-2</v>
      </c>
      <c r="N84">
        <f t="shared" si="19"/>
        <v>7</v>
      </c>
    </row>
    <row r="85" spans="1:14" x14ac:dyDescent="0.25">
      <c r="A85" s="11"/>
      <c r="B85" s="12"/>
      <c r="C85" s="12"/>
      <c r="D85" s="12"/>
      <c r="E85" s="12"/>
      <c r="F85" s="12"/>
      <c r="G85" s="9" t="s">
        <v>381</v>
      </c>
      <c r="H85" s="9" t="s">
        <v>22</v>
      </c>
      <c r="I85" s="9" t="s">
        <v>18</v>
      </c>
      <c r="J85" s="3" t="s">
        <v>2072</v>
      </c>
      <c r="K85" s="13" t="s">
        <v>382</v>
      </c>
      <c r="L85" s="14" t="s">
        <v>383</v>
      </c>
      <c r="M85" s="18">
        <f t="shared" si="18"/>
        <v>1.6689814814814685E-2</v>
      </c>
      <c r="N85">
        <f t="shared" si="19"/>
        <v>19</v>
      </c>
    </row>
    <row r="86" spans="1:14" x14ac:dyDescent="0.25">
      <c r="A86" s="11"/>
      <c r="B86" s="12"/>
      <c r="C86" s="12"/>
      <c r="D86" s="12"/>
      <c r="E86" s="12"/>
      <c r="F86" s="12"/>
      <c r="G86" s="9" t="s">
        <v>384</v>
      </c>
      <c r="H86" s="9" t="s">
        <v>22</v>
      </c>
      <c r="I86" s="9" t="s">
        <v>18</v>
      </c>
      <c r="J86" s="3" t="s">
        <v>2072</v>
      </c>
      <c r="K86" s="13" t="s">
        <v>385</v>
      </c>
      <c r="L86" s="14" t="s">
        <v>386</v>
      </c>
      <c r="M86" s="18">
        <f t="shared" si="18"/>
        <v>4.8912037037037004E-2</v>
      </c>
      <c r="N86">
        <f t="shared" si="19"/>
        <v>11</v>
      </c>
    </row>
    <row r="87" spans="1:14" x14ac:dyDescent="0.25">
      <c r="A87" s="11"/>
      <c r="B87" s="12"/>
      <c r="C87" s="12"/>
      <c r="D87" s="12"/>
      <c r="E87" s="12"/>
      <c r="F87" s="12"/>
      <c r="G87" s="9" t="s">
        <v>387</v>
      </c>
      <c r="H87" s="9" t="s">
        <v>22</v>
      </c>
      <c r="I87" s="9" t="s">
        <v>18</v>
      </c>
      <c r="J87" s="3" t="s">
        <v>2072</v>
      </c>
      <c r="K87" s="13" t="s">
        <v>388</v>
      </c>
      <c r="L87" s="14" t="s">
        <v>389</v>
      </c>
      <c r="M87" s="18">
        <f t="shared" si="18"/>
        <v>2.8287037037037055E-2</v>
      </c>
      <c r="N87">
        <f t="shared" si="19"/>
        <v>15</v>
      </c>
    </row>
    <row r="88" spans="1:14" x14ac:dyDescent="0.25">
      <c r="A88" s="11"/>
      <c r="B88" s="12"/>
      <c r="C88" s="12"/>
      <c r="D88" s="12"/>
      <c r="E88" s="12"/>
      <c r="F88" s="12"/>
      <c r="G88" s="9" t="s">
        <v>851</v>
      </c>
      <c r="H88" s="9" t="s">
        <v>17</v>
      </c>
      <c r="I88" s="9" t="s">
        <v>449</v>
      </c>
      <c r="J88" s="3" t="s">
        <v>2072</v>
      </c>
      <c r="K88" s="13" t="s">
        <v>852</v>
      </c>
      <c r="L88" s="14" t="s">
        <v>853</v>
      </c>
      <c r="M88" s="18">
        <f t="shared" si="18"/>
        <v>2.0474537037036999E-2</v>
      </c>
      <c r="N88">
        <f t="shared" si="19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854</v>
      </c>
      <c r="H89" s="9" t="s">
        <v>22</v>
      </c>
      <c r="I89" s="9" t="s">
        <v>449</v>
      </c>
      <c r="J89" s="3" t="s">
        <v>2072</v>
      </c>
      <c r="K89" s="13" t="s">
        <v>855</v>
      </c>
      <c r="L89" s="14" t="s">
        <v>856</v>
      </c>
      <c r="M89" s="18">
        <f t="shared" si="18"/>
        <v>3.2326388888888835E-2</v>
      </c>
      <c r="N89">
        <f t="shared" si="19"/>
        <v>15</v>
      </c>
    </row>
    <row r="90" spans="1:14" x14ac:dyDescent="0.25">
      <c r="A90" s="11"/>
      <c r="B90" s="12"/>
      <c r="C90" s="12"/>
      <c r="D90" s="12"/>
      <c r="E90" s="12"/>
      <c r="F90" s="12"/>
      <c r="G90" s="9" t="s">
        <v>977</v>
      </c>
      <c r="H90" s="9" t="s">
        <v>22</v>
      </c>
      <c r="I90" s="9" t="s">
        <v>919</v>
      </c>
      <c r="J90" s="3" t="s">
        <v>2072</v>
      </c>
      <c r="K90" s="13" t="s">
        <v>184</v>
      </c>
      <c r="L90" s="14" t="s">
        <v>978</v>
      </c>
      <c r="M90" s="18">
        <f t="shared" si="18"/>
        <v>2.5277777777777732E-2</v>
      </c>
      <c r="N90">
        <f t="shared" si="19"/>
        <v>9</v>
      </c>
    </row>
    <row r="91" spans="1:14" x14ac:dyDescent="0.25">
      <c r="A91" s="11"/>
      <c r="B91" s="12"/>
      <c r="C91" s="12"/>
      <c r="D91" s="12"/>
      <c r="E91" s="12"/>
      <c r="F91" s="12"/>
      <c r="G91" s="9" t="s">
        <v>979</v>
      </c>
      <c r="H91" s="9" t="s">
        <v>22</v>
      </c>
      <c r="I91" s="9" t="s">
        <v>919</v>
      </c>
      <c r="J91" s="3" t="s">
        <v>2072</v>
      </c>
      <c r="K91" s="13" t="s">
        <v>980</v>
      </c>
      <c r="L91" s="14" t="s">
        <v>981</v>
      </c>
      <c r="M91" s="18">
        <f t="shared" si="18"/>
        <v>1.7291666666666705E-2</v>
      </c>
      <c r="N91">
        <f t="shared" si="19"/>
        <v>12</v>
      </c>
    </row>
    <row r="92" spans="1:14" x14ac:dyDescent="0.25">
      <c r="A92" s="11"/>
      <c r="B92" s="12"/>
      <c r="C92" s="12"/>
      <c r="D92" s="12"/>
      <c r="E92" s="12"/>
      <c r="F92" s="12"/>
      <c r="G92" s="9" t="s">
        <v>982</v>
      </c>
      <c r="H92" s="9" t="s">
        <v>22</v>
      </c>
      <c r="I92" s="9" t="s">
        <v>919</v>
      </c>
      <c r="J92" s="3" t="s">
        <v>2072</v>
      </c>
      <c r="K92" s="13" t="s">
        <v>983</v>
      </c>
      <c r="L92" s="14" t="s">
        <v>984</v>
      </c>
      <c r="M92" s="18">
        <f t="shared" si="18"/>
        <v>1.7962962962962958E-2</v>
      </c>
      <c r="N92">
        <f t="shared" si="19"/>
        <v>15</v>
      </c>
    </row>
    <row r="93" spans="1:14" x14ac:dyDescent="0.25">
      <c r="A93" s="11"/>
      <c r="B93" s="12"/>
      <c r="C93" s="12"/>
      <c r="D93" s="12"/>
      <c r="E93" s="12"/>
      <c r="F93" s="12"/>
      <c r="G93" s="9" t="s">
        <v>985</v>
      </c>
      <c r="H93" s="9" t="s">
        <v>17</v>
      </c>
      <c r="I93" s="9" t="s">
        <v>919</v>
      </c>
      <c r="J93" s="3" t="s">
        <v>2072</v>
      </c>
      <c r="K93" s="13" t="s">
        <v>986</v>
      </c>
      <c r="L93" s="14" t="s">
        <v>987</v>
      </c>
      <c r="M93" s="18">
        <f t="shared" si="18"/>
        <v>3.4895833333333348E-2</v>
      </c>
      <c r="N93">
        <f t="shared" si="19"/>
        <v>16</v>
      </c>
    </row>
    <row r="94" spans="1:14" x14ac:dyDescent="0.25">
      <c r="A94" s="11"/>
      <c r="B94" s="12"/>
      <c r="C94" s="12"/>
      <c r="D94" s="12"/>
      <c r="E94" s="12"/>
      <c r="F94" s="12"/>
      <c r="G94" s="9" t="s">
        <v>988</v>
      </c>
      <c r="H94" s="9" t="s">
        <v>17</v>
      </c>
      <c r="I94" s="9" t="s">
        <v>919</v>
      </c>
      <c r="J94" s="3" t="s">
        <v>2072</v>
      </c>
      <c r="K94" s="13" t="s">
        <v>989</v>
      </c>
      <c r="L94" s="14" t="s">
        <v>990</v>
      </c>
      <c r="M94" s="18">
        <f t="shared" si="18"/>
        <v>1.5127314814814774E-2</v>
      </c>
      <c r="N94">
        <f t="shared" si="19"/>
        <v>18</v>
      </c>
    </row>
    <row r="95" spans="1:14" x14ac:dyDescent="0.25">
      <c r="A95" s="11"/>
      <c r="B95" s="12"/>
      <c r="C95" s="12"/>
      <c r="D95" s="12"/>
      <c r="E95" s="12"/>
      <c r="F95" s="12"/>
      <c r="G95" s="9" t="s">
        <v>1362</v>
      </c>
      <c r="H95" s="9" t="s">
        <v>17</v>
      </c>
      <c r="I95" s="9" t="s">
        <v>1329</v>
      </c>
      <c r="J95" s="3" t="s">
        <v>2072</v>
      </c>
      <c r="K95" s="13" t="s">
        <v>1363</v>
      </c>
      <c r="L95" s="14" t="s">
        <v>1364</v>
      </c>
      <c r="M95" s="18">
        <f t="shared" si="18"/>
        <v>1.7245370370370439E-2</v>
      </c>
      <c r="N95">
        <f t="shared" si="19"/>
        <v>9</v>
      </c>
    </row>
    <row r="96" spans="1:14" x14ac:dyDescent="0.25">
      <c r="A96" s="11"/>
      <c r="B96" s="12"/>
      <c r="C96" s="12"/>
      <c r="D96" s="12"/>
      <c r="E96" s="12"/>
      <c r="F96" s="12"/>
      <c r="G96" s="9" t="s">
        <v>1365</v>
      </c>
      <c r="H96" s="9" t="s">
        <v>17</v>
      </c>
      <c r="I96" s="9" t="s">
        <v>1329</v>
      </c>
      <c r="J96" s="3" t="s">
        <v>2072</v>
      </c>
      <c r="K96" s="13" t="s">
        <v>1366</v>
      </c>
      <c r="L96" s="14" t="s">
        <v>1367</v>
      </c>
      <c r="M96" s="18">
        <f t="shared" si="18"/>
        <v>4.9895833333333361E-2</v>
      </c>
      <c r="N96">
        <f t="shared" si="19"/>
        <v>13</v>
      </c>
    </row>
    <row r="97" spans="1:14" x14ac:dyDescent="0.25">
      <c r="A97" s="11"/>
      <c r="B97" s="12"/>
      <c r="C97" s="12"/>
      <c r="D97" s="12"/>
      <c r="E97" s="12"/>
      <c r="F97" s="12"/>
      <c r="G97" s="9" t="s">
        <v>1759</v>
      </c>
      <c r="H97" s="9" t="s">
        <v>17</v>
      </c>
      <c r="I97" s="9" t="s">
        <v>1747</v>
      </c>
      <c r="J97" s="3" t="s">
        <v>2072</v>
      </c>
      <c r="K97" s="13" t="s">
        <v>1760</v>
      </c>
      <c r="L97" s="14" t="s">
        <v>1761</v>
      </c>
      <c r="M97" s="18">
        <f t="shared" si="18"/>
        <v>2.1504629629629624E-2</v>
      </c>
      <c r="N97">
        <f t="shared" si="19"/>
        <v>7</v>
      </c>
    </row>
    <row r="98" spans="1:14" x14ac:dyDescent="0.25">
      <c r="A98" s="11"/>
      <c r="B98" s="12"/>
      <c r="C98" s="12"/>
      <c r="D98" s="12"/>
      <c r="E98" s="12"/>
      <c r="F98" s="12"/>
      <c r="G98" s="9" t="s">
        <v>1762</v>
      </c>
      <c r="H98" s="9" t="s">
        <v>17</v>
      </c>
      <c r="I98" s="9" t="s">
        <v>1747</v>
      </c>
      <c r="J98" s="3" t="s">
        <v>2072</v>
      </c>
      <c r="K98" s="13" t="s">
        <v>1763</v>
      </c>
      <c r="L98" s="14" t="s">
        <v>1764</v>
      </c>
      <c r="M98" s="18">
        <f t="shared" si="18"/>
        <v>1.8993055555555527E-2</v>
      </c>
      <c r="N98">
        <f t="shared" si="19"/>
        <v>10</v>
      </c>
    </row>
    <row r="99" spans="1:14" x14ac:dyDescent="0.25">
      <c r="A99" s="11"/>
      <c r="B99" s="12"/>
      <c r="C99" s="12"/>
      <c r="D99" s="12"/>
      <c r="E99" s="12"/>
      <c r="F99" s="12"/>
      <c r="G99" s="9" t="s">
        <v>1765</v>
      </c>
      <c r="H99" s="9" t="s">
        <v>17</v>
      </c>
      <c r="I99" s="9" t="s">
        <v>1747</v>
      </c>
      <c r="J99" s="3" t="s">
        <v>2072</v>
      </c>
      <c r="K99" s="13" t="s">
        <v>1766</v>
      </c>
      <c r="L99" s="14" t="s">
        <v>1767</v>
      </c>
      <c r="M99" s="18">
        <f t="shared" si="18"/>
        <v>2.6886574074074077E-2</v>
      </c>
      <c r="N99">
        <f t="shared" si="19"/>
        <v>11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1768</v>
      </c>
      <c r="H100" s="9" t="s">
        <v>17</v>
      </c>
      <c r="I100" s="9" t="s">
        <v>1747</v>
      </c>
      <c r="J100" s="3" t="s">
        <v>2072</v>
      </c>
      <c r="K100" s="13" t="s">
        <v>1769</v>
      </c>
      <c r="L100" s="14" t="s">
        <v>1770</v>
      </c>
      <c r="M100" s="18">
        <f t="shared" si="18"/>
        <v>2.80555555555555E-2</v>
      </c>
      <c r="N100">
        <f t="shared" si="19"/>
        <v>14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1771</v>
      </c>
      <c r="H101" s="9" t="s">
        <v>17</v>
      </c>
      <c r="I101" s="9" t="s">
        <v>1747</v>
      </c>
      <c r="J101" s="3" t="s">
        <v>2072</v>
      </c>
      <c r="K101" s="13" t="s">
        <v>1772</v>
      </c>
      <c r="L101" s="14" t="s">
        <v>1773</v>
      </c>
      <c r="M101" s="18">
        <f t="shared" si="18"/>
        <v>3.545138888888888E-2</v>
      </c>
      <c r="N101">
        <f t="shared" si="19"/>
        <v>15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1985</v>
      </c>
      <c r="H102" s="9" t="s">
        <v>17</v>
      </c>
      <c r="I102" s="9" t="s">
        <v>1986</v>
      </c>
      <c r="J102" s="3" t="s">
        <v>2072</v>
      </c>
      <c r="K102" s="13" t="s">
        <v>1987</v>
      </c>
      <c r="L102" s="14" t="s">
        <v>1988</v>
      </c>
      <c r="M102" s="18">
        <f t="shared" si="18"/>
        <v>1.5891203703703727E-2</v>
      </c>
      <c r="N102">
        <f t="shared" si="19"/>
        <v>11</v>
      </c>
    </row>
    <row r="103" spans="1:14" x14ac:dyDescent="0.25">
      <c r="A103" s="11"/>
      <c r="B103" s="12"/>
      <c r="C103" s="9" t="s">
        <v>316</v>
      </c>
      <c r="D103" s="9" t="s">
        <v>317</v>
      </c>
      <c r="E103" s="9" t="s">
        <v>317</v>
      </c>
      <c r="F103" s="9" t="s">
        <v>15</v>
      </c>
      <c r="G103" s="9" t="s">
        <v>991</v>
      </c>
      <c r="H103" s="9" t="s">
        <v>17</v>
      </c>
      <c r="I103" s="9" t="s">
        <v>919</v>
      </c>
      <c r="J103" s="3" t="s">
        <v>2072</v>
      </c>
      <c r="K103" s="13" t="s">
        <v>992</v>
      </c>
      <c r="L103" s="14" t="s">
        <v>993</v>
      </c>
      <c r="M103" s="18">
        <f t="shared" si="18"/>
        <v>2.5370370370370376E-2</v>
      </c>
      <c r="N103">
        <f t="shared" si="19"/>
        <v>10</v>
      </c>
    </row>
    <row r="104" spans="1:14" x14ac:dyDescent="0.25">
      <c r="A104" s="3" t="s">
        <v>10</v>
      </c>
      <c r="B104" s="9" t="s">
        <v>11</v>
      </c>
      <c r="C104" s="10" t="s">
        <v>12</v>
      </c>
      <c r="D104" s="5"/>
      <c r="E104" s="5"/>
      <c r="F104" s="5"/>
      <c r="G104" s="5"/>
      <c r="H104" s="5"/>
      <c r="I104" s="5"/>
      <c r="J104" s="6"/>
      <c r="K104" s="7"/>
      <c r="L104" s="8"/>
    </row>
    <row r="105" spans="1:14" x14ac:dyDescent="0.25">
      <c r="A105" s="11"/>
      <c r="B105" s="12"/>
      <c r="C105" s="9" t="s">
        <v>446</v>
      </c>
      <c r="D105" s="9" t="s">
        <v>447</v>
      </c>
      <c r="E105" s="9" t="s">
        <v>447</v>
      </c>
      <c r="F105" s="9" t="s">
        <v>15</v>
      </c>
      <c r="G105" s="10" t="s">
        <v>12</v>
      </c>
      <c r="H105" s="5"/>
      <c r="I105" s="5"/>
      <c r="J105" s="6"/>
      <c r="K105" s="7"/>
      <c r="L105" s="8"/>
    </row>
    <row r="106" spans="1:14" x14ac:dyDescent="0.25">
      <c r="A106" s="11"/>
      <c r="B106" s="12"/>
      <c r="C106" s="12"/>
      <c r="D106" s="12"/>
      <c r="E106" s="12"/>
      <c r="F106" s="12"/>
      <c r="G106" s="9" t="s">
        <v>448</v>
      </c>
      <c r="H106" s="9" t="s">
        <v>17</v>
      </c>
      <c r="I106" s="9" t="s">
        <v>449</v>
      </c>
      <c r="J106" s="3" t="s">
        <v>2072</v>
      </c>
      <c r="K106" s="13" t="s">
        <v>450</v>
      </c>
      <c r="L106" s="14" t="s">
        <v>451</v>
      </c>
      <c r="M106" s="18">
        <f t="shared" si="18"/>
        <v>2.3865740740740715E-2</v>
      </c>
      <c r="N106">
        <f t="shared" si="19"/>
        <v>6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994</v>
      </c>
      <c r="H107" s="9" t="s">
        <v>17</v>
      </c>
      <c r="I107" s="9" t="s">
        <v>919</v>
      </c>
      <c r="J107" s="3" t="s">
        <v>2072</v>
      </c>
      <c r="K107" s="13" t="s">
        <v>995</v>
      </c>
      <c r="L107" s="14" t="s">
        <v>996</v>
      </c>
      <c r="M107" s="18">
        <f t="shared" si="18"/>
        <v>1.9699074074074063E-2</v>
      </c>
      <c r="N107">
        <f t="shared" si="19"/>
        <v>7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1368</v>
      </c>
      <c r="H108" s="9" t="s">
        <v>17</v>
      </c>
      <c r="I108" s="9" t="s">
        <v>1329</v>
      </c>
      <c r="J108" s="3" t="s">
        <v>2072</v>
      </c>
      <c r="K108" s="13" t="s">
        <v>1369</v>
      </c>
      <c r="L108" s="14" t="s">
        <v>1370</v>
      </c>
      <c r="M108" s="18">
        <f t="shared" si="18"/>
        <v>2.5497685185185137E-2</v>
      </c>
      <c r="N108">
        <f t="shared" si="19"/>
        <v>7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1371</v>
      </c>
      <c r="H109" s="9" t="s">
        <v>17</v>
      </c>
      <c r="I109" s="9" t="s">
        <v>1329</v>
      </c>
      <c r="J109" s="3" t="s">
        <v>2072</v>
      </c>
      <c r="K109" s="13" t="s">
        <v>1372</v>
      </c>
      <c r="L109" s="14" t="s">
        <v>1373</v>
      </c>
      <c r="M109" s="18">
        <f t="shared" si="18"/>
        <v>1.9212962962962932E-2</v>
      </c>
      <c r="N109">
        <f t="shared" si="19"/>
        <v>11</v>
      </c>
    </row>
    <row r="110" spans="1:14" x14ac:dyDescent="0.25">
      <c r="A110" s="11"/>
      <c r="B110" s="12"/>
      <c r="C110" s="9" t="s">
        <v>452</v>
      </c>
      <c r="D110" s="9" t="s">
        <v>453</v>
      </c>
      <c r="E110" s="9" t="s">
        <v>453</v>
      </c>
      <c r="F110" s="9" t="s">
        <v>15</v>
      </c>
      <c r="G110" s="10" t="s">
        <v>12</v>
      </c>
      <c r="H110" s="5"/>
      <c r="I110" s="5"/>
      <c r="J110" s="6"/>
      <c r="K110" s="7"/>
      <c r="L110" s="8"/>
    </row>
    <row r="111" spans="1:14" x14ac:dyDescent="0.25">
      <c r="A111" s="11"/>
      <c r="B111" s="12"/>
      <c r="C111" s="12"/>
      <c r="D111" s="12"/>
      <c r="E111" s="12"/>
      <c r="F111" s="12"/>
      <c r="G111" s="9" t="s">
        <v>454</v>
      </c>
      <c r="H111" s="9" t="s">
        <v>17</v>
      </c>
      <c r="I111" s="9" t="s">
        <v>449</v>
      </c>
      <c r="J111" s="3" t="s">
        <v>2072</v>
      </c>
      <c r="K111" s="13" t="s">
        <v>455</v>
      </c>
      <c r="L111" s="14" t="s">
        <v>456</v>
      </c>
      <c r="M111" s="18">
        <f t="shared" si="18"/>
        <v>1.6284722222222214E-2</v>
      </c>
      <c r="N111">
        <f t="shared" si="19"/>
        <v>7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997</v>
      </c>
      <c r="H112" s="9" t="s">
        <v>22</v>
      </c>
      <c r="I112" s="9" t="s">
        <v>919</v>
      </c>
      <c r="J112" s="3" t="s">
        <v>2072</v>
      </c>
      <c r="K112" s="13" t="s">
        <v>998</v>
      </c>
      <c r="L112" s="14" t="s">
        <v>999</v>
      </c>
      <c r="M112" s="18">
        <f t="shared" si="18"/>
        <v>1.6655092592592569E-2</v>
      </c>
      <c r="N112">
        <f t="shared" si="19"/>
        <v>14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1374</v>
      </c>
      <c r="H113" s="9" t="s">
        <v>22</v>
      </c>
      <c r="I113" s="9" t="s">
        <v>1329</v>
      </c>
      <c r="J113" s="3" t="s">
        <v>2072</v>
      </c>
      <c r="K113" s="13" t="s">
        <v>1375</v>
      </c>
      <c r="L113" s="14" t="s">
        <v>1376</v>
      </c>
      <c r="M113" s="18">
        <f t="shared" si="18"/>
        <v>2.7349537037037075E-2</v>
      </c>
      <c r="N113">
        <f t="shared" si="19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1377</v>
      </c>
      <c r="H114" s="9" t="s">
        <v>22</v>
      </c>
      <c r="I114" s="9" t="s">
        <v>1329</v>
      </c>
      <c r="J114" s="3" t="s">
        <v>2072</v>
      </c>
      <c r="K114" s="13" t="s">
        <v>1378</v>
      </c>
      <c r="L114" s="14" t="s">
        <v>1379</v>
      </c>
      <c r="M114" s="18">
        <f t="shared" si="18"/>
        <v>1.9745370370370441E-2</v>
      </c>
      <c r="N114">
        <f t="shared" si="19"/>
        <v>11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1774</v>
      </c>
      <c r="H115" s="9" t="s">
        <v>22</v>
      </c>
      <c r="I115" s="9" t="s">
        <v>1747</v>
      </c>
      <c r="J115" s="3" t="s">
        <v>2072</v>
      </c>
      <c r="K115" s="13" t="s">
        <v>1775</v>
      </c>
      <c r="L115" s="14" t="s">
        <v>1776</v>
      </c>
      <c r="M115" s="18">
        <f t="shared" si="18"/>
        <v>2.0717592592592593E-2</v>
      </c>
      <c r="N115">
        <f t="shared" si="19"/>
        <v>8</v>
      </c>
    </row>
    <row r="116" spans="1:14" x14ac:dyDescent="0.25">
      <c r="A116" s="11"/>
      <c r="B116" s="12"/>
      <c r="C116" s="9" t="s">
        <v>13</v>
      </c>
      <c r="D116" s="9" t="s">
        <v>14</v>
      </c>
      <c r="E116" s="9" t="s">
        <v>14</v>
      </c>
      <c r="F116" s="9" t="s">
        <v>15</v>
      </c>
      <c r="G116" s="10" t="s">
        <v>12</v>
      </c>
      <c r="H116" s="5"/>
      <c r="I116" s="5"/>
      <c r="J116" s="6"/>
      <c r="K116" s="7"/>
      <c r="L116" s="8"/>
    </row>
    <row r="117" spans="1:14" x14ac:dyDescent="0.25">
      <c r="A117" s="11"/>
      <c r="B117" s="12"/>
      <c r="C117" s="12"/>
      <c r="D117" s="12"/>
      <c r="E117" s="12"/>
      <c r="F117" s="12"/>
      <c r="G117" s="9" t="s">
        <v>16</v>
      </c>
      <c r="H117" s="9" t="s">
        <v>17</v>
      </c>
      <c r="I117" s="9" t="s">
        <v>18</v>
      </c>
      <c r="J117" s="3" t="s">
        <v>2072</v>
      </c>
      <c r="K117" s="13" t="s">
        <v>19</v>
      </c>
      <c r="L117" s="14" t="s">
        <v>20</v>
      </c>
      <c r="M117" s="18">
        <f t="shared" si="18"/>
        <v>1.6319444444444442E-2</v>
      </c>
      <c r="N117">
        <f t="shared" si="19"/>
        <v>9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21</v>
      </c>
      <c r="H118" s="9" t="s">
        <v>22</v>
      </c>
      <c r="I118" s="9" t="s">
        <v>18</v>
      </c>
      <c r="J118" s="3" t="s">
        <v>2072</v>
      </c>
      <c r="K118" s="13" t="s">
        <v>23</v>
      </c>
      <c r="L118" s="14" t="s">
        <v>24</v>
      </c>
      <c r="M118" s="18">
        <f t="shared" si="18"/>
        <v>1.7453703703703694E-2</v>
      </c>
      <c r="N118">
        <f t="shared" si="19"/>
        <v>15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457</v>
      </c>
      <c r="H119" s="9" t="s">
        <v>22</v>
      </c>
      <c r="I119" s="9" t="s">
        <v>449</v>
      </c>
      <c r="J119" s="3" t="s">
        <v>2072</v>
      </c>
      <c r="K119" s="13" t="s">
        <v>458</v>
      </c>
      <c r="L119" s="14" t="s">
        <v>459</v>
      </c>
      <c r="M119" s="18">
        <f t="shared" si="18"/>
        <v>3.6736111111111081E-2</v>
      </c>
      <c r="N119">
        <f t="shared" si="19"/>
        <v>9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460</v>
      </c>
      <c r="H120" s="9" t="s">
        <v>22</v>
      </c>
      <c r="I120" s="9" t="s">
        <v>449</v>
      </c>
      <c r="J120" s="3" t="s">
        <v>2072</v>
      </c>
      <c r="K120" s="13" t="s">
        <v>461</v>
      </c>
      <c r="L120" s="14" t="s">
        <v>462</v>
      </c>
      <c r="M120" s="18">
        <f t="shared" si="18"/>
        <v>1.7256944444444478E-2</v>
      </c>
      <c r="N120">
        <f t="shared" si="19"/>
        <v>12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463</v>
      </c>
      <c r="H121" s="9" t="s">
        <v>22</v>
      </c>
      <c r="I121" s="9" t="s">
        <v>449</v>
      </c>
      <c r="J121" s="3" t="s">
        <v>2072</v>
      </c>
      <c r="K121" s="13" t="s">
        <v>464</v>
      </c>
      <c r="L121" s="14" t="s">
        <v>465</v>
      </c>
      <c r="M121" s="18">
        <f t="shared" si="18"/>
        <v>3.9097222222222228E-2</v>
      </c>
      <c r="N121">
        <f t="shared" si="19"/>
        <v>15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1000</v>
      </c>
      <c r="H122" s="9" t="s">
        <v>17</v>
      </c>
      <c r="I122" s="9" t="s">
        <v>919</v>
      </c>
      <c r="J122" s="3" t="s">
        <v>2072</v>
      </c>
      <c r="K122" s="13" t="s">
        <v>1001</v>
      </c>
      <c r="L122" s="14" t="s">
        <v>1002</v>
      </c>
      <c r="M122" s="18">
        <f t="shared" si="18"/>
        <v>1.967592592592593E-2</v>
      </c>
      <c r="N122">
        <f t="shared" si="19"/>
        <v>7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1003</v>
      </c>
      <c r="H123" s="9" t="s">
        <v>17</v>
      </c>
      <c r="I123" s="9" t="s">
        <v>919</v>
      </c>
      <c r="J123" s="3" t="s">
        <v>2072</v>
      </c>
      <c r="K123" s="13" t="s">
        <v>1004</v>
      </c>
      <c r="L123" s="14" t="s">
        <v>1005</v>
      </c>
      <c r="M123" s="18">
        <f t="shared" si="18"/>
        <v>4.1064814814814887E-2</v>
      </c>
      <c r="N123">
        <f t="shared" si="19"/>
        <v>10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1006</v>
      </c>
      <c r="H124" s="9" t="s">
        <v>17</v>
      </c>
      <c r="I124" s="9" t="s">
        <v>919</v>
      </c>
      <c r="J124" s="3" t="s">
        <v>2072</v>
      </c>
      <c r="K124" s="13" t="s">
        <v>1007</v>
      </c>
      <c r="L124" s="14" t="s">
        <v>1008</v>
      </c>
      <c r="M124" s="18">
        <f t="shared" si="18"/>
        <v>2.2812500000000013E-2</v>
      </c>
      <c r="N124">
        <f t="shared" si="19"/>
        <v>14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1380</v>
      </c>
      <c r="H125" s="9" t="s">
        <v>17</v>
      </c>
      <c r="I125" s="9" t="s">
        <v>1329</v>
      </c>
      <c r="J125" s="3" t="s">
        <v>2072</v>
      </c>
      <c r="K125" s="13" t="s">
        <v>1381</v>
      </c>
      <c r="L125" s="14" t="s">
        <v>1382</v>
      </c>
      <c r="M125" s="18">
        <f t="shared" si="18"/>
        <v>3.1874999999999931E-2</v>
      </c>
      <c r="N125">
        <f t="shared" si="19"/>
        <v>8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1383</v>
      </c>
      <c r="H126" s="9" t="s">
        <v>17</v>
      </c>
      <c r="I126" s="9" t="s">
        <v>1329</v>
      </c>
      <c r="J126" s="3" t="s">
        <v>2072</v>
      </c>
      <c r="K126" s="13" t="s">
        <v>1384</v>
      </c>
      <c r="L126" s="14" t="s">
        <v>1385</v>
      </c>
      <c r="M126" s="18">
        <f t="shared" si="18"/>
        <v>1.6134259259259265E-2</v>
      </c>
      <c r="N126">
        <f t="shared" si="19"/>
        <v>11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1386</v>
      </c>
      <c r="H127" s="9" t="s">
        <v>17</v>
      </c>
      <c r="I127" s="9" t="s">
        <v>1329</v>
      </c>
      <c r="J127" s="3" t="s">
        <v>2072</v>
      </c>
      <c r="K127" s="13" t="s">
        <v>1387</v>
      </c>
      <c r="L127" s="14" t="s">
        <v>1388</v>
      </c>
      <c r="M127" s="18">
        <f t="shared" si="18"/>
        <v>5.5289351851851909E-2</v>
      </c>
      <c r="N127">
        <f t="shared" si="19"/>
        <v>13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1777</v>
      </c>
      <c r="H128" s="9" t="s">
        <v>17</v>
      </c>
      <c r="I128" s="9" t="s">
        <v>1747</v>
      </c>
      <c r="J128" s="3" t="s">
        <v>2072</v>
      </c>
      <c r="K128" s="13" t="s">
        <v>1778</v>
      </c>
      <c r="L128" s="14" t="s">
        <v>1779</v>
      </c>
      <c r="M128" s="18">
        <f t="shared" si="18"/>
        <v>1.693287037037039E-2</v>
      </c>
      <c r="N128">
        <f t="shared" si="19"/>
        <v>10</v>
      </c>
    </row>
    <row r="129" spans="1:14" x14ac:dyDescent="0.25">
      <c r="A129" s="11"/>
      <c r="B129" s="12"/>
      <c r="C129" s="9" t="s">
        <v>559</v>
      </c>
      <c r="D129" s="9" t="s">
        <v>560</v>
      </c>
      <c r="E129" s="9" t="s">
        <v>560</v>
      </c>
      <c r="F129" s="9" t="s">
        <v>15</v>
      </c>
      <c r="G129" s="10" t="s">
        <v>12</v>
      </c>
      <c r="H129" s="5"/>
      <c r="I129" s="5"/>
      <c r="J129" s="6"/>
      <c r="K129" s="7"/>
      <c r="L129" s="8"/>
    </row>
    <row r="130" spans="1:14" x14ac:dyDescent="0.25">
      <c r="A130" s="11"/>
      <c r="B130" s="12"/>
      <c r="C130" s="12"/>
      <c r="D130" s="12"/>
      <c r="E130" s="12"/>
      <c r="F130" s="12"/>
      <c r="G130" s="9" t="s">
        <v>1009</v>
      </c>
      <c r="H130" s="9" t="s">
        <v>17</v>
      </c>
      <c r="I130" s="9" t="s">
        <v>919</v>
      </c>
      <c r="J130" s="3" t="s">
        <v>2072</v>
      </c>
      <c r="K130" s="13" t="s">
        <v>1010</v>
      </c>
      <c r="L130" s="14" t="s">
        <v>1011</v>
      </c>
      <c r="M130" s="18">
        <f t="shared" si="18"/>
        <v>2.1736111111111067E-2</v>
      </c>
      <c r="N130">
        <f t="shared" si="19"/>
        <v>14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1780</v>
      </c>
      <c r="H131" s="9" t="s">
        <v>17</v>
      </c>
      <c r="I131" s="9" t="s">
        <v>1747</v>
      </c>
      <c r="J131" s="3" t="s">
        <v>2072</v>
      </c>
      <c r="K131" s="13" t="s">
        <v>1781</v>
      </c>
      <c r="L131" s="14" t="s">
        <v>1782</v>
      </c>
      <c r="M131" s="18">
        <f t="shared" ref="M131:M194" si="20">L131-K131</f>
        <v>2.4918981481481473E-2</v>
      </c>
      <c r="N131">
        <f t="shared" ref="N131:N194" si="21">HOUR(K131)</f>
        <v>9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1783</v>
      </c>
      <c r="H132" s="9" t="s">
        <v>17</v>
      </c>
      <c r="I132" s="9" t="s">
        <v>1747</v>
      </c>
      <c r="J132" s="3" t="s">
        <v>2072</v>
      </c>
      <c r="K132" s="13" t="s">
        <v>1784</v>
      </c>
      <c r="L132" s="14" t="s">
        <v>1785</v>
      </c>
      <c r="M132" s="18">
        <f t="shared" si="20"/>
        <v>2.0624999999999893E-2</v>
      </c>
      <c r="N132">
        <f t="shared" si="21"/>
        <v>13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2030</v>
      </c>
      <c r="H133" s="9" t="s">
        <v>17</v>
      </c>
      <c r="I133" s="9" t="s">
        <v>1986</v>
      </c>
      <c r="J133" s="3" t="s">
        <v>2072</v>
      </c>
      <c r="K133" s="13" t="s">
        <v>2031</v>
      </c>
      <c r="L133" s="14" t="s">
        <v>2032</v>
      </c>
      <c r="M133" s="18">
        <f t="shared" si="20"/>
        <v>1.3587962962962996E-2</v>
      </c>
      <c r="N133">
        <f t="shared" si="21"/>
        <v>6</v>
      </c>
    </row>
    <row r="134" spans="1:14" x14ac:dyDescent="0.25">
      <c r="A134" s="11"/>
      <c r="B134" s="12"/>
      <c r="C134" s="9" t="s">
        <v>25</v>
      </c>
      <c r="D134" s="9" t="s">
        <v>26</v>
      </c>
      <c r="E134" s="9" t="s">
        <v>26</v>
      </c>
      <c r="F134" s="9" t="s">
        <v>15</v>
      </c>
      <c r="G134" s="10" t="s">
        <v>12</v>
      </c>
      <c r="H134" s="5"/>
      <c r="I134" s="5"/>
      <c r="J134" s="6"/>
      <c r="K134" s="7"/>
      <c r="L134" s="8"/>
    </row>
    <row r="135" spans="1:14" x14ac:dyDescent="0.25">
      <c r="A135" s="11"/>
      <c r="B135" s="12"/>
      <c r="C135" s="12"/>
      <c r="D135" s="12"/>
      <c r="E135" s="12"/>
      <c r="F135" s="12"/>
      <c r="G135" s="9" t="s">
        <v>27</v>
      </c>
      <c r="H135" s="9" t="s">
        <v>17</v>
      </c>
      <c r="I135" s="9" t="s">
        <v>18</v>
      </c>
      <c r="J135" s="3" t="s">
        <v>2072</v>
      </c>
      <c r="K135" s="13" t="s">
        <v>28</v>
      </c>
      <c r="L135" s="14" t="s">
        <v>29</v>
      </c>
      <c r="M135" s="18">
        <f t="shared" si="20"/>
        <v>4.2199074074074028E-2</v>
      </c>
      <c r="N135">
        <f t="shared" si="21"/>
        <v>7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30</v>
      </c>
      <c r="H136" s="9" t="s">
        <v>17</v>
      </c>
      <c r="I136" s="9" t="s">
        <v>18</v>
      </c>
      <c r="J136" s="3" t="s">
        <v>2072</v>
      </c>
      <c r="K136" s="13" t="s">
        <v>31</v>
      </c>
      <c r="L136" s="14" t="s">
        <v>32</v>
      </c>
      <c r="M136" s="18">
        <f t="shared" si="20"/>
        <v>5.5879629629629612E-2</v>
      </c>
      <c r="N136">
        <f t="shared" si="21"/>
        <v>11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33</v>
      </c>
      <c r="H137" s="9" t="s">
        <v>17</v>
      </c>
      <c r="I137" s="9" t="s">
        <v>18</v>
      </c>
      <c r="J137" s="3" t="s">
        <v>2072</v>
      </c>
      <c r="K137" s="13" t="s">
        <v>34</v>
      </c>
      <c r="L137" s="14" t="s">
        <v>35</v>
      </c>
      <c r="M137" s="18">
        <f t="shared" si="20"/>
        <v>2.3692129629629632E-2</v>
      </c>
      <c r="N137">
        <f t="shared" si="21"/>
        <v>15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1012</v>
      </c>
      <c r="H138" s="9" t="s">
        <v>17</v>
      </c>
      <c r="I138" s="9" t="s">
        <v>919</v>
      </c>
      <c r="J138" s="3" t="s">
        <v>2072</v>
      </c>
      <c r="K138" s="13" t="s">
        <v>1013</v>
      </c>
      <c r="L138" s="14" t="s">
        <v>1014</v>
      </c>
      <c r="M138" s="18">
        <f t="shared" si="20"/>
        <v>2.0509259259259283E-2</v>
      </c>
      <c r="N138">
        <f t="shared" si="21"/>
        <v>8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1015</v>
      </c>
      <c r="H139" s="9" t="s">
        <v>17</v>
      </c>
      <c r="I139" s="9" t="s">
        <v>919</v>
      </c>
      <c r="J139" s="3" t="s">
        <v>2072</v>
      </c>
      <c r="K139" s="13" t="s">
        <v>1016</v>
      </c>
      <c r="L139" s="14" t="s">
        <v>1017</v>
      </c>
      <c r="M139" s="18">
        <f t="shared" si="20"/>
        <v>2.1574074074074023E-2</v>
      </c>
      <c r="N139">
        <f t="shared" si="21"/>
        <v>9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1786</v>
      </c>
      <c r="H140" s="9" t="s">
        <v>17</v>
      </c>
      <c r="I140" s="9" t="s">
        <v>1747</v>
      </c>
      <c r="J140" s="3" t="s">
        <v>2072</v>
      </c>
      <c r="K140" s="13" t="s">
        <v>1787</v>
      </c>
      <c r="L140" s="14" t="s">
        <v>1788</v>
      </c>
      <c r="M140" s="18">
        <f t="shared" si="20"/>
        <v>1.6099537037036926E-2</v>
      </c>
      <c r="N140">
        <f t="shared" si="21"/>
        <v>14</v>
      </c>
    </row>
    <row r="141" spans="1:14" x14ac:dyDescent="0.25">
      <c r="A141" s="11"/>
      <c r="B141" s="12"/>
      <c r="C141" s="9" t="s">
        <v>36</v>
      </c>
      <c r="D141" s="9" t="s">
        <v>37</v>
      </c>
      <c r="E141" s="9" t="s">
        <v>37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38</v>
      </c>
      <c r="H142" s="9" t="s">
        <v>17</v>
      </c>
      <c r="I142" s="9" t="s">
        <v>18</v>
      </c>
      <c r="J142" s="3" t="s">
        <v>2072</v>
      </c>
      <c r="K142" s="13" t="s">
        <v>39</v>
      </c>
      <c r="L142" s="14" t="s">
        <v>40</v>
      </c>
      <c r="M142" s="18">
        <f t="shared" si="20"/>
        <v>6.9976851851851873E-2</v>
      </c>
      <c r="N142">
        <f t="shared" si="21"/>
        <v>12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1389</v>
      </c>
      <c r="H143" s="9" t="s">
        <v>22</v>
      </c>
      <c r="I143" s="9" t="s">
        <v>1329</v>
      </c>
      <c r="J143" s="3" t="s">
        <v>2072</v>
      </c>
      <c r="K143" s="13" t="s">
        <v>1390</v>
      </c>
      <c r="L143" s="14" t="s">
        <v>1391</v>
      </c>
      <c r="M143" s="18">
        <f t="shared" si="20"/>
        <v>2.0462962962962905E-2</v>
      </c>
      <c r="N143">
        <f t="shared" si="21"/>
        <v>11</v>
      </c>
    </row>
    <row r="144" spans="1:14" x14ac:dyDescent="0.25">
      <c r="A144" s="11"/>
      <c r="B144" s="12"/>
      <c r="C144" s="9" t="s">
        <v>41</v>
      </c>
      <c r="D144" s="9" t="s">
        <v>42</v>
      </c>
      <c r="E144" s="9" t="s">
        <v>42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43</v>
      </c>
      <c r="H145" s="9" t="s">
        <v>17</v>
      </c>
      <c r="I145" s="9" t="s">
        <v>18</v>
      </c>
      <c r="J145" s="3" t="s">
        <v>2072</v>
      </c>
      <c r="K145" s="13" t="s">
        <v>44</v>
      </c>
      <c r="L145" s="14" t="s">
        <v>45</v>
      </c>
      <c r="M145" s="18">
        <f t="shared" si="20"/>
        <v>1.2928240740740754E-2</v>
      </c>
      <c r="N145">
        <f t="shared" si="21"/>
        <v>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466</v>
      </c>
      <c r="H146" s="9" t="s">
        <v>17</v>
      </c>
      <c r="I146" s="9" t="s">
        <v>449</v>
      </c>
      <c r="J146" s="3" t="s">
        <v>2072</v>
      </c>
      <c r="K146" s="13" t="s">
        <v>467</v>
      </c>
      <c r="L146" s="14" t="s">
        <v>468</v>
      </c>
      <c r="M146" s="18">
        <f t="shared" si="20"/>
        <v>1.4930555555555558E-2</v>
      </c>
      <c r="N146">
        <f t="shared" si="21"/>
        <v>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469</v>
      </c>
      <c r="H147" s="9" t="s">
        <v>17</v>
      </c>
      <c r="I147" s="9" t="s">
        <v>449</v>
      </c>
      <c r="J147" s="3" t="s">
        <v>2072</v>
      </c>
      <c r="K147" s="13" t="s">
        <v>470</v>
      </c>
      <c r="L147" s="14" t="s">
        <v>471</v>
      </c>
      <c r="M147" s="18">
        <f t="shared" si="20"/>
        <v>1.9444444444444431E-2</v>
      </c>
      <c r="N147">
        <f t="shared" si="21"/>
        <v>7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1018</v>
      </c>
      <c r="H148" s="9" t="s">
        <v>17</v>
      </c>
      <c r="I148" s="9" t="s">
        <v>919</v>
      </c>
      <c r="J148" s="3" t="s">
        <v>2072</v>
      </c>
      <c r="K148" s="13" t="s">
        <v>1019</v>
      </c>
      <c r="L148" s="14" t="s">
        <v>1020</v>
      </c>
      <c r="M148" s="18">
        <f t="shared" si="20"/>
        <v>1.2604166666666666E-2</v>
      </c>
      <c r="N148">
        <f t="shared" si="21"/>
        <v>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1021</v>
      </c>
      <c r="H149" s="9" t="s">
        <v>17</v>
      </c>
      <c r="I149" s="9" t="s">
        <v>919</v>
      </c>
      <c r="J149" s="3" t="s">
        <v>2072</v>
      </c>
      <c r="K149" s="13" t="s">
        <v>1022</v>
      </c>
      <c r="L149" s="14" t="s">
        <v>1023</v>
      </c>
      <c r="M149" s="18">
        <f t="shared" si="20"/>
        <v>1.4085648148148167E-2</v>
      </c>
      <c r="N149">
        <f t="shared" si="21"/>
        <v>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1024</v>
      </c>
      <c r="H150" s="9" t="s">
        <v>17</v>
      </c>
      <c r="I150" s="9" t="s">
        <v>919</v>
      </c>
      <c r="J150" s="3" t="s">
        <v>2072</v>
      </c>
      <c r="K150" s="13" t="s">
        <v>1025</v>
      </c>
      <c r="L150" s="14" t="s">
        <v>1026</v>
      </c>
      <c r="M150" s="18">
        <f t="shared" si="20"/>
        <v>4.6828703703703678E-2</v>
      </c>
      <c r="N150">
        <f t="shared" si="21"/>
        <v>8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1392</v>
      </c>
      <c r="H151" s="9" t="s">
        <v>17</v>
      </c>
      <c r="I151" s="9" t="s">
        <v>1329</v>
      </c>
      <c r="J151" s="3" t="s">
        <v>2072</v>
      </c>
      <c r="K151" s="13" t="s">
        <v>1393</v>
      </c>
      <c r="L151" s="14" t="s">
        <v>1394</v>
      </c>
      <c r="M151" s="18">
        <f t="shared" si="20"/>
        <v>1.6168981481481437E-2</v>
      </c>
      <c r="N151">
        <f t="shared" si="21"/>
        <v>3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1789</v>
      </c>
      <c r="H152" s="9" t="s">
        <v>17</v>
      </c>
      <c r="I152" s="9" t="s">
        <v>1747</v>
      </c>
      <c r="J152" s="3" t="s">
        <v>2072</v>
      </c>
      <c r="K152" s="13" t="s">
        <v>1790</v>
      </c>
      <c r="L152" s="14" t="s">
        <v>1791</v>
      </c>
      <c r="M152" s="18">
        <f t="shared" si="20"/>
        <v>1.2928240740740726E-2</v>
      </c>
      <c r="N152">
        <f t="shared" si="21"/>
        <v>3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1792</v>
      </c>
      <c r="H153" s="9" t="s">
        <v>17</v>
      </c>
      <c r="I153" s="9" t="s">
        <v>1747</v>
      </c>
      <c r="J153" s="3" t="s">
        <v>2072</v>
      </c>
      <c r="K153" s="13" t="s">
        <v>1793</v>
      </c>
      <c r="L153" s="14" t="s">
        <v>1794</v>
      </c>
      <c r="M153" s="18">
        <f t="shared" si="20"/>
        <v>1.4618055555555509E-2</v>
      </c>
      <c r="N153">
        <f t="shared" si="21"/>
        <v>6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2042</v>
      </c>
      <c r="H154" s="9" t="s">
        <v>17</v>
      </c>
      <c r="I154" s="9" t="s">
        <v>2034</v>
      </c>
      <c r="J154" s="3" t="s">
        <v>2072</v>
      </c>
      <c r="K154" s="13" t="s">
        <v>2043</v>
      </c>
      <c r="L154" s="14" t="s">
        <v>2044</v>
      </c>
      <c r="M154" s="18">
        <f t="shared" si="20"/>
        <v>1.2511574074073994E-2</v>
      </c>
      <c r="N154">
        <f t="shared" si="21"/>
        <v>23</v>
      </c>
    </row>
    <row r="155" spans="1:14" x14ac:dyDescent="0.25">
      <c r="A155" s="11"/>
      <c r="B155" s="12"/>
      <c r="C155" s="9" t="s">
        <v>472</v>
      </c>
      <c r="D155" s="9" t="s">
        <v>473</v>
      </c>
      <c r="E155" s="9" t="s">
        <v>473</v>
      </c>
      <c r="F155" s="9" t="s">
        <v>15</v>
      </c>
      <c r="G155" s="10" t="s">
        <v>12</v>
      </c>
      <c r="H155" s="5"/>
      <c r="I155" s="5"/>
      <c r="J155" s="6"/>
      <c r="K155" s="7"/>
      <c r="L155" s="8"/>
    </row>
    <row r="156" spans="1:14" x14ac:dyDescent="0.25">
      <c r="A156" s="11"/>
      <c r="B156" s="12"/>
      <c r="C156" s="12"/>
      <c r="D156" s="12"/>
      <c r="E156" s="12"/>
      <c r="F156" s="12"/>
      <c r="G156" s="9" t="s">
        <v>474</v>
      </c>
      <c r="H156" s="9" t="s">
        <v>22</v>
      </c>
      <c r="I156" s="9" t="s">
        <v>449</v>
      </c>
      <c r="J156" s="3" t="s">
        <v>2072</v>
      </c>
      <c r="K156" s="13" t="s">
        <v>475</v>
      </c>
      <c r="L156" s="14" t="s">
        <v>476</v>
      </c>
      <c r="M156" s="18">
        <f t="shared" si="20"/>
        <v>1.4479166666666599E-2</v>
      </c>
      <c r="N156">
        <f t="shared" si="21"/>
        <v>11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477</v>
      </c>
      <c r="H157" s="9" t="s">
        <v>22</v>
      </c>
      <c r="I157" s="9" t="s">
        <v>449</v>
      </c>
      <c r="J157" s="3" t="s">
        <v>2072</v>
      </c>
      <c r="K157" s="13" t="s">
        <v>478</v>
      </c>
      <c r="L157" s="14" t="s">
        <v>479</v>
      </c>
      <c r="M157" s="18">
        <f t="shared" si="20"/>
        <v>1.8229166666666685E-2</v>
      </c>
      <c r="N157">
        <f t="shared" si="21"/>
        <v>11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1795</v>
      </c>
      <c r="H158" s="9" t="s">
        <v>17</v>
      </c>
      <c r="I158" s="9" t="s">
        <v>1747</v>
      </c>
      <c r="J158" s="3" t="s">
        <v>2072</v>
      </c>
      <c r="K158" s="13" t="s">
        <v>1796</v>
      </c>
      <c r="L158" s="14" t="s">
        <v>1797</v>
      </c>
      <c r="M158" s="18">
        <f t="shared" si="20"/>
        <v>2.1412037037037035E-2</v>
      </c>
      <c r="N158">
        <f t="shared" si="21"/>
        <v>3</v>
      </c>
    </row>
    <row r="159" spans="1:14" x14ac:dyDescent="0.25">
      <c r="A159" s="11"/>
      <c r="B159" s="12"/>
      <c r="C159" s="9" t="s">
        <v>1395</v>
      </c>
      <c r="D159" s="9" t="s">
        <v>1396</v>
      </c>
      <c r="E159" s="9" t="s">
        <v>1396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1397</v>
      </c>
      <c r="H160" s="9" t="s">
        <v>17</v>
      </c>
      <c r="I160" s="9" t="s">
        <v>1329</v>
      </c>
      <c r="J160" s="3" t="s">
        <v>2072</v>
      </c>
      <c r="K160" s="13" t="s">
        <v>1398</v>
      </c>
      <c r="L160" s="14" t="s">
        <v>1399</v>
      </c>
      <c r="M160" s="18">
        <f t="shared" si="20"/>
        <v>1.5868055555555566E-2</v>
      </c>
      <c r="N160">
        <f t="shared" si="21"/>
        <v>4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1798</v>
      </c>
      <c r="H161" s="9" t="s">
        <v>22</v>
      </c>
      <c r="I161" s="9" t="s">
        <v>1747</v>
      </c>
      <c r="J161" s="3" t="s">
        <v>2072</v>
      </c>
      <c r="K161" s="13" t="s">
        <v>1799</v>
      </c>
      <c r="L161" s="14" t="s">
        <v>1800</v>
      </c>
      <c r="M161" s="18">
        <f t="shared" si="20"/>
        <v>1.8240740740740724E-2</v>
      </c>
      <c r="N161">
        <f t="shared" si="21"/>
        <v>5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1801</v>
      </c>
      <c r="H162" s="9" t="s">
        <v>22</v>
      </c>
      <c r="I162" s="9" t="s">
        <v>1747</v>
      </c>
      <c r="J162" s="3" t="s">
        <v>2072</v>
      </c>
      <c r="K162" s="13" t="s">
        <v>1802</v>
      </c>
      <c r="L162" s="14" t="s">
        <v>1803</v>
      </c>
      <c r="M162" s="18">
        <f t="shared" si="20"/>
        <v>1.6863425925925934E-2</v>
      </c>
      <c r="N162">
        <f t="shared" si="21"/>
        <v>8</v>
      </c>
    </row>
    <row r="163" spans="1:14" x14ac:dyDescent="0.25">
      <c r="A163" s="11"/>
      <c r="B163" s="12"/>
      <c r="C163" s="9" t="s">
        <v>46</v>
      </c>
      <c r="D163" s="9" t="s">
        <v>47</v>
      </c>
      <c r="E163" s="9" t="s">
        <v>48</v>
      </c>
      <c r="F163" s="9" t="s">
        <v>15</v>
      </c>
      <c r="G163" s="10" t="s">
        <v>12</v>
      </c>
      <c r="H163" s="5"/>
      <c r="I163" s="5"/>
      <c r="J163" s="6"/>
      <c r="K163" s="7"/>
      <c r="L163" s="8"/>
    </row>
    <row r="164" spans="1:14" x14ac:dyDescent="0.25">
      <c r="A164" s="11"/>
      <c r="B164" s="12"/>
      <c r="C164" s="12"/>
      <c r="D164" s="12"/>
      <c r="E164" s="12"/>
      <c r="F164" s="12"/>
      <c r="G164" s="9" t="s">
        <v>49</v>
      </c>
      <c r="H164" s="9" t="s">
        <v>17</v>
      </c>
      <c r="I164" s="9" t="s">
        <v>18</v>
      </c>
      <c r="J164" s="3" t="s">
        <v>2072</v>
      </c>
      <c r="K164" s="13" t="s">
        <v>50</v>
      </c>
      <c r="L164" s="14" t="s">
        <v>51</v>
      </c>
      <c r="M164" s="18">
        <f t="shared" si="20"/>
        <v>1.3252314814814814E-2</v>
      </c>
      <c r="N164">
        <f t="shared" si="21"/>
        <v>6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52</v>
      </c>
      <c r="H165" s="9" t="s">
        <v>17</v>
      </c>
      <c r="I165" s="9" t="s">
        <v>18</v>
      </c>
      <c r="J165" s="3" t="s">
        <v>2072</v>
      </c>
      <c r="K165" s="13" t="s">
        <v>53</v>
      </c>
      <c r="L165" s="14" t="s">
        <v>54</v>
      </c>
      <c r="M165" s="18">
        <f t="shared" si="20"/>
        <v>2.3981481481481493E-2</v>
      </c>
      <c r="N165">
        <f t="shared" si="21"/>
        <v>12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480</v>
      </c>
      <c r="H166" s="9" t="s">
        <v>17</v>
      </c>
      <c r="I166" s="9" t="s">
        <v>449</v>
      </c>
      <c r="J166" s="3" t="s">
        <v>2072</v>
      </c>
      <c r="K166" s="13" t="s">
        <v>481</v>
      </c>
      <c r="L166" s="14" t="s">
        <v>482</v>
      </c>
      <c r="M166" s="18">
        <f t="shared" si="20"/>
        <v>1.9444444444444431E-2</v>
      </c>
      <c r="N166">
        <f t="shared" si="21"/>
        <v>10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483</v>
      </c>
      <c r="H167" s="9" t="s">
        <v>17</v>
      </c>
      <c r="I167" s="9" t="s">
        <v>449</v>
      </c>
      <c r="J167" s="3" t="s">
        <v>2072</v>
      </c>
      <c r="K167" s="13" t="s">
        <v>484</v>
      </c>
      <c r="L167" s="14" t="s">
        <v>485</v>
      </c>
      <c r="M167" s="18">
        <f t="shared" si="20"/>
        <v>1.9548611111111169E-2</v>
      </c>
      <c r="N167">
        <f t="shared" si="21"/>
        <v>13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1804</v>
      </c>
      <c r="H168" s="9" t="s">
        <v>17</v>
      </c>
      <c r="I168" s="9" t="s">
        <v>1747</v>
      </c>
      <c r="J168" s="3" t="s">
        <v>2072</v>
      </c>
      <c r="K168" s="13" t="s">
        <v>1805</v>
      </c>
      <c r="L168" s="14" t="s">
        <v>1806</v>
      </c>
      <c r="M168" s="18">
        <f t="shared" si="20"/>
        <v>1.9409722222222203E-2</v>
      </c>
      <c r="N168">
        <f t="shared" si="21"/>
        <v>7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1807</v>
      </c>
      <c r="H169" s="9" t="s">
        <v>17</v>
      </c>
      <c r="I169" s="9" t="s">
        <v>1747</v>
      </c>
      <c r="J169" s="3" t="s">
        <v>2072</v>
      </c>
      <c r="K169" s="13" t="s">
        <v>1808</v>
      </c>
      <c r="L169" s="14" t="s">
        <v>1809</v>
      </c>
      <c r="M169" s="18">
        <f t="shared" si="20"/>
        <v>1.8206018518518441E-2</v>
      </c>
      <c r="N169">
        <f t="shared" si="21"/>
        <v>12</v>
      </c>
    </row>
    <row r="170" spans="1:14" x14ac:dyDescent="0.25">
      <c r="A170" s="11"/>
      <c r="B170" s="12"/>
      <c r="C170" s="9" t="s">
        <v>55</v>
      </c>
      <c r="D170" s="9" t="s">
        <v>56</v>
      </c>
      <c r="E170" s="9" t="s">
        <v>56</v>
      </c>
      <c r="F170" s="9" t="s">
        <v>15</v>
      </c>
      <c r="G170" s="10" t="s">
        <v>12</v>
      </c>
      <c r="H170" s="5"/>
      <c r="I170" s="5"/>
      <c r="J170" s="6"/>
      <c r="K170" s="7"/>
      <c r="L170" s="8"/>
    </row>
    <row r="171" spans="1:14" x14ac:dyDescent="0.25">
      <c r="A171" s="11"/>
      <c r="B171" s="12"/>
      <c r="C171" s="12"/>
      <c r="D171" s="12"/>
      <c r="E171" s="12"/>
      <c r="F171" s="12"/>
      <c r="G171" s="9" t="s">
        <v>57</v>
      </c>
      <c r="H171" s="9" t="s">
        <v>17</v>
      </c>
      <c r="I171" s="9" t="s">
        <v>18</v>
      </c>
      <c r="J171" s="3" t="s">
        <v>2072</v>
      </c>
      <c r="K171" s="13" t="s">
        <v>58</v>
      </c>
      <c r="L171" s="14" t="s">
        <v>59</v>
      </c>
      <c r="M171" s="18">
        <f t="shared" si="20"/>
        <v>1.8159722222222285E-2</v>
      </c>
      <c r="N171">
        <f t="shared" si="21"/>
        <v>16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486</v>
      </c>
      <c r="H172" s="9" t="s">
        <v>17</v>
      </c>
      <c r="I172" s="9" t="s">
        <v>449</v>
      </c>
      <c r="J172" s="3" t="s">
        <v>2072</v>
      </c>
      <c r="K172" s="13" t="s">
        <v>487</v>
      </c>
      <c r="L172" s="14" t="s">
        <v>488</v>
      </c>
      <c r="M172" s="18">
        <f t="shared" si="20"/>
        <v>4.2615740740740704E-2</v>
      </c>
      <c r="N172">
        <f t="shared" si="21"/>
        <v>13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1027</v>
      </c>
      <c r="H173" s="9" t="s">
        <v>17</v>
      </c>
      <c r="I173" s="9" t="s">
        <v>919</v>
      </c>
      <c r="J173" s="3" t="s">
        <v>2072</v>
      </c>
      <c r="K173" s="13" t="s">
        <v>1028</v>
      </c>
      <c r="L173" s="14" t="s">
        <v>1029</v>
      </c>
      <c r="M173" s="18">
        <f t="shared" si="20"/>
        <v>3.521990740740738E-2</v>
      </c>
      <c r="N173">
        <f t="shared" si="21"/>
        <v>10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1030</v>
      </c>
      <c r="H174" s="9" t="s">
        <v>17</v>
      </c>
      <c r="I174" s="9" t="s">
        <v>919</v>
      </c>
      <c r="J174" s="3" t="s">
        <v>2072</v>
      </c>
      <c r="K174" s="13" t="s">
        <v>1031</v>
      </c>
      <c r="L174" s="14" t="s">
        <v>1032</v>
      </c>
      <c r="M174" s="18">
        <f t="shared" si="20"/>
        <v>2.7141203703703654E-2</v>
      </c>
      <c r="N174">
        <f t="shared" si="21"/>
        <v>18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1400</v>
      </c>
      <c r="H175" s="9" t="s">
        <v>17</v>
      </c>
      <c r="I175" s="9" t="s">
        <v>1329</v>
      </c>
      <c r="J175" s="3" t="s">
        <v>2072</v>
      </c>
      <c r="K175" s="13" t="s">
        <v>1401</v>
      </c>
      <c r="L175" s="14" t="s">
        <v>1402</v>
      </c>
      <c r="M175" s="18">
        <f t="shared" si="20"/>
        <v>2.6840277777777755E-2</v>
      </c>
      <c r="N175">
        <f t="shared" si="21"/>
        <v>12</v>
      </c>
    </row>
    <row r="176" spans="1:14" x14ac:dyDescent="0.25">
      <c r="A176" s="11"/>
      <c r="B176" s="12"/>
      <c r="C176" s="9" t="s">
        <v>1403</v>
      </c>
      <c r="D176" s="9" t="s">
        <v>1404</v>
      </c>
      <c r="E176" s="9" t="s">
        <v>1404</v>
      </c>
      <c r="F176" s="9" t="s">
        <v>15</v>
      </c>
      <c r="G176" s="9" t="s">
        <v>1405</v>
      </c>
      <c r="H176" s="9" t="s">
        <v>17</v>
      </c>
      <c r="I176" s="9" t="s">
        <v>1329</v>
      </c>
      <c r="J176" s="3" t="s">
        <v>2072</v>
      </c>
      <c r="K176" s="13" t="s">
        <v>1406</v>
      </c>
      <c r="L176" s="14" t="s">
        <v>1407</v>
      </c>
      <c r="M176" s="18">
        <f t="shared" si="20"/>
        <v>2.5798611111111092E-2</v>
      </c>
      <c r="N176">
        <f t="shared" si="21"/>
        <v>3</v>
      </c>
    </row>
    <row r="177" spans="1:14" x14ac:dyDescent="0.25">
      <c r="A177" s="11"/>
      <c r="B177" s="12"/>
      <c r="C177" s="9" t="s">
        <v>60</v>
      </c>
      <c r="D177" s="9" t="s">
        <v>61</v>
      </c>
      <c r="E177" s="9" t="s">
        <v>61</v>
      </c>
      <c r="F177" s="9" t="s">
        <v>15</v>
      </c>
      <c r="G177" s="10" t="s">
        <v>12</v>
      </c>
      <c r="H177" s="5"/>
      <c r="I177" s="5"/>
      <c r="J177" s="6"/>
      <c r="K177" s="7"/>
      <c r="L177" s="8"/>
    </row>
    <row r="178" spans="1:14" x14ac:dyDescent="0.25">
      <c r="A178" s="11"/>
      <c r="B178" s="12"/>
      <c r="C178" s="12"/>
      <c r="D178" s="12"/>
      <c r="E178" s="12"/>
      <c r="F178" s="12"/>
      <c r="G178" s="9" t="s">
        <v>62</v>
      </c>
      <c r="H178" s="9" t="s">
        <v>22</v>
      </c>
      <c r="I178" s="9" t="s">
        <v>18</v>
      </c>
      <c r="J178" s="3" t="s">
        <v>2072</v>
      </c>
      <c r="K178" s="13" t="s">
        <v>63</v>
      </c>
      <c r="L178" s="14" t="s">
        <v>64</v>
      </c>
      <c r="M178" s="18">
        <f t="shared" si="20"/>
        <v>2.4502314814814852E-2</v>
      </c>
      <c r="N178">
        <f t="shared" si="21"/>
        <v>10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1033</v>
      </c>
      <c r="H179" s="9" t="s">
        <v>22</v>
      </c>
      <c r="I179" s="9" t="s">
        <v>919</v>
      </c>
      <c r="J179" s="3" t="s">
        <v>2072</v>
      </c>
      <c r="K179" s="13" t="s">
        <v>1034</v>
      </c>
      <c r="L179" s="14" t="s">
        <v>1035</v>
      </c>
      <c r="M179" s="18">
        <f t="shared" si="20"/>
        <v>3.3900462962962952E-2</v>
      </c>
      <c r="N179">
        <f t="shared" si="21"/>
        <v>8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1408</v>
      </c>
      <c r="H180" s="9" t="s">
        <v>22</v>
      </c>
      <c r="I180" s="9" t="s">
        <v>1329</v>
      </c>
      <c r="J180" s="3" t="s">
        <v>2072</v>
      </c>
      <c r="K180" s="13" t="s">
        <v>1409</v>
      </c>
      <c r="L180" s="14" t="s">
        <v>1410</v>
      </c>
      <c r="M180" s="18">
        <f t="shared" si="20"/>
        <v>5.1817129629629699E-2</v>
      </c>
      <c r="N180">
        <f t="shared" si="21"/>
        <v>14</v>
      </c>
    </row>
    <row r="181" spans="1:14" x14ac:dyDescent="0.25">
      <c r="A181" s="11"/>
      <c r="B181" s="12"/>
      <c r="C181" s="9" t="s">
        <v>65</v>
      </c>
      <c r="D181" s="9" t="s">
        <v>66</v>
      </c>
      <c r="E181" s="9" t="s">
        <v>66</v>
      </c>
      <c r="F181" s="9" t="s">
        <v>15</v>
      </c>
      <c r="G181" s="9" t="s">
        <v>67</v>
      </c>
      <c r="H181" s="9" t="s">
        <v>17</v>
      </c>
      <c r="I181" s="9" t="s">
        <v>18</v>
      </c>
      <c r="J181" s="3" t="s">
        <v>2072</v>
      </c>
      <c r="K181" s="13" t="s">
        <v>68</v>
      </c>
      <c r="L181" s="14" t="s">
        <v>69</v>
      </c>
      <c r="M181" s="18">
        <f t="shared" si="20"/>
        <v>2.0810185185185209E-2</v>
      </c>
      <c r="N181">
        <f t="shared" si="21"/>
        <v>3</v>
      </c>
    </row>
    <row r="182" spans="1:14" x14ac:dyDescent="0.25">
      <c r="A182" s="11"/>
      <c r="B182" s="12"/>
      <c r="C182" s="9" t="s">
        <v>150</v>
      </c>
      <c r="D182" s="9" t="s">
        <v>151</v>
      </c>
      <c r="E182" s="10" t="s">
        <v>12</v>
      </c>
      <c r="F182" s="5"/>
      <c r="G182" s="5"/>
      <c r="H182" s="5"/>
      <c r="I182" s="5"/>
      <c r="J182" s="6"/>
      <c r="K182" s="7"/>
      <c r="L182" s="8"/>
    </row>
    <row r="183" spans="1:14" x14ac:dyDescent="0.25">
      <c r="A183" s="11"/>
      <c r="B183" s="12"/>
      <c r="C183" s="12"/>
      <c r="D183" s="12"/>
      <c r="E183" s="9" t="s">
        <v>152</v>
      </c>
      <c r="F183" s="9" t="s">
        <v>15</v>
      </c>
      <c r="G183" s="10" t="s">
        <v>12</v>
      </c>
      <c r="H183" s="5"/>
      <c r="I183" s="5"/>
      <c r="J183" s="6"/>
      <c r="K183" s="7"/>
      <c r="L183" s="8"/>
    </row>
    <row r="184" spans="1:14" x14ac:dyDescent="0.25">
      <c r="A184" s="11"/>
      <c r="B184" s="12"/>
      <c r="C184" s="12"/>
      <c r="D184" s="12"/>
      <c r="E184" s="12"/>
      <c r="F184" s="12"/>
      <c r="G184" s="9" t="s">
        <v>489</v>
      </c>
      <c r="H184" s="9" t="s">
        <v>17</v>
      </c>
      <c r="I184" s="9" t="s">
        <v>449</v>
      </c>
      <c r="J184" s="3" t="s">
        <v>2072</v>
      </c>
      <c r="K184" s="13" t="s">
        <v>490</v>
      </c>
      <c r="L184" s="14" t="s">
        <v>491</v>
      </c>
      <c r="M184" s="18">
        <f t="shared" si="20"/>
        <v>4.2025462962962945E-2</v>
      </c>
      <c r="N184">
        <f t="shared" si="21"/>
        <v>18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492</v>
      </c>
      <c r="H185" s="9" t="s">
        <v>17</v>
      </c>
      <c r="I185" s="9" t="s">
        <v>449</v>
      </c>
      <c r="J185" s="3" t="s">
        <v>2072</v>
      </c>
      <c r="K185" s="13" t="s">
        <v>493</v>
      </c>
      <c r="L185" s="14" t="s">
        <v>494</v>
      </c>
      <c r="M185" s="18">
        <f t="shared" si="20"/>
        <v>2.9594907407407445E-2</v>
      </c>
      <c r="N185">
        <f t="shared" si="21"/>
        <v>14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1036</v>
      </c>
      <c r="H186" s="9" t="s">
        <v>17</v>
      </c>
      <c r="I186" s="9" t="s">
        <v>919</v>
      </c>
      <c r="J186" s="3" t="s">
        <v>2072</v>
      </c>
      <c r="K186" s="13" t="s">
        <v>1037</v>
      </c>
      <c r="L186" s="14" t="s">
        <v>1038</v>
      </c>
      <c r="M186" s="18">
        <f t="shared" si="20"/>
        <v>4.065972222222225E-2</v>
      </c>
      <c r="N186">
        <f t="shared" si="21"/>
        <v>11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1810</v>
      </c>
      <c r="H187" s="9" t="s">
        <v>17</v>
      </c>
      <c r="I187" s="9" t="s">
        <v>1747</v>
      </c>
      <c r="J187" s="3" t="s">
        <v>2072</v>
      </c>
      <c r="K187" s="13" t="s">
        <v>1811</v>
      </c>
      <c r="L187" s="14" t="s">
        <v>1812</v>
      </c>
      <c r="M187" s="18">
        <f t="shared" si="20"/>
        <v>1.4490740740740748E-2</v>
      </c>
      <c r="N187">
        <f t="shared" si="21"/>
        <v>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1813</v>
      </c>
      <c r="H188" s="9" t="s">
        <v>17</v>
      </c>
      <c r="I188" s="9" t="s">
        <v>1747</v>
      </c>
      <c r="J188" s="3" t="s">
        <v>2072</v>
      </c>
      <c r="K188" s="13" t="s">
        <v>1814</v>
      </c>
      <c r="L188" s="14" t="s">
        <v>1815</v>
      </c>
      <c r="M188" s="18">
        <f t="shared" si="20"/>
        <v>1.5289351851851873E-2</v>
      </c>
      <c r="N188">
        <f t="shared" si="21"/>
        <v>8</v>
      </c>
    </row>
    <row r="189" spans="1:14" x14ac:dyDescent="0.25">
      <c r="A189" s="11"/>
      <c r="B189" s="12"/>
      <c r="C189" s="12"/>
      <c r="D189" s="12"/>
      <c r="E189" s="9" t="s">
        <v>151</v>
      </c>
      <c r="F189" s="9" t="s">
        <v>15</v>
      </c>
      <c r="G189" s="10" t="s">
        <v>12</v>
      </c>
      <c r="H189" s="5"/>
      <c r="I189" s="5"/>
      <c r="J189" s="6"/>
      <c r="K189" s="7"/>
      <c r="L189" s="8"/>
    </row>
    <row r="190" spans="1:14" x14ac:dyDescent="0.25">
      <c r="A190" s="11"/>
      <c r="B190" s="12"/>
      <c r="C190" s="12"/>
      <c r="D190" s="12"/>
      <c r="E190" s="12"/>
      <c r="F190" s="12"/>
      <c r="G190" s="9" t="s">
        <v>1411</v>
      </c>
      <c r="H190" s="9" t="s">
        <v>17</v>
      </c>
      <c r="I190" s="9" t="s">
        <v>1329</v>
      </c>
      <c r="J190" s="3" t="s">
        <v>2072</v>
      </c>
      <c r="K190" s="13" t="s">
        <v>1412</v>
      </c>
      <c r="L190" s="14" t="s">
        <v>1413</v>
      </c>
      <c r="M190" s="18">
        <f t="shared" si="20"/>
        <v>3.0428240740740686E-2</v>
      </c>
      <c r="N190">
        <f t="shared" si="21"/>
        <v>14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1816</v>
      </c>
      <c r="H191" s="9" t="s">
        <v>17</v>
      </c>
      <c r="I191" s="9" t="s">
        <v>1747</v>
      </c>
      <c r="J191" s="3" t="s">
        <v>2072</v>
      </c>
      <c r="K191" s="13" t="s">
        <v>1817</v>
      </c>
      <c r="L191" s="14" t="s">
        <v>1818</v>
      </c>
      <c r="M191" s="18">
        <f t="shared" si="20"/>
        <v>2.119212962962963E-2</v>
      </c>
      <c r="N191">
        <f t="shared" si="21"/>
        <v>7</v>
      </c>
    </row>
    <row r="192" spans="1:14" x14ac:dyDescent="0.25">
      <c r="A192" s="11"/>
      <c r="B192" s="12"/>
      <c r="C192" s="9" t="s">
        <v>495</v>
      </c>
      <c r="D192" s="9" t="s">
        <v>496</v>
      </c>
      <c r="E192" s="9" t="s">
        <v>496</v>
      </c>
      <c r="F192" s="9" t="s">
        <v>15</v>
      </c>
      <c r="G192" s="10" t="s">
        <v>12</v>
      </c>
      <c r="H192" s="5"/>
      <c r="I192" s="5"/>
      <c r="J192" s="6"/>
      <c r="K192" s="7"/>
      <c r="L192" s="8"/>
    </row>
    <row r="193" spans="1:14" x14ac:dyDescent="0.25">
      <c r="A193" s="11"/>
      <c r="B193" s="12"/>
      <c r="C193" s="12"/>
      <c r="D193" s="12"/>
      <c r="E193" s="12"/>
      <c r="F193" s="12"/>
      <c r="G193" s="9" t="s">
        <v>497</v>
      </c>
      <c r="H193" s="9" t="s">
        <v>22</v>
      </c>
      <c r="I193" s="9" t="s">
        <v>449</v>
      </c>
      <c r="J193" s="3" t="s">
        <v>2072</v>
      </c>
      <c r="K193" s="13" t="s">
        <v>498</v>
      </c>
      <c r="L193" s="14" t="s">
        <v>499</v>
      </c>
      <c r="M193" s="18">
        <f t="shared" si="20"/>
        <v>3.1504629629629632E-2</v>
      </c>
      <c r="N193">
        <f t="shared" si="21"/>
        <v>16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1039</v>
      </c>
      <c r="H194" s="9" t="s">
        <v>22</v>
      </c>
      <c r="I194" s="9" t="s">
        <v>919</v>
      </c>
      <c r="J194" s="3" t="s">
        <v>2072</v>
      </c>
      <c r="K194" s="13" t="s">
        <v>1040</v>
      </c>
      <c r="L194" s="14" t="s">
        <v>1041</v>
      </c>
      <c r="M194" s="18">
        <f t="shared" si="20"/>
        <v>2.3217592592592595E-2</v>
      </c>
      <c r="N194">
        <f t="shared" si="21"/>
        <v>15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1414</v>
      </c>
      <c r="H195" s="9" t="s">
        <v>22</v>
      </c>
      <c r="I195" s="9" t="s">
        <v>1329</v>
      </c>
      <c r="J195" s="3" t="s">
        <v>2072</v>
      </c>
      <c r="K195" s="13" t="s">
        <v>1415</v>
      </c>
      <c r="L195" s="14" t="s">
        <v>1416</v>
      </c>
      <c r="M195" s="18">
        <f t="shared" ref="M195:M258" si="22">L195-K195</f>
        <v>1.837962962962969E-2</v>
      </c>
      <c r="N195">
        <f t="shared" ref="N195:N258" si="23">HOUR(K195)</f>
        <v>13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1417</v>
      </c>
      <c r="H196" s="9" t="s">
        <v>22</v>
      </c>
      <c r="I196" s="9" t="s">
        <v>1329</v>
      </c>
      <c r="J196" s="3" t="s">
        <v>2072</v>
      </c>
      <c r="K196" s="13" t="s">
        <v>1418</v>
      </c>
      <c r="L196" s="14" t="s">
        <v>1419</v>
      </c>
      <c r="M196" s="18">
        <f t="shared" si="22"/>
        <v>3.5509259259259185E-2</v>
      </c>
      <c r="N196">
        <f t="shared" si="23"/>
        <v>15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2045</v>
      </c>
      <c r="H197" s="9" t="s">
        <v>22</v>
      </c>
      <c r="I197" s="9" t="s">
        <v>2034</v>
      </c>
      <c r="J197" s="3" t="s">
        <v>2072</v>
      </c>
      <c r="K197" s="13" t="s">
        <v>2046</v>
      </c>
      <c r="L197" s="14" t="s">
        <v>2084</v>
      </c>
      <c r="M197" s="18">
        <f t="shared" si="22"/>
        <v>7.2916666666666963E-3</v>
      </c>
      <c r="N197">
        <f t="shared" si="23"/>
        <v>20</v>
      </c>
    </row>
    <row r="198" spans="1:14" x14ac:dyDescent="0.25">
      <c r="A198" s="11"/>
      <c r="B198" s="12"/>
      <c r="C198" s="9" t="s">
        <v>1420</v>
      </c>
      <c r="D198" s="9" t="s">
        <v>1421</v>
      </c>
      <c r="E198" s="9" t="s">
        <v>1421</v>
      </c>
      <c r="F198" s="9" t="s">
        <v>15</v>
      </c>
      <c r="G198" s="10" t="s">
        <v>12</v>
      </c>
      <c r="H198" s="5"/>
      <c r="I198" s="5"/>
      <c r="J198" s="6"/>
      <c r="K198" s="7"/>
      <c r="L198" s="8"/>
    </row>
    <row r="199" spans="1:14" x14ac:dyDescent="0.25">
      <c r="A199" s="11"/>
      <c r="B199" s="12"/>
      <c r="C199" s="12"/>
      <c r="D199" s="12"/>
      <c r="E199" s="12"/>
      <c r="F199" s="12"/>
      <c r="G199" s="9" t="s">
        <v>1422</v>
      </c>
      <c r="H199" s="9" t="s">
        <v>17</v>
      </c>
      <c r="I199" s="9" t="s">
        <v>1329</v>
      </c>
      <c r="J199" s="3" t="s">
        <v>2072</v>
      </c>
      <c r="K199" s="13" t="s">
        <v>1423</v>
      </c>
      <c r="L199" s="14" t="s">
        <v>1424</v>
      </c>
      <c r="M199" s="18">
        <f t="shared" si="22"/>
        <v>2.105324074074072E-2</v>
      </c>
      <c r="N199">
        <f t="shared" si="23"/>
        <v>7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1425</v>
      </c>
      <c r="H200" s="9" t="s">
        <v>17</v>
      </c>
      <c r="I200" s="9" t="s">
        <v>1329</v>
      </c>
      <c r="J200" s="3" t="s">
        <v>2072</v>
      </c>
      <c r="K200" s="13" t="s">
        <v>1426</v>
      </c>
      <c r="L200" s="14" t="s">
        <v>1427</v>
      </c>
      <c r="M200" s="18">
        <f t="shared" si="22"/>
        <v>2.2916666666666585E-2</v>
      </c>
      <c r="N200">
        <f t="shared" si="23"/>
        <v>8</v>
      </c>
    </row>
    <row r="201" spans="1:14" x14ac:dyDescent="0.25">
      <c r="A201" s="11"/>
      <c r="B201" s="12"/>
      <c r="C201" s="9" t="s">
        <v>500</v>
      </c>
      <c r="D201" s="9" t="s">
        <v>501</v>
      </c>
      <c r="E201" s="9" t="s">
        <v>501</v>
      </c>
      <c r="F201" s="9" t="s">
        <v>15</v>
      </c>
      <c r="G201" s="9" t="s">
        <v>502</v>
      </c>
      <c r="H201" s="9" t="s">
        <v>22</v>
      </c>
      <c r="I201" s="9" t="s">
        <v>449</v>
      </c>
      <c r="J201" s="3" t="s">
        <v>2072</v>
      </c>
      <c r="K201" s="13" t="s">
        <v>503</v>
      </c>
      <c r="L201" s="14" t="s">
        <v>504</v>
      </c>
      <c r="M201" s="18">
        <f t="shared" si="22"/>
        <v>2.4826388888888884E-2</v>
      </c>
      <c r="N201">
        <f t="shared" si="23"/>
        <v>8</v>
      </c>
    </row>
    <row r="202" spans="1:14" x14ac:dyDescent="0.25">
      <c r="A202" s="11"/>
      <c r="B202" s="12"/>
      <c r="C202" s="9" t="s">
        <v>505</v>
      </c>
      <c r="D202" s="9" t="s">
        <v>506</v>
      </c>
      <c r="E202" s="9" t="s">
        <v>506</v>
      </c>
      <c r="F202" s="9" t="s">
        <v>15</v>
      </c>
      <c r="G202" s="10" t="s">
        <v>12</v>
      </c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12"/>
      <c r="F203" s="12"/>
      <c r="G203" s="9" t="s">
        <v>507</v>
      </c>
      <c r="H203" s="9" t="s">
        <v>17</v>
      </c>
      <c r="I203" s="9" t="s">
        <v>449</v>
      </c>
      <c r="J203" s="3" t="s">
        <v>2072</v>
      </c>
      <c r="K203" s="13" t="s">
        <v>508</v>
      </c>
      <c r="L203" s="14" t="s">
        <v>509</v>
      </c>
      <c r="M203" s="18">
        <f t="shared" si="22"/>
        <v>1.7719907407407365E-2</v>
      </c>
      <c r="N203">
        <f t="shared" si="23"/>
        <v>7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1042</v>
      </c>
      <c r="H204" s="9" t="s">
        <v>17</v>
      </c>
      <c r="I204" s="9" t="s">
        <v>919</v>
      </c>
      <c r="J204" s="3" t="s">
        <v>2072</v>
      </c>
      <c r="K204" s="13" t="s">
        <v>1043</v>
      </c>
      <c r="L204" s="14" t="s">
        <v>1044</v>
      </c>
      <c r="M204" s="18">
        <f t="shared" si="22"/>
        <v>2.7326388888888831E-2</v>
      </c>
      <c r="N204">
        <f t="shared" si="23"/>
        <v>19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1428</v>
      </c>
      <c r="H205" s="9" t="s">
        <v>17</v>
      </c>
      <c r="I205" s="9" t="s">
        <v>1329</v>
      </c>
      <c r="J205" s="3" t="s">
        <v>2072</v>
      </c>
      <c r="K205" s="13" t="s">
        <v>1429</v>
      </c>
      <c r="L205" s="14" t="s">
        <v>1430</v>
      </c>
      <c r="M205" s="18">
        <f t="shared" si="22"/>
        <v>2.2685185185185142E-2</v>
      </c>
      <c r="N205">
        <f t="shared" si="23"/>
        <v>11</v>
      </c>
    </row>
    <row r="206" spans="1:14" x14ac:dyDescent="0.25">
      <c r="A206" s="11"/>
      <c r="B206" s="12"/>
      <c r="C206" s="9" t="s">
        <v>1431</v>
      </c>
      <c r="D206" s="9" t="s">
        <v>1432</v>
      </c>
      <c r="E206" s="9" t="s">
        <v>1432</v>
      </c>
      <c r="F206" s="9" t="s">
        <v>15</v>
      </c>
      <c r="G206" s="9" t="s">
        <v>1433</v>
      </c>
      <c r="H206" s="9" t="s">
        <v>17</v>
      </c>
      <c r="I206" s="9" t="s">
        <v>1329</v>
      </c>
      <c r="J206" s="3" t="s">
        <v>2072</v>
      </c>
      <c r="K206" s="13" t="s">
        <v>129</v>
      </c>
      <c r="L206" s="14" t="s">
        <v>1434</v>
      </c>
      <c r="M206" s="18">
        <f t="shared" si="22"/>
        <v>2.7523148148148158E-2</v>
      </c>
      <c r="N206">
        <f t="shared" si="23"/>
        <v>7</v>
      </c>
    </row>
    <row r="207" spans="1:14" x14ac:dyDescent="0.25">
      <c r="A207" s="11"/>
      <c r="B207" s="12"/>
      <c r="C207" s="9" t="s">
        <v>1435</v>
      </c>
      <c r="D207" s="9" t="s">
        <v>1436</v>
      </c>
      <c r="E207" s="9" t="s">
        <v>1436</v>
      </c>
      <c r="F207" s="9" t="s">
        <v>15</v>
      </c>
      <c r="G207" s="9" t="s">
        <v>1437</v>
      </c>
      <c r="H207" s="9" t="s">
        <v>17</v>
      </c>
      <c r="I207" s="9" t="s">
        <v>1329</v>
      </c>
      <c r="J207" s="3" t="s">
        <v>2072</v>
      </c>
      <c r="K207" s="13" t="s">
        <v>1438</v>
      </c>
      <c r="L207" s="14" t="s">
        <v>1439</v>
      </c>
      <c r="M207" s="18">
        <f t="shared" si="22"/>
        <v>2.0555555555555494E-2</v>
      </c>
      <c r="N207">
        <f t="shared" si="23"/>
        <v>8</v>
      </c>
    </row>
    <row r="208" spans="1:14" x14ac:dyDescent="0.25">
      <c r="A208" s="3" t="s">
        <v>70</v>
      </c>
      <c r="B208" s="9" t="s">
        <v>71</v>
      </c>
      <c r="C208" s="10" t="s">
        <v>12</v>
      </c>
      <c r="D208" s="5"/>
      <c r="E208" s="5"/>
      <c r="F208" s="5"/>
      <c r="G208" s="5"/>
      <c r="H208" s="5"/>
      <c r="I208" s="5"/>
      <c r="J208" s="6"/>
      <c r="K208" s="7"/>
      <c r="L208" s="8"/>
    </row>
    <row r="209" spans="1:14" x14ac:dyDescent="0.25">
      <c r="A209" s="11"/>
      <c r="B209" s="12"/>
      <c r="C209" s="9" t="s">
        <v>171</v>
      </c>
      <c r="D209" s="9" t="s">
        <v>172</v>
      </c>
      <c r="E209" s="9" t="s">
        <v>510</v>
      </c>
      <c r="F209" s="9" t="s">
        <v>15</v>
      </c>
      <c r="G209" s="10" t="s">
        <v>12</v>
      </c>
      <c r="H209" s="5"/>
      <c r="I209" s="5"/>
      <c r="J209" s="6"/>
      <c r="K209" s="7"/>
      <c r="L209" s="8"/>
    </row>
    <row r="210" spans="1:14" x14ac:dyDescent="0.25">
      <c r="A210" s="11"/>
      <c r="B210" s="12"/>
      <c r="C210" s="12"/>
      <c r="D210" s="12"/>
      <c r="E210" s="12"/>
      <c r="F210" s="12"/>
      <c r="G210" s="9" t="s">
        <v>511</v>
      </c>
      <c r="H210" s="9" t="s">
        <v>98</v>
      </c>
      <c r="I210" s="9" t="s">
        <v>449</v>
      </c>
      <c r="J210" s="3" t="s">
        <v>2072</v>
      </c>
      <c r="K210" s="13" t="s">
        <v>512</v>
      </c>
      <c r="L210" s="14" t="s">
        <v>513</v>
      </c>
      <c r="M210" s="18">
        <f t="shared" si="22"/>
        <v>3.4895833333333348E-2</v>
      </c>
      <c r="N210">
        <f t="shared" si="23"/>
        <v>17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1045</v>
      </c>
      <c r="H211" s="9" t="s">
        <v>98</v>
      </c>
      <c r="I211" s="9" t="s">
        <v>919</v>
      </c>
      <c r="J211" s="3" t="s">
        <v>2072</v>
      </c>
      <c r="K211" s="13" t="s">
        <v>1046</v>
      </c>
      <c r="L211" s="14" t="s">
        <v>1047</v>
      </c>
      <c r="M211" s="18">
        <f t="shared" si="22"/>
        <v>4.0312499999999973E-2</v>
      </c>
      <c r="N211">
        <f t="shared" si="23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1440</v>
      </c>
      <c r="H212" s="9" t="s">
        <v>98</v>
      </c>
      <c r="I212" s="9" t="s">
        <v>1329</v>
      </c>
      <c r="J212" s="3" t="s">
        <v>2072</v>
      </c>
      <c r="K212" s="13" t="s">
        <v>1441</v>
      </c>
      <c r="L212" s="14" t="s">
        <v>1442</v>
      </c>
      <c r="M212" s="18">
        <f t="shared" si="22"/>
        <v>1.3969907407407389E-2</v>
      </c>
      <c r="N212">
        <f t="shared" si="23"/>
        <v>3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1819</v>
      </c>
      <c r="H213" s="9" t="s">
        <v>98</v>
      </c>
      <c r="I213" s="9" t="s">
        <v>1747</v>
      </c>
      <c r="J213" s="3" t="s">
        <v>2072</v>
      </c>
      <c r="K213" s="13" t="s">
        <v>1820</v>
      </c>
      <c r="L213" s="14" t="s">
        <v>1821</v>
      </c>
      <c r="M213" s="18">
        <f t="shared" si="22"/>
        <v>1.4768518518518514E-2</v>
      </c>
      <c r="N213">
        <f t="shared" si="23"/>
        <v>6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2007</v>
      </c>
      <c r="H214" s="9" t="s">
        <v>98</v>
      </c>
      <c r="I214" s="9" t="s">
        <v>1986</v>
      </c>
      <c r="J214" s="3" t="s">
        <v>2072</v>
      </c>
      <c r="K214" s="13" t="s">
        <v>2008</v>
      </c>
      <c r="L214" s="14" t="s">
        <v>2009</v>
      </c>
      <c r="M214" s="18">
        <f t="shared" si="22"/>
        <v>1.5324074074074073E-2</v>
      </c>
      <c r="N214">
        <f t="shared" si="23"/>
        <v>5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2010</v>
      </c>
      <c r="H215" s="9" t="s">
        <v>98</v>
      </c>
      <c r="I215" s="9" t="s">
        <v>1986</v>
      </c>
      <c r="J215" s="3" t="s">
        <v>2072</v>
      </c>
      <c r="K215" s="13" t="s">
        <v>2011</v>
      </c>
      <c r="L215" s="14" t="s">
        <v>2012</v>
      </c>
      <c r="M215" s="18">
        <f t="shared" si="22"/>
        <v>1.4837962962962942E-2</v>
      </c>
      <c r="N215">
        <f t="shared" si="23"/>
        <v>5</v>
      </c>
    </row>
    <row r="216" spans="1:14" x14ac:dyDescent="0.25">
      <c r="A216" s="11"/>
      <c r="B216" s="12"/>
      <c r="C216" s="9" t="s">
        <v>72</v>
      </c>
      <c r="D216" s="9" t="s">
        <v>73</v>
      </c>
      <c r="E216" s="10" t="s">
        <v>12</v>
      </c>
      <c r="F216" s="5"/>
      <c r="G216" s="5"/>
      <c r="H216" s="5"/>
      <c r="I216" s="5"/>
      <c r="J216" s="6"/>
      <c r="K216" s="7"/>
      <c r="L216" s="8"/>
    </row>
    <row r="217" spans="1:14" x14ac:dyDescent="0.25">
      <c r="A217" s="11"/>
      <c r="B217" s="12"/>
      <c r="C217" s="12"/>
      <c r="D217" s="12"/>
      <c r="E217" s="9" t="s">
        <v>73</v>
      </c>
      <c r="F217" s="9" t="s">
        <v>15</v>
      </c>
      <c r="G217" s="10" t="s">
        <v>12</v>
      </c>
      <c r="H217" s="5"/>
      <c r="I217" s="5"/>
      <c r="J217" s="6"/>
      <c r="K217" s="7"/>
      <c r="L217" s="8"/>
    </row>
    <row r="218" spans="1:14" x14ac:dyDescent="0.25">
      <c r="A218" s="11"/>
      <c r="B218" s="12"/>
      <c r="C218" s="12"/>
      <c r="D218" s="12"/>
      <c r="E218" s="12"/>
      <c r="F218" s="12"/>
      <c r="G218" s="9" t="s">
        <v>74</v>
      </c>
      <c r="H218" s="9" t="s">
        <v>75</v>
      </c>
      <c r="I218" s="9" t="s">
        <v>18</v>
      </c>
      <c r="J218" s="3" t="s">
        <v>2072</v>
      </c>
      <c r="K218" s="13" t="s">
        <v>76</v>
      </c>
      <c r="L218" s="14" t="s">
        <v>77</v>
      </c>
      <c r="M218" s="18">
        <f t="shared" si="22"/>
        <v>4.0555555555555567E-2</v>
      </c>
      <c r="N218">
        <f t="shared" si="23"/>
        <v>7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78</v>
      </c>
      <c r="H219" s="9" t="s">
        <v>75</v>
      </c>
      <c r="I219" s="9" t="s">
        <v>18</v>
      </c>
      <c r="J219" s="3" t="s">
        <v>2072</v>
      </c>
      <c r="K219" s="13" t="s">
        <v>79</v>
      </c>
      <c r="L219" s="14" t="s">
        <v>80</v>
      </c>
      <c r="M219" s="18">
        <f t="shared" si="22"/>
        <v>4.1030092592592604E-2</v>
      </c>
      <c r="N219">
        <f t="shared" si="23"/>
        <v>8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81</v>
      </c>
      <c r="H220" s="9" t="s">
        <v>75</v>
      </c>
      <c r="I220" s="9" t="s">
        <v>18</v>
      </c>
      <c r="J220" s="3" t="s">
        <v>2072</v>
      </c>
      <c r="K220" s="13" t="s">
        <v>82</v>
      </c>
      <c r="L220" s="14" t="s">
        <v>83</v>
      </c>
      <c r="M220" s="18">
        <f t="shared" si="22"/>
        <v>2.857638888888886E-2</v>
      </c>
      <c r="N220">
        <f t="shared" si="23"/>
        <v>11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84</v>
      </c>
      <c r="H221" s="9" t="s">
        <v>75</v>
      </c>
      <c r="I221" s="9" t="s">
        <v>18</v>
      </c>
      <c r="J221" s="3" t="s">
        <v>2072</v>
      </c>
      <c r="K221" s="13" t="s">
        <v>85</v>
      </c>
      <c r="L221" s="14" t="s">
        <v>86</v>
      </c>
      <c r="M221" s="18">
        <f t="shared" si="22"/>
        <v>4.83217592592593E-2</v>
      </c>
      <c r="N221">
        <f t="shared" si="23"/>
        <v>11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87</v>
      </c>
      <c r="H222" s="9" t="s">
        <v>75</v>
      </c>
      <c r="I222" s="9" t="s">
        <v>18</v>
      </c>
      <c r="J222" s="3" t="s">
        <v>2072</v>
      </c>
      <c r="K222" s="13" t="s">
        <v>88</v>
      </c>
      <c r="L222" s="14" t="s">
        <v>89</v>
      </c>
      <c r="M222" s="18">
        <f t="shared" si="22"/>
        <v>1.2638888888888977E-2</v>
      </c>
      <c r="N222">
        <f t="shared" si="23"/>
        <v>15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90</v>
      </c>
      <c r="H223" s="9" t="s">
        <v>75</v>
      </c>
      <c r="I223" s="9" t="s">
        <v>18</v>
      </c>
      <c r="J223" s="3" t="s">
        <v>2072</v>
      </c>
      <c r="K223" s="13" t="s">
        <v>91</v>
      </c>
      <c r="L223" s="14" t="s">
        <v>92</v>
      </c>
      <c r="M223" s="18">
        <f t="shared" si="22"/>
        <v>1.8472222222222223E-2</v>
      </c>
      <c r="N223">
        <f t="shared" si="23"/>
        <v>17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93</v>
      </c>
      <c r="H224" s="9" t="s">
        <v>75</v>
      </c>
      <c r="I224" s="9" t="s">
        <v>18</v>
      </c>
      <c r="J224" s="3" t="s">
        <v>2072</v>
      </c>
      <c r="K224" s="13" t="s">
        <v>94</v>
      </c>
      <c r="L224" s="14" t="s">
        <v>95</v>
      </c>
      <c r="M224" s="18">
        <f t="shared" si="22"/>
        <v>2.5925925925925908E-2</v>
      </c>
      <c r="N224">
        <f t="shared" si="23"/>
        <v>21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514</v>
      </c>
      <c r="H225" s="9" t="s">
        <v>75</v>
      </c>
      <c r="I225" s="9" t="s">
        <v>449</v>
      </c>
      <c r="J225" s="3" t="s">
        <v>2072</v>
      </c>
      <c r="K225" s="13" t="s">
        <v>515</v>
      </c>
      <c r="L225" s="14" t="s">
        <v>516</v>
      </c>
      <c r="M225" s="18">
        <f t="shared" si="22"/>
        <v>1.7685185185185193E-2</v>
      </c>
      <c r="N225">
        <f t="shared" si="23"/>
        <v>1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517</v>
      </c>
      <c r="H226" s="9" t="s">
        <v>75</v>
      </c>
      <c r="I226" s="9" t="s">
        <v>449</v>
      </c>
      <c r="J226" s="3" t="s">
        <v>2072</v>
      </c>
      <c r="K226" s="13" t="s">
        <v>518</v>
      </c>
      <c r="L226" s="14" t="s">
        <v>519</v>
      </c>
      <c r="M226" s="18">
        <f t="shared" si="22"/>
        <v>3.089120370370374E-2</v>
      </c>
      <c r="N226">
        <f t="shared" si="23"/>
        <v>5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520</v>
      </c>
      <c r="H227" s="9" t="s">
        <v>75</v>
      </c>
      <c r="I227" s="9" t="s">
        <v>449</v>
      </c>
      <c r="J227" s="3" t="s">
        <v>2072</v>
      </c>
      <c r="K227" s="13" t="s">
        <v>521</v>
      </c>
      <c r="L227" s="14" t="s">
        <v>522</v>
      </c>
      <c r="M227" s="18">
        <f t="shared" si="22"/>
        <v>1.5173611111111152E-2</v>
      </c>
      <c r="N227">
        <f t="shared" si="23"/>
        <v>7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523</v>
      </c>
      <c r="H228" s="9" t="s">
        <v>75</v>
      </c>
      <c r="I228" s="9" t="s">
        <v>449</v>
      </c>
      <c r="J228" s="3" t="s">
        <v>2072</v>
      </c>
      <c r="K228" s="13" t="s">
        <v>524</v>
      </c>
      <c r="L228" s="14" t="s">
        <v>525</v>
      </c>
      <c r="M228" s="18">
        <f t="shared" si="22"/>
        <v>4.9143518518518503E-2</v>
      </c>
      <c r="N228">
        <f t="shared" si="23"/>
        <v>9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526</v>
      </c>
      <c r="H229" s="9" t="s">
        <v>75</v>
      </c>
      <c r="I229" s="9" t="s">
        <v>449</v>
      </c>
      <c r="J229" s="3" t="s">
        <v>2072</v>
      </c>
      <c r="K229" s="13" t="s">
        <v>527</v>
      </c>
      <c r="L229" s="14" t="s">
        <v>528</v>
      </c>
      <c r="M229" s="18">
        <f t="shared" si="22"/>
        <v>1.4097222222222205E-2</v>
      </c>
      <c r="N229">
        <f t="shared" si="23"/>
        <v>11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529</v>
      </c>
      <c r="H230" s="9" t="s">
        <v>75</v>
      </c>
      <c r="I230" s="9" t="s">
        <v>449</v>
      </c>
      <c r="J230" s="3" t="s">
        <v>2072</v>
      </c>
      <c r="K230" s="13" t="s">
        <v>530</v>
      </c>
      <c r="L230" s="14" t="s">
        <v>531</v>
      </c>
      <c r="M230" s="18">
        <f t="shared" si="22"/>
        <v>1.7349537037037122E-2</v>
      </c>
      <c r="N230">
        <f t="shared" si="23"/>
        <v>20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532</v>
      </c>
      <c r="H231" s="9" t="s">
        <v>75</v>
      </c>
      <c r="I231" s="9" t="s">
        <v>449</v>
      </c>
      <c r="J231" s="3" t="s">
        <v>2072</v>
      </c>
      <c r="K231" s="13" t="s">
        <v>533</v>
      </c>
      <c r="L231" s="14" t="s">
        <v>534</v>
      </c>
      <c r="M231" s="18">
        <f t="shared" si="22"/>
        <v>3.8854166666666634E-2</v>
      </c>
      <c r="N231">
        <f t="shared" si="23"/>
        <v>14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535</v>
      </c>
      <c r="H232" s="9" t="s">
        <v>75</v>
      </c>
      <c r="I232" s="9" t="s">
        <v>449</v>
      </c>
      <c r="J232" s="3" t="s">
        <v>2072</v>
      </c>
      <c r="K232" s="13" t="s">
        <v>536</v>
      </c>
      <c r="L232" s="14" t="s">
        <v>537</v>
      </c>
      <c r="M232" s="18">
        <f t="shared" si="22"/>
        <v>3.7222222222222046E-2</v>
      </c>
      <c r="N232">
        <f t="shared" si="23"/>
        <v>16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538</v>
      </c>
      <c r="H233" s="9" t="s">
        <v>75</v>
      </c>
      <c r="I233" s="9" t="s">
        <v>449</v>
      </c>
      <c r="J233" s="3" t="s">
        <v>2072</v>
      </c>
      <c r="K233" s="13" t="s">
        <v>539</v>
      </c>
      <c r="L233" s="17" t="s">
        <v>540</v>
      </c>
      <c r="M233" s="18">
        <f t="shared" si="22"/>
        <v>1.263888888888889E-2</v>
      </c>
      <c r="N233">
        <v>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1048</v>
      </c>
      <c r="H234" s="9" t="s">
        <v>75</v>
      </c>
      <c r="I234" s="9" t="s">
        <v>919</v>
      </c>
      <c r="J234" s="3" t="s">
        <v>2072</v>
      </c>
      <c r="K234" s="13" t="s">
        <v>1049</v>
      </c>
      <c r="L234" s="14" t="s">
        <v>1050</v>
      </c>
      <c r="M234" s="18">
        <f t="shared" si="22"/>
        <v>1.0555555555555554E-2</v>
      </c>
      <c r="N234">
        <f t="shared" si="23"/>
        <v>2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1051</v>
      </c>
      <c r="H235" s="9" t="s">
        <v>75</v>
      </c>
      <c r="I235" s="9" t="s">
        <v>919</v>
      </c>
      <c r="J235" s="3" t="s">
        <v>2072</v>
      </c>
      <c r="K235" s="13" t="s">
        <v>1052</v>
      </c>
      <c r="L235" s="14" t="s">
        <v>1053</v>
      </c>
      <c r="M235" s="18">
        <f t="shared" si="22"/>
        <v>2.839120370370371E-2</v>
      </c>
      <c r="N235">
        <f t="shared" si="23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1054</v>
      </c>
      <c r="H236" s="9" t="s">
        <v>75</v>
      </c>
      <c r="I236" s="9" t="s">
        <v>919</v>
      </c>
      <c r="J236" s="3" t="s">
        <v>2072</v>
      </c>
      <c r="K236" s="13" t="s">
        <v>1055</v>
      </c>
      <c r="L236" s="14" t="s">
        <v>1056</v>
      </c>
      <c r="M236" s="18">
        <f t="shared" si="22"/>
        <v>1.4814814814814836E-2</v>
      </c>
      <c r="N236">
        <f t="shared" si="23"/>
        <v>7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1057</v>
      </c>
      <c r="H237" s="9" t="s">
        <v>75</v>
      </c>
      <c r="I237" s="9" t="s">
        <v>919</v>
      </c>
      <c r="J237" s="3" t="s">
        <v>2072</v>
      </c>
      <c r="K237" s="13" t="s">
        <v>1058</v>
      </c>
      <c r="L237" s="14" t="s">
        <v>1059</v>
      </c>
      <c r="M237" s="18">
        <f t="shared" si="22"/>
        <v>2.2534722222222248E-2</v>
      </c>
      <c r="N237">
        <f t="shared" si="23"/>
        <v>8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1060</v>
      </c>
      <c r="H238" s="9" t="s">
        <v>75</v>
      </c>
      <c r="I238" s="9" t="s">
        <v>919</v>
      </c>
      <c r="J238" s="3" t="s">
        <v>2072</v>
      </c>
      <c r="K238" s="13" t="s">
        <v>1061</v>
      </c>
      <c r="L238" s="14" t="s">
        <v>1062</v>
      </c>
      <c r="M238" s="18">
        <f t="shared" si="22"/>
        <v>3.9212962962962949E-2</v>
      </c>
      <c r="N238">
        <f t="shared" si="23"/>
        <v>10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1063</v>
      </c>
      <c r="H239" s="9" t="s">
        <v>75</v>
      </c>
      <c r="I239" s="9" t="s">
        <v>919</v>
      </c>
      <c r="J239" s="3" t="s">
        <v>2072</v>
      </c>
      <c r="K239" s="13" t="s">
        <v>1064</v>
      </c>
      <c r="L239" s="14" t="s">
        <v>1065</v>
      </c>
      <c r="M239" s="18">
        <f t="shared" si="22"/>
        <v>3.6354166666666687E-2</v>
      </c>
      <c r="N239">
        <f t="shared" si="23"/>
        <v>12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1066</v>
      </c>
      <c r="H240" s="9" t="s">
        <v>75</v>
      </c>
      <c r="I240" s="9" t="s">
        <v>919</v>
      </c>
      <c r="J240" s="3" t="s">
        <v>2072</v>
      </c>
      <c r="K240" s="13" t="s">
        <v>1067</v>
      </c>
      <c r="L240" s="14" t="s">
        <v>1068</v>
      </c>
      <c r="M240" s="18">
        <f t="shared" si="22"/>
        <v>2.0266203703703689E-2</v>
      </c>
      <c r="N240">
        <f t="shared" si="23"/>
        <v>14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1069</v>
      </c>
      <c r="H241" s="9" t="s">
        <v>75</v>
      </c>
      <c r="I241" s="9" t="s">
        <v>919</v>
      </c>
      <c r="J241" s="3" t="s">
        <v>2072</v>
      </c>
      <c r="K241" s="13" t="s">
        <v>1070</v>
      </c>
      <c r="L241" s="14" t="s">
        <v>1071</v>
      </c>
      <c r="M241" s="18">
        <f t="shared" si="22"/>
        <v>2.3171296296296329E-2</v>
      </c>
      <c r="N241">
        <f t="shared" si="23"/>
        <v>16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1072</v>
      </c>
      <c r="H242" s="9" t="s">
        <v>75</v>
      </c>
      <c r="I242" s="9" t="s">
        <v>919</v>
      </c>
      <c r="J242" s="3" t="s">
        <v>2072</v>
      </c>
      <c r="K242" s="13" t="s">
        <v>1073</v>
      </c>
      <c r="L242" s="14" t="s">
        <v>1074</v>
      </c>
      <c r="M242" s="18">
        <f t="shared" si="22"/>
        <v>3.543981481481473E-2</v>
      </c>
      <c r="N242">
        <f t="shared" si="23"/>
        <v>20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1443</v>
      </c>
      <c r="H243" s="9" t="s">
        <v>75</v>
      </c>
      <c r="I243" s="9" t="s">
        <v>1329</v>
      </c>
      <c r="J243" s="3" t="s">
        <v>2072</v>
      </c>
      <c r="K243" s="13" t="s">
        <v>1444</v>
      </c>
      <c r="L243" s="14" t="s">
        <v>1445</v>
      </c>
      <c r="M243" s="18">
        <f t="shared" si="22"/>
        <v>1.7314814814814783E-2</v>
      </c>
      <c r="N243">
        <f t="shared" si="23"/>
        <v>4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1446</v>
      </c>
      <c r="H244" s="9" t="s">
        <v>75</v>
      </c>
      <c r="I244" s="9" t="s">
        <v>1329</v>
      </c>
      <c r="J244" s="3" t="s">
        <v>2072</v>
      </c>
      <c r="K244" s="13" t="s">
        <v>1447</v>
      </c>
      <c r="L244" s="14" t="s">
        <v>1448</v>
      </c>
      <c r="M244" s="18">
        <f t="shared" si="22"/>
        <v>1.4004629629629617E-2</v>
      </c>
      <c r="N244">
        <f t="shared" si="23"/>
        <v>6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1449</v>
      </c>
      <c r="H245" s="9" t="s">
        <v>75</v>
      </c>
      <c r="I245" s="9" t="s">
        <v>1329</v>
      </c>
      <c r="J245" s="3" t="s">
        <v>2072</v>
      </c>
      <c r="K245" s="13" t="s">
        <v>1450</v>
      </c>
      <c r="L245" s="14" t="s">
        <v>1451</v>
      </c>
      <c r="M245" s="18">
        <f t="shared" si="22"/>
        <v>1.7546296296296227E-2</v>
      </c>
      <c r="N245">
        <f t="shared" si="23"/>
        <v>7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1452</v>
      </c>
      <c r="H246" s="9" t="s">
        <v>75</v>
      </c>
      <c r="I246" s="9" t="s">
        <v>1329</v>
      </c>
      <c r="J246" s="3" t="s">
        <v>2072</v>
      </c>
      <c r="K246" s="13" t="s">
        <v>1453</v>
      </c>
      <c r="L246" s="14" t="s">
        <v>1454</v>
      </c>
      <c r="M246" s="18">
        <f t="shared" si="22"/>
        <v>2.7893518518518567E-2</v>
      </c>
      <c r="N246">
        <f t="shared" si="23"/>
        <v>10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1455</v>
      </c>
      <c r="H247" s="9" t="s">
        <v>75</v>
      </c>
      <c r="I247" s="9" t="s">
        <v>1329</v>
      </c>
      <c r="J247" s="3" t="s">
        <v>2072</v>
      </c>
      <c r="K247" s="13" t="s">
        <v>1456</v>
      </c>
      <c r="L247" s="14" t="s">
        <v>1457</v>
      </c>
      <c r="M247" s="18">
        <f t="shared" si="22"/>
        <v>1.9606481481481475E-2</v>
      </c>
      <c r="N247">
        <f t="shared" si="23"/>
        <v>16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1458</v>
      </c>
      <c r="H248" s="9" t="s">
        <v>75</v>
      </c>
      <c r="I248" s="9" t="s">
        <v>1329</v>
      </c>
      <c r="J248" s="3" t="s">
        <v>2072</v>
      </c>
      <c r="K248" s="13" t="s">
        <v>1459</v>
      </c>
      <c r="L248" s="14" t="s">
        <v>1460</v>
      </c>
      <c r="M248" s="18">
        <f t="shared" si="22"/>
        <v>1.4548611111111054E-2</v>
      </c>
      <c r="N248">
        <f t="shared" si="23"/>
        <v>20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1461</v>
      </c>
      <c r="H249" s="9" t="s">
        <v>75</v>
      </c>
      <c r="I249" s="9" t="s">
        <v>1329</v>
      </c>
      <c r="J249" s="3" t="s">
        <v>2072</v>
      </c>
      <c r="K249" s="13" t="s">
        <v>1462</v>
      </c>
      <c r="L249" s="17" t="s">
        <v>2082</v>
      </c>
      <c r="M249" s="18">
        <f t="shared" si="22"/>
        <v>1.534722222222229E-2</v>
      </c>
      <c r="N249">
        <f t="shared" si="23"/>
        <v>23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1822</v>
      </c>
      <c r="H250" s="9" t="s">
        <v>75</v>
      </c>
      <c r="I250" s="9" t="s">
        <v>1747</v>
      </c>
      <c r="J250" s="3" t="s">
        <v>2072</v>
      </c>
      <c r="K250" s="13" t="s">
        <v>1823</v>
      </c>
      <c r="L250" s="14" t="s">
        <v>1824</v>
      </c>
      <c r="M250" s="18">
        <f t="shared" si="22"/>
        <v>1.7638888888888871E-2</v>
      </c>
      <c r="N250">
        <f t="shared" si="23"/>
        <v>11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2013</v>
      </c>
      <c r="H251" s="9" t="s">
        <v>75</v>
      </c>
      <c r="I251" s="9" t="s">
        <v>1986</v>
      </c>
      <c r="J251" s="3" t="s">
        <v>2072</v>
      </c>
      <c r="K251" s="13" t="s">
        <v>2014</v>
      </c>
      <c r="L251" s="14" t="s">
        <v>2015</v>
      </c>
      <c r="M251" s="18">
        <f t="shared" si="22"/>
        <v>1.5254629629629646E-2</v>
      </c>
      <c r="N251">
        <f t="shared" si="23"/>
        <v>9</v>
      </c>
    </row>
    <row r="252" spans="1:14" x14ac:dyDescent="0.25">
      <c r="A252" s="11"/>
      <c r="B252" s="12"/>
      <c r="C252" s="12"/>
      <c r="D252" s="12"/>
      <c r="E252" s="9" t="s">
        <v>96</v>
      </c>
      <c r="F252" s="9" t="s">
        <v>15</v>
      </c>
      <c r="G252" s="10" t="s">
        <v>12</v>
      </c>
      <c r="H252" s="5"/>
      <c r="I252" s="5"/>
      <c r="J252" s="6"/>
      <c r="K252" s="7"/>
      <c r="L252" s="8"/>
    </row>
    <row r="253" spans="1:14" x14ac:dyDescent="0.25">
      <c r="A253" s="11"/>
      <c r="B253" s="12"/>
      <c r="C253" s="12"/>
      <c r="D253" s="12"/>
      <c r="E253" s="12"/>
      <c r="F253" s="12"/>
      <c r="G253" s="9" t="s">
        <v>97</v>
      </c>
      <c r="H253" s="9" t="s">
        <v>98</v>
      </c>
      <c r="I253" s="9" t="s">
        <v>18</v>
      </c>
      <c r="J253" s="3" t="s">
        <v>2072</v>
      </c>
      <c r="K253" s="13" t="s">
        <v>99</v>
      </c>
      <c r="L253" s="14" t="s">
        <v>100</v>
      </c>
      <c r="M253" s="18">
        <f t="shared" si="22"/>
        <v>1.5462962962963012E-2</v>
      </c>
      <c r="N253">
        <f t="shared" si="23"/>
        <v>17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101</v>
      </c>
      <c r="H254" s="9" t="s">
        <v>98</v>
      </c>
      <c r="I254" s="9" t="s">
        <v>18</v>
      </c>
      <c r="J254" s="3" t="s">
        <v>2072</v>
      </c>
      <c r="K254" s="13" t="s">
        <v>102</v>
      </c>
      <c r="L254" s="14" t="s">
        <v>103</v>
      </c>
      <c r="M254" s="18">
        <f t="shared" si="22"/>
        <v>2.2129629629629499E-2</v>
      </c>
      <c r="N254">
        <f t="shared" si="23"/>
        <v>17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541</v>
      </c>
      <c r="H255" s="9" t="s">
        <v>98</v>
      </c>
      <c r="I255" s="9" t="s">
        <v>449</v>
      </c>
      <c r="J255" s="3" t="s">
        <v>2072</v>
      </c>
      <c r="K255" s="13" t="s">
        <v>542</v>
      </c>
      <c r="L255" s="14" t="s">
        <v>543</v>
      </c>
      <c r="M255" s="18">
        <f t="shared" si="22"/>
        <v>4.4328703703703787E-2</v>
      </c>
      <c r="N255">
        <f t="shared" si="23"/>
        <v>17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544</v>
      </c>
      <c r="H256" s="9" t="s">
        <v>98</v>
      </c>
      <c r="I256" s="9" t="s">
        <v>449</v>
      </c>
      <c r="J256" s="3" t="s">
        <v>2072</v>
      </c>
      <c r="K256" s="13" t="s">
        <v>545</v>
      </c>
      <c r="L256" s="14" t="s">
        <v>546</v>
      </c>
      <c r="M256" s="18">
        <f t="shared" si="22"/>
        <v>5.0196759259259371E-2</v>
      </c>
      <c r="N256">
        <f t="shared" si="23"/>
        <v>17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1075</v>
      </c>
      <c r="H257" s="9" t="s">
        <v>98</v>
      </c>
      <c r="I257" s="9" t="s">
        <v>919</v>
      </c>
      <c r="J257" s="3" t="s">
        <v>2072</v>
      </c>
      <c r="K257" s="13" t="s">
        <v>1076</v>
      </c>
      <c r="L257" s="14" t="s">
        <v>1077</v>
      </c>
      <c r="M257" s="18">
        <f t="shared" si="22"/>
        <v>1.3622685185185168E-2</v>
      </c>
      <c r="N257">
        <f t="shared" si="23"/>
        <v>17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1078</v>
      </c>
      <c r="H258" s="9" t="s">
        <v>98</v>
      </c>
      <c r="I258" s="9" t="s">
        <v>919</v>
      </c>
      <c r="J258" s="3" t="s">
        <v>2072</v>
      </c>
      <c r="K258" s="13" t="s">
        <v>1079</v>
      </c>
      <c r="L258" s="14" t="s">
        <v>1080</v>
      </c>
      <c r="M258" s="18">
        <f t="shared" si="22"/>
        <v>2.1643518518518423E-2</v>
      </c>
      <c r="N258">
        <f t="shared" si="23"/>
        <v>17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1463</v>
      </c>
      <c r="H259" s="9" t="s">
        <v>98</v>
      </c>
      <c r="I259" s="9" t="s">
        <v>1329</v>
      </c>
      <c r="J259" s="3" t="s">
        <v>2072</v>
      </c>
      <c r="K259" s="13" t="s">
        <v>1464</v>
      </c>
      <c r="L259" s="14" t="s">
        <v>1465</v>
      </c>
      <c r="M259" s="18">
        <f t="shared" ref="M259:M322" si="24">L259-K259</f>
        <v>1.3969907407407445E-2</v>
      </c>
      <c r="N259">
        <f t="shared" ref="N259:N322" si="25">HOUR(K259)</f>
        <v>22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2016</v>
      </c>
      <c r="H260" s="9" t="s">
        <v>98</v>
      </c>
      <c r="I260" s="9" t="s">
        <v>1986</v>
      </c>
      <c r="J260" s="3" t="s">
        <v>2072</v>
      </c>
      <c r="K260" s="13" t="s">
        <v>2017</v>
      </c>
      <c r="L260" s="14" t="s">
        <v>2018</v>
      </c>
      <c r="M260" s="18">
        <f t="shared" si="24"/>
        <v>3.0277777777777792E-2</v>
      </c>
      <c r="N260">
        <f t="shared" si="25"/>
        <v>6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2019</v>
      </c>
      <c r="H261" s="9" t="s">
        <v>98</v>
      </c>
      <c r="I261" s="9" t="s">
        <v>1986</v>
      </c>
      <c r="J261" s="3" t="s">
        <v>2072</v>
      </c>
      <c r="K261" s="13" t="s">
        <v>1124</v>
      </c>
      <c r="L261" s="14" t="s">
        <v>2020</v>
      </c>
      <c r="M261" s="18">
        <f t="shared" si="24"/>
        <v>3.1087962962962956E-2</v>
      </c>
      <c r="N261">
        <f t="shared" si="25"/>
        <v>6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2021</v>
      </c>
      <c r="H262" s="9" t="s">
        <v>98</v>
      </c>
      <c r="I262" s="9" t="s">
        <v>1986</v>
      </c>
      <c r="J262" s="3" t="s">
        <v>2072</v>
      </c>
      <c r="K262" s="13" t="s">
        <v>2022</v>
      </c>
      <c r="L262" s="14" t="s">
        <v>2023</v>
      </c>
      <c r="M262" s="18">
        <f t="shared" si="24"/>
        <v>2.6805555555555527E-2</v>
      </c>
      <c r="N262">
        <f t="shared" si="25"/>
        <v>10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2024</v>
      </c>
      <c r="H263" s="9" t="s">
        <v>98</v>
      </c>
      <c r="I263" s="9" t="s">
        <v>1986</v>
      </c>
      <c r="J263" s="3" t="s">
        <v>2072</v>
      </c>
      <c r="K263" s="13" t="s">
        <v>2025</v>
      </c>
      <c r="L263" s="14" t="s">
        <v>2026</v>
      </c>
      <c r="M263" s="18">
        <f t="shared" si="24"/>
        <v>2.6863425925925943E-2</v>
      </c>
      <c r="N263">
        <f t="shared" si="25"/>
        <v>10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2047</v>
      </c>
      <c r="H264" s="9" t="s">
        <v>98</v>
      </c>
      <c r="I264" s="9" t="s">
        <v>2034</v>
      </c>
      <c r="J264" s="3" t="s">
        <v>2072</v>
      </c>
      <c r="K264" s="13" t="s">
        <v>2048</v>
      </c>
      <c r="L264" s="14" t="s">
        <v>2085</v>
      </c>
      <c r="M264" s="18">
        <f t="shared" si="24"/>
        <v>6.9907407407406863E-3</v>
      </c>
      <c r="N264">
        <f t="shared" si="25"/>
        <v>21</v>
      </c>
    </row>
    <row r="265" spans="1:14" x14ac:dyDescent="0.25">
      <c r="A265" s="11"/>
      <c r="B265" s="12"/>
      <c r="C265" s="9" t="s">
        <v>104</v>
      </c>
      <c r="D265" s="9" t="s">
        <v>105</v>
      </c>
      <c r="E265" s="9" t="s">
        <v>105</v>
      </c>
      <c r="F265" s="9" t="s">
        <v>15</v>
      </c>
      <c r="G265" s="10" t="s">
        <v>12</v>
      </c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12"/>
      <c r="F266" s="12"/>
      <c r="G266" s="9" t="s">
        <v>106</v>
      </c>
      <c r="H266" s="9" t="s">
        <v>75</v>
      </c>
      <c r="I266" s="9" t="s">
        <v>18</v>
      </c>
      <c r="J266" s="3" t="s">
        <v>2072</v>
      </c>
      <c r="K266" s="13" t="s">
        <v>107</v>
      </c>
      <c r="L266" s="14" t="s">
        <v>108</v>
      </c>
      <c r="M266" s="18">
        <f t="shared" si="24"/>
        <v>1.5949074074074088E-2</v>
      </c>
      <c r="N266">
        <f t="shared" si="25"/>
        <v>4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109</v>
      </c>
      <c r="H267" s="9" t="s">
        <v>75</v>
      </c>
      <c r="I267" s="9" t="s">
        <v>18</v>
      </c>
      <c r="J267" s="3" t="s">
        <v>2072</v>
      </c>
      <c r="K267" s="13" t="s">
        <v>110</v>
      </c>
      <c r="L267" s="14" t="s">
        <v>111</v>
      </c>
      <c r="M267" s="18">
        <f t="shared" si="24"/>
        <v>1.7164351851851833E-2</v>
      </c>
      <c r="N267">
        <f t="shared" si="25"/>
        <v>9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112</v>
      </c>
      <c r="H268" s="9" t="s">
        <v>75</v>
      </c>
      <c r="I268" s="9" t="s">
        <v>18</v>
      </c>
      <c r="J268" s="3" t="s">
        <v>2072</v>
      </c>
      <c r="K268" s="13" t="s">
        <v>113</v>
      </c>
      <c r="L268" s="14" t="s">
        <v>114</v>
      </c>
      <c r="M268" s="18">
        <f t="shared" si="24"/>
        <v>1.7685185185185137E-2</v>
      </c>
      <c r="N268">
        <f t="shared" si="25"/>
        <v>12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547</v>
      </c>
      <c r="H269" s="9" t="s">
        <v>75</v>
      </c>
      <c r="I269" s="9" t="s">
        <v>449</v>
      </c>
      <c r="J269" s="3" t="s">
        <v>2072</v>
      </c>
      <c r="K269" s="13" t="s">
        <v>548</v>
      </c>
      <c r="L269" s="14" t="s">
        <v>549</v>
      </c>
      <c r="M269" s="18">
        <f t="shared" si="24"/>
        <v>1.5706018518518494E-2</v>
      </c>
      <c r="N269">
        <f t="shared" si="25"/>
        <v>4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550</v>
      </c>
      <c r="H270" s="9" t="s">
        <v>75</v>
      </c>
      <c r="I270" s="9" t="s">
        <v>449</v>
      </c>
      <c r="J270" s="3" t="s">
        <v>2072</v>
      </c>
      <c r="K270" s="13" t="s">
        <v>551</v>
      </c>
      <c r="L270" s="14" t="s">
        <v>552</v>
      </c>
      <c r="M270" s="18">
        <f t="shared" si="24"/>
        <v>1.7175925925925983E-2</v>
      </c>
      <c r="N270">
        <f t="shared" si="25"/>
        <v>7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553</v>
      </c>
      <c r="H271" s="9" t="s">
        <v>75</v>
      </c>
      <c r="I271" s="9" t="s">
        <v>449</v>
      </c>
      <c r="J271" s="3" t="s">
        <v>2072</v>
      </c>
      <c r="K271" s="13" t="s">
        <v>554</v>
      </c>
      <c r="L271" s="14" t="s">
        <v>555</v>
      </c>
      <c r="M271" s="18">
        <f t="shared" si="24"/>
        <v>1.9837962962962974E-2</v>
      </c>
      <c r="N271">
        <f t="shared" si="25"/>
        <v>10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556</v>
      </c>
      <c r="H272" s="9" t="s">
        <v>75</v>
      </c>
      <c r="I272" s="9" t="s">
        <v>449</v>
      </c>
      <c r="J272" s="3" t="s">
        <v>2072</v>
      </c>
      <c r="K272" s="13" t="s">
        <v>557</v>
      </c>
      <c r="L272" s="14" t="s">
        <v>558</v>
      </c>
      <c r="M272" s="18">
        <f t="shared" si="24"/>
        <v>2.0046296296296173E-2</v>
      </c>
      <c r="N272">
        <f t="shared" si="25"/>
        <v>13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1081</v>
      </c>
      <c r="H273" s="9" t="s">
        <v>75</v>
      </c>
      <c r="I273" s="9" t="s">
        <v>919</v>
      </c>
      <c r="J273" s="3" t="s">
        <v>2072</v>
      </c>
      <c r="K273" s="13" t="s">
        <v>1082</v>
      </c>
      <c r="L273" s="14" t="s">
        <v>1083</v>
      </c>
      <c r="M273" s="18">
        <f t="shared" si="24"/>
        <v>1.5914351851851832E-2</v>
      </c>
      <c r="N273">
        <f t="shared" si="25"/>
        <v>4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1084</v>
      </c>
      <c r="H274" s="9" t="s">
        <v>75</v>
      </c>
      <c r="I274" s="9" t="s">
        <v>919</v>
      </c>
      <c r="J274" s="3" t="s">
        <v>2072</v>
      </c>
      <c r="K274" s="13" t="s">
        <v>1085</v>
      </c>
      <c r="L274" s="14" t="s">
        <v>1086</v>
      </c>
      <c r="M274" s="18">
        <f t="shared" si="24"/>
        <v>1.7870370370370314E-2</v>
      </c>
      <c r="N274">
        <f t="shared" si="25"/>
        <v>8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1087</v>
      </c>
      <c r="H275" s="9" t="s">
        <v>75</v>
      </c>
      <c r="I275" s="9" t="s">
        <v>919</v>
      </c>
      <c r="J275" s="3" t="s">
        <v>2072</v>
      </c>
      <c r="K275" s="13" t="s">
        <v>1088</v>
      </c>
      <c r="L275" s="14" t="s">
        <v>1089</v>
      </c>
      <c r="M275" s="18">
        <f t="shared" si="24"/>
        <v>1.751157407407411E-2</v>
      </c>
      <c r="N275">
        <f t="shared" si="25"/>
        <v>10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1090</v>
      </c>
      <c r="H276" s="9" t="s">
        <v>75</v>
      </c>
      <c r="I276" s="9" t="s">
        <v>919</v>
      </c>
      <c r="J276" s="3" t="s">
        <v>2072</v>
      </c>
      <c r="K276" s="13" t="s">
        <v>1091</v>
      </c>
      <c r="L276" s="14" t="s">
        <v>1092</v>
      </c>
      <c r="M276" s="18">
        <f t="shared" si="24"/>
        <v>2.0960648148148131E-2</v>
      </c>
      <c r="N276">
        <f t="shared" si="25"/>
        <v>13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1466</v>
      </c>
      <c r="H277" s="9" t="s">
        <v>75</v>
      </c>
      <c r="I277" s="9" t="s">
        <v>1329</v>
      </c>
      <c r="J277" s="3" t="s">
        <v>2072</v>
      </c>
      <c r="K277" s="13" t="s">
        <v>1467</v>
      </c>
      <c r="L277" s="14" t="s">
        <v>1468</v>
      </c>
      <c r="M277" s="18">
        <f t="shared" si="24"/>
        <v>1.3831018518518534E-2</v>
      </c>
      <c r="N277">
        <f t="shared" si="25"/>
        <v>4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1469</v>
      </c>
      <c r="H278" s="9" t="s">
        <v>75</v>
      </c>
      <c r="I278" s="9" t="s">
        <v>1329</v>
      </c>
      <c r="J278" s="3" t="s">
        <v>2072</v>
      </c>
      <c r="K278" s="13" t="s">
        <v>1470</v>
      </c>
      <c r="L278" s="14" t="s">
        <v>1471</v>
      </c>
      <c r="M278" s="18">
        <f t="shared" si="24"/>
        <v>2.0254629629629595E-2</v>
      </c>
      <c r="N278">
        <f t="shared" si="25"/>
        <v>8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1472</v>
      </c>
      <c r="H279" s="9" t="s">
        <v>75</v>
      </c>
      <c r="I279" s="9" t="s">
        <v>1329</v>
      </c>
      <c r="J279" s="3" t="s">
        <v>2072</v>
      </c>
      <c r="K279" s="13" t="s">
        <v>1473</v>
      </c>
      <c r="L279" s="14" t="s">
        <v>1474</v>
      </c>
      <c r="M279" s="18">
        <f t="shared" si="24"/>
        <v>1.3946759259259256E-2</v>
      </c>
      <c r="N279">
        <f t="shared" si="25"/>
        <v>11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1475</v>
      </c>
      <c r="H280" s="9" t="s">
        <v>75</v>
      </c>
      <c r="I280" s="9" t="s">
        <v>1329</v>
      </c>
      <c r="J280" s="3" t="s">
        <v>2072</v>
      </c>
      <c r="K280" s="13" t="s">
        <v>1476</v>
      </c>
      <c r="L280" s="14" t="s">
        <v>1477</v>
      </c>
      <c r="M280" s="18">
        <f t="shared" si="24"/>
        <v>1.6249999999999987E-2</v>
      </c>
      <c r="N280">
        <f t="shared" si="25"/>
        <v>14</v>
      </c>
    </row>
    <row r="281" spans="1:14" x14ac:dyDescent="0.25">
      <c r="A281" s="11"/>
      <c r="B281" s="12"/>
      <c r="C281" s="9" t="s">
        <v>559</v>
      </c>
      <c r="D281" s="9" t="s">
        <v>560</v>
      </c>
      <c r="E281" s="9" t="s">
        <v>560</v>
      </c>
      <c r="F281" s="9" t="s">
        <v>15</v>
      </c>
      <c r="G281" s="10" t="s">
        <v>12</v>
      </c>
      <c r="H281" s="5"/>
      <c r="I281" s="5"/>
      <c r="J281" s="6"/>
      <c r="K281" s="7"/>
      <c r="L281" s="8"/>
    </row>
    <row r="282" spans="1:14" x14ac:dyDescent="0.25">
      <c r="A282" s="11"/>
      <c r="B282" s="12"/>
      <c r="C282" s="12"/>
      <c r="D282" s="12"/>
      <c r="E282" s="12"/>
      <c r="F282" s="12"/>
      <c r="G282" s="9" t="s">
        <v>561</v>
      </c>
      <c r="H282" s="9" t="s">
        <v>75</v>
      </c>
      <c r="I282" s="9" t="s">
        <v>449</v>
      </c>
      <c r="J282" s="3" t="s">
        <v>2072</v>
      </c>
      <c r="K282" s="13" t="s">
        <v>562</v>
      </c>
      <c r="L282" s="14" t="s">
        <v>563</v>
      </c>
      <c r="M282" s="18">
        <f t="shared" si="24"/>
        <v>3.4733796296296249E-2</v>
      </c>
      <c r="N282">
        <f t="shared" si="25"/>
        <v>17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1093</v>
      </c>
      <c r="H283" s="9" t="s">
        <v>75</v>
      </c>
      <c r="I283" s="9" t="s">
        <v>919</v>
      </c>
      <c r="J283" s="3" t="s">
        <v>2072</v>
      </c>
      <c r="K283" s="13" t="s">
        <v>1094</v>
      </c>
      <c r="L283" s="14" t="s">
        <v>1095</v>
      </c>
      <c r="M283" s="18">
        <f t="shared" si="24"/>
        <v>2.3622685185185233E-2</v>
      </c>
      <c r="N283">
        <f t="shared" si="25"/>
        <v>10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1478</v>
      </c>
      <c r="H284" s="9" t="s">
        <v>75</v>
      </c>
      <c r="I284" s="9" t="s">
        <v>1329</v>
      </c>
      <c r="J284" s="3" t="s">
        <v>2072</v>
      </c>
      <c r="K284" s="13" t="s">
        <v>1479</v>
      </c>
      <c r="L284" s="14" t="s">
        <v>1480</v>
      </c>
      <c r="M284" s="18">
        <f t="shared" si="24"/>
        <v>2.9259259259259263E-2</v>
      </c>
      <c r="N284">
        <f t="shared" si="25"/>
        <v>5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1481</v>
      </c>
      <c r="H285" s="9" t="s">
        <v>75</v>
      </c>
      <c r="I285" s="9" t="s">
        <v>1329</v>
      </c>
      <c r="J285" s="3" t="s">
        <v>2072</v>
      </c>
      <c r="K285" s="13" t="s">
        <v>1482</v>
      </c>
      <c r="L285" s="14" t="s">
        <v>1483</v>
      </c>
      <c r="M285" s="18">
        <f t="shared" si="24"/>
        <v>3.4097222222222223E-2</v>
      </c>
      <c r="N285">
        <f t="shared" si="25"/>
        <v>9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1484</v>
      </c>
      <c r="H286" s="9" t="s">
        <v>75</v>
      </c>
      <c r="I286" s="9" t="s">
        <v>1329</v>
      </c>
      <c r="J286" s="3" t="s">
        <v>2072</v>
      </c>
      <c r="K286" s="13" t="s">
        <v>1485</v>
      </c>
      <c r="L286" s="14" t="s">
        <v>1486</v>
      </c>
      <c r="M286" s="18">
        <f t="shared" si="24"/>
        <v>4.4108796296296271E-2</v>
      </c>
      <c r="N286">
        <f t="shared" si="25"/>
        <v>13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1825</v>
      </c>
      <c r="H287" s="9" t="s">
        <v>75</v>
      </c>
      <c r="I287" s="9" t="s">
        <v>1747</v>
      </c>
      <c r="J287" s="3" t="s">
        <v>2072</v>
      </c>
      <c r="K287" s="13" t="s">
        <v>1826</v>
      </c>
      <c r="L287" s="14" t="s">
        <v>1827</v>
      </c>
      <c r="M287" s="18">
        <f t="shared" si="24"/>
        <v>1.7442129629629627E-2</v>
      </c>
      <c r="N287">
        <f t="shared" si="25"/>
        <v>5</v>
      </c>
    </row>
    <row r="288" spans="1:14" x14ac:dyDescent="0.25">
      <c r="A288" s="11"/>
      <c r="B288" s="12"/>
      <c r="C288" s="9" t="s">
        <v>251</v>
      </c>
      <c r="D288" s="9" t="s">
        <v>252</v>
      </c>
      <c r="E288" s="9" t="s">
        <v>564</v>
      </c>
      <c r="F288" s="9" t="s">
        <v>15</v>
      </c>
      <c r="G288" s="9" t="s">
        <v>565</v>
      </c>
      <c r="H288" s="9" t="s">
        <v>98</v>
      </c>
      <c r="I288" s="9" t="s">
        <v>449</v>
      </c>
      <c r="J288" s="3" t="s">
        <v>2072</v>
      </c>
      <c r="K288" s="13" t="s">
        <v>566</v>
      </c>
      <c r="L288" s="14" t="s">
        <v>567</v>
      </c>
      <c r="M288" s="18">
        <f t="shared" si="24"/>
        <v>2.2719907407407369E-2</v>
      </c>
      <c r="N288">
        <f t="shared" si="25"/>
        <v>14</v>
      </c>
    </row>
    <row r="289" spans="1:14" x14ac:dyDescent="0.25">
      <c r="A289" s="11"/>
      <c r="B289" s="12"/>
      <c r="C289" s="9" t="s">
        <v>115</v>
      </c>
      <c r="D289" s="9" t="s">
        <v>116</v>
      </c>
      <c r="E289" s="9" t="s">
        <v>116</v>
      </c>
      <c r="F289" s="9" t="s">
        <v>15</v>
      </c>
      <c r="G289" s="10" t="s">
        <v>12</v>
      </c>
      <c r="H289" s="5"/>
      <c r="I289" s="5"/>
      <c r="J289" s="6"/>
      <c r="K289" s="7"/>
      <c r="L289" s="8"/>
    </row>
    <row r="290" spans="1:14" x14ac:dyDescent="0.25">
      <c r="A290" s="11"/>
      <c r="B290" s="12"/>
      <c r="C290" s="12"/>
      <c r="D290" s="12"/>
      <c r="E290" s="12"/>
      <c r="F290" s="12"/>
      <c r="G290" s="9" t="s">
        <v>117</v>
      </c>
      <c r="H290" s="9" t="s">
        <v>75</v>
      </c>
      <c r="I290" s="9" t="s">
        <v>18</v>
      </c>
      <c r="J290" s="3" t="s">
        <v>2072</v>
      </c>
      <c r="K290" s="13" t="s">
        <v>118</v>
      </c>
      <c r="L290" s="14" t="s">
        <v>119</v>
      </c>
      <c r="M290" s="18">
        <f t="shared" si="24"/>
        <v>1.4247685185185197E-2</v>
      </c>
      <c r="N290">
        <f t="shared" si="25"/>
        <v>2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120</v>
      </c>
      <c r="H291" s="9" t="s">
        <v>75</v>
      </c>
      <c r="I291" s="9" t="s">
        <v>18</v>
      </c>
      <c r="J291" s="3" t="s">
        <v>2072</v>
      </c>
      <c r="K291" s="13" t="s">
        <v>121</v>
      </c>
      <c r="L291" s="14" t="s">
        <v>122</v>
      </c>
      <c r="M291" s="18">
        <f t="shared" si="24"/>
        <v>1.0208333333333375E-2</v>
      </c>
      <c r="N291">
        <f t="shared" si="25"/>
        <v>23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568</v>
      </c>
      <c r="H292" s="9" t="s">
        <v>75</v>
      </c>
      <c r="I292" s="9" t="s">
        <v>449</v>
      </c>
      <c r="J292" s="3" t="s">
        <v>2072</v>
      </c>
      <c r="K292" s="13" t="s">
        <v>569</v>
      </c>
      <c r="L292" s="14" t="s">
        <v>570</v>
      </c>
      <c r="M292" s="18">
        <f t="shared" si="24"/>
        <v>2.0428240740740747E-2</v>
      </c>
      <c r="N292">
        <f t="shared" si="25"/>
        <v>1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1096</v>
      </c>
      <c r="H293" s="9" t="s">
        <v>75</v>
      </c>
      <c r="I293" s="9" t="s">
        <v>919</v>
      </c>
      <c r="J293" s="3" t="s">
        <v>2072</v>
      </c>
      <c r="K293" s="13" t="s">
        <v>1097</v>
      </c>
      <c r="L293" s="14" t="s">
        <v>1098</v>
      </c>
      <c r="M293" s="18">
        <f t="shared" si="24"/>
        <v>1.1192129629629621E-2</v>
      </c>
      <c r="N293">
        <f t="shared" si="25"/>
        <v>2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1487</v>
      </c>
      <c r="H294" s="9" t="s">
        <v>75</v>
      </c>
      <c r="I294" s="9" t="s">
        <v>1329</v>
      </c>
      <c r="J294" s="3" t="s">
        <v>2072</v>
      </c>
      <c r="K294" s="13" t="s">
        <v>1488</v>
      </c>
      <c r="L294" s="14" t="s">
        <v>1489</v>
      </c>
      <c r="M294" s="18">
        <f t="shared" si="24"/>
        <v>1.0636574074074076E-2</v>
      </c>
      <c r="N294">
        <v>0</v>
      </c>
    </row>
    <row r="295" spans="1:14" x14ac:dyDescent="0.25">
      <c r="A295" s="11"/>
      <c r="B295" s="12"/>
      <c r="C295" s="9" t="s">
        <v>123</v>
      </c>
      <c r="D295" s="9" t="s">
        <v>124</v>
      </c>
      <c r="E295" s="9" t="s">
        <v>124</v>
      </c>
      <c r="F295" s="9" t="s">
        <v>15</v>
      </c>
      <c r="G295" s="10" t="s">
        <v>12</v>
      </c>
      <c r="H295" s="5"/>
      <c r="I295" s="5"/>
      <c r="J295" s="6"/>
      <c r="K295" s="7"/>
      <c r="L295" s="8"/>
    </row>
    <row r="296" spans="1:14" x14ac:dyDescent="0.25">
      <c r="A296" s="11"/>
      <c r="B296" s="12"/>
      <c r="C296" s="12"/>
      <c r="D296" s="12"/>
      <c r="E296" s="12"/>
      <c r="F296" s="12"/>
      <c r="G296" s="9" t="s">
        <v>125</v>
      </c>
      <c r="H296" s="9" t="s">
        <v>75</v>
      </c>
      <c r="I296" s="9" t="s">
        <v>18</v>
      </c>
      <c r="J296" s="3" t="s">
        <v>2072</v>
      </c>
      <c r="K296" s="13" t="s">
        <v>126</v>
      </c>
      <c r="L296" s="14" t="s">
        <v>127</v>
      </c>
      <c r="M296" s="18">
        <f t="shared" si="24"/>
        <v>2.364583333333331E-2</v>
      </c>
      <c r="N296">
        <f t="shared" si="25"/>
        <v>7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128</v>
      </c>
      <c r="H297" s="9" t="s">
        <v>75</v>
      </c>
      <c r="I297" s="9" t="s">
        <v>18</v>
      </c>
      <c r="J297" s="3" t="s">
        <v>2072</v>
      </c>
      <c r="K297" s="13" t="s">
        <v>129</v>
      </c>
      <c r="L297" s="14" t="s">
        <v>130</v>
      </c>
      <c r="M297" s="18">
        <f t="shared" si="24"/>
        <v>2.5393518518518565E-2</v>
      </c>
      <c r="N297">
        <f t="shared" si="25"/>
        <v>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131</v>
      </c>
      <c r="H298" s="9" t="s">
        <v>75</v>
      </c>
      <c r="I298" s="9" t="s">
        <v>18</v>
      </c>
      <c r="J298" s="3" t="s">
        <v>2072</v>
      </c>
      <c r="K298" s="13" t="s">
        <v>132</v>
      </c>
      <c r="L298" s="14" t="s">
        <v>133</v>
      </c>
      <c r="M298" s="18">
        <f t="shared" si="24"/>
        <v>2.7812500000000018E-2</v>
      </c>
      <c r="N298">
        <f t="shared" si="25"/>
        <v>19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571</v>
      </c>
      <c r="H299" s="9" t="s">
        <v>75</v>
      </c>
      <c r="I299" s="9" t="s">
        <v>449</v>
      </c>
      <c r="J299" s="3" t="s">
        <v>2072</v>
      </c>
      <c r="K299" s="13" t="s">
        <v>572</v>
      </c>
      <c r="L299" s="14" t="s">
        <v>573</v>
      </c>
      <c r="M299" s="18">
        <f t="shared" si="24"/>
        <v>2.7986111111111101E-2</v>
      </c>
      <c r="N299">
        <f t="shared" si="25"/>
        <v>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574</v>
      </c>
      <c r="H300" s="9" t="s">
        <v>75</v>
      </c>
      <c r="I300" s="9" t="s">
        <v>449</v>
      </c>
      <c r="J300" s="3" t="s">
        <v>2072</v>
      </c>
      <c r="K300" s="13" t="s">
        <v>575</v>
      </c>
      <c r="L300" s="14" t="s">
        <v>576</v>
      </c>
      <c r="M300" s="18">
        <f t="shared" si="24"/>
        <v>3.717592592592589E-2</v>
      </c>
      <c r="N300">
        <f t="shared" si="25"/>
        <v>14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1490</v>
      </c>
      <c r="H301" s="9" t="s">
        <v>75</v>
      </c>
      <c r="I301" s="9" t="s">
        <v>1329</v>
      </c>
      <c r="J301" s="3" t="s">
        <v>2072</v>
      </c>
      <c r="K301" s="13" t="s">
        <v>1491</v>
      </c>
      <c r="L301" s="14" t="s">
        <v>1492</v>
      </c>
      <c r="M301" s="18">
        <f t="shared" si="24"/>
        <v>4.9363425925925908E-2</v>
      </c>
      <c r="N301">
        <f t="shared" si="25"/>
        <v>13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1828</v>
      </c>
      <c r="H302" s="9" t="s">
        <v>75</v>
      </c>
      <c r="I302" s="9" t="s">
        <v>1747</v>
      </c>
      <c r="J302" s="3" t="s">
        <v>2072</v>
      </c>
      <c r="K302" s="13" t="s">
        <v>1829</v>
      </c>
      <c r="L302" s="14" t="s">
        <v>1830</v>
      </c>
      <c r="M302" s="18">
        <f t="shared" si="24"/>
        <v>2.8078703703703745E-2</v>
      </c>
      <c r="N302">
        <f t="shared" si="25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1831</v>
      </c>
      <c r="H303" s="9" t="s">
        <v>75</v>
      </c>
      <c r="I303" s="9" t="s">
        <v>1747</v>
      </c>
      <c r="J303" s="3" t="s">
        <v>2072</v>
      </c>
      <c r="K303" s="13" t="s">
        <v>1832</v>
      </c>
      <c r="L303" s="14" t="s">
        <v>1833</v>
      </c>
      <c r="M303" s="18">
        <f t="shared" si="24"/>
        <v>1.7916666666666692E-2</v>
      </c>
      <c r="N303">
        <f t="shared" si="25"/>
        <v>12</v>
      </c>
    </row>
    <row r="304" spans="1:14" x14ac:dyDescent="0.25">
      <c r="A304" s="11"/>
      <c r="B304" s="12"/>
      <c r="C304" s="9" t="s">
        <v>282</v>
      </c>
      <c r="D304" s="9" t="s">
        <v>283</v>
      </c>
      <c r="E304" s="9" t="s">
        <v>283</v>
      </c>
      <c r="F304" s="9" t="s">
        <v>15</v>
      </c>
      <c r="G304" s="10" t="s">
        <v>12</v>
      </c>
      <c r="H304" s="5"/>
      <c r="I304" s="5"/>
      <c r="J304" s="6"/>
      <c r="K304" s="7"/>
      <c r="L304" s="8"/>
    </row>
    <row r="305" spans="1:14" x14ac:dyDescent="0.25">
      <c r="A305" s="11"/>
      <c r="B305" s="12"/>
      <c r="C305" s="12"/>
      <c r="D305" s="12"/>
      <c r="E305" s="12"/>
      <c r="F305" s="12"/>
      <c r="G305" s="9" t="s">
        <v>577</v>
      </c>
      <c r="H305" s="9" t="s">
        <v>98</v>
      </c>
      <c r="I305" s="9" t="s">
        <v>449</v>
      </c>
      <c r="J305" s="3" t="s">
        <v>2072</v>
      </c>
      <c r="K305" s="13" t="s">
        <v>578</v>
      </c>
      <c r="L305" s="14" t="s">
        <v>579</v>
      </c>
      <c r="M305" s="18">
        <f t="shared" si="24"/>
        <v>2.5208333333333277E-2</v>
      </c>
      <c r="N305">
        <f t="shared" si="25"/>
        <v>8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580</v>
      </c>
      <c r="H306" s="9" t="s">
        <v>98</v>
      </c>
      <c r="I306" s="9" t="s">
        <v>449</v>
      </c>
      <c r="J306" s="3" t="s">
        <v>2072</v>
      </c>
      <c r="K306" s="13" t="s">
        <v>581</v>
      </c>
      <c r="L306" s="14" t="s">
        <v>582</v>
      </c>
      <c r="M306" s="18">
        <f t="shared" si="24"/>
        <v>1.8159722222222174E-2</v>
      </c>
      <c r="N306">
        <f t="shared" si="25"/>
        <v>13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583</v>
      </c>
      <c r="H307" s="9" t="s">
        <v>98</v>
      </c>
      <c r="I307" s="9" t="s">
        <v>449</v>
      </c>
      <c r="J307" s="3" t="s">
        <v>2072</v>
      </c>
      <c r="K307" s="13" t="s">
        <v>584</v>
      </c>
      <c r="L307" s="14" t="s">
        <v>585</v>
      </c>
      <c r="M307" s="18">
        <f t="shared" si="24"/>
        <v>4.5057870370370345E-2</v>
      </c>
      <c r="N307">
        <f t="shared" si="25"/>
        <v>17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1099</v>
      </c>
      <c r="H308" s="9" t="s">
        <v>98</v>
      </c>
      <c r="I308" s="9" t="s">
        <v>919</v>
      </c>
      <c r="J308" s="3" t="s">
        <v>2072</v>
      </c>
      <c r="K308" s="13" t="s">
        <v>1100</v>
      </c>
      <c r="L308" s="14" t="s">
        <v>1101</v>
      </c>
      <c r="M308" s="18">
        <f t="shared" si="24"/>
        <v>3.2488425925925934E-2</v>
      </c>
      <c r="N308">
        <f t="shared" si="25"/>
        <v>8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1102</v>
      </c>
      <c r="H309" s="9" t="s">
        <v>98</v>
      </c>
      <c r="I309" s="9" t="s">
        <v>919</v>
      </c>
      <c r="J309" s="3" t="s">
        <v>2072</v>
      </c>
      <c r="K309" s="13" t="s">
        <v>1103</v>
      </c>
      <c r="L309" s="14" t="s">
        <v>1104</v>
      </c>
      <c r="M309" s="18">
        <f t="shared" si="24"/>
        <v>2.8136574074074105E-2</v>
      </c>
      <c r="N309">
        <f t="shared" si="25"/>
        <v>17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1493</v>
      </c>
      <c r="H310" s="9" t="s">
        <v>98</v>
      </c>
      <c r="I310" s="9" t="s">
        <v>1329</v>
      </c>
      <c r="J310" s="3" t="s">
        <v>2072</v>
      </c>
      <c r="K310" s="13" t="s">
        <v>1494</v>
      </c>
      <c r="L310" s="14" t="s">
        <v>1495</v>
      </c>
      <c r="M310" s="18">
        <f t="shared" si="24"/>
        <v>2.3599537037037099E-2</v>
      </c>
      <c r="N310">
        <f t="shared" si="25"/>
        <v>8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1496</v>
      </c>
      <c r="H311" s="9" t="s">
        <v>98</v>
      </c>
      <c r="I311" s="9" t="s">
        <v>1329</v>
      </c>
      <c r="J311" s="3" t="s">
        <v>2072</v>
      </c>
      <c r="K311" s="13" t="s">
        <v>1497</v>
      </c>
      <c r="L311" s="14" t="s">
        <v>1498</v>
      </c>
      <c r="M311" s="18">
        <f t="shared" si="24"/>
        <v>1.7696759259259287E-2</v>
      </c>
      <c r="N311">
        <f t="shared" si="25"/>
        <v>9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1499</v>
      </c>
      <c r="H312" s="9" t="s">
        <v>98</v>
      </c>
      <c r="I312" s="9" t="s">
        <v>1329</v>
      </c>
      <c r="J312" s="3" t="s">
        <v>2072</v>
      </c>
      <c r="K312" s="13" t="s">
        <v>1500</v>
      </c>
      <c r="L312" s="14" t="s">
        <v>1501</v>
      </c>
      <c r="M312" s="18">
        <f t="shared" si="24"/>
        <v>2.5393518518518454E-2</v>
      </c>
      <c r="N312">
        <f t="shared" si="25"/>
        <v>13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1502</v>
      </c>
      <c r="H313" s="9" t="s">
        <v>98</v>
      </c>
      <c r="I313" s="9" t="s">
        <v>1329</v>
      </c>
      <c r="J313" s="3" t="s">
        <v>2072</v>
      </c>
      <c r="K313" s="13" t="s">
        <v>1503</v>
      </c>
      <c r="L313" s="14" t="s">
        <v>1504</v>
      </c>
      <c r="M313" s="18">
        <f t="shared" si="24"/>
        <v>1.9351851851851953E-2</v>
      </c>
      <c r="N313">
        <f t="shared" si="25"/>
        <v>17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1834</v>
      </c>
      <c r="H314" s="9" t="s">
        <v>98</v>
      </c>
      <c r="I314" s="9" t="s">
        <v>1747</v>
      </c>
      <c r="J314" s="3" t="s">
        <v>2072</v>
      </c>
      <c r="K314" s="13" t="s">
        <v>1835</v>
      </c>
      <c r="L314" s="14" t="s">
        <v>1836</v>
      </c>
      <c r="M314" s="18">
        <f t="shared" si="24"/>
        <v>2.769675925925924E-2</v>
      </c>
      <c r="N314">
        <f t="shared" si="25"/>
        <v>8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2027</v>
      </c>
      <c r="H315" s="9" t="s">
        <v>98</v>
      </c>
      <c r="I315" s="9" t="s">
        <v>1986</v>
      </c>
      <c r="J315" s="3" t="s">
        <v>2072</v>
      </c>
      <c r="K315" s="13" t="s">
        <v>2028</v>
      </c>
      <c r="L315" s="14" t="s">
        <v>2029</v>
      </c>
      <c r="M315" s="18">
        <f t="shared" si="24"/>
        <v>1.7106481481481473E-2</v>
      </c>
      <c r="N315">
        <f t="shared" si="25"/>
        <v>11</v>
      </c>
    </row>
    <row r="316" spans="1:14" x14ac:dyDescent="0.25">
      <c r="A316" s="11"/>
      <c r="B316" s="12"/>
      <c r="C316" s="9" t="s">
        <v>41</v>
      </c>
      <c r="D316" s="9" t="s">
        <v>42</v>
      </c>
      <c r="E316" s="10" t="s">
        <v>12</v>
      </c>
      <c r="F316" s="5"/>
      <c r="G316" s="5"/>
      <c r="H316" s="5"/>
      <c r="I316" s="5"/>
      <c r="J316" s="6"/>
      <c r="K316" s="7"/>
      <c r="L316" s="8"/>
    </row>
    <row r="317" spans="1:14" x14ac:dyDescent="0.25">
      <c r="A317" s="11"/>
      <c r="B317" s="12"/>
      <c r="C317" s="12"/>
      <c r="D317" s="12"/>
      <c r="E317" s="9" t="s">
        <v>42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134</v>
      </c>
      <c r="H318" s="9" t="s">
        <v>75</v>
      </c>
      <c r="I318" s="9" t="s">
        <v>18</v>
      </c>
      <c r="J318" s="3" t="s">
        <v>2072</v>
      </c>
      <c r="K318" s="13" t="s">
        <v>135</v>
      </c>
      <c r="L318" s="14" t="s">
        <v>136</v>
      </c>
      <c r="M318" s="18">
        <f t="shared" si="24"/>
        <v>3.0879629629629646E-2</v>
      </c>
      <c r="N318">
        <f t="shared" si="25"/>
        <v>7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586</v>
      </c>
      <c r="H319" s="9" t="s">
        <v>75</v>
      </c>
      <c r="I319" s="9" t="s">
        <v>449</v>
      </c>
      <c r="J319" s="3" t="s">
        <v>2072</v>
      </c>
      <c r="K319" s="13" t="s">
        <v>587</v>
      </c>
      <c r="L319" s="14" t="s">
        <v>588</v>
      </c>
      <c r="M319" s="18">
        <f t="shared" si="24"/>
        <v>3.6226851851851816E-2</v>
      </c>
      <c r="N319">
        <f t="shared" si="25"/>
        <v>10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1837</v>
      </c>
      <c r="H320" s="9" t="s">
        <v>75</v>
      </c>
      <c r="I320" s="9" t="s">
        <v>1747</v>
      </c>
      <c r="J320" s="3" t="s">
        <v>2072</v>
      </c>
      <c r="K320" s="13" t="s">
        <v>1838</v>
      </c>
      <c r="L320" s="14" t="s">
        <v>1839</v>
      </c>
      <c r="M320" s="18">
        <f t="shared" si="24"/>
        <v>2.6145833333333368E-2</v>
      </c>
      <c r="N320">
        <f t="shared" si="25"/>
        <v>6</v>
      </c>
    </row>
    <row r="321" spans="1:14" x14ac:dyDescent="0.25">
      <c r="A321" s="11"/>
      <c r="B321" s="12"/>
      <c r="C321" s="12"/>
      <c r="D321" s="12"/>
      <c r="E321" s="9" t="s">
        <v>137</v>
      </c>
      <c r="F321" s="9" t="s">
        <v>15</v>
      </c>
      <c r="G321" s="10" t="s">
        <v>12</v>
      </c>
      <c r="H321" s="5"/>
      <c r="I321" s="5"/>
      <c r="J321" s="6"/>
      <c r="K321" s="7"/>
      <c r="L321" s="8"/>
    </row>
    <row r="322" spans="1:14" x14ac:dyDescent="0.25">
      <c r="A322" s="11"/>
      <c r="B322" s="12"/>
      <c r="C322" s="12"/>
      <c r="D322" s="12"/>
      <c r="E322" s="12"/>
      <c r="F322" s="12"/>
      <c r="G322" s="9" t="s">
        <v>138</v>
      </c>
      <c r="H322" s="9" t="s">
        <v>75</v>
      </c>
      <c r="I322" s="9" t="s">
        <v>18</v>
      </c>
      <c r="J322" s="3" t="s">
        <v>2072</v>
      </c>
      <c r="K322" s="13" t="s">
        <v>139</v>
      </c>
      <c r="L322" s="14" t="s">
        <v>140</v>
      </c>
      <c r="M322" s="18">
        <f t="shared" si="24"/>
        <v>2.090277777777777E-2</v>
      </c>
      <c r="N322">
        <f t="shared" si="25"/>
        <v>6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141</v>
      </c>
      <c r="H323" s="9" t="s">
        <v>75</v>
      </c>
      <c r="I323" s="9" t="s">
        <v>18</v>
      </c>
      <c r="J323" s="3" t="s">
        <v>2072</v>
      </c>
      <c r="K323" s="13" t="s">
        <v>142</v>
      </c>
      <c r="L323" s="14" t="s">
        <v>143</v>
      </c>
      <c r="M323" s="18">
        <f t="shared" ref="M323:M386" si="26">L323-K323</f>
        <v>2.9108796296296313E-2</v>
      </c>
      <c r="N323">
        <f t="shared" ref="N323:N386" si="27">HOUR(K323)</f>
        <v>11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144</v>
      </c>
      <c r="H324" s="9" t="s">
        <v>75</v>
      </c>
      <c r="I324" s="9" t="s">
        <v>18</v>
      </c>
      <c r="J324" s="3" t="s">
        <v>2072</v>
      </c>
      <c r="K324" s="13" t="s">
        <v>145</v>
      </c>
      <c r="L324" s="14" t="s">
        <v>146</v>
      </c>
      <c r="M324" s="18">
        <f t="shared" si="26"/>
        <v>1.4293981481481532E-2</v>
      </c>
      <c r="N324">
        <f t="shared" si="27"/>
        <v>17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147</v>
      </c>
      <c r="H325" s="9" t="s">
        <v>75</v>
      </c>
      <c r="I325" s="9" t="s">
        <v>18</v>
      </c>
      <c r="J325" s="3" t="s">
        <v>2072</v>
      </c>
      <c r="K325" s="13" t="s">
        <v>148</v>
      </c>
      <c r="L325" s="14" t="s">
        <v>149</v>
      </c>
      <c r="M325" s="18">
        <f t="shared" si="26"/>
        <v>1.2916666666666687E-2</v>
      </c>
      <c r="N325">
        <f t="shared" si="27"/>
        <v>20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589</v>
      </c>
      <c r="H326" s="9" t="s">
        <v>75</v>
      </c>
      <c r="I326" s="9" t="s">
        <v>449</v>
      </c>
      <c r="J326" s="3" t="s">
        <v>2072</v>
      </c>
      <c r="K326" s="13" t="s">
        <v>590</v>
      </c>
      <c r="L326" s="14" t="s">
        <v>591</v>
      </c>
      <c r="M326" s="18">
        <f t="shared" si="26"/>
        <v>2.1666666666666612E-2</v>
      </c>
      <c r="N326">
        <f t="shared" si="27"/>
        <v>6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592</v>
      </c>
      <c r="H327" s="9" t="s">
        <v>75</v>
      </c>
      <c r="I327" s="9" t="s">
        <v>449</v>
      </c>
      <c r="J327" s="3" t="s">
        <v>2072</v>
      </c>
      <c r="K327" s="13" t="s">
        <v>593</v>
      </c>
      <c r="L327" s="14" t="s">
        <v>594</v>
      </c>
      <c r="M327" s="18">
        <f t="shared" si="26"/>
        <v>1.4050925925925828E-2</v>
      </c>
      <c r="N327">
        <f t="shared" si="27"/>
        <v>21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595</v>
      </c>
      <c r="H328" s="9" t="s">
        <v>75</v>
      </c>
      <c r="I328" s="9" t="s">
        <v>449</v>
      </c>
      <c r="J328" s="3" t="s">
        <v>2072</v>
      </c>
      <c r="K328" s="13" t="s">
        <v>596</v>
      </c>
      <c r="L328" s="14" t="s">
        <v>597</v>
      </c>
      <c r="M328" s="18">
        <f t="shared" si="26"/>
        <v>3.0115740740740748E-2</v>
      </c>
      <c r="N328">
        <f t="shared" si="27"/>
        <v>13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598</v>
      </c>
      <c r="H329" s="9" t="s">
        <v>75</v>
      </c>
      <c r="I329" s="9" t="s">
        <v>449</v>
      </c>
      <c r="J329" s="3" t="s">
        <v>2072</v>
      </c>
      <c r="K329" s="13" t="s">
        <v>599</v>
      </c>
      <c r="L329" s="14" t="s">
        <v>600</v>
      </c>
      <c r="M329" s="18">
        <f t="shared" si="26"/>
        <v>3.645833333333337E-2</v>
      </c>
      <c r="N329">
        <f t="shared" si="27"/>
        <v>17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1105</v>
      </c>
      <c r="H330" s="9" t="s">
        <v>75</v>
      </c>
      <c r="I330" s="9" t="s">
        <v>919</v>
      </c>
      <c r="J330" s="3" t="s">
        <v>2072</v>
      </c>
      <c r="K330" s="13" t="s">
        <v>1106</v>
      </c>
      <c r="L330" s="14" t="s">
        <v>1107</v>
      </c>
      <c r="M330" s="18">
        <f t="shared" si="26"/>
        <v>2.314814814814814E-2</v>
      </c>
      <c r="N330">
        <f t="shared" si="27"/>
        <v>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1108</v>
      </c>
      <c r="H331" s="9" t="s">
        <v>75</v>
      </c>
      <c r="I331" s="9" t="s">
        <v>919</v>
      </c>
      <c r="J331" s="3" t="s">
        <v>2072</v>
      </c>
      <c r="K331" s="13" t="s">
        <v>1109</v>
      </c>
      <c r="L331" s="14" t="s">
        <v>204</v>
      </c>
      <c r="M331" s="18">
        <f t="shared" si="26"/>
        <v>1.4409722222222199E-2</v>
      </c>
      <c r="N331">
        <f t="shared" si="27"/>
        <v>7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1110</v>
      </c>
      <c r="H332" s="9" t="s">
        <v>75</v>
      </c>
      <c r="I332" s="9" t="s">
        <v>919</v>
      </c>
      <c r="J332" s="3" t="s">
        <v>2072</v>
      </c>
      <c r="K332" s="13" t="s">
        <v>1111</v>
      </c>
      <c r="L332" s="14" t="s">
        <v>1112</v>
      </c>
      <c r="M332" s="18">
        <f t="shared" si="26"/>
        <v>1.8726851851851856E-2</v>
      </c>
      <c r="N332">
        <f t="shared" si="27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1113</v>
      </c>
      <c r="H333" s="9" t="s">
        <v>75</v>
      </c>
      <c r="I333" s="9" t="s">
        <v>919</v>
      </c>
      <c r="J333" s="3" t="s">
        <v>2072</v>
      </c>
      <c r="K333" s="13" t="s">
        <v>1114</v>
      </c>
      <c r="L333" s="14" t="s">
        <v>1115</v>
      </c>
      <c r="M333" s="18">
        <f t="shared" si="26"/>
        <v>4.0277777777777801E-2</v>
      </c>
      <c r="N333">
        <f t="shared" si="27"/>
        <v>11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1116</v>
      </c>
      <c r="H334" s="9" t="s">
        <v>75</v>
      </c>
      <c r="I334" s="9" t="s">
        <v>919</v>
      </c>
      <c r="J334" s="3" t="s">
        <v>2072</v>
      </c>
      <c r="K334" s="13" t="s">
        <v>1117</v>
      </c>
      <c r="L334" s="14" t="s">
        <v>1118</v>
      </c>
      <c r="M334" s="18">
        <f t="shared" si="26"/>
        <v>1.2129629629629601E-2</v>
      </c>
      <c r="N334">
        <f t="shared" si="27"/>
        <v>21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1505</v>
      </c>
      <c r="H335" s="9" t="s">
        <v>75</v>
      </c>
      <c r="I335" s="9" t="s">
        <v>1329</v>
      </c>
      <c r="J335" s="3" t="s">
        <v>2072</v>
      </c>
      <c r="K335" s="13" t="s">
        <v>1506</v>
      </c>
      <c r="L335" s="14" t="s">
        <v>1507</v>
      </c>
      <c r="M335" s="18">
        <f t="shared" si="26"/>
        <v>1.4351851851851838E-2</v>
      </c>
      <c r="N335">
        <f t="shared" si="27"/>
        <v>7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1508</v>
      </c>
      <c r="H336" s="9" t="s">
        <v>75</v>
      </c>
      <c r="I336" s="9" t="s">
        <v>1329</v>
      </c>
      <c r="J336" s="3" t="s">
        <v>2072</v>
      </c>
      <c r="K336" s="13" t="s">
        <v>1509</v>
      </c>
      <c r="L336" s="14" t="s">
        <v>1510</v>
      </c>
      <c r="M336" s="18">
        <f t="shared" si="26"/>
        <v>1.2222222222222134E-2</v>
      </c>
      <c r="N336">
        <f t="shared" si="27"/>
        <v>20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1840</v>
      </c>
      <c r="H337" s="9" t="s">
        <v>75</v>
      </c>
      <c r="I337" s="9" t="s">
        <v>1747</v>
      </c>
      <c r="J337" s="3" t="s">
        <v>2072</v>
      </c>
      <c r="K337" s="13" t="s">
        <v>1841</v>
      </c>
      <c r="L337" s="14" t="s">
        <v>1842</v>
      </c>
      <c r="M337" s="18">
        <f t="shared" si="26"/>
        <v>3.2418981481481479E-2</v>
      </c>
      <c r="N337">
        <f t="shared" si="27"/>
        <v>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1843</v>
      </c>
      <c r="H338" s="9" t="s">
        <v>75</v>
      </c>
      <c r="I338" s="9" t="s">
        <v>1747</v>
      </c>
      <c r="J338" s="3" t="s">
        <v>2072</v>
      </c>
      <c r="K338" s="13" t="s">
        <v>1844</v>
      </c>
      <c r="L338" s="14" t="s">
        <v>1845</v>
      </c>
      <c r="M338" s="18">
        <f t="shared" si="26"/>
        <v>2.1585648148148173E-2</v>
      </c>
      <c r="N338">
        <f t="shared" si="27"/>
        <v>11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2049</v>
      </c>
      <c r="H339" s="9" t="s">
        <v>75</v>
      </c>
      <c r="I339" s="9" t="s">
        <v>2034</v>
      </c>
      <c r="J339" s="3" t="s">
        <v>2072</v>
      </c>
      <c r="K339" s="13" t="s">
        <v>2050</v>
      </c>
      <c r="L339" s="14" t="s">
        <v>2051</v>
      </c>
      <c r="M339" s="18">
        <f t="shared" si="26"/>
        <v>1.2337962962963078E-2</v>
      </c>
      <c r="N339">
        <f t="shared" si="27"/>
        <v>20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2052</v>
      </c>
      <c r="H340" s="9" t="s">
        <v>75</v>
      </c>
      <c r="I340" s="9" t="s">
        <v>2034</v>
      </c>
      <c r="J340" s="3" t="s">
        <v>2072</v>
      </c>
      <c r="K340" s="13" t="s">
        <v>2053</v>
      </c>
      <c r="L340" s="14" t="s">
        <v>2054</v>
      </c>
      <c r="M340" s="18">
        <f t="shared" si="26"/>
        <v>1.461805555555562E-2</v>
      </c>
      <c r="N340">
        <f t="shared" si="27"/>
        <v>17</v>
      </c>
    </row>
    <row r="341" spans="1:14" x14ac:dyDescent="0.25">
      <c r="A341" s="11"/>
      <c r="B341" s="12"/>
      <c r="C341" s="9" t="s">
        <v>150</v>
      </c>
      <c r="D341" s="9" t="s">
        <v>151</v>
      </c>
      <c r="E341" s="9" t="s">
        <v>152</v>
      </c>
      <c r="F341" s="9" t="s">
        <v>15</v>
      </c>
      <c r="G341" s="10" t="s">
        <v>12</v>
      </c>
      <c r="H341" s="5"/>
      <c r="I341" s="5"/>
      <c r="J341" s="6"/>
      <c r="K341" s="7"/>
      <c r="L341" s="8"/>
    </row>
    <row r="342" spans="1:14" x14ac:dyDescent="0.25">
      <c r="A342" s="11"/>
      <c r="B342" s="12"/>
      <c r="C342" s="12"/>
      <c r="D342" s="12"/>
      <c r="E342" s="12"/>
      <c r="F342" s="12"/>
      <c r="G342" s="9" t="s">
        <v>153</v>
      </c>
      <c r="H342" s="9" t="s">
        <v>154</v>
      </c>
      <c r="I342" s="9" t="s">
        <v>18</v>
      </c>
      <c r="J342" s="3" t="s">
        <v>2072</v>
      </c>
      <c r="K342" s="13" t="s">
        <v>155</v>
      </c>
      <c r="L342" s="14" t="s">
        <v>156</v>
      </c>
      <c r="M342" s="18">
        <f t="shared" si="26"/>
        <v>1.9398148148148164E-2</v>
      </c>
      <c r="N342">
        <f t="shared" si="27"/>
        <v>3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157</v>
      </c>
      <c r="H343" s="9" t="s">
        <v>154</v>
      </c>
      <c r="I343" s="9" t="s">
        <v>18</v>
      </c>
      <c r="J343" s="3" t="s">
        <v>2072</v>
      </c>
      <c r="K343" s="13" t="s">
        <v>158</v>
      </c>
      <c r="L343" s="14" t="s">
        <v>159</v>
      </c>
      <c r="M343" s="18">
        <f t="shared" si="26"/>
        <v>2.2407407407407376E-2</v>
      </c>
      <c r="N343">
        <f t="shared" si="27"/>
        <v>6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160</v>
      </c>
      <c r="H344" s="9" t="s">
        <v>154</v>
      </c>
      <c r="I344" s="9" t="s">
        <v>18</v>
      </c>
      <c r="J344" s="3" t="s">
        <v>2072</v>
      </c>
      <c r="K344" s="13" t="s">
        <v>161</v>
      </c>
      <c r="L344" s="14" t="s">
        <v>162</v>
      </c>
      <c r="M344" s="18">
        <f t="shared" si="26"/>
        <v>1.982638888888888E-2</v>
      </c>
      <c r="N344">
        <f t="shared" si="27"/>
        <v>6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163</v>
      </c>
      <c r="H345" s="9" t="s">
        <v>154</v>
      </c>
      <c r="I345" s="9" t="s">
        <v>18</v>
      </c>
      <c r="J345" s="3" t="s">
        <v>2072</v>
      </c>
      <c r="K345" s="13" t="s">
        <v>164</v>
      </c>
      <c r="L345" s="14" t="s">
        <v>165</v>
      </c>
      <c r="M345" s="18">
        <f t="shared" si="26"/>
        <v>3.7395833333333295E-2</v>
      </c>
      <c r="N345">
        <f t="shared" si="27"/>
        <v>11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166</v>
      </c>
      <c r="H346" s="9" t="s">
        <v>75</v>
      </c>
      <c r="I346" s="9" t="s">
        <v>18</v>
      </c>
      <c r="J346" s="3" t="s">
        <v>2072</v>
      </c>
      <c r="K346" s="13" t="s">
        <v>167</v>
      </c>
      <c r="L346" s="14" t="s">
        <v>168</v>
      </c>
      <c r="M346" s="18">
        <f t="shared" si="26"/>
        <v>3.782407407407401E-2</v>
      </c>
      <c r="N346">
        <f t="shared" si="27"/>
        <v>11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601</v>
      </c>
      <c r="H347" s="9" t="s">
        <v>154</v>
      </c>
      <c r="I347" s="9" t="s">
        <v>449</v>
      </c>
      <c r="J347" s="3" t="s">
        <v>2072</v>
      </c>
      <c r="K347" s="13" t="s">
        <v>602</v>
      </c>
      <c r="L347" s="14" t="s">
        <v>603</v>
      </c>
      <c r="M347" s="18">
        <f t="shared" si="26"/>
        <v>2.619212962962969E-2</v>
      </c>
      <c r="N347">
        <f t="shared" si="27"/>
        <v>20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604</v>
      </c>
      <c r="H348" s="9" t="s">
        <v>154</v>
      </c>
      <c r="I348" s="9" t="s">
        <v>449</v>
      </c>
      <c r="J348" s="3" t="s">
        <v>2072</v>
      </c>
      <c r="K348" s="13" t="s">
        <v>605</v>
      </c>
      <c r="L348" s="14" t="s">
        <v>606</v>
      </c>
      <c r="M348" s="18">
        <f t="shared" si="26"/>
        <v>3.0289351851851887E-2</v>
      </c>
      <c r="N348">
        <f t="shared" si="27"/>
        <v>13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1119</v>
      </c>
      <c r="H349" s="9" t="s">
        <v>75</v>
      </c>
      <c r="I349" s="9" t="s">
        <v>919</v>
      </c>
      <c r="J349" s="3" t="s">
        <v>2072</v>
      </c>
      <c r="K349" s="13" t="s">
        <v>1120</v>
      </c>
      <c r="L349" s="14" t="s">
        <v>1121</v>
      </c>
      <c r="M349" s="18">
        <f t="shared" si="26"/>
        <v>1.3530092592592594E-2</v>
      </c>
      <c r="N349">
        <f t="shared" si="27"/>
        <v>1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1122</v>
      </c>
      <c r="H350" s="9" t="s">
        <v>75</v>
      </c>
      <c r="I350" s="9" t="s">
        <v>919</v>
      </c>
      <c r="J350" s="3" t="s">
        <v>2072</v>
      </c>
      <c r="K350" s="13" t="s">
        <v>1123</v>
      </c>
      <c r="L350" s="14" t="s">
        <v>1124</v>
      </c>
      <c r="M350" s="18">
        <f t="shared" si="26"/>
        <v>1.9363425925925937E-2</v>
      </c>
      <c r="N350">
        <f t="shared" si="27"/>
        <v>6</v>
      </c>
    </row>
    <row r="351" spans="1:14" x14ac:dyDescent="0.25">
      <c r="A351" s="11"/>
      <c r="B351" s="12"/>
      <c r="C351" s="9" t="s">
        <v>1511</v>
      </c>
      <c r="D351" s="9" t="s">
        <v>1512</v>
      </c>
      <c r="E351" s="9" t="s">
        <v>1512</v>
      </c>
      <c r="F351" s="9" t="s">
        <v>15</v>
      </c>
      <c r="G351" s="9" t="s">
        <v>1513</v>
      </c>
      <c r="H351" s="9" t="s">
        <v>75</v>
      </c>
      <c r="I351" s="9" t="s">
        <v>1329</v>
      </c>
      <c r="J351" s="3" t="s">
        <v>2072</v>
      </c>
      <c r="K351" s="13" t="s">
        <v>1514</v>
      </c>
      <c r="L351" s="14" t="s">
        <v>1515</v>
      </c>
      <c r="M351" s="18">
        <f t="shared" si="26"/>
        <v>2.3634259259259327E-2</v>
      </c>
      <c r="N351">
        <f t="shared" si="27"/>
        <v>15</v>
      </c>
    </row>
    <row r="352" spans="1:14" x14ac:dyDescent="0.25">
      <c r="A352" s="11"/>
      <c r="B352" s="12"/>
      <c r="C352" s="9" t="s">
        <v>505</v>
      </c>
      <c r="D352" s="9" t="s">
        <v>506</v>
      </c>
      <c r="E352" s="9" t="s">
        <v>506</v>
      </c>
      <c r="F352" s="9" t="s">
        <v>15</v>
      </c>
      <c r="G352" s="9" t="s">
        <v>1846</v>
      </c>
      <c r="H352" s="9" t="s">
        <v>75</v>
      </c>
      <c r="I352" s="9" t="s">
        <v>1747</v>
      </c>
      <c r="J352" s="3" t="s">
        <v>2072</v>
      </c>
      <c r="K352" s="13" t="s">
        <v>1847</v>
      </c>
      <c r="L352" s="14" t="s">
        <v>1848</v>
      </c>
      <c r="M352" s="18">
        <f t="shared" si="26"/>
        <v>2.1215277777777763E-2</v>
      </c>
      <c r="N352">
        <f t="shared" si="27"/>
        <v>14</v>
      </c>
    </row>
    <row r="353" spans="1:14" x14ac:dyDescent="0.25">
      <c r="A353" s="11"/>
      <c r="B353" s="12"/>
      <c r="C353" s="9" t="s">
        <v>607</v>
      </c>
      <c r="D353" s="9" t="s">
        <v>608</v>
      </c>
      <c r="E353" s="9" t="s">
        <v>608</v>
      </c>
      <c r="F353" s="9" t="s">
        <v>15</v>
      </c>
      <c r="G353" s="10" t="s">
        <v>12</v>
      </c>
      <c r="H353" s="5"/>
      <c r="I353" s="5"/>
      <c r="J353" s="6"/>
      <c r="K353" s="7"/>
      <c r="L353" s="8"/>
    </row>
    <row r="354" spans="1:14" x14ac:dyDescent="0.25">
      <c r="A354" s="11"/>
      <c r="B354" s="12"/>
      <c r="C354" s="12"/>
      <c r="D354" s="12"/>
      <c r="E354" s="12"/>
      <c r="F354" s="12"/>
      <c r="G354" s="9" t="s">
        <v>609</v>
      </c>
      <c r="H354" s="9" t="s">
        <v>75</v>
      </c>
      <c r="I354" s="9" t="s">
        <v>449</v>
      </c>
      <c r="J354" s="3" t="s">
        <v>2072</v>
      </c>
      <c r="K354" s="13" t="s">
        <v>610</v>
      </c>
      <c r="L354" s="14" t="s">
        <v>611</v>
      </c>
      <c r="M354" s="18">
        <f t="shared" si="26"/>
        <v>3.6412037037036993E-2</v>
      </c>
      <c r="N354">
        <f t="shared" si="27"/>
        <v>15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612</v>
      </c>
      <c r="H355" s="9" t="s">
        <v>75</v>
      </c>
      <c r="I355" s="9" t="s">
        <v>449</v>
      </c>
      <c r="J355" s="3" t="s">
        <v>2072</v>
      </c>
      <c r="K355" s="13" t="s">
        <v>613</v>
      </c>
      <c r="L355" s="14" t="s">
        <v>614</v>
      </c>
      <c r="M355" s="18">
        <f t="shared" si="26"/>
        <v>4.0833333333333277E-2</v>
      </c>
      <c r="N355">
        <f t="shared" si="27"/>
        <v>15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1516</v>
      </c>
      <c r="H356" s="9" t="s">
        <v>75</v>
      </c>
      <c r="I356" s="9" t="s">
        <v>1329</v>
      </c>
      <c r="J356" s="3" t="s">
        <v>2072</v>
      </c>
      <c r="K356" s="13" t="s">
        <v>1517</v>
      </c>
      <c r="L356" s="14" t="s">
        <v>1518</v>
      </c>
      <c r="M356" s="18">
        <f t="shared" si="26"/>
        <v>1.9131944444444549E-2</v>
      </c>
      <c r="N356">
        <f t="shared" si="27"/>
        <v>19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2055</v>
      </c>
      <c r="H357" s="9" t="s">
        <v>75</v>
      </c>
      <c r="I357" s="9" t="s">
        <v>2034</v>
      </c>
      <c r="J357" s="3" t="s">
        <v>2072</v>
      </c>
      <c r="K357" s="13" t="s">
        <v>2056</v>
      </c>
      <c r="L357" s="14" t="s">
        <v>2057</v>
      </c>
      <c r="M357" s="18">
        <f t="shared" si="26"/>
        <v>1.8842592592592688E-2</v>
      </c>
      <c r="N357">
        <f t="shared" si="27"/>
        <v>14</v>
      </c>
    </row>
    <row r="358" spans="1:14" x14ac:dyDescent="0.25">
      <c r="A358" s="11"/>
      <c r="B358" s="12"/>
      <c r="C358" s="9" t="s">
        <v>1125</v>
      </c>
      <c r="D358" s="9" t="s">
        <v>1126</v>
      </c>
      <c r="E358" s="9" t="s">
        <v>1126</v>
      </c>
      <c r="F358" s="9" t="s">
        <v>15</v>
      </c>
      <c r="G358" s="10" t="s">
        <v>12</v>
      </c>
      <c r="H358" s="5"/>
      <c r="I358" s="5"/>
      <c r="J358" s="6"/>
      <c r="K358" s="7"/>
      <c r="L358" s="8"/>
    </row>
    <row r="359" spans="1:14" x14ac:dyDescent="0.25">
      <c r="A359" s="11"/>
      <c r="B359" s="12"/>
      <c r="C359" s="12"/>
      <c r="D359" s="12"/>
      <c r="E359" s="12"/>
      <c r="F359" s="12"/>
      <c r="G359" s="9" t="s">
        <v>1127</v>
      </c>
      <c r="H359" s="9" t="s">
        <v>98</v>
      </c>
      <c r="I359" s="9" t="s">
        <v>919</v>
      </c>
      <c r="J359" s="3" t="s">
        <v>2072</v>
      </c>
      <c r="K359" s="13" t="s">
        <v>1128</v>
      </c>
      <c r="L359" s="14" t="s">
        <v>1129</v>
      </c>
      <c r="M359" s="18">
        <f t="shared" si="26"/>
        <v>3.4571759259259233E-2</v>
      </c>
      <c r="N359">
        <f t="shared" si="27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1130</v>
      </c>
      <c r="H360" s="9" t="s">
        <v>98</v>
      </c>
      <c r="I360" s="9" t="s">
        <v>919</v>
      </c>
      <c r="J360" s="3" t="s">
        <v>2072</v>
      </c>
      <c r="K360" s="13" t="s">
        <v>1131</v>
      </c>
      <c r="L360" s="14" t="s">
        <v>1132</v>
      </c>
      <c r="M360" s="18">
        <f t="shared" si="26"/>
        <v>3.4050925925925957E-2</v>
      </c>
      <c r="N360">
        <f t="shared" si="27"/>
        <v>10</v>
      </c>
    </row>
    <row r="361" spans="1:14" x14ac:dyDescent="0.25">
      <c r="A361" s="11"/>
      <c r="B361" s="12"/>
      <c r="C361" s="9" t="s">
        <v>335</v>
      </c>
      <c r="D361" s="9" t="s">
        <v>336</v>
      </c>
      <c r="E361" s="9" t="s">
        <v>336</v>
      </c>
      <c r="F361" s="9" t="s">
        <v>15</v>
      </c>
      <c r="G361" s="9" t="s">
        <v>1519</v>
      </c>
      <c r="H361" s="9" t="s">
        <v>75</v>
      </c>
      <c r="I361" s="9" t="s">
        <v>1329</v>
      </c>
      <c r="J361" s="3" t="s">
        <v>2072</v>
      </c>
      <c r="K361" s="13" t="s">
        <v>1520</v>
      </c>
      <c r="L361" s="14" t="s">
        <v>1521</v>
      </c>
      <c r="M361" s="18">
        <f t="shared" si="26"/>
        <v>3.4166666666666679E-2</v>
      </c>
      <c r="N361">
        <f t="shared" si="27"/>
        <v>9</v>
      </c>
    </row>
    <row r="362" spans="1:14" x14ac:dyDescent="0.25">
      <c r="A362" s="11"/>
      <c r="B362" s="12"/>
      <c r="C362" s="9" t="s">
        <v>2058</v>
      </c>
      <c r="D362" s="9" t="s">
        <v>2059</v>
      </c>
      <c r="E362" s="9" t="s">
        <v>2059</v>
      </c>
      <c r="F362" s="9" t="s">
        <v>15</v>
      </c>
      <c r="G362" s="10" t="s">
        <v>12</v>
      </c>
      <c r="H362" s="5"/>
      <c r="I362" s="5"/>
      <c r="J362" s="6"/>
      <c r="K362" s="7"/>
      <c r="L362" s="8"/>
    </row>
    <row r="363" spans="1:14" x14ac:dyDescent="0.25">
      <c r="A363" s="11"/>
      <c r="B363" s="12"/>
      <c r="C363" s="12"/>
      <c r="D363" s="12"/>
      <c r="E363" s="12"/>
      <c r="F363" s="12"/>
      <c r="G363" s="9" t="s">
        <v>2060</v>
      </c>
      <c r="H363" s="9" t="s">
        <v>98</v>
      </c>
      <c r="I363" s="9" t="s">
        <v>2034</v>
      </c>
      <c r="J363" s="3" t="s">
        <v>2072</v>
      </c>
      <c r="K363" s="13" t="s">
        <v>2061</v>
      </c>
      <c r="L363" s="14" t="s">
        <v>2062</v>
      </c>
      <c r="M363" s="18">
        <f t="shared" si="26"/>
        <v>1.5138888888888924E-2</v>
      </c>
      <c r="N363">
        <f t="shared" si="27"/>
        <v>19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2063</v>
      </c>
      <c r="H364" s="9" t="s">
        <v>98</v>
      </c>
      <c r="I364" s="9" t="s">
        <v>2034</v>
      </c>
      <c r="J364" s="3" t="s">
        <v>2072</v>
      </c>
      <c r="K364" s="13" t="s">
        <v>2064</v>
      </c>
      <c r="L364" s="14" t="s">
        <v>2065</v>
      </c>
      <c r="M364" s="18">
        <f t="shared" si="26"/>
        <v>1.5844907407407405E-2</v>
      </c>
      <c r="N364">
        <f t="shared" si="27"/>
        <v>22</v>
      </c>
    </row>
    <row r="365" spans="1:14" x14ac:dyDescent="0.25">
      <c r="A365" s="11"/>
      <c r="B365" s="12"/>
      <c r="C365" s="9" t="s">
        <v>615</v>
      </c>
      <c r="D365" s="9" t="s">
        <v>616</v>
      </c>
      <c r="E365" s="9" t="s">
        <v>616</v>
      </c>
      <c r="F365" s="9" t="s">
        <v>15</v>
      </c>
      <c r="G365" s="10" t="s">
        <v>12</v>
      </c>
      <c r="H365" s="5"/>
      <c r="I365" s="5"/>
      <c r="J365" s="6"/>
      <c r="K365" s="7"/>
      <c r="L365" s="8"/>
    </row>
    <row r="366" spans="1:14" x14ac:dyDescent="0.25">
      <c r="A366" s="11"/>
      <c r="B366" s="12"/>
      <c r="C366" s="12"/>
      <c r="D366" s="12"/>
      <c r="E366" s="12"/>
      <c r="F366" s="12"/>
      <c r="G366" s="9" t="s">
        <v>617</v>
      </c>
      <c r="H366" s="9" t="s">
        <v>75</v>
      </c>
      <c r="I366" s="9" t="s">
        <v>449</v>
      </c>
      <c r="J366" s="3" t="s">
        <v>2072</v>
      </c>
      <c r="K366" s="13" t="s">
        <v>618</v>
      </c>
      <c r="L366" s="14" t="s">
        <v>619</v>
      </c>
      <c r="M366" s="18">
        <f t="shared" si="26"/>
        <v>1.6331018518518509E-2</v>
      </c>
      <c r="N366">
        <f t="shared" si="27"/>
        <v>4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1522</v>
      </c>
      <c r="H367" s="9" t="s">
        <v>75</v>
      </c>
      <c r="I367" s="9" t="s">
        <v>1329</v>
      </c>
      <c r="J367" s="3" t="s">
        <v>2072</v>
      </c>
      <c r="K367" s="13" t="s">
        <v>1523</v>
      </c>
      <c r="L367" s="14" t="s">
        <v>1524</v>
      </c>
      <c r="M367" s="18">
        <f t="shared" si="26"/>
        <v>2.2303240740740721E-2</v>
      </c>
      <c r="N367">
        <f t="shared" si="27"/>
        <v>4</v>
      </c>
    </row>
    <row r="368" spans="1:14" x14ac:dyDescent="0.25">
      <c r="A368" s="3" t="s">
        <v>169</v>
      </c>
      <c r="B368" s="9" t="s">
        <v>170</v>
      </c>
      <c r="C368" s="10" t="s">
        <v>12</v>
      </c>
      <c r="D368" s="5"/>
      <c r="E368" s="5"/>
      <c r="F368" s="5"/>
      <c r="G368" s="5"/>
      <c r="H368" s="5"/>
      <c r="I368" s="5"/>
      <c r="J368" s="6"/>
      <c r="K368" s="7"/>
      <c r="L368" s="8"/>
    </row>
    <row r="369" spans="1:14" x14ac:dyDescent="0.25">
      <c r="A369" s="11"/>
      <c r="B369" s="12"/>
      <c r="C369" s="9" t="s">
        <v>171</v>
      </c>
      <c r="D369" s="9" t="s">
        <v>172</v>
      </c>
      <c r="E369" s="9" t="s">
        <v>172</v>
      </c>
      <c r="F369" s="9" t="s">
        <v>15</v>
      </c>
      <c r="G369" s="10" t="s">
        <v>12</v>
      </c>
      <c r="H369" s="5"/>
      <c r="I369" s="5"/>
      <c r="J369" s="6"/>
      <c r="K369" s="7"/>
      <c r="L369" s="8"/>
    </row>
    <row r="370" spans="1:14" x14ac:dyDescent="0.25">
      <c r="A370" s="11"/>
      <c r="B370" s="12"/>
      <c r="C370" s="12"/>
      <c r="D370" s="12"/>
      <c r="E370" s="12"/>
      <c r="F370" s="12"/>
      <c r="G370" s="9" t="s">
        <v>173</v>
      </c>
      <c r="H370" s="9" t="s">
        <v>75</v>
      </c>
      <c r="I370" s="9" t="s">
        <v>18</v>
      </c>
      <c r="J370" s="3" t="s">
        <v>2072</v>
      </c>
      <c r="K370" s="13" t="s">
        <v>174</v>
      </c>
      <c r="L370" s="14" t="s">
        <v>175</v>
      </c>
      <c r="M370" s="18">
        <f t="shared" si="26"/>
        <v>1.4525462962962976E-2</v>
      </c>
      <c r="N370">
        <f t="shared" si="27"/>
        <v>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176</v>
      </c>
      <c r="H371" s="9" t="s">
        <v>75</v>
      </c>
      <c r="I371" s="9" t="s">
        <v>18</v>
      </c>
      <c r="J371" s="3" t="s">
        <v>2072</v>
      </c>
      <c r="K371" s="13" t="s">
        <v>177</v>
      </c>
      <c r="L371" s="14" t="s">
        <v>178</v>
      </c>
      <c r="M371" s="18">
        <f t="shared" si="26"/>
        <v>1.4305555555555516E-2</v>
      </c>
      <c r="N371">
        <f t="shared" si="27"/>
        <v>5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179</v>
      </c>
      <c r="H372" s="9" t="s">
        <v>75</v>
      </c>
      <c r="I372" s="9" t="s">
        <v>18</v>
      </c>
      <c r="J372" s="3" t="s">
        <v>2072</v>
      </c>
      <c r="K372" s="13" t="s">
        <v>180</v>
      </c>
      <c r="L372" s="14" t="s">
        <v>181</v>
      </c>
      <c r="M372" s="18">
        <f t="shared" si="26"/>
        <v>1.3194444444444453E-2</v>
      </c>
      <c r="N372">
        <f t="shared" si="27"/>
        <v>5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182</v>
      </c>
      <c r="H373" s="9" t="s">
        <v>75</v>
      </c>
      <c r="I373" s="9" t="s">
        <v>18</v>
      </c>
      <c r="J373" s="3" t="s">
        <v>2072</v>
      </c>
      <c r="K373" s="13" t="s">
        <v>183</v>
      </c>
      <c r="L373" s="14" t="s">
        <v>184</v>
      </c>
      <c r="M373" s="18">
        <f t="shared" si="26"/>
        <v>1.5625E-2</v>
      </c>
      <c r="N373">
        <f t="shared" si="27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185</v>
      </c>
      <c r="H374" s="9" t="s">
        <v>75</v>
      </c>
      <c r="I374" s="9" t="s">
        <v>18</v>
      </c>
      <c r="J374" s="3" t="s">
        <v>2072</v>
      </c>
      <c r="K374" s="13" t="s">
        <v>186</v>
      </c>
      <c r="L374" s="14" t="s">
        <v>187</v>
      </c>
      <c r="M374" s="18">
        <f t="shared" si="26"/>
        <v>1.8344907407407407E-2</v>
      </c>
      <c r="N374">
        <f t="shared" si="27"/>
        <v>9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188</v>
      </c>
      <c r="H375" s="9" t="s">
        <v>75</v>
      </c>
      <c r="I375" s="9" t="s">
        <v>18</v>
      </c>
      <c r="J375" s="3" t="s">
        <v>2072</v>
      </c>
      <c r="K375" s="13" t="s">
        <v>189</v>
      </c>
      <c r="L375" s="14" t="s">
        <v>190</v>
      </c>
      <c r="M375" s="18">
        <f t="shared" si="26"/>
        <v>2.675925925925926E-2</v>
      </c>
      <c r="N375">
        <f t="shared" si="27"/>
        <v>12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191</v>
      </c>
      <c r="H376" s="9" t="s">
        <v>75</v>
      </c>
      <c r="I376" s="9" t="s">
        <v>18</v>
      </c>
      <c r="J376" s="3" t="s">
        <v>2072</v>
      </c>
      <c r="K376" s="13" t="s">
        <v>192</v>
      </c>
      <c r="L376" s="14" t="s">
        <v>193</v>
      </c>
      <c r="M376" s="18">
        <f t="shared" si="26"/>
        <v>2.0034722222222245E-2</v>
      </c>
      <c r="N376">
        <f t="shared" si="27"/>
        <v>12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620</v>
      </c>
      <c r="H377" s="9" t="s">
        <v>75</v>
      </c>
      <c r="I377" s="9" t="s">
        <v>449</v>
      </c>
      <c r="J377" s="3" t="s">
        <v>2072</v>
      </c>
      <c r="K377" s="13" t="s">
        <v>621</v>
      </c>
      <c r="L377" s="14" t="s">
        <v>622</v>
      </c>
      <c r="M377" s="18">
        <f t="shared" si="26"/>
        <v>1.3078703703703703E-2</v>
      </c>
      <c r="N377">
        <f t="shared" si="27"/>
        <v>3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623</v>
      </c>
      <c r="H378" s="9" t="s">
        <v>75</v>
      </c>
      <c r="I378" s="9" t="s">
        <v>449</v>
      </c>
      <c r="J378" s="3" t="s">
        <v>2072</v>
      </c>
      <c r="K378" s="13" t="s">
        <v>624</v>
      </c>
      <c r="L378" s="14" t="s">
        <v>625</v>
      </c>
      <c r="M378" s="18">
        <f t="shared" si="26"/>
        <v>2.1469907407407396E-2</v>
      </c>
      <c r="N378">
        <f t="shared" si="27"/>
        <v>3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626</v>
      </c>
      <c r="H379" s="9" t="s">
        <v>75</v>
      </c>
      <c r="I379" s="9" t="s">
        <v>449</v>
      </c>
      <c r="J379" s="3" t="s">
        <v>2072</v>
      </c>
      <c r="K379" s="13" t="s">
        <v>627</v>
      </c>
      <c r="L379" s="14" t="s">
        <v>628</v>
      </c>
      <c r="M379" s="18">
        <f t="shared" si="26"/>
        <v>2.9837962962962983E-2</v>
      </c>
      <c r="N379">
        <f t="shared" si="27"/>
        <v>5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629</v>
      </c>
      <c r="H380" s="9" t="s">
        <v>75</v>
      </c>
      <c r="I380" s="9" t="s">
        <v>449</v>
      </c>
      <c r="J380" s="3" t="s">
        <v>2072</v>
      </c>
      <c r="K380" s="13" t="s">
        <v>630</v>
      </c>
      <c r="L380" s="14" t="s">
        <v>631</v>
      </c>
      <c r="M380" s="18">
        <f t="shared" si="26"/>
        <v>2.2164351851851838E-2</v>
      </c>
      <c r="N380">
        <f t="shared" si="27"/>
        <v>8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632</v>
      </c>
      <c r="H381" s="9" t="s">
        <v>75</v>
      </c>
      <c r="I381" s="9" t="s">
        <v>449</v>
      </c>
      <c r="J381" s="3" t="s">
        <v>2072</v>
      </c>
      <c r="K381" s="13" t="s">
        <v>633</v>
      </c>
      <c r="L381" s="14" t="s">
        <v>634</v>
      </c>
      <c r="M381" s="18">
        <f t="shared" si="26"/>
        <v>1.8043981481481564E-2</v>
      </c>
      <c r="N381">
        <f t="shared" si="27"/>
        <v>8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635</v>
      </c>
      <c r="H382" s="9" t="s">
        <v>75</v>
      </c>
      <c r="I382" s="9" t="s">
        <v>449</v>
      </c>
      <c r="J382" s="3" t="s">
        <v>2072</v>
      </c>
      <c r="K382" s="13" t="s">
        <v>636</v>
      </c>
      <c r="L382" s="14" t="s">
        <v>637</v>
      </c>
      <c r="M382" s="18">
        <f t="shared" si="26"/>
        <v>2.2407407407407431E-2</v>
      </c>
      <c r="N382">
        <f t="shared" si="27"/>
        <v>10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638</v>
      </c>
      <c r="H383" s="9" t="s">
        <v>75</v>
      </c>
      <c r="I383" s="9" t="s">
        <v>449</v>
      </c>
      <c r="J383" s="3" t="s">
        <v>2072</v>
      </c>
      <c r="K383" s="13" t="s">
        <v>639</v>
      </c>
      <c r="L383" s="14" t="s">
        <v>640</v>
      </c>
      <c r="M383" s="18">
        <f t="shared" si="26"/>
        <v>3.6261574074074099E-2</v>
      </c>
      <c r="N383">
        <f t="shared" si="27"/>
        <v>11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641</v>
      </c>
      <c r="H384" s="9" t="s">
        <v>75</v>
      </c>
      <c r="I384" s="9" t="s">
        <v>449</v>
      </c>
      <c r="J384" s="3" t="s">
        <v>2072</v>
      </c>
      <c r="K384" s="13" t="s">
        <v>642</v>
      </c>
      <c r="L384" s="14" t="s">
        <v>643</v>
      </c>
      <c r="M384" s="18">
        <f t="shared" si="26"/>
        <v>1.7349537037037122E-2</v>
      </c>
      <c r="N384">
        <f t="shared" si="27"/>
        <v>13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644</v>
      </c>
      <c r="H385" s="9" t="s">
        <v>75</v>
      </c>
      <c r="I385" s="9" t="s">
        <v>449</v>
      </c>
      <c r="J385" s="3" t="s">
        <v>2072</v>
      </c>
      <c r="K385" s="13" t="s">
        <v>645</v>
      </c>
      <c r="L385" s="14" t="s">
        <v>646</v>
      </c>
      <c r="M385" s="18">
        <f t="shared" si="26"/>
        <v>3.7638888888888999E-2</v>
      </c>
      <c r="N385">
        <f t="shared" si="27"/>
        <v>15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647</v>
      </c>
      <c r="H386" s="9" t="s">
        <v>75</v>
      </c>
      <c r="I386" s="9" t="s">
        <v>449</v>
      </c>
      <c r="J386" s="3" t="s">
        <v>2072</v>
      </c>
      <c r="K386" s="13" t="s">
        <v>648</v>
      </c>
      <c r="L386" s="14" t="s">
        <v>649</v>
      </c>
      <c r="M386" s="18">
        <f t="shared" si="26"/>
        <v>1.8738425925925895E-2</v>
      </c>
      <c r="N386">
        <f t="shared" si="27"/>
        <v>16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1133</v>
      </c>
      <c r="H387" s="9" t="s">
        <v>75</v>
      </c>
      <c r="I387" s="9" t="s">
        <v>919</v>
      </c>
      <c r="J387" s="3" t="s">
        <v>2072</v>
      </c>
      <c r="K387" s="13" t="s">
        <v>1134</v>
      </c>
      <c r="L387" s="14" t="s">
        <v>1135</v>
      </c>
      <c r="M387" s="18">
        <f t="shared" ref="M387:M450" si="28">L387-K387</f>
        <v>1.4745370370370325E-2</v>
      </c>
      <c r="N387">
        <f t="shared" ref="N387:N450" si="29">HOUR(K387)</f>
        <v>4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1136</v>
      </c>
      <c r="H388" s="9" t="s">
        <v>75</v>
      </c>
      <c r="I388" s="9" t="s">
        <v>919</v>
      </c>
      <c r="J388" s="3" t="s">
        <v>2072</v>
      </c>
      <c r="K388" s="13" t="s">
        <v>764</v>
      </c>
      <c r="L388" s="14" t="s">
        <v>1137</v>
      </c>
      <c r="M388" s="18">
        <f t="shared" si="28"/>
        <v>1.4201388888888888E-2</v>
      </c>
      <c r="N388">
        <f t="shared" si="29"/>
        <v>4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1138</v>
      </c>
      <c r="H389" s="9" t="s">
        <v>75</v>
      </c>
      <c r="I389" s="9" t="s">
        <v>919</v>
      </c>
      <c r="J389" s="3" t="s">
        <v>2072</v>
      </c>
      <c r="K389" s="13" t="s">
        <v>1139</v>
      </c>
      <c r="L389" s="14" t="s">
        <v>1140</v>
      </c>
      <c r="M389" s="18">
        <f t="shared" si="28"/>
        <v>3.0706018518518507E-2</v>
      </c>
      <c r="N389">
        <f t="shared" si="29"/>
        <v>6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1141</v>
      </c>
      <c r="H390" s="9" t="s">
        <v>75</v>
      </c>
      <c r="I390" s="9" t="s">
        <v>919</v>
      </c>
      <c r="J390" s="3" t="s">
        <v>2072</v>
      </c>
      <c r="K390" s="13" t="s">
        <v>1142</v>
      </c>
      <c r="L390" s="14" t="s">
        <v>1143</v>
      </c>
      <c r="M390" s="18">
        <f t="shared" si="28"/>
        <v>4.2280092592592577E-2</v>
      </c>
      <c r="N390">
        <f t="shared" si="29"/>
        <v>8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1144</v>
      </c>
      <c r="H391" s="9" t="s">
        <v>75</v>
      </c>
      <c r="I391" s="9" t="s">
        <v>919</v>
      </c>
      <c r="J391" s="3" t="s">
        <v>2072</v>
      </c>
      <c r="K391" s="13" t="s">
        <v>1145</v>
      </c>
      <c r="L391" s="14" t="s">
        <v>1146</v>
      </c>
      <c r="M391" s="18">
        <f t="shared" si="28"/>
        <v>2.9652777777777806E-2</v>
      </c>
      <c r="N391">
        <f t="shared" si="29"/>
        <v>10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1147</v>
      </c>
      <c r="H392" s="9" t="s">
        <v>75</v>
      </c>
      <c r="I392" s="9" t="s">
        <v>919</v>
      </c>
      <c r="J392" s="3" t="s">
        <v>2072</v>
      </c>
      <c r="K392" s="13" t="s">
        <v>1148</v>
      </c>
      <c r="L392" s="14" t="s">
        <v>1149</v>
      </c>
      <c r="M392" s="18">
        <f t="shared" si="28"/>
        <v>1.9629629629629664E-2</v>
      </c>
      <c r="N392">
        <f t="shared" si="29"/>
        <v>11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1150</v>
      </c>
      <c r="H393" s="9" t="s">
        <v>75</v>
      </c>
      <c r="I393" s="9" t="s">
        <v>919</v>
      </c>
      <c r="J393" s="3" t="s">
        <v>2072</v>
      </c>
      <c r="K393" s="13" t="s">
        <v>1151</v>
      </c>
      <c r="L393" s="14" t="s">
        <v>1152</v>
      </c>
      <c r="M393" s="18">
        <f t="shared" si="28"/>
        <v>2.0266203703703578E-2</v>
      </c>
      <c r="N393">
        <f t="shared" si="29"/>
        <v>15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1153</v>
      </c>
      <c r="H394" s="9" t="s">
        <v>75</v>
      </c>
      <c r="I394" s="9" t="s">
        <v>919</v>
      </c>
      <c r="J394" s="3" t="s">
        <v>2072</v>
      </c>
      <c r="K394" s="13" t="s">
        <v>1154</v>
      </c>
      <c r="L394" s="14" t="s">
        <v>1155</v>
      </c>
      <c r="M394" s="18">
        <f t="shared" si="28"/>
        <v>9.9849537037036917E-2</v>
      </c>
      <c r="N394">
        <f t="shared" si="29"/>
        <v>17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1525</v>
      </c>
      <c r="H395" s="9" t="s">
        <v>75</v>
      </c>
      <c r="I395" s="9" t="s">
        <v>1329</v>
      </c>
      <c r="J395" s="3" t="s">
        <v>2072</v>
      </c>
      <c r="K395" s="13" t="s">
        <v>1526</v>
      </c>
      <c r="L395" s="14" t="s">
        <v>625</v>
      </c>
      <c r="M395" s="18">
        <f t="shared" si="28"/>
        <v>1.3657407407407396E-2</v>
      </c>
      <c r="N395">
        <f t="shared" si="29"/>
        <v>4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1527</v>
      </c>
      <c r="H396" s="9" t="s">
        <v>75</v>
      </c>
      <c r="I396" s="9" t="s">
        <v>1329</v>
      </c>
      <c r="J396" s="3" t="s">
        <v>2072</v>
      </c>
      <c r="K396" s="13" t="s">
        <v>1528</v>
      </c>
      <c r="L396" s="14" t="s">
        <v>1529</v>
      </c>
      <c r="M396" s="18">
        <f t="shared" si="28"/>
        <v>2.1238425925925952E-2</v>
      </c>
      <c r="N396">
        <f t="shared" si="29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1530</v>
      </c>
      <c r="H397" s="9" t="s">
        <v>75</v>
      </c>
      <c r="I397" s="9" t="s">
        <v>1329</v>
      </c>
      <c r="J397" s="3" t="s">
        <v>2072</v>
      </c>
      <c r="K397" s="13" t="s">
        <v>1531</v>
      </c>
      <c r="L397" s="14" t="s">
        <v>1532</v>
      </c>
      <c r="M397" s="18">
        <f t="shared" si="28"/>
        <v>1.9594907407407325E-2</v>
      </c>
      <c r="N397">
        <f t="shared" si="29"/>
        <v>13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1533</v>
      </c>
      <c r="H398" s="9" t="s">
        <v>75</v>
      </c>
      <c r="I398" s="9" t="s">
        <v>1329</v>
      </c>
      <c r="J398" s="3" t="s">
        <v>2072</v>
      </c>
      <c r="K398" s="13" t="s">
        <v>1534</v>
      </c>
      <c r="L398" s="14" t="s">
        <v>1535</v>
      </c>
      <c r="M398" s="18">
        <f t="shared" si="28"/>
        <v>1.7106481481481639E-2</v>
      </c>
      <c r="N398">
        <f t="shared" si="29"/>
        <v>15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1849</v>
      </c>
      <c r="H399" s="9" t="s">
        <v>75</v>
      </c>
      <c r="I399" s="9" t="s">
        <v>1747</v>
      </c>
      <c r="J399" s="3" t="s">
        <v>2072</v>
      </c>
      <c r="K399" s="13" t="s">
        <v>1850</v>
      </c>
      <c r="L399" s="14" t="s">
        <v>1851</v>
      </c>
      <c r="M399" s="18">
        <f t="shared" si="28"/>
        <v>1.9803240740740774E-2</v>
      </c>
      <c r="N399">
        <f t="shared" si="29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1852</v>
      </c>
      <c r="H400" s="9" t="s">
        <v>75</v>
      </c>
      <c r="I400" s="9" t="s">
        <v>1747</v>
      </c>
      <c r="J400" s="3" t="s">
        <v>2072</v>
      </c>
      <c r="K400" s="13" t="s">
        <v>1853</v>
      </c>
      <c r="L400" s="14" t="s">
        <v>1854</v>
      </c>
      <c r="M400" s="18">
        <f t="shared" si="28"/>
        <v>1.7013888888888939E-2</v>
      </c>
      <c r="N400">
        <f t="shared" si="29"/>
        <v>5</v>
      </c>
    </row>
    <row r="401" spans="1:14" x14ac:dyDescent="0.25">
      <c r="A401" s="11"/>
      <c r="B401" s="12"/>
      <c r="C401" s="9" t="s">
        <v>72</v>
      </c>
      <c r="D401" s="9" t="s">
        <v>73</v>
      </c>
      <c r="E401" s="9" t="s">
        <v>73</v>
      </c>
      <c r="F401" s="9" t="s">
        <v>15</v>
      </c>
      <c r="G401" s="10" t="s">
        <v>12</v>
      </c>
      <c r="H401" s="5"/>
      <c r="I401" s="5"/>
      <c r="J401" s="6"/>
      <c r="K401" s="7"/>
      <c r="L401" s="8"/>
    </row>
    <row r="402" spans="1:14" x14ac:dyDescent="0.25">
      <c r="A402" s="11"/>
      <c r="B402" s="12"/>
      <c r="C402" s="12"/>
      <c r="D402" s="12"/>
      <c r="E402" s="12"/>
      <c r="F402" s="12"/>
      <c r="G402" s="9" t="s">
        <v>194</v>
      </c>
      <c r="H402" s="9" t="s">
        <v>75</v>
      </c>
      <c r="I402" s="9" t="s">
        <v>18</v>
      </c>
      <c r="J402" s="3" t="s">
        <v>2072</v>
      </c>
      <c r="K402" s="13" t="s">
        <v>195</v>
      </c>
      <c r="L402" s="14" t="s">
        <v>196</v>
      </c>
      <c r="M402" s="18">
        <f t="shared" si="28"/>
        <v>1.9097222222222265E-2</v>
      </c>
      <c r="N402">
        <f t="shared" si="29"/>
        <v>5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197</v>
      </c>
      <c r="H403" s="9" t="s">
        <v>75</v>
      </c>
      <c r="I403" s="9" t="s">
        <v>18</v>
      </c>
      <c r="J403" s="3" t="s">
        <v>2072</v>
      </c>
      <c r="K403" s="13" t="s">
        <v>198</v>
      </c>
      <c r="L403" s="14" t="s">
        <v>199</v>
      </c>
      <c r="M403" s="18">
        <f t="shared" si="28"/>
        <v>1.4803240740740686E-2</v>
      </c>
      <c r="N403">
        <f t="shared" si="29"/>
        <v>7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200</v>
      </c>
      <c r="H404" s="9" t="s">
        <v>75</v>
      </c>
      <c r="I404" s="9" t="s">
        <v>18</v>
      </c>
      <c r="J404" s="3" t="s">
        <v>2072</v>
      </c>
      <c r="K404" s="13" t="s">
        <v>201</v>
      </c>
      <c r="L404" s="14" t="s">
        <v>202</v>
      </c>
      <c r="M404" s="18">
        <f t="shared" si="28"/>
        <v>1.5648148148148189E-2</v>
      </c>
      <c r="N404">
        <f t="shared" si="29"/>
        <v>7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203</v>
      </c>
      <c r="H405" s="9" t="s">
        <v>75</v>
      </c>
      <c r="I405" s="9" t="s">
        <v>18</v>
      </c>
      <c r="J405" s="3" t="s">
        <v>2072</v>
      </c>
      <c r="K405" s="13" t="s">
        <v>204</v>
      </c>
      <c r="L405" s="14" t="s">
        <v>205</v>
      </c>
      <c r="M405" s="18">
        <f t="shared" si="28"/>
        <v>1.7025462962962978E-2</v>
      </c>
      <c r="N405">
        <f t="shared" si="29"/>
        <v>7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206</v>
      </c>
      <c r="H406" s="9" t="s">
        <v>75</v>
      </c>
      <c r="I406" s="9" t="s">
        <v>18</v>
      </c>
      <c r="J406" s="3" t="s">
        <v>2072</v>
      </c>
      <c r="K406" s="13" t="s">
        <v>207</v>
      </c>
      <c r="L406" s="14" t="s">
        <v>208</v>
      </c>
      <c r="M406" s="18">
        <f t="shared" si="28"/>
        <v>1.4490740740740748E-2</v>
      </c>
      <c r="N406">
        <f t="shared" si="29"/>
        <v>8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209</v>
      </c>
      <c r="H407" s="9" t="s">
        <v>75</v>
      </c>
      <c r="I407" s="9" t="s">
        <v>18</v>
      </c>
      <c r="J407" s="3" t="s">
        <v>2072</v>
      </c>
      <c r="K407" s="13" t="s">
        <v>210</v>
      </c>
      <c r="L407" s="14" t="s">
        <v>211</v>
      </c>
      <c r="M407" s="18">
        <f t="shared" si="28"/>
        <v>1.8206018518518552E-2</v>
      </c>
      <c r="N407">
        <f t="shared" si="29"/>
        <v>9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212</v>
      </c>
      <c r="H408" s="9" t="s">
        <v>75</v>
      </c>
      <c r="I408" s="9" t="s">
        <v>18</v>
      </c>
      <c r="J408" s="3" t="s">
        <v>2072</v>
      </c>
      <c r="K408" s="13" t="s">
        <v>213</v>
      </c>
      <c r="L408" s="14" t="s">
        <v>214</v>
      </c>
      <c r="M408" s="18">
        <f t="shared" si="28"/>
        <v>1.7337962962962972E-2</v>
      </c>
      <c r="N408">
        <f t="shared" si="29"/>
        <v>9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215</v>
      </c>
      <c r="H409" s="9" t="s">
        <v>75</v>
      </c>
      <c r="I409" s="9" t="s">
        <v>18</v>
      </c>
      <c r="J409" s="3" t="s">
        <v>2072</v>
      </c>
      <c r="K409" s="13" t="s">
        <v>216</v>
      </c>
      <c r="L409" s="14" t="s">
        <v>217</v>
      </c>
      <c r="M409" s="18">
        <f t="shared" si="28"/>
        <v>3.0277777777777792E-2</v>
      </c>
      <c r="N409">
        <f t="shared" si="29"/>
        <v>11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218</v>
      </c>
      <c r="H410" s="9" t="s">
        <v>75</v>
      </c>
      <c r="I410" s="9" t="s">
        <v>18</v>
      </c>
      <c r="J410" s="3" t="s">
        <v>2072</v>
      </c>
      <c r="K410" s="13" t="s">
        <v>219</v>
      </c>
      <c r="L410" s="14" t="s">
        <v>220</v>
      </c>
      <c r="M410" s="18">
        <f t="shared" si="28"/>
        <v>3.1134259259259334E-2</v>
      </c>
      <c r="N410">
        <f t="shared" si="29"/>
        <v>11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221</v>
      </c>
      <c r="H411" s="9" t="s">
        <v>75</v>
      </c>
      <c r="I411" s="9" t="s">
        <v>18</v>
      </c>
      <c r="J411" s="3" t="s">
        <v>2072</v>
      </c>
      <c r="K411" s="13" t="s">
        <v>222</v>
      </c>
      <c r="L411" s="14" t="s">
        <v>223</v>
      </c>
      <c r="M411" s="18">
        <f t="shared" si="28"/>
        <v>1.8379629629629579E-2</v>
      </c>
      <c r="N411">
        <f t="shared" si="29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224</v>
      </c>
      <c r="H412" s="9" t="s">
        <v>75</v>
      </c>
      <c r="I412" s="9" t="s">
        <v>18</v>
      </c>
      <c r="J412" s="3" t="s">
        <v>2072</v>
      </c>
      <c r="K412" s="13" t="s">
        <v>225</v>
      </c>
      <c r="L412" s="14" t="s">
        <v>226</v>
      </c>
      <c r="M412" s="18">
        <f t="shared" si="28"/>
        <v>2.1192129629629575E-2</v>
      </c>
      <c r="N412">
        <f t="shared" si="29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227</v>
      </c>
      <c r="H413" s="9" t="s">
        <v>75</v>
      </c>
      <c r="I413" s="9" t="s">
        <v>18</v>
      </c>
      <c r="J413" s="3" t="s">
        <v>2072</v>
      </c>
      <c r="K413" s="13" t="s">
        <v>228</v>
      </c>
      <c r="L413" s="14" t="s">
        <v>229</v>
      </c>
      <c r="M413" s="18">
        <f t="shared" si="28"/>
        <v>2.8703703703703787E-2</v>
      </c>
      <c r="N413">
        <f t="shared" si="29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230</v>
      </c>
      <c r="H414" s="9" t="s">
        <v>75</v>
      </c>
      <c r="I414" s="9" t="s">
        <v>18</v>
      </c>
      <c r="J414" s="3" t="s">
        <v>2072</v>
      </c>
      <c r="K414" s="13" t="s">
        <v>231</v>
      </c>
      <c r="L414" s="14" t="s">
        <v>232</v>
      </c>
      <c r="M414" s="18">
        <f t="shared" si="28"/>
        <v>4.556712962962961E-2</v>
      </c>
      <c r="N414">
        <f t="shared" si="29"/>
        <v>14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650</v>
      </c>
      <c r="H415" s="9" t="s">
        <v>75</v>
      </c>
      <c r="I415" s="9" t="s">
        <v>449</v>
      </c>
      <c r="J415" s="3" t="s">
        <v>2072</v>
      </c>
      <c r="K415" s="13" t="s">
        <v>651</v>
      </c>
      <c r="L415" s="14" t="s">
        <v>652</v>
      </c>
      <c r="M415" s="18">
        <f t="shared" si="28"/>
        <v>4.7673611111111069E-2</v>
      </c>
      <c r="N415">
        <f t="shared" si="29"/>
        <v>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653</v>
      </c>
      <c r="H416" s="9" t="s">
        <v>75</v>
      </c>
      <c r="I416" s="9" t="s">
        <v>449</v>
      </c>
      <c r="J416" s="3" t="s">
        <v>2072</v>
      </c>
      <c r="K416" s="13" t="s">
        <v>654</v>
      </c>
      <c r="L416" s="14" t="s">
        <v>655</v>
      </c>
      <c r="M416" s="18">
        <f t="shared" si="28"/>
        <v>1.9270833333333348E-2</v>
      </c>
      <c r="N416">
        <f t="shared" si="29"/>
        <v>6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656</v>
      </c>
      <c r="H417" s="9" t="s">
        <v>75</v>
      </c>
      <c r="I417" s="9" t="s">
        <v>449</v>
      </c>
      <c r="J417" s="3" t="s">
        <v>2072</v>
      </c>
      <c r="K417" s="13" t="s">
        <v>657</v>
      </c>
      <c r="L417" s="14" t="s">
        <v>658</v>
      </c>
      <c r="M417" s="18">
        <f t="shared" si="28"/>
        <v>1.6319444444444442E-2</v>
      </c>
      <c r="N417">
        <f t="shared" si="29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659</v>
      </c>
      <c r="H418" s="9" t="s">
        <v>75</v>
      </c>
      <c r="I418" s="9" t="s">
        <v>449</v>
      </c>
      <c r="J418" s="3" t="s">
        <v>2072</v>
      </c>
      <c r="K418" s="13" t="s">
        <v>660</v>
      </c>
      <c r="L418" s="14" t="s">
        <v>661</v>
      </c>
      <c r="M418" s="18">
        <f t="shared" si="28"/>
        <v>2.0150462962962967E-2</v>
      </c>
      <c r="N418">
        <f t="shared" si="29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662</v>
      </c>
      <c r="H419" s="9" t="s">
        <v>75</v>
      </c>
      <c r="I419" s="9" t="s">
        <v>449</v>
      </c>
      <c r="J419" s="3" t="s">
        <v>2072</v>
      </c>
      <c r="K419" s="13" t="s">
        <v>663</v>
      </c>
      <c r="L419" s="14" t="s">
        <v>664</v>
      </c>
      <c r="M419" s="18">
        <f t="shared" si="28"/>
        <v>1.6226851851851909E-2</v>
      </c>
      <c r="N419">
        <f t="shared" si="29"/>
        <v>9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665</v>
      </c>
      <c r="H420" s="9" t="s">
        <v>75</v>
      </c>
      <c r="I420" s="9" t="s">
        <v>449</v>
      </c>
      <c r="J420" s="3" t="s">
        <v>2072</v>
      </c>
      <c r="K420" s="13" t="s">
        <v>666</v>
      </c>
      <c r="L420" s="14" t="s">
        <v>667</v>
      </c>
      <c r="M420" s="18">
        <f t="shared" si="28"/>
        <v>2.0451388888888977E-2</v>
      </c>
      <c r="N420">
        <f t="shared" si="29"/>
        <v>9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668</v>
      </c>
      <c r="H421" s="9" t="s">
        <v>75</v>
      </c>
      <c r="I421" s="9" t="s">
        <v>449</v>
      </c>
      <c r="J421" s="3" t="s">
        <v>2072</v>
      </c>
      <c r="K421" s="13" t="s">
        <v>669</v>
      </c>
      <c r="L421" s="14" t="s">
        <v>670</v>
      </c>
      <c r="M421" s="18">
        <f t="shared" si="28"/>
        <v>1.793981481481477E-2</v>
      </c>
      <c r="N421">
        <f t="shared" si="29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671</v>
      </c>
      <c r="H422" s="9" t="s">
        <v>75</v>
      </c>
      <c r="I422" s="9" t="s">
        <v>449</v>
      </c>
      <c r="J422" s="3" t="s">
        <v>2072</v>
      </c>
      <c r="K422" s="13" t="s">
        <v>672</v>
      </c>
      <c r="L422" s="14" t="s">
        <v>673</v>
      </c>
      <c r="M422" s="18">
        <f t="shared" si="28"/>
        <v>1.6793981481481479E-2</v>
      </c>
      <c r="N422">
        <f t="shared" si="29"/>
        <v>10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674</v>
      </c>
      <c r="H423" s="9" t="s">
        <v>75</v>
      </c>
      <c r="I423" s="9" t="s">
        <v>449</v>
      </c>
      <c r="J423" s="3" t="s">
        <v>2072</v>
      </c>
      <c r="K423" s="13" t="s">
        <v>675</v>
      </c>
      <c r="L423" s="14" t="s">
        <v>676</v>
      </c>
      <c r="M423" s="18">
        <f t="shared" si="28"/>
        <v>1.9050925925925943E-2</v>
      </c>
      <c r="N423">
        <f t="shared" si="29"/>
        <v>12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677</v>
      </c>
      <c r="H424" s="9" t="s">
        <v>75</v>
      </c>
      <c r="I424" s="9" t="s">
        <v>449</v>
      </c>
      <c r="J424" s="3" t="s">
        <v>2072</v>
      </c>
      <c r="K424" s="13" t="s">
        <v>678</v>
      </c>
      <c r="L424" s="14" t="s">
        <v>679</v>
      </c>
      <c r="M424" s="18">
        <f t="shared" si="28"/>
        <v>1.4212962962962927E-2</v>
      </c>
      <c r="N424">
        <f t="shared" si="29"/>
        <v>13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680</v>
      </c>
      <c r="H425" s="9" t="s">
        <v>75</v>
      </c>
      <c r="I425" s="9" t="s">
        <v>449</v>
      </c>
      <c r="J425" s="3" t="s">
        <v>2072</v>
      </c>
      <c r="K425" s="13" t="s">
        <v>681</v>
      </c>
      <c r="L425" s="14" t="s">
        <v>682</v>
      </c>
      <c r="M425" s="18">
        <f t="shared" si="28"/>
        <v>1.9502314814814792E-2</v>
      </c>
      <c r="N425">
        <f t="shared" si="29"/>
        <v>13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683</v>
      </c>
      <c r="H426" s="9" t="s">
        <v>75</v>
      </c>
      <c r="I426" s="9" t="s">
        <v>449</v>
      </c>
      <c r="J426" s="3" t="s">
        <v>2072</v>
      </c>
      <c r="K426" s="13" t="s">
        <v>684</v>
      </c>
      <c r="L426" s="14" t="s">
        <v>685</v>
      </c>
      <c r="M426" s="18">
        <f t="shared" si="28"/>
        <v>1.6863425925925934E-2</v>
      </c>
      <c r="N426">
        <f t="shared" si="29"/>
        <v>13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1156</v>
      </c>
      <c r="H427" s="9" t="s">
        <v>75</v>
      </c>
      <c r="I427" s="9" t="s">
        <v>919</v>
      </c>
      <c r="J427" s="3" t="s">
        <v>2072</v>
      </c>
      <c r="K427" s="13" t="s">
        <v>1157</v>
      </c>
      <c r="L427" s="14" t="s">
        <v>1158</v>
      </c>
      <c r="M427" s="18">
        <f t="shared" si="28"/>
        <v>2.5150462962962972E-2</v>
      </c>
      <c r="N427">
        <f t="shared" si="29"/>
        <v>5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1159</v>
      </c>
      <c r="H428" s="9" t="s">
        <v>75</v>
      </c>
      <c r="I428" s="9" t="s">
        <v>919</v>
      </c>
      <c r="J428" s="3" t="s">
        <v>2072</v>
      </c>
      <c r="K428" s="13" t="s">
        <v>1160</v>
      </c>
      <c r="L428" s="14" t="s">
        <v>1161</v>
      </c>
      <c r="M428" s="18">
        <f t="shared" si="28"/>
        <v>2.4016203703703665E-2</v>
      </c>
      <c r="N428">
        <f t="shared" si="29"/>
        <v>6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1162</v>
      </c>
      <c r="H429" s="9" t="s">
        <v>75</v>
      </c>
      <c r="I429" s="9" t="s">
        <v>919</v>
      </c>
      <c r="J429" s="3" t="s">
        <v>2072</v>
      </c>
      <c r="K429" s="13" t="s">
        <v>1163</v>
      </c>
      <c r="L429" s="14" t="s">
        <v>1164</v>
      </c>
      <c r="M429" s="18">
        <f t="shared" si="28"/>
        <v>1.5844907407407405E-2</v>
      </c>
      <c r="N429">
        <f t="shared" si="29"/>
        <v>6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1165</v>
      </c>
      <c r="H430" s="9" t="s">
        <v>75</v>
      </c>
      <c r="I430" s="9" t="s">
        <v>919</v>
      </c>
      <c r="J430" s="3" t="s">
        <v>2072</v>
      </c>
      <c r="K430" s="13" t="s">
        <v>1166</v>
      </c>
      <c r="L430" s="14" t="s">
        <v>1167</v>
      </c>
      <c r="M430" s="18">
        <f t="shared" si="28"/>
        <v>3.3831018518518552E-2</v>
      </c>
      <c r="N430">
        <f t="shared" si="29"/>
        <v>8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1168</v>
      </c>
      <c r="H431" s="9" t="s">
        <v>75</v>
      </c>
      <c r="I431" s="9" t="s">
        <v>919</v>
      </c>
      <c r="J431" s="3" t="s">
        <v>2072</v>
      </c>
      <c r="K431" s="13" t="s">
        <v>1169</v>
      </c>
      <c r="L431" s="14" t="s">
        <v>1170</v>
      </c>
      <c r="M431" s="18">
        <f t="shared" si="28"/>
        <v>2.0092592592592551E-2</v>
      </c>
      <c r="N431">
        <f t="shared" si="29"/>
        <v>9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1171</v>
      </c>
      <c r="H432" s="9" t="s">
        <v>75</v>
      </c>
      <c r="I432" s="9" t="s">
        <v>919</v>
      </c>
      <c r="J432" s="3" t="s">
        <v>2072</v>
      </c>
      <c r="K432" s="13" t="s">
        <v>1172</v>
      </c>
      <c r="L432" s="14" t="s">
        <v>1173</v>
      </c>
      <c r="M432" s="18">
        <f t="shared" si="28"/>
        <v>1.4942129629629652E-2</v>
      </c>
      <c r="N432">
        <f t="shared" si="29"/>
        <v>9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1174</v>
      </c>
      <c r="H433" s="9" t="s">
        <v>75</v>
      </c>
      <c r="I433" s="9" t="s">
        <v>919</v>
      </c>
      <c r="J433" s="3" t="s">
        <v>2072</v>
      </c>
      <c r="K433" s="13" t="s">
        <v>1175</v>
      </c>
      <c r="L433" s="14" t="s">
        <v>1176</v>
      </c>
      <c r="M433" s="18">
        <f t="shared" si="28"/>
        <v>2.0729166666666687E-2</v>
      </c>
      <c r="N433">
        <f t="shared" si="29"/>
        <v>12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1177</v>
      </c>
      <c r="H434" s="9" t="s">
        <v>75</v>
      </c>
      <c r="I434" s="9" t="s">
        <v>919</v>
      </c>
      <c r="J434" s="3" t="s">
        <v>2072</v>
      </c>
      <c r="K434" s="13" t="s">
        <v>1178</v>
      </c>
      <c r="L434" s="14" t="s">
        <v>1179</v>
      </c>
      <c r="M434" s="18">
        <f t="shared" si="28"/>
        <v>2.7395833333333286E-2</v>
      </c>
      <c r="N434">
        <f t="shared" si="29"/>
        <v>12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1536</v>
      </c>
      <c r="H435" s="9" t="s">
        <v>75</v>
      </c>
      <c r="I435" s="9" t="s">
        <v>1329</v>
      </c>
      <c r="J435" s="3" t="s">
        <v>2072</v>
      </c>
      <c r="K435" s="13" t="s">
        <v>1537</v>
      </c>
      <c r="L435" s="14" t="s">
        <v>1538</v>
      </c>
      <c r="M435" s="18">
        <f t="shared" si="28"/>
        <v>1.5057870370370319E-2</v>
      </c>
      <c r="N435">
        <f t="shared" si="29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1539</v>
      </c>
      <c r="H436" s="9" t="s">
        <v>75</v>
      </c>
      <c r="I436" s="9" t="s">
        <v>1329</v>
      </c>
      <c r="J436" s="3" t="s">
        <v>2072</v>
      </c>
      <c r="K436" s="13" t="s">
        <v>1540</v>
      </c>
      <c r="L436" s="14" t="s">
        <v>1541</v>
      </c>
      <c r="M436" s="18">
        <f t="shared" si="28"/>
        <v>1.1817129629629608E-2</v>
      </c>
      <c r="N436">
        <f t="shared" si="29"/>
        <v>6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1542</v>
      </c>
      <c r="H437" s="9" t="s">
        <v>75</v>
      </c>
      <c r="I437" s="9" t="s">
        <v>1329</v>
      </c>
      <c r="J437" s="3" t="s">
        <v>2072</v>
      </c>
      <c r="K437" s="13" t="s">
        <v>1543</v>
      </c>
      <c r="L437" s="14" t="s">
        <v>957</v>
      </c>
      <c r="M437" s="18">
        <f t="shared" si="28"/>
        <v>1.3148148148148131E-2</v>
      </c>
      <c r="N437">
        <f t="shared" si="29"/>
        <v>7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1544</v>
      </c>
      <c r="H438" s="9" t="s">
        <v>75</v>
      </c>
      <c r="I438" s="9" t="s">
        <v>1329</v>
      </c>
      <c r="J438" s="3" t="s">
        <v>2072</v>
      </c>
      <c r="K438" s="13" t="s">
        <v>1545</v>
      </c>
      <c r="L438" s="14" t="s">
        <v>1546</v>
      </c>
      <c r="M438" s="18">
        <f t="shared" si="28"/>
        <v>1.4317129629629721E-2</v>
      </c>
      <c r="N438">
        <f t="shared" si="29"/>
        <v>9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1547</v>
      </c>
      <c r="H439" s="9" t="s">
        <v>75</v>
      </c>
      <c r="I439" s="9" t="s">
        <v>1329</v>
      </c>
      <c r="J439" s="3" t="s">
        <v>2072</v>
      </c>
      <c r="K439" s="13" t="s">
        <v>1548</v>
      </c>
      <c r="L439" s="14" t="s">
        <v>1549</v>
      </c>
      <c r="M439" s="18">
        <f t="shared" si="28"/>
        <v>1.7685185185185248E-2</v>
      </c>
      <c r="N439">
        <f t="shared" si="29"/>
        <v>9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1550</v>
      </c>
      <c r="H440" s="9" t="s">
        <v>75</v>
      </c>
      <c r="I440" s="9" t="s">
        <v>1329</v>
      </c>
      <c r="J440" s="3" t="s">
        <v>2072</v>
      </c>
      <c r="K440" s="13" t="s">
        <v>1551</v>
      </c>
      <c r="L440" s="14" t="s">
        <v>1552</v>
      </c>
      <c r="M440" s="18">
        <f t="shared" si="28"/>
        <v>1.375000000000004E-2</v>
      </c>
      <c r="N440">
        <f t="shared" si="29"/>
        <v>9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1553</v>
      </c>
      <c r="H441" s="9" t="s">
        <v>75</v>
      </c>
      <c r="I441" s="9" t="s">
        <v>1329</v>
      </c>
      <c r="J441" s="3" t="s">
        <v>2072</v>
      </c>
      <c r="K441" s="13" t="s">
        <v>1554</v>
      </c>
      <c r="L441" s="14" t="s">
        <v>39</v>
      </c>
      <c r="M441" s="18">
        <f t="shared" si="28"/>
        <v>1.2233796296296229E-2</v>
      </c>
      <c r="N441">
        <f t="shared" si="29"/>
        <v>11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1555</v>
      </c>
      <c r="H442" s="9" t="s">
        <v>75</v>
      </c>
      <c r="I442" s="9" t="s">
        <v>1329</v>
      </c>
      <c r="J442" s="3" t="s">
        <v>2072</v>
      </c>
      <c r="K442" s="13" t="s">
        <v>1556</v>
      </c>
      <c r="L442" s="14" t="s">
        <v>1557</v>
      </c>
      <c r="M442" s="18">
        <f t="shared" si="28"/>
        <v>3.7766203703703649E-2</v>
      </c>
      <c r="N442">
        <f t="shared" si="29"/>
        <v>12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1558</v>
      </c>
      <c r="H443" s="9" t="s">
        <v>75</v>
      </c>
      <c r="I443" s="9" t="s">
        <v>1329</v>
      </c>
      <c r="J443" s="3" t="s">
        <v>2072</v>
      </c>
      <c r="K443" s="13" t="s">
        <v>1559</v>
      </c>
      <c r="L443" s="14" t="s">
        <v>1560</v>
      </c>
      <c r="M443" s="18">
        <f t="shared" si="28"/>
        <v>1.6597222222222263E-2</v>
      </c>
      <c r="N443">
        <f t="shared" si="29"/>
        <v>12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1855</v>
      </c>
      <c r="H444" s="9" t="s">
        <v>75</v>
      </c>
      <c r="I444" s="9" t="s">
        <v>1747</v>
      </c>
      <c r="J444" s="3" t="s">
        <v>2072</v>
      </c>
      <c r="K444" s="13" t="s">
        <v>1856</v>
      </c>
      <c r="L444" s="14" t="s">
        <v>1857</v>
      </c>
      <c r="M444" s="18">
        <f t="shared" si="28"/>
        <v>2.0474537037037027E-2</v>
      </c>
      <c r="N444">
        <f t="shared" si="29"/>
        <v>5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1858</v>
      </c>
      <c r="H445" s="9" t="s">
        <v>75</v>
      </c>
      <c r="I445" s="9" t="s">
        <v>1747</v>
      </c>
      <c r="J445" s="3" t="s">
        <v>2072</v>
      </c>
      <c r="K445" s="13" t="s">
        <v>1859</v>
      </c>
      <c r="L445" s="14" t="s">
        <v>1860</v>
      </c>
      <c r="M445" s="18">
        <f t="shared" si="28"/>
        <v>2.0451388888888866E-2</v>
      </c>
      <c r="N445">
        <f t="shared" si="29"/>
        <v>6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1861</v>
      </c>
      <c r="H446" s="9" t="s">
        <v>75</v>
      </c>
      <c r="I446" s="9" t="s">
        <v>1747</v>
      </c>
      <c r="J446" s="3" t="s">
        <v>2072</v>
      </c>
      <c r="K446" s="13" t="s">
        <v>1862</v>
      </c>
      <c r="L446" s="14" t="s">
        <v>1863</v>
      </c>
      <c r="M446" s="18">
        <f t="shared" si="28"/>
        <v>1.9652777777777797E-2</v>
      </c>
      <c r="N446">
        <f t="shared" si="29"/>
        <v>7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1864</v>
      </c>
      <c r="H447" s="9" t="s">
        <v>75</v>
      </c>
      <c r="I447" s="9" t="s">
        <v>1747</v>
      </c>
      <c r="J447" s="3" t="s">
        <v>2072</v>
      </c>
      <c r="K447" s="13" t="s">
        <v>1865</v>
      </c>
      <c r="L447" s="14" t="s">
        <v>715</v>
      </c>
      <c r="M447" s="18">
        <f t="shared" si="28"/>
        <v>1.460648148148147E-2</v>
      </c>
      <c r="N447">
        <f t="shared" si="29"/>
        <v>10</v>
      </c>
    </row>
    <row r="448" spans="1:14" x14ac:dyDescent="0.25">
      <c r="A448" s="11"/>
      <c r="B448" s="12"/>
      <c r="C448" s="9" t="s">
        <v>104</v>
      </c>
      <c r="D448" s="9" t="s">
        <v>105</v>
      </c>
      <c r="E448" s="9" t="s">
        <v>105</v>
      </c>
      <c r="F448" s="9" t="s">
        <v>15</v>
      </c>
      <c r="G448" s="10" t="s">
        <v>12</v>
      </c>
      <c r="H448" s="5"/>
      <c r="I448" s="5"/>
      <c r="J448" s="6"/>
      <c r="K448" s="7"/>
      <c r="L448" s="8"/>
    </row>
    <row r="449" spans="1:14" x14ac:dyDescent="0.25">
      <c r="A449" s="11"/>
      <c r="B449" s="12"/>
      <c r="C449" s="12"/>
      <c r="D449" s="12"/>
      <c r="E449" s="12"/>
      <c r="F449" s="12"/>
      <c r="G449" s="9" t="s">
        <v>233</v>
      </c>
      <c r="H449" s="9" t="s">
        <v>75</v>
      </c>
      <c r="I449" s="9" t="s">
        <v>18</v>
      </c>
      <c r="J449" s="3" t="s">
        <v>2072</v>
      </c>
      <c r="K449" s="13" t="s">
        <v>234</v>
      </c>
      <c r="L449" s="14" t="s">
        <v>235</v>
      </c>
      <c r="M449" s="18">
        <f t="shared" si="28"/>
        <v>1.4884259259259264E-2</v>
      </c>
      <c r="N449">
        <f t="shared" si="29"/>
        <v>4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236</v>
      </c>
      <c r="H450" s="9" t="s">
        <v>75</v>
      </c>
      <c r="I450" s="9" t="s">
        <v>18</v>
      </c>
      <c r="J450" s="3" t="s">
        <v>2072</v>
      </c>
      <c r="K450" s="13" t="s">
        <v>237</v>
      </c>
      <c r="L450" s="14" t="s">
        <v>238</v>
      </c>
      <c r="M450" s="18">
        <f t="shared" si="28"/>
        <v>1.7696759259259232E-2</v>
      </c>
      <c r="N450">
        <f t="shared" si="29"/>
        <v>6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239</v>
      </c>
      <c r="H451" s="9" t="s">
        <v>75</v>
      </c>
      <c r="I451" s="9" t="s">
        <v>18</v>
      </c>
      <c r="J451" s="3" t="s">
        <v>2072</v>
      </c>
      <c r="K451" s="13" t="s">
        <v>240</v>
      </c>
      <c r="L451" s="14" t="s">
        <v>241</v>
      </c>
      <c r="M451" s="18">
        <f t="shared" ref="M451:M514" si="30">L451-K451</f>
        <v>1.5358796296296273E-2</v>
      </c>
      <c r="N451">
        <f t="shared" ref="N451:N514" si="31">HOUR(K451)</f>
        <v>7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242</v>
      </c>
      <c r="H452" s="9" t="s">
        <v>75</v>
      </c>
      <c r="I452" s="9" t="s">
        <v>18</v>
      </c>
      <c r="J452" s="3" t="s">
        <v>2072</v>
      </c>
      <c r="K452" s="13" t="s">
        <v>243</v>
      </c>
      <c r="L452" s="14" t="s">
        <v>244</v>
      </c>
      <c r="M452" s="18">
        <f t="shared" si="30"/>
        <v>2.1157407407407403E-2</v>
      </c>
      <c r="N452">
        <f t="shared" si="31"/>
        <v>8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245</v>
      </c>
      <c r="H453" s="9" t="s">
        <v>75</v>
      </c>
      <c r="I453" s="9" t="s">
        <v>18</v>
      </c>
      <c r="J453" s="3" t="s">
        <v>2072</v>
      </c>
      <c r="K453" s="13" t="s">
        <v>246</v>
      </c>
      <c r="L453" s="14" t="s">
        <v>247</v>
      </c>
      <c r="M453" s="18">
        <f t="shared" si="30"/>
        <v>2.3090277777777779E-2</v>
      </c>
      <c r="N453">
        <f t="shared" si="31"/>
        <v>9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248</v>
      </c>
      <c r="H454" s="9" t="s">
        <v>75</v>
      </c>
      <c r="I454" s="9" t="s">
        <v>18</v>
      </c>
      <c r="J454" s="3" t="s">
        <v>2072</v>
      </c>
      <c r="K454" s="13" t="s">
        <v>249</v>
      </c>
      <c r="L454" s="14" t="s">
        <v>250</v>
      </c>
      <c r="M454" s="18">
        <f t="shared" si="30"/>
        <v>1.4224537037037077E-2</v>
      </c>
      <c r="N454">
        <f t="shared" si="31"/>
        <v>10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686</v>
      </c>
      <c r="H455" s="9" t="s">
        <v>75</v>
      </c>
      <c r="I455" s="9" t="s">
        <v>449</v>
      </c>
      <c r="J455" s="3" t="s">
        <v>2072</v>
      </c>
      <c r="K455" s="13" t="s">
        <v>687</v>
      </c>
      <c r="L455" s="14" t="s">
        <v>688</v>
      </c>
      <c r="M455" s="18">
        <f t="shared" si="30"/>
        <v>2.1782407407407417E-2</v>
      </c>
      <c r="N455">
        <f t="shared" si="31"/>
        <v>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689</v>
      </c>
      <c r="H456" s="9" t="s">
        <v>75</v>
      </c>
      <c r="I456" s="9" t="s">
        <v>449</v>
      </c>
      <c r="J456" s="3" t="s">
        <v>2072</v>
      </c>
      <c r="K456" s="13" t="s">
        <v>690</v>
      </c>
      <c r="L456" s="14" t="s">
        <v>691</v>
      </c>
      <c r="M456" s="18">
        <f t="shared" si="30"/>
        <v>2.5162037037037066E-2</v>
      </c>
      <c r="N456">
        <f t="shared" si="31"/>
        <v>7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692</v>
      </c>
      <c r="H457" s="9" t="s">
        <v>75</v>
      </c>
      <c r="I457" s="9" t="s">
        <v>449</v>
      </c>
      <c r="J457" s="3" t="s">
        <v>2072</v>
      </c>
      <c r="K457" s="13" t="s">
        <v>693</v>
      </c>
      <c r="L457" s="14" t="s">
        <v>694</v>
      </c>
      <c r="M457" s="18">
        <f t="shared" si="30"/>
        <v>1.8263888888888857E-2</v>
      </c>
      <c r="N457">
        <f t="shared" si="31"/>
        <v>8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695</v>
      </c>
      <c r="H458" s="9" t="s">
        <v>75</v>
      </c>
      <c r="I458" s="9" t="s">
        <v>449</v>
      </c>
      <c r="J458" s="3" t="s">
        <v>2072</v>
      </c>
      <c r="K458" s="13" t="s">
        <v>696</v>
      </c>
      <c r="L458" s="14" t="s">
        <v>697</v>
      </c>
      <c r="M458" s="18">
        <f t="shared" si="30"/>
        <v>2.3321759259259223E-2</v>
      </c>
      <c r="N458">
        <f t="shared" si="31"/>
        <v>8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698</v>
      </c>
      <c r="H459" s="9" t="s">
        <v>75</v>
      </c>
      <c r="I459" s="9" t="s">
        <v>449</v>
      </c>
      <c r="J459" s="3" t="s">
        <v>2072</v>
      </c>
      <c r="K459" s="13" t="s">
        <v>699</v>
      </c>
      <c r="L459" s="14" t="s">
        <v>700</v>
      </c>
      <c r="M459" s="18">
        <f t="shared" si="30"/>
        <v>1.5300925925925912E-2</v>
      </c>
      <c r="N459">
        <f t="shared" si="31"/>
        <v>10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1180</v>
      </c>
      <c r="H460" s="9" t="s">
        <v>75</v>
      </c>
      <c r="I460" s="9" t="s">
        <v>919</v>
      </c>
      <c r="J460" s="3" t="s">
        <v>2072</v>
      </c>
      <c r="K460" s="13" t="s">
        <v>1181</v>
      </c>
      <c r="L460" s="14" t="s">
        <v>1182</v>
      </c>
      <c r="M460" s="18">
        <f t="shared" si="30"/>
        <v>1.2175925925925868E-2</v>
      </c>
      <c r="N460">
        <f t="shared" si="31"/>
        <v>6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1183</v>
      </c>
      <c r="H461" s="9" t="s">
        <v>75</v>
      </c>
      <c r="I461" s="9" t="s">
        <v>919</v>
      </c>
      <c r="J461" s="3" t="s">
        <v>2072</v>
      </c>
      <c r="K461" s="13" t="s">
        <v>1184</v>
      </c>
      <c r="L461" s="14" t="s">
        <v>1185</v>
      </c>
      <c r="M461" s="18">
        <f t="shared" si="30"/>
        <v>1.7094907407407434E-2</v>
      </c>
      <c r="N461">
        <f t="shared" si="31"/>
        <v>7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1186</v>
      </c>
      <c r="H462" s="9" t="s">
        <v>75</v>
      </c>
      <c r="I462" s="9" t="s">
        <v>919</v>
      </c>
      <c r="J462" s="3" t="s">
        <v>2072</v>
      </c>
      <c r="K462" s="13" t="s">
        <v>1187</v>
      </c>
      <c r="L462" s="14" t="s">
        <v>1188</v>
      </c>
      <c r="M462" s="18">
        <f t="shared" si="30"/>
        <v>3.0208333333333337E-2</v>
      </c>
      <c r="N462">
        <f t="shared" si="31"/>
        <v>8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1189</v>
      </c>
      <c r="H463" s="9" t="s">
        <v>75</v>
      </c>
      <c r="I463" s="9" t="s">
        <v>919</v>
      </c>
      <c r="J463" s="3" t="s">
        <v>2072</v>
      </c>
      <c r="K463" s="13" t="s">
        <v>1190</v>
      </c>
      <c r="L463" s="14" t="s">
        <v>1191</v>
      </c>
      <c r="M463" s="18">
        <f t="shared" si="30"/>
        <v>1.0879629629629628E-2</v>
      </c>
      <c r="N463">
        <f t="shared" si="31"/>
        <v>9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1192</v>
      </c>
      <c r="H464" s="9" t="s">
        <v>75</v>
      </c>
      <c r="I464" s="9" t="s">
        <v>919</v>
      </c>
      <c r="J464" s="3" t="s">
        <v>2072</v>
      </c>
      <c r="K464" s="13" t="s">
        <v>1193</v>
      </c>
      <c r="L464" s="14" t="s">
        <v>1194</v>
      </c>
      <c r="M464" s="18">
        <f t="shared" si="30"/>
        <v>1.7476851851851882E-2</v>
      </c>
      <c r="N464">
        <f t="shared" si="31"/>
        <v>10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1195</v>
      </c>
      <c r="H465" s="9" t="s">
        <v>75</v>
      </c>
      <c r="I465" s="9" t="s">
        <v>919</v>
      </c>
      <c r="J465" s="3" t="s">
        <v>2072</v>
      </c>
      <c r="K465" s="13" t="s">
        <v>1196</v>
      </c>
      <c r="L465" s="14" t="s">
        <v>1197</v>
      </c>
      <c r="M465" s="18">
        <f t="shared" si="30"/>
        <v>2.7997685185185139E-2</v>
      </c>
      <c r="N465">
        <f t="shared" si="31"/>
        <v>10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1561</v>
      </c>
      <c r="H466" s="9" t="s">
        <v>75</v>
      </c>
      <c r="I466" s="9" t="s">
        <v>1329</v>
      </c>
      <c r="J466" s="3" t="s">
        <v>2072</v>
      </c>
      <c r="K466" s="13" t="s">
        <v>1562</v>
      </c>
      <c r="L466" s="14" t="s">
        <v>1563</v>
      </c>
      <c r="M466" s="18">
        <f t="shared" si="30"/>
        <v>1.1053240740740766E-2</v>
      </c>
      <c r="N466">
        <f t="shared" si="31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1564</v>
      </c>
      <c r="H467" s="9" t="s">
        <v>75</v>
      </c>
      <c r="I467" s="9" t="s">
        <v>1329</v>
      </c>
      <c r="J467" s="3" t="s">
        <v>2072</v>
      </c>
      <c r="K467" s="13" t="s">
        <v>1565</v>
      </c>
      <c r="L467" s="14" t="s">
        <v>1566</v>
      </c>
      <c r="M467" s="18">
        <f t="shared" si="30"/>
        <v>1.5960648148148127E-2</v>
      </c>
      <c r="N467">
        <f t="shared" si="31"/>
        <v>7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1567</v>
      </c>
      <c r="H468" s="9" t="s">
        <v>75</v>
      </c>
      <c r="I468" s="9" t="s">
        <v>1329</v>
      </c>
      <c r="J468" s="3" t="s">
        <v>2072</v>
      </c>
      <c r="K468" s="13" t="s">
        <v>1568</v>
      </c>
      <c r="L468" s="14" t="s">
        <v>1569</v>
      </c>
      <c r="M468" s="18">
        <f t="shared" si="30"/>
        <v>3.1886574074074081E-2</v>
      </c>
      <c r="N468">
        <f t="shared" si="31"/>
        <v>8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1570</v>
      </c>
      <c r="H469" s="9" t="s">
        <v>75</v>
      </c>
      <c r="I469" s="9" t="s">
        <v>1329</v>
      </c>
      <c r="J469" s="3" t="s">
        <v>2072</v>
      </c>
      <c r="K469" s="13" t="s">
        <v>1571</v>
      </c>
      <c r="L469" s="14" t="s">
        <v>1572</v>
      </c>
      <c r="M469" s="18">
        <f t="shared" si="30"/>
        <v>1.9837962962962974E-2</v>
      </c>
      <c r="N469">
        <f t="shared" si="31"/>
        <v>9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1573</v>
      </c>
      <c r="H470" s="9" t="s">
        <v>75</v>
      </c>
      <c r="I470" s="9" t="s">
        <v>1329</v>
      </c>
      <c r="J470" s="3" t="s">
        <v>2072</v>
      </c>
      <c r="K470" s="13" t="s">
        <v>1574</v>
      </c>
      <c r="L470" s="14" t="s">
        <v>1575</v>
      </c>
      <c r="M470" s="18">
        <f t="shared" si="30"/>
        <v>3.1932870370370348E-2</v>
      </c>
      <c r="N470">
        <f t="shared" si="31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1576</v>
      </c>
      <c r="H471" s="9" t="s">
        <v>75</v>
      </c>
      <c r="I471" s="9" t="s">
        <v>1329</v>
      </c>
      <c r="J471" s="3" t="s">
        <v>2072</v>
      </c>
      <c r="K471" s="13" t="s">
        <v>1577</v>
      </c>
      <c r="L471" s="14" t="s">
        <v>1578</v>
      </c>
      <c r="M471" s="18">
        <f t="shared" si="30"/>
        <v>2.7835648148148096E-2</v>
      </c>
      <c r="N471">
        <f t="shared" si="31"/>
        <v>13</v>
      </c>
    </row>
    <row r="472" spans="1:14" x14ac:dyDescent="0.25">
      <c r="A472" s="11"/>
      <c r="B472" s="12"/>
      <c r="C472" s="9" t="s">
        <v>251</v>
      </c>
      <c r="D472" s="9" t="s">
        <v>252</v>
      </c>
      <c r="E472" s="10" t="s">
        <v>12</v>
      </c>
      <c r="F472" s="5"/>
      <c r="G472" s="5"/>
      <c r="H472" s="5"/>
      <c r="I472" s="5"/>
      <c r="J472" s="6"/>
      <c r="K472" s="7"/>
      <c r="L472" s="8"/>
    </row>
    <row r="473" spans="1:14" x14ac:dyDescent="0.25">
      <c r="A473" s="11"/>
      <c r="B473" s="12"/>
      <c r="C473" s="12"/>
      <c r="D473" s="12"/>
      <c r="E473" s="9" t="s">
        <v>253</v>
      </c>
      <c r="F473" s="9" t="s">
        <v>15</v>
      </c>
      <c r="G473" s="10" t="s">
        <v>12</v>
      </c>
      <c r="H473" s="5"/>
      <c r="I473" s="5"/>
      <c r="J473" s="6"/>
      <c r="K473" s="7"/>
      <c r="L473" s="8"/>
    </row>
    <row r="474" spans="1:14" x14ac:dyDescent="0.25">
      <c r="A474" s="11"/>
      <c r="B474" s="12"/>
      <c r="C474" s="12"/>
      <c r="D474" s="12"/>
      <c r="E474" s="12"/>
      <c r="F474" s="12"/>
      <c r="G474" s="9" t="s">
        <v>254</v>
      </c>
      <c r="H474" s="9" t="s">
        <v>75</v>
      </c>
      <c r="I474" s="9" t="s">
        <v>18</v>
      </c>
      <c r="J474" s="3" t="s">
        <v>2072</v>
      </c>
      <c r="K474" s="13" t="s">
        <v>255</v>
      </c>
      <c r="L474" s="14" t="s">
        <v>256</v>
      </c>
      <c r="M474" s="18">
        <f t="shared" si="30"/>
        <v>2.4548611111111118E-2</v>
      </c>
      <c r="N474">
        <f t="shared" si="31"/>
        <v>9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701</v>
      </c>
      <c r="H475" s="9" t="s">
        <v>75</v>
      </c>
      <c r="I475" s="9" t="s">
        <v>449</v>
      </c>
      <c r="J475" s="3" t="s">
        <v>2072</v>
      </c>
      <c r="K475" s="13" t="s">
        <v>702</v>
      </c>
      <c r="L475" s="14" t="s">
        <v>703</v>
      </c>
      <c r="M475" s="18">
        <f t="shared" si="30"/>
        <v>3.2291666666666607E-2</v>
      </c>
      <c r="N475">
        <f t="shared" si="31"/>
        <v>9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704</v>
      </c>
      <c r="H476" s="9" t="s">
        <v>75</v>
      </c>
      <c r="I476" s="9" t="s">
        <v>449</v>
      </c>
      <c r="J476" s="3" t="s">
        <v>2072</v>
      </c>
      <c r="K476" s="13" t="s">
        <v>705</v>
      </c>
      <c r="L476" s="14" t="s">
        <v>706</v>
      </c>
      <c r="M476" s="18">
        <f t="shared" si="30"/>
        <v>4.1388888888888864E-2</v>
      </c>
      <c r="N476">
        <f t="shared" si="31"/>
        <v>11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707</v>
      </c>
      <c r="H477" s="9" t="s">
        <v>75</v>
      </c>
      <c r="I477" s="9" t="s">
        <v>449</v>
      </c>
      <c r="J477" s="3" t="s">
        <v>2072</v>
      </c>
      <c r="K477" s="13" t="s">
        <v>708</v>
      </c>
      <c r="L477" s="14" t="s">
        <v>709</v>
      </c>
      <c r="M477" s="18">
        <f t="shared" si="30"/>
        <v>1.6550925925925886E-2</v>
      </c>
      <c r="N477">
        <f t="shared" si="31"/>
        <v>14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1198</v>
      </c>
      <c r="H478" s="9" t="s">
        <v>75</v>
      </c>
      <c r="I478" s="9" t="s">
        <v>919</v>
      </c>
      <c r="J478" s="3" t="s">
        <v>2072</v>
      </c>
      <c r="K478" s="13" t="s">
        <v>1199</v>
      </c>
      <c r="L478" s="14" t="s">
        <v>1200</v>
      </c>
      <c r="M478" s="18">
        <f t="shared" si="30"/>
        <v>1.7199074074074061E-2</v>
      </c>
      <c r="N478">
        <f t="shared" si="31"/>
        <v>5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1201</v>
      </c>
      <c r="H479" s="9" t="s">
        <v>75</v>
      </c>
      <c r="I479" s="9" t="s">
        <v>919</v>
      </c>
      <c r="J479" s="3" t="s">
        <v>2072</v>
      </c>
      <c r="K479" s="13" t="s">
        <v>1202</v>
      </c>
      <c r="L479" s="14" t="s">
        <v>1203</v>
      </c>
      <c r="M479" s="18">
        <f t="shared" si="30"/>
        <v>2.7754629629629601E-2</v>
      </c>
      <c r="N479">
        <f t="shared" si="31"/>
        <v>11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1204</v>
      </c>
      <c r="H480" s="9" t="s">
        <v>75</v>
      </c>
      <c r="I480" s="9" t="s">
        <v>919</v>
      </c>
      <c r="J480" s="3" t="s">
        <v>2072</v>
      </c>
      <c r="K480" s="13" t="s">
        <v>1205</v>
      </c>
      <c r="L480" s="14" t="s">
        <v>1206</v>
      </c>
      <c r="M480" s="18">
        <f t="shared" si="30"/>
        <v>2.6412037037036984E-2</v>
      </c>
      <c r="N480">
        <f t="shared" si="31"/>
        <v>12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1207</v>
      </c>
      <c r="H481" s="9" t="s">
        <v>75</v>
      </c>
      <c r="I481" s="9" t="s">
        <v>919</v>
      </c>
      <c r="J481" s="3" t="s">
        <v>2072</v>
      </c>
      <c r="K481" s="13" t="s">
        <v>1208</v>
      </c>
      <c r="L481" s="14" t="s">
        <v>1209</v>
      </c>
      <c r="M481" s="18">
        <f t="shared" si="30"/>
        <v>1.793981481481477E-2</v>
      </c>
      <c r="N481">
        <f t="shared" si="31"/>
        <v>14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1210</v>
      </c>
      <c r="H482" s="9" t="s">
        <v>75</v>
      </c>
      <c r="I482" s="9" t="s">
        <v>919</v>
      </c>
      <c r="J482" s="3" t="s">
        <v>2072</v>
      </c>
      <c r="K482" s="13" t="s">
        <v>1211</v>
      </c>
      <c r="L482" s="14" t="s">
        <v>1212</v>
      </c>
      <c r="M482" s="18">
        <f t="shared" si="30"/>
        <v>1.7268518518518627E-2</v>
      </c>
      <c r="N482">
        <f t="shared" si="31"/>
        <v>14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1579</v>
      </c>
      <c r="H483" s="9" t="s">
        <v>75</v>
      </c>
      <c r="I483" s="9" t="s">
        <v>1329</v>
      </c>
      <c r="J483" s="3" t="s">
        <v>2072</v>
      </c>
      <c r="K483" s="13" t="s">
        <v>1580</v>
      </c>
      <c r="L483" s="14" t="s">
        <v>1581</v>
      </c>
      <c r="M483" s="18">
        <f t="shared" si="30"/>
        <v>2.1527777777777812E-2</v>
      </c>
      <c r="N483">
        <f t="shared" si="31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1582</v>
      </c>
      <c r="H484" s="9" t="s">
        <v>75</v>
      </c>
      <c r="I484" s="9" t="s">
        <v>1329</v>
      </c>
      <c r="J484" s="3" t="s">
        <v>2072</v>
      </c>
      <c r="K484" s="13" t="s">
        <v>1583</v>
      </c>
      <c r="L484" s="14" t="s">
        <v>1584</v>
      </c>
      <c r="M484" s="18">
        <f t="shared" si="30"/>
        <v>4.2997685185185208E-2</v>
      </c>
      <c r="N484">
        <f t="shared" si="31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1585</v>
      </c>
      <c r="H485" s="9" t="s">
        <v>75</v>
      </c>
      <c r="I485" s="9" t="s">
        <v>1329</v>
      </c>
      <c r="J485" s="3" t="s">
        <v>2072</v>
      </c>
      <c r="K485" s="13" t="s">
        <v>1586</v>
      </c>
      <c r="L485" s="14" t="s">
        <v>1587</v>
      </c>
      <c r="M485" s="18">
        <f t="shared" si="30"/>
        <v>1.8865740740740766E-2</v>
      </c>
      <c r="N485">
        <f t="shared" si="31"/>
        <v>12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1866</v>
      </c>
      <c r="H486" s="9" t="s">
        <v>75</v>
      </c>
      <c r="I486" s="9" t="s">
        <v>1747</v>
      </c>
      <c r="J486" s="3" t="s">
        <v>2072</v>
      </c>
      <c r="K486" s="13" t="s">
        <v>1867</v>
      </c>
      <c r="L486" s="14" t="s">
        <v>1868</v>
      </c>
      <c r="M486" s="18">
        <f t="shared" si="30"/>
        <v>3.0312499999999964E-2</v>
      </c>
      <c r="N486">
        <f t="shared" si="31"/>
        <v>6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1869</v>
      </c>
      <c r="H487" s="9" t="s">
        <v>75</v>
      </c>
      <c r="I487" s="9" t="s">
        <v>1747</v>
      </c>
      <c r="J487" s="3" t="s">
        <v>2072</v>
      </c>
      <c r="K487" s="13" t="s">
        <v>1870</v>
      </c>
      <c r="L487" s="14" t="s">
        <v>1871</v>
      </c>
      <c r="M487" s="18">
        <f t="shared" si="30"/>
        <v>4.261574074074076E-2</v>
      </c>
      <c r="N487">
        <f t="shared" si="31"/>
        <v>10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1872</v>
      </c>
      <c r="H488" s="9" t="s">
        <v>75</v>
      </c>
      <c r="I488" s="9" t="s">
        <v>1747</v>
      </c>
      <c r="J488" s="3" t="s">
        <v>2072</v>
      </c>
      <c r="K488" s="13" t="s">
        <v>1873</v>
      </c>
      <c r="L488" s="14" t="s">
        <v>1874</v>
      </c>
      <c r="M488" s="18">
        <f t="shared" si="30"/>
        <v>3.3472222222222237E-2</v>
      </c>
      <c r="N488">
        <f t="shared" si="31"/>
        <v>10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1875</v>
      </c>
      <c r="H489" s="9" t="s">
        <v>75</v>
      </c>
      <c r="I489" s="9" t="s">
        <v>1747</v>
      </c>
      <c r="J489" s="3" t="s">
        <v>2072</v>
      </c>
      <c r="K489" s="13" t="s">
        <v>1876</v>
      </c>
      <c r="L489" s="14" t="s">
        <v>1877</v>
      </c>
      <c r="M489" s="18">
        <f t="shared" si="30"/>
        <v>2.9618055555555578E-2</v>
      </c>
      <c r="N489">
        <f t="shared" si="31"/>
        <v>11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1878</v>
      </c>
      <c r="H490" s="9" t="s">
        <v>75</v>
      </c>
      <c r="I490" s="9" t="s">
        <v>1747</v>
      </c>
      <c r="J490" s="3" t="s">
        <v>2072</v>
      </c>
      <c r="K490" s="13" t="s">
        <v>1879</v>
      </c>
      <c r="L490" s="14" t="s">
        <v>1880</v>
      </c>
      <c r="M490" s="18">
        <f t="shared" si="30"/>
        <v>1.9675925925925819E-2</v>
      </c>
      <c r="N490">
        <f t="shared" si="31"/>
        <v>12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1881</v>
      </c>
      <c r="H491" s="9" t="s">
        <v>75</v>
      </c>
      <c r="I491" s="9" t="s">
        <v>1747</v>
      </c>
      <c r="J491" s="3" t="s">
        <v>2072</v>
      </c>
      <c r="K491" s="13" t="s">
        <v>1882</v>
      </c>
      <c r="L491" s="14" t="s">
        <v>1883</v>
      </c>
      <c r="M491" s="18">
        <f t="shared" si="30"/>
        <v>1.4837962962963025E-2</v>
      </c>
      <c r="N491">
        <f t="shared" si="31"/>
        <v>14</v>
      </c>
    </row>
    <row r="492" spans="1:14" x14ac:dyDescent="0.25">
      <c r="A492" s="11"/>
      <c r="B492" s="12"/>
      <c r="C492" s="12"/>
      <c r="D492" s="12"/>
      <c r="E492" s="9" t="s">
        <v>257</v>
      </c>
      <c r="F492" s="9" t="s">
        <v>15</v>
      </c>
      <c r="G492" s="10" t="s">
        <v>12</v>
      </c>
      <c r="H492" s="5"/>
      <c r="I492" s="5"/>
      <c r="J492" s="6"/>
      <c r="K492" s="7"/>
      <c r="L492" s="8"/>
    </row>
    <row r="493" spans="1:14" x14ac:dyDescent="0.25">
      <c r="A493" s="11"/>
      <c r="B493" s="12"/>
      <c r="C493" s="12"/>
      <c r="D493" s="12"/>
      <c r="E493" s="12"/>
      <c r="F493" s="12"/>
      <c r="G493" s="9" t="s">
        <v>258</v>
      </c>
      <c r="H493" s="9" t="s">
        <v>75</v>
      </c>
      <c r="I493" s="9" t="s">
        <v>18</v>
      </c>
      <c r="J493" s="3" t="s">
        <v>2072</v>
      </c>
      <c r="K493" s="13" t="s">
        <v>259</v>
      </c>
      <c r="L493" s="14" t="s">
        <v>260</v>
      </c>
      <c r="M493" s="18">
        <f t="shared" si="30"/>
        <v>2.8368055555555549E-2</v>
      </c>
      <c r="N493">
        <f t="shared" si="31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261</v>
      </c>
      <c r="H494" s="9" t="s">
        <v>75</v>
      </c>
      <c r="I494" s="9" t="s">
        <v>18</v>
      </c>
      <c r="J494" s="3" t="s">
        <v>2072</v>
      </c>
      <c r="K494" s="13" t="s">
        <v>262</v>
      </c>
      <c r="L494" s="14" t="s">
        <v>263</v>
      </c>
      <c r="M494" s="18">
        <f t="shared" si="30"/>
        <v>2.3692129629629688E-2</v>
      </c>
      <c r="N494">
        <f t="shared" si="31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264</v>
      </c>
      <c r="H495" s="9" t="s">
        <v>75</v>
      </c>
      <c r="I495" s="9" t="s">
        <v>18</v>
      </c>
      <c r="J495" s="3" t="s">
        <v>2072</v>
      </c>
      <c r="K495" s="13" t="s">
        <v>265</v>
      </c>
      <c r="L495" s="14" t="s">
        <v>266</v>
      </c>
      <c r="M495" s="18">
        <f t="shared" si="30"/>
        <v>1.8425925925925957E-2</v>
      </c>
      <c r="N495">
        <f t="shared" si="31"/>
        <v>12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267</v>
      </c>
      <c r="H496" s="9" t="s">
        <v>75</v>
      </c>
      <c r="I496" s="9" t="s">
        <v>18</v>
      </c>
      <c r="J496" s="3" t="s">
        <v>2072</v>
      </c>
      <c r="K496" s="13" t="s">
        <v>268</v>
      </c>
      <c r="L496" s="14" t="s">
        <v>269</v>
      </c>
      <c r="M496" s="18">
        <f t="shared" si="30"/>
        <v>1.88194444444445E-2</v>
      </c>
      <c r="N496">
        <f t="shared" si="31"/>
        <v>14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270</v>
      </c>
      <c r="H497" s="9" t="s">
        <v>75</v>
      </c>
      <c r="I497" s="9" t="s">
        <v>18</v>
      </c>
      <c r="J497" s="3" t="s">
        <v>2072</v>
      </c>
      <c r="K497" s="13" t="s">
        <v>271</v>
      </c>
      <c r="L497" s="14" t="s">
        <v>272</v>
      </c>
      <c r="M497" s="18">
        <f t="shared" si="30"/>
        <v>3.4456018518518539E-2</v>
      </c>
      <c r="N497">
        <f t="shared" si="31"/>
        <v>14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273</v>
      </c>
      <c r="H498" s="9" t="s">
        <v>75</v>
      </c>
      <c r="I498" s="9" t="s">
        <v>18</v>
      </c>
      <c r="J498" s="3" t="s">
        <v>2072</v>
      </c>
      <c r="K498" s="13" t="s">
        <v>274</v>
      </c>
      <c r="L498" s="14" t="s">
        <v>275</v>
      </c>
      <c r="M498" s="18">
        <f t="shared" si="30"/>
        <v>3.7407407407407445E-2</v>
      </c>
      <c r="N498">
        <f t="shared" si="31"/>
        <v>14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710</v>
      </c>
      <c r="H499" s="9" t="s">
        <v>75</v>
      </c>
      <c r="I499" s="9" t="s">
        <v>449</v>
      </c>
      <c r="J499" s="3" t="s">
        <v>2072</v>
      </c>
      <c r="K499" s="13" t="s">
        <v>711</v>
      </c>
      <c r="L499" s="14" t="s">
        <v>712</v>
      </c>
      <c r="M499" s="18">
        <f t="shared" si="30"/>
        <v>2.5462962962962965E-2</v>
      </c>
      <c r="N499">
        <f t="shared" si="31"/>
        <v>9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713</v>
      </c>
      <c r="H500" s="9" t="s">
        <v>75</v>
      </c>
      <c r="I500" s="9" t="s">
        <v>449</v>
      </c>
      <c r="J500" s="3" t="s">
        <v>2072</v>
      </c>
      <c r="K500" s="13" t="s">
        <v>714</v>
      </c>
      <c r="L500" s="14" t="s">
        <v>715</v>
      </c>
      <c r="M500" s="18">
        <f t="shared" si="30"/>
        <v>1.8263888888888857E-2</v>
      </c>
      <c r="N500">
        <f t="shared" si="31"/>
        <v>10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716</v>
      </c>
      <c r="H501" s="9" t="s">
        <v>75</v>
      </c>
      <c r="I501" s="9" t="s">
        <v>449</v>
      </c>
      <c r="J501" s="3" t="s">
        <v>2072</v>
      </c>
      <c r="K501" s="13" t="s">
        <v>717</v>
      </c>
      <c r="L501" s="14" t="s">
        <v>718</v>
      </c>
      <c r="M501" s="18">
        <f t="shared" si="30"/>
        <v>2.6087962962962952E-2</v>
      </c>
      <c r="N501">
        <f t="shared" si="31"/>
        <v>11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719</v>
      </c>
      <c r="H502" s="9" t="s">
        <v>75</v>
      </c>
      <c r="I502" s="9" t="s">
        <v>449</v>
      </c>
      <c r="J502" s="3" t="s">
        <v>2072</v>
      </c>
      <c r="K502" s="13" t="s">
        <v>720</v>
      </c>
      <c r="L502" s="14" t="s">
        <v>721</v>
      </c>
      <c r="M502" s="18">
        <f t="shared" si="30"/>
        <v>3.2511574074074123E-2</v>
      </c>
      <c r="N502">
        <f t="shared" si="31"/>
        <v>12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722</v>
      </c>
      <c r="H503" s="9" t="s">
        <v>75</v>
      </c>
      <c r="I503" s="9" t="s">
        <v>449</v>
      </c>
      <c r="J503" s="3" t="s">
        <v>2072</v>
      </c>
      <c r="K503" s="13" t="s">
        <v>723</v>
      </c>
      <c r="L503" s="14" t="s">
        <v>724</v>
      </c>
      <c r="M503" s="18">
        <f t="shared" si="30"/>
        <v>3.5324074074074119E-2</v>
      </c>
      <c r="N503">
        <f t="shared" si="31"/>
        <v>12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725</v>
      </c>
      <c r="H504" s="9" t="s">
        <v>75</v>
      </c>
      <c r="I504" s="9" t="s">
        <v>449</v>
      </c>
      <c r="J504" s="3" t="s">
        <v>2072</v>
      </c>
      <c r="K504" s="13" t="s">
        <v>726</v>
      </c>
      <c r="L504" s="14" t="s">
        <v>727</v>
      </c>
      <c r="M504" s="18">
        <f t="shared" si="30"/>
        <v>2.5393518518518454E-2</v>
      </c>
      <c r="N504">
        <f t="shared" si="31"/>
        <v>13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728</v>
      </c>
      <c r="H505" s="9" t="s">
        <v>75</v>
      </c>
      <c r="I505" s="9" t="s">
        <v>449</v>
      </c>
      <c r="J505" s="3" t="s">
        <v>2072</v>
      </c>
      <c r="K505" s="13" t="s">
        <v>729</v>
      </c>
      <c r="L505" s="14" t="s">
        <v>730</v>
      </c>
      <c r="M505" s="18">
        <f t="shared" si="30"/>
        <v>2.907407407407403E-2</v>
      </c>
      <c r="N505">
        <f t="shared" si="31"/>
        <v>13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731</v>
      </c>
      <c r="H506" s="9" t="s">
        <v>75</v>
      </c>
      <c r="I506" s="9" t="s">
        <v>449</v>
      </c>
      <c r="J506" s="3" t="s">
        <v>2072</v>
      </c>
      <c r="K506" s="13" t="s">
        <v>732</v>
      </c>
      <c r="L506" s="14" t="s">
        <v>733</v>
      </c>
      <c r="M506" s="18">
        <f t="shared" si="30"/>
        <v>2.1932870370370394E-2</v>
      </c>
      <c r="N506">
        <f t="shared" si="31"/>
        <v>14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1213</v>
      </c>
      <c r="H507" s="9" t="s">
        <v>75</v>
      </c>
      <c r="I507" s="9" t="s">
        <v>919</v>
      </c>
      <c r="J507" s="3" t="s">
        <v>2072</v>
      </c>
      <c r="K507" s="13" t="s">
        <v>579</v>
      </c>
      <c r="L507" s="14" t="s">
        <v>1214</v>
      </c>
      <c r="M507" s="18">
        <f t="shared" si="30"/>
        <v>1.3761574074074134E-2</v>
      </c>
      <c r="N507">
        <f t="shared" si="31"/>
        <v>9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1215</v>
      </c>
      <c r="H508" s="9" t="s">
        <v>75</v>
      </c>
      <c r="I508" s="9" t="s">
        <v>919</v>
      </c>
      <c r="J508" s="3" t="s">
        <v>2072</v>
      </c>
      <c r="K508" s="13" t="s">
        <v>1216</v>
      </c>
      <c r="L508" s="14" t="s">
        <v>1217</v>
      </c>
      <c r="M508" s="18">
        <f t="shared" si="30"/>
        <v>1.3379629629629575E-2</v>
      </c>
      <c r="N508">
        <f t="shared" si="31"/>
        <v>11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1218</v>
      </c>
      <c r="H509" s="9" t="s">
        <v>75</v>
      </c>
      <c r="I509" s="9" t="s">
        <v>919</v>
      </c>
      <c r="J509" s="3" t="s">
        <v>2072</v>
      </c>
      <c r="K509" s="13" t="s">
        <v>1219</v>
      </c>
      <c r="L509" s="14" t="s">
        <v>1220</v>
      </c>
      <c r="M509" s="18">
        <f t="shared" si="30"/>
        <v>2.2916666666666585E-2</v>
      </c>
      <c r="N509">
        <f t="shared" si="31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1221</v>
      </c>
      <c r="H510" s="9" t="s">
        <v>75</v>
      </c>
      <c r="I510" s="9" t="s">
        <v>919</v>
      </c>
      <c r="J510" s="3" t="s">
        <v>2072</v>
      </c>
      <c r="K510" s="13" t="s">
        <v>1222</v>
      </c>
      <c r="L510" s="14" t="s">
        <v>1223</v>
      </c>
      <c r="M510" s="18">
        <f t="shared" si="30"/>
        <v>1.7615740740740682E-2</v>
      </c>
      <c r="N510">
        <f t="shared" si="31"/>
        <v>16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1588</v>
      </c>
      <c r="H511" s="9" t="s">
        <v>75</v>
      </c>
      <c r="I511" s="9" t="s">
        <v>1329</v>
      </c>
      <c r="J511" s="3" t="s">
        <v>2072</v>
      </c>
      <c r="K511" s="13" t="s">
        <v>1589</v>
      </c>
      <c r="L511" s="14" t="s">
        <v>1590</v>
      </c>
      <c r="M511" s="18">
        <f t="shared" si="30"/>
        <v>1.9479166666666603E-2</v>
      </c>
      <c r="N511">
        <f t="shared" si="31"/>
        <v>9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1591</v>
      </c>
      <c r="H512" s="9" t="s">
        <v>75</v>
      </c>
      <c r="I512" s="9" t="s">
        <v>1329</v>
      </c>
      <c r="J512" s="3" t="s">
        <v>2072</v>
      </c>
      <c r="K512" s="13" t="s">
        <v>1592</v>
      </c>
      <c r="L512" s="14" t="s">
        <v>1593</v>
      </c>
      <c r="M512" s="18">
        <f t="shared" si="30"/>
        <v>3.2523148148148107E-2</v>
      </c>
      <c r="N512">
        <f t="shared" si="31"/>
        <v>10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1594</v>
      </c>
      <c r="H513" s="9" t="s">
        <v>75</v>
      </c>
      <c r="I513" s="9" t="s">
        <v>1329</v>
      </c>
      <c r="J513" s="3" t="s">
        <v>2072</v>
      </c>
      <c r="K513" s="13" t="s">
        <v>1595</v>
      </c>
      <c r="L513" s="14" t="s">
        <v>1596</v>
      </c>
      <c r="M513" s="18">
        <f t="shared" si="30"/>
        <v>2.2650462962962914E-2</v>
      </c>
      <c r="N513">
        <f t="shared" si="31"/>
        <v>12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1597</v>
      </c>
      <c r="H514" s="9" t="s">
        <v>75</v>
      </c>
      <c r="I514" s="9" t="s">
        <v>1329</v>
      </c>
      <c r="J514" s="3" t="s">
        <v>2072</v>
      </c>
      <c r="K514" s="13" t="s">
        <v>1598</v>
      </c>
      <c r="L514" s="14" t="s">
        <v>1599</v>
      </c>
      <c r="M514" s="18">
        <f t="shared" si="30"/>
        <v>3.2303240740740757E-2</v>
      </c>
      <c r="N514">
        <f t="shared" si="31"/>
        <v>12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1600</v>
      </c>
      <c r="H515" s="9" t="s">
        <v>75</v>
      </c>
      <c r="I515" s="9" t="s">
        <v>1329</v>
      </c>
      <c r="J515" s="3" t="s">
        <v>2072</v>
      </c>
      <c r="K515" s="13" t="s">
        <v>1601</v>
      </c>
      <c r="L515" s="14" t="s">
        <v>1602</v>
      </c>
      <c r="M515" s="18">
        <f t="shared" ref="M515:M578" si="32">L515-K515</f>
        <v>3.7615740740740811E-2</v>
      </c>
      <c r="N515">
        <f t="shared" ref="N515:N578" si="33">HOUR(K515)</f>
        <v>13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1603</v>
      </c>
      <c r="H516" s="9" t="s">
        <v>75</v>
      </c>
      <c r="I516" s="9" t="s">
        <v>1329</v>
      </c>
      <c r="J516" s="3" t="s">
        <v>2072</v>
      </c>
      <c r="K516" s="13" t="s">
        <v>1604</v>
      </c>
      <c r="L516" s="14" t="s">
        <v>1605</v>
      </c>
      <c r="M516" s="18">
        <f t="shared" si="32"/>
        <v>1.9699074074074008E-2</v>
      </c>
      <c r="N516">
        <f t="shared" si="33"/>
        <v>14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1606</v>
      </c>
      <c r="H517" s="9" t="s">
        <v>75</v>
      </c>
      <c r="I517" s="9" t="s">
        <v>1329</v>
      </c>
      <c r="J517" s="3" t="s">
        <v>2072</v>
      </c>
      <c r="K517" s="13" t="s">
        <v>1607</v>
      </c>
      <c r="L517" s="14" t="s">
        <v>1608</v>
      </c>
      <c r="M517" s="18">
        <f t="shared" si="32"/>
        <v>1.6053240740740771E-2</v>
      </c>
      <c r="N517">
        <f t="shared" si="33"/>
        <v>14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1609</v>
      </c>
      <c r="H518" s="9" t="s">
        <v>75</v>
      </c>
      <c r="I518" s="9" t="s">
        <v>1329</v>
      </c>
      <c r="J518" s="3" t="s">
        <v>2072</v>
      </c>
      <c r="K518" s="13" t="s">
        <v>1610</v>
      </c>
      <c r="L518" s="14" t="s">
        <v>1611</v>
      </c>
      <c r="M518" s="18">
        <f t="shared" si="32"/>
        <v>2.3171296296296218E-2</v>
      </c>
      <c r="N518">
        <f t="shared" si="33"/>
        <v>16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1884</v>
      </c>
      <c r="H519" s="9" t="s">
        <v>75</v>
      </c>
      <c r="I519" s="9" t="s">
        <v>1747</v>
      </c>
      <c r="J519" s="3" t="s">
        <v>2072</v>
      </c>
      <c r="K519" s="13" t="s">
        <v>1885</v>
      </c>
      <c r="L519" s="14" t="s">
        <v>1886</v>
      </c>
      <c r="M519" s="18">
        <f t="shared" si="32"/>
        <v>2.3449074074074094E-2</v>
      </c>
      <c r="N519">
        <f t="shared" si="33"/>
        <v>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1887</v>
      </c>
      <c r="H520" s="9" t="s">
        <v>75</v>
      </c>
      <c r="I520" s="9" t="s">
        <v>1747</v>
      </c>
      <c r="J520" s="3" t="s">
        <v>2072</v>
      </c>
      <c r="K520" s="13" t="s">
        <v>1888</v>
      </c>
      <c r="L520" s="14" t="s">
        <v>1889</v>
      </c>
      <c r="M520" s="18">
        <f t="shared" si="32"/>
        <v>1.2696759259259227E-2</v>
      </c>
      <c r="N520">
        <f t="shared" si="33"/>
        <v>8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1890</v>
      </c>
      <c r="H521" s="9" t="s">
        <v>75</v>
      </c>
      <c r="I521" s="9" t="s">
        <v>1747</v>
      </c>
      <c r="J521" s="3" t="s">
        <v>2072</v>
      </c>
      <c r="K521" s="13" t="s">
        <v>1891</v>
      </c>
      <c r="L521" s="14" t="s">
        <v>1892</v>
      </c>
      <c r="M521" s="18">
        <f t="shared" si="32"/>
        <v>2.8194444444444522E-2</v>
      </c>
      <c r="N521">
        <f t="shared" si="33"/>
        <v>10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1893</v>
      </c>
      <c r="H522" s="9" t="s">
        <v>75</v>
      </c>
      <c r="I522" s="9" t="s">
        <v>1747</v>
      </c>
      <c r="J522" s="3" t="s">
        <v>2072</v>
      </c>
      <c r="K522" s="13" t="s">
        <v>1894</v>
      </c>
      <c r="L522" s="14" t="s">
        <v>1895</v>
      </c>
      <c r="M522" s="18">
        <f t="shared" si="32"/>
        <v>3.1886574074074026E-2</v>
      </c>
      <c r="N522">
        <f t="shared" si="33"/>
        <v>10</v>
      </c>
    </row>
    <row r="523" spans="1:14" x14ac:dyDescent="0.25">
      <c r="A523" s="11"/>
      <c r="B523" s="12"/>
      <c r="C523" s="9" t="s">
        <v>123</v>
      </c>
      <c r="D523" s="9" t="s">
        <v>124</v>
      </c>
      <c r="E523" s="9" t="s">
        <v>124</v>
      </c>
      <c r="F523" s="9" t="s">
        <v>15</v>
      </c>
      <c r="G523" s="10" t="s">
        <v>12</v>
      </c>
      <c r="H523" s="5"/>
      <c r="I523" s="5"/>
      <c r="J523" s="6"/>
      <c r="K523" s="7"/>
      <c r="L523" s="8"/>
    </row>
    <row r="524" spans="1:14" x14ac:dyDescent="0.25">
      <c r="A524" s="11"/>
      <c r="B524" s="12"/>
      <c r="C524" s="12"/>
      <c r="D524" s="12"/>
      <c r="E524" s="12"/>
      <c r="F524" s="12"/>
      <c r="G524" s="9" t="s">
        <v>276</v>
      </c>
      <c r="H524" s="9" t="s">
        <v>75</v>
      </c>
      <c r="I524" s="9" t="s">
        <v>18</v>
      </c>
      <c r="J524" s="3" t="s">
        <v>2072</v>
      </c>
      <c r="K524" s="13" t="s">
        <v>277</v>
      </c>
      <c r="L524" s="14" t="s">
        <v>278</v>
      </c>
      <c r="M524" s="18">
        <f t="shared" si="32"/>
        <v>1.8472222222222223E-2</v>
      </c>
      <c r="N524">
        <f t="shared" si="33"/>
        <v>8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279</v>
      </c>
      <c r="H525" s="9" t="s">
        <v>75</v>
      </c>
      <c r="I525" s="9" t="s">
        <v>18</v>
      </c>
      <c r="J525" s="3" t="s">
        <v>2072</v>
      </c>
      <c r="K525" s="13" t="s">
        <v>280</v>
      </c>
      <c r="L525" s="14" t="s">
        <v>281</v>
      </c>
      <c r="M525" s="18">
        <f t="shared" si="32"/>
        <v>1.8738425925925895E-2</v>
      </c>
      <c r="N525">
        <f t="shared" si="33"/>
        <v>11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1612</v>
      </c>
      <c r="H526" s="9" t="s">
        <v>75</v>
      </c>
      <c r="I526" s="9" t="s">
        <v>1329</v>
      </c>
      <c r="J526" s="3" t="s">
        <v>2072</v>
      </c>
      <c r="K526" s="13" t="s">
        <v>1613</v>
      </c>
      <c r="L526" s="14" t="s">
        <v>1614</v>
      </c>
      <c r="M526" s="18">
        <f t="shared" si="32"/>
        <v>1.5925925925925899E-2</v>
      </c>
      <c r="N526">
        <f t="shared" si="33"/>
        <v>19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1896</v>
      </c>
      <c r="H527" s="9" t="s">
        <v>75</v>
      </c>
      <c r="I527" s="9" t="s">
        <v>1747</v>
      </c>
      <c r="J527" s="3" t="s">
        <v>2072</v>
      </c>
      <c r="K527" s="13" t="s">
        <v>1897</v>
      </c>
      <c r="L527" s="14" t="s">
        <v>1898</v>
      </c>
      <c r="M527" s="18">
        <f t="shared" si="32"/>
        <v>1.6539351851851847E-2</v>
      </c>
      <c r="N527">
        <f t="shared" si="33"/>
        <v>16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1989</v>
      </c>
      <c r="H528" s="9" t="s">
        <v>75</v>
      </c>
      <c r="I528" s="9" t="s">
        <v>1986</v>
      </c>
      <c r="J528" s="3" t="s">
        <v>2072</v>
      </c>
      <c r="K528" s="13" t="s">
        <v>1990</v>
      </c>
      <c r="L528" s="14" t="s">
        <v>1991</v>
      </c>
      <c r="M528" s="18">
        <f t="shared" si="32"/>
        <v>1.518518518518519E-2</v>
      </c>
      <c r="N528">
        <f t="shared" si="33"/>
        <v>20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1992</v>
      </c>
      <c r="H529" s="9" t="s">
        <v>75</v>
      </c>
      <c r="I529" s="9" t="s">
        <v>1986</v>
      </c>
      <c r="J529" s="3" t="s">
        <v>2072</v>
      </c>
      <c r="K529" s="13" t="s">
        <v>1993</v>
      </c>
      <c r="L529" s="14" t="s">
        <v>1994</v>
      </c>
      <c r="M529" s="18">
        <f t="shared" si="32"/>
        <v>1.6574074074074074E-2</v>
      </c>
      <c r="N529">
        <f t="shared" si="33"/>
        <v>17</v>
      </c>
    </row>
    <row r="530" spans="1:14" x14ac:dyDescent="0.25">
      <c r="A530" s="11"/>
      <c r="B530" s="12"/>
      <c r="C530" s="9" t="s">
        <v>282</v>
      </c>
      <c r="D530" s="9" t="s">
        <v>283</v>
      </c>
      <c r="E530" s="9" t="s">
        <v>283</v>
      </c>
      <c r="F530" s="9" t="s">
        <v>15</v>
      </c>
      <c r="G530" s="10" t="s">
        <v>12</v>
      </c>
      <c r="H530" s="5"/>
      <c r="I530" s="5"/>
      <c r="J530" s="6"/>
      <c r="K530" s="7"/>
      <c r="L530" s="8"/>
    </row>
    <row r="531" spans="1:14" x14ac:dyDescent="0.25">
      <c r="A531" s="11"/>
      <c r="B531" s="12"/>
      <c r="C531" s="12"/>
      <c r="D531" s="12"/>
      <c r="E531" s="12"/>
      <c r="F531" s="12"/>
      <c r="G531" s="9" t="s">
        <v>284</v>
      </c>
      <c r="H531" s="9" t="s">
        <v>75</v>
      </c>
      <c r="I531" s="9" t="s">
        <v>18</v>
      </c>
      <c r="J531" s="3" t="s">
        <v>2072</v>
      </c>
      <c r="K531" s="13" t="s">
        <v>285</v>
      </c>
      <c r="L531" s="14" t="s">
        <v>286</v>
      </c>
      <c r="M531" s="18">
        <f t="shared" si="32"/>
        <v>1.1747685185185208E-2</v>
      </c>
      <c r="N531">
        <f t="shared" si="33"/>
        <v>7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1224</v>
      </c>
      <c r="H532" s="9" t="s">
        <v>75</v>
      </c>
      <c r="I532" s="9" t="s">
        <v>919</v>
      </c>
      <c r="J532" s="3" t="s">
        <v>2072</v>
      </c>
      <c r="K532" s="13" t="s">
        <v>1225</v>
      </c>
      <c r="L532" s="14" t="s">
        <v>1226</v>
      </c>
      <c r="M532" s="18">
        <f t="shared" si="32"/>
        <v>1.3009259259259248E-2</v>
      </c>
      <c r="N532">
        <f t="shared" si="33"/>
        <v>4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1227</v>
      </c>
      <c r="H533" s="9" t="s">
        <v>75</v>
      </c>
      <c r="I533" s="9" t="s">
        <v>919</v>
      </c>
      <c r="J533" s="3" t="s">
        <v>2072</v>
      </c>
      <c r="K533" s="13" t="s">
        <v>1228</v>
      </c>
      <c r="L533" s="14" t="s">
        <v>1229</v>
      </c>
      <c r="M533" s="18">
        <f t="shared" si="32"/>
        <v>3.0162037037037071E-2</v>
      </c>
      <c r="N533">
        <f t="shared" si="33"/>
        <v>7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1230</v>
      </c>
      <c r="H534" s="9" t="s">
        <v>75</v>
      </c>
      <c r="I534" s="9" t="s">
        <v>919</v>
      </c>
      <c r="J534" s="3" t="s">
        <v>2072</v>
      </c>
      <c r="K534" s="13" t="s">
        <v>1231</v>
      </c>
      <c r="L534" s="14" t="s">
        <v>1232</v>
      </c>
      <c r="M534" s="18">
        <f t="shared" si="32"/>
        <v>1.460648148148147E-2</v>
      </c>
      <c r="N534">
        <f t="shared" si="33"/>
        <v>9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1615</v>
      </c>
      <c r="H535" s="9" t="s">
        <v>75</v>
      </c>
      <c r="I535" s="9" t="s">
        <v>1329</v>
      </c>
      <c r="J535" s="3" t="s">
        <v>2072</v>
      </c>
      <c r="K535" s="13" t="s">
        <v>1616</v>
      </c>
      <c r="L535" s="14" t="s">
        <v>1617</v>
      </c>
      <c r="M535" s="18">
        <f t="shared" si="32"/>
        <v>1.5254629629629646E-2</v>
      </c>
      <c r="N535">
        <f t="shared" si="33"/>
        <v>5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1899</v>
      </c>
      <c r="H536" s="9" t="s">
        <v>75</v>
      </c>
      <c r="I536" s="9" t="s">
        <v>1747</v>
      </c>
      <c r="J536" s="3" t="s">
        <v>2072</v>
      </c>
      <c r="K536" s="13" t="s">
        <v>1900</v>
      </c>
      <c r="L536" s="14" t="s">
        <v>1901</v>
      </c>
      <c r="M536" s="18">
        <f t="shared" si="32"/>
        <v>1.3657407407407396E-2</v>
      </c>
      <c r="N536">
        <f t="shared" si="33"/>
        <v>6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1902</v>
      </c>
      <c r="H537" s="9" t="s">
        <v>75</v>
      </c>
      <c r="I537" s="9" t="s">
        <v>1747</v>
      </c>
      <c r="J537" s="3" t="s">
        <v>2072</v>
      </c>
      <c r="K537" s="13" t="s">
        <v>441</v>
      </c>
      <c r="L537" s="14" t="s">
        <v>1903</v>
      </c>
      <c r="M537" s="18">
        <f t="shared" si="32"/>
        <v>1.4236111111111116E-2</v>
      </c>
      <c r="N537">
        <f t="shared" si="33"/>
        <v>9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1904</v>
      </c>
      <c r="H538" s="9" t="s">
        <v>75</v>
      </c>
      <c r="I538" s="9" t="s">
        <v>1747</v>
      </c>
      <c r="J538" s="3" t="s">
        <v>2072</v>
      </c>
      <c r="K538" s="13" t="s">
        <v>1905</v>
      </c>
      <c r="L538" s="14" t="s">
        <v>1906</v>
      </c>
      <c r="M538" s="18">
        <f t="shared" si="32"/>
        <v>1.2858796296296326E-2</v>
      </c>
      <c r="N538">
        <f t="shared" si="33"/>
        <v>10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1995</v>
      </c>
      <c r="H539" s="9" t="s">
        <v>75</v>
      </c>
      <c r="I539" s="9" t="s">
        <v>1986</v>
      </c>
      <c r="J539" s="3" t="s">
        <v>2072</v>
      </c>
      <c r="K539" s="13" t="s">
        <v>1996</v>
      </c>
      <c r="L539" s="14" t="s">
        <v>1997</v>
      </c>
      <c r="M539" s="18">
        <f t="shared" si="32"/>
        <v>1.1967592592592557E-2</v>
      </c>
      <c r="N539">
        <f t="shared" si="33"/>
        <v>7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1998</v>
      </c>
      <c r="H540" s="9" t="s">
        <v>75</v>
      </c>
      <c r="I540" s="9" t="s">
        <v>1986</v>
      </c>
      <c r="J540" s="3" t="s">
        <v>2072</v>
      </c>
      <c r="K540" s="13" t="s">
        <v>1999</v>
      </c>
      <c r="L540" s="14" t="s">
        <v>2000</v>
      </c>
      <c r="M540" s="18">
        <f t="shared" si="32"/>
        <v>1.5995370370370354E-2</v>
      </c>
      <c r="N540">
        <f t="shared" si="33"/>
        <v>11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2066</v>
      </c>
      <c r="H541" s="9" t="s">
        <v>75</v>
      </c>
      <c r="I541" s="9" t="s">
        <v>2034</v>
      </c>
      <c r="J541" s="3" t="s">
        <v>2072</v>
      </c>
      <c r="K541" s="13" t="s">
        <v>1996</v>
      </c>
      <c r="L541" s="14" t="s">
        <v>2067</v>
      </c>
      <c r="M541" s="18">
        <f t="shared" si="32"/>
        <v>1.1273148148148115E-2</v>
      </c>
      <c r="N541">
        <f t="shared" si="33"/>
        <v>7</v>
      </c>
    </row>
    <row r="542" spans="1:14" x14ac:dyDescent="0.25">
      <c r="A542" s="11"/>
      <c r="B542" s="12"/>
      <c r="C542" s="9" t="s">
        <v>41</v>
      </c>
      <c r="D542" s="9" t="s">
        <v>42</v>
      </c>
      <c r="E542" s="10" t="s">
        <v>12</v>
      </c>
      <c r="F542" s="5"/>
      <c r="G542" s="5"/>
      <c r="H542" s="5"/>
      <c r="I542" s="5"/>
      <c r="J542" s="6"/>
      <c r="K542" s="7"/>
      <c r="L542" s="8"/>
    </row>
    <row r="543" spans="1:14" x14ac:dyDescent="0.25">
      <c r="A543" s="11"/>
      <c r="B543" s="12"/>
      <c r="C543" s="12"/>
      <c r="D543" s="12"/>
      <c r="E543" s="9" t="s">
        <v>42</v>
      </c>
      <c r="F543" s="9" t="s">
        <v>15</v>
      </c>
      <c r="G543" s="10" t="s">
        <v>12</v>
      </c>
      <c r="H543" s="5"/>
      <c r="I543" s="5"/>
      <c r="J543" s="6"/>
      <c r="K543" s="7"/>
      <c r="L543" s="8"/>
    </row>
    <row r="544" spans="1:14" x14ac:dyDescent="0.25">
      <c r="A544" s="11"/>
      <c r="B544" s="12"/>
      <c r="C544" s="12"/>
      <c r="D544" s="12"/>
      <c r="E544" s="12"/>
      <c r="F544" s="12"/>
      <c r="G544" s="9" t="s">
        <v>287</v>
      </c>
      <c r="H544" s="9" t="s">
        <v>75</v>
      </c>
      <c r="I544" s="9" t="s">
        <v>18</v>
      </c>
      <c r="J544" s="3" t="s">
        <v>2072</v>
      </c>
      <c r="K544" s="13" t="s">
        <v>288</v>
      </c>
      <c r="L544" s="17" t="s">
        <v>2080</v>
      </c>
      <c r="M544" s="18">
        <f t="shared" si="32"/>
        <v>1.199074074074058E-2</v>
      </c>
      <c r="N544">
        <f t="shared" si="33"/>
        <v>23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734</v>
      </c>
      <c r="H545" s="9" t="s">
        <v>75</v>
      </c>
      <c r="I545" s="9" t="s">
        <v>449</v>
      </c>
      <c r="J545" s="3" t="s">
        <v>2072</v>
      </c>
      <c r="K545" s="13" t="s">
        <v>735</v>
      </c>
      <c r="L545" s="14" t="s">
        <v>736</v>
      </c>
      <c r="M545" s="18">
        <f t="shared" si="32"/>
        <v>1.2152777777777762E-2</v>
      </c>
      <c r="N545">
        <f t="shared" si="33"/>
        <v>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737</v>
      </c>
      <c r="H546" s="9" t="s">
        <v>75</v>
      </c>
      <c r="I546" s="9" t="s">
        <v>449</v>
      </c>
      <c r="J546" s="3" t="s">
        <v>2072</v>
      </c>
      <c r="K546" s="13" t="s">
        <v>738</v>
      </c>
      <c r="L546" s="14" t="s">
        <v>739</v>
      </c>
      <c r="M546" s="18">
        <f t="shared" si="32"/>
        <v>1.1689814814814792E-2</v>
      </c>
      <c r="N546">
        <f t="shared" si="33"/>
        <v>23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1233</v>
      </c>
      <c r="H547" s="9" t="s">
        <v>75</v>
      </c>
      <c r="I547" s="9" t="s">
        <v>919</v>
      </c>
      <c r="J547" s="3" t="s">
        <v>2072</v>
      </c>
      <c r="K547" s="13" t="s">
        <v>1234</v>
      </c>
      <c r="L547" s="14" t="s">
        <v>1235</v>
      </c>
      <c r="M547" s="18">
        <f t="shared" si="32"/>
        <v>1.8240740740740752E-2</v>
      </c>
      <c r="N547">
        <f t="shared" si="33"/>
        <v>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1236</v>
      </c>
      <c r="H548" s="9" t="s">
        <v>75</v>
      </c>
      <c r="I548" s="9" t="s">
        <v>919</v>
      </c>
      <c r="J548" s="3" t="s">
        <v>2072</v>
      </c>
      <c r="K548" s="13" t="s">
        <v>1237</v>
      </c>
      <c r="L548" s="14" t="s">
        <v>1238</v>
      </c>
      <c r="M548" s="18">
        <f t="shared" si="32"/>
        <v>1.0277777777777719E-2</v>
      </c>
      <c r="N548">
        <f t="shared" si="33"/>
        <v>22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1618</v>
      </c>
      <c r="H549" s="9" t="s">
        <v>75</v>
      </c>
      <c r="I549" s="9" t="s">
        <v>1329</v>
      </c>
      <c r="J549" s="3" t="s">
        <v>2072</v>
      </c>
      <c r="K549" s="13" t="s">
        <v>1619</v>
      </c>
      <c r="L549" s="14" t="s">
        <v>1620</v>
      </c>
      <c r="M549" s="18">
        <f t="shared" si="32"/>
        <v>9.6296296296296199E-3</v>
      </c>
      <c r="N549">
        <f t="shared" si="33"/>
        <v>1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1621</v>
      </c>
      <c r="H550" s="9" t="s">
        <v>75</v>
      </c>
      <c r="I550" s="9" t="s">
        <v>1329</v>
      </c>
      <c r="J550" s="3" t="s">
        <v>2072</v>
      </c>
      <c r="K550" s="13" t="s">
        <v>1622</v>
      </c>
      <c r="L550" s="14" t="s">
        <v>1623</v>
      </c>
      <c r="M550" s="18">
        <f t="shared" si="32"/>
        <v>1.7152777777777795E-2</v>
      </c>
      <c r="N550">
        <f t="shared" si="33"/>
        <v>13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1624</v>
      </c>
      <c r="H551" s="9" t="s">
        <v>75</v>
      </c>
      <c r="I551" s="9" t="s">
        <v>1329</v>
      </c>
      <c r="J551" s="3" t="s">
        <v>2072</v>
      </c>
      <c r="K551" s="13" t="s">
        <v>1625</v>
      </c>
      <c r="L551" s="14" t="s">
        <v>1626</v>
      </c>
      <c r="M551" s="18">
        <f t="shared" si="32"/>
        <v>1.0925925925925895E-2</v>
      </c>
      <c r="N551">
        <f t="shared" si="33"/>
        <v>20</v>
      </c>
    </row>
    <row r="552" spans="1:14" x14ac:dyDescent="0.25">
      <c r="A552" s="11"/>
      <c r="B552" s="12"/>
      <c r="C552" s="12"/>
      <c r="D552" s="12"/>
      <c r="E552" s="9" t="s">
        <v>137</v>
      </c>
      <c r="F552" s="9" t="s">
        <v>15</v>
      </c>
      <c r="G552" s="10" t="s">
        <v>12</v>
      </c>
      <c r="H552" s="5"/>
      <c r="I552" s="5"/>
      <c r="J552" s="6"/>
      <c r="K552" s="7"/>
      <c r="L552" s="8"/>
    </row>
    <row r="553" spans="1:14" x14ac:dyDescent="0.25">
      <c r="A553" s="11"/>
      <c r="B553" s="12"/>
      <c r="C553" s="12"/>
      <c r="D553" s="12"/>
      <c r="E553" s="12"/>
      <c r="F553" s="12"/>
      <c r="G553" s="9" t="s">
        <v>289</v>
      </c>
      <c r="H553" s="9" t="s">
        <v>75</v>
      </c>
      <c r="I553" s="9" t="s">
        <v>18</v>
      </c>
      <c r="J553" s="3" t="s">
        <v>2072</v>
      </c>
      <c r="K553" s="13" t="s">
        <v>290</v>
      </c>
      <c r="L553" s="14" t="s">
        <v>291</v>
      </c>
      <c r="M553" s="18">
        <f t="shared" si="32"/>
        <v>1.8773148148148178E-2</v>
      </c>
      <c r="N553">
        <f t="shared" si="33"/>
        <v>7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740</v>
      </c>
      <c r="H554" s="9" t="s">
        <v>75</v>
      </c>
      <c r="I554" s="9" t="s">
        <v>449</v>
      </c>
      <c r="J554" s="3" t="s">
        <v>2072</v>
      </c>
      <c r="K554" s="13" t="s">
        <v>741</v>
      </c>
      <c r="L554" s="14" t="s">
        <v>742</v>
      </c>
      <c r="M554" s="18">
        <f t="shared" si="32"/>
        <v>2.1030092592592586E-2</v>
      </c>
      <c r="N554">
        <f t="shared" si="33"/>
        <v>7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1239</v>
      </c>
      <c r="H555" s="9" t="s">
        <v>75</v>
      </c>
      <c r="I555" s="9" t="s">
        <v>919</v>
      </c>
      <c r="J555" s="3" t="s">
        <v>2072</v>
      </c>
      <c r="K555" s="13" t="s">
        <v>1240</v>
      </c>
      <c r="L555" s="14" t="s">
        <v>1241</v>
      </c>
      <c r="M555" s="18">
        <f t="shared" si="32"/>
        <v>1.7905092592592653E-2</v>
      </c>
      <c r="N555">
        <f t="shared" si="33"/>
        <v>17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1627</v>
      </c>
      <c r="H556" s="9" t="s">
        <v>75</v>
      </c>
      <c r="I556" s="9" t="s">
        <v>1329</v>
      </c>
      <c r="J556" s="3" t="s">
        <v>2072</v>
      </c>
      <c r="K556" s="13" t="s">
        <v>1628</v>
      </c>
      <c r="L556" s="14" t="s">
        <v>1629</v>
      </c>
      <c r="M556" s="18">
        <f t="shared" si="32"/>
        <v>1.4050925925925939E-2</v>
      </c>
      <c r="N556">
        <f t="shared" si="33"/>
        <v>17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1907</v>
      </c>
      <c r="H557" s="9" t="s">
        <v>75</v>
      </c>
      <c r="I557" s="9" t="s">
        <v>1747</v>
      </c>
      <c r="J557" s="3" t="s">
        <v>2072</v>
      </c>
      <c r="K557" s="13" t="s">
        <v>1908</v>
      </c>
      <c r="L557" s="14" t="s">
        <v>1909</v>
      </c>
      <c r="M557" s="18">
        <f t="shared" si="32"/>
        <v>1.4791666666666536E-2</v>
      </c>
      <c r="N557">
        <f t="shared" si="33"/>
        <v>20</v>
      </c>
    </row>
    <row r="558" spans="1:14" x14ac:dyDescent="0.25">
      <c r="A558" s="11"/>
      <c r="B558" s="12"/>
      <c r="C558" s="9" t="s">
        <v>292</v>
      </c>
      <c r="D558" s="9" t="s">
        <v>293</v>
      </c>
      <c r="E558" s="9" t="s">
        <v>293</v>
      </c>
      <c r="F558" s="9" t="s">
        <v>15</v>
      </c>
      <c r="G558" s="10" t="s">
        <v>12</v>
      </c>
      <c r="H558" s="5"/>
      <c r="I558" s="5"/>
      <c r="J558" s="6"/>
      <c r="K558" s="7"/>
      <c r="L558" s="8"/>
    </row>
    <row r="559" spans="1:14" x14ac:dyDescent="0.25">
      <c r="A559" s="11"/>
      <c r="B559" s="12"/>
      <c r="C559" s="12"/>
      <c r="D559" s="12"/>
      <c r="E559" s="12"/>
      <c r="F559" s="12"/>
      <c r="G559" s="9" t="s">
        <v>294</v>
      </c>
      <c r="H559" s="9" t="s">
        <v>75</v>
      </c>
      <c r="I559" s="9" t="s">
        <v>18</v>
      </c>
      <c r="J559" s="3" t="s">
        <v>2072</v>
      </c>
      <c r="K559" s="13" t="s">
        <v>295</v>
      </c>
      <c r="L559" s="14" t="s">
        <v>296</v>
      </c>
      <c r="M559" s="18">
        <f t="shared" si="32"/>
        <v>1.4282407407407383E-2</v>
      </c>
      <c r="N559">
        <f t="shared" si="33"/>
        <v>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1630</v>
      </c>
      <c r="H560" s="9" t="s">
        <v>75</v>
      </c>
      <c r="I560" s="9" t="s">
        <v>1329</v>
      </c>
      <c r="J560" s="3" t="s">
        <v>2072</v>
      </c>
      <c r="K560" s="13" t="s">
        <v>1631</v>
      </c>
      <c r="L560" s="14" t="s">
        <v>1632</v>
      </c>
      <c r="M560" s="18">
        <f t="shared" si="32"/>
        <v>2.4085648148148175E-2</v>
      </c>
      <c r="N560">
        <f t="shared" si="33"/>
        <v>7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1633</v>
      </c>
      <c r="H561" s="9" t="s">
        <v>75</v>
      </c>
      <c r="I561" s="9" t="s">
        <v>1329</v>
      </c>
      <c r="J561" s="3" t="s">
        <v>2072</v>
      </c>
      <c r="K561" s="13" t="s">
        <v>1634</v>
      </c>
      <c r="L561" s="14" t="s">
        <v>1635</v>
      </c>
      <c r="M561" s="18">
        <f t="shared" si="32"/>
        <v>2.5624999999999953E-2</v>
      </c>
      <c r="N561">
        <f t="shared" si="33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1636</v>
      </c>
      <c r="H562" s="9" t="s">
        <v>75</v>
      </c>
      <c r="I562" s="9" t="s">
        <v>1329</v>
      </c>
      <c r="J562" s="3" t="s">
        <v>2072</v>
      </c>
      <c r="K562" s="13" t="s">
        <v>1637</v>
      </c>
      <c r="L562" s="14" t="s">
        <v>1638</v>
      </c>
      <c r="M562" s="18">
        <f t="shared" si="32"/>
        <v>7.2453703703703687E-2</v>
      </c>
      <c r="N562">
        <f t="shared" si="33"/>
        <v>10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1639</v>
      </c>
      <c r="H563" s="9" t="s">
        <v>75</v>
      </c>
      <c r="I563" s="9" t="s">
        <v>1329</v>
      </c>
      <c r="J563" s="3" t="s">
        <v>2072</v>
      </c>
      <c r="K563" s="13" t="s">
        <v>1640</v>
      </c>
      <c r="L563" s="14" t="s">
        <v>1641</v>
      </c>
      <c r="M563" s="18">
        <f t="shared" si="32"/>
        <v>3.4976851851851787E-2</v>
      </c>
      <c r="N563">
        <f t="shared" si="33"/>
        <v>11</v>
      </c>
    </row>
    <row r="564" spans="1:14" x14ac:dyDescent="0.25">
      <c r="A564" s="11"/>
      <c r="B564" s="12"/>
      <c r="C564" s="9" t="s">
        <v>743</v>
      </c>
      <c r="D564" s="9" t="s">
        <v>744</v>
      </c>
      <c r="E564" s="9" t="s">
        <v>744</v>
      </c>
      <c r="F564" s="9" t="s">
        <v>15</v>
      </c>
      <c r="G564" s="10" t="s">
        <v>12</v>
      </c>
      <c r="H564" s="5"/>
      <c r="I564" s="5"/>
      <c r="J564" s="6"/>
      <c r="K564" s="7"/>
      <c r="L564" s="8"/>
    </row>
    <row r="565" spans="1:14" x14ac:dyDescent="0.25">
      <c r="A565" s="11"/>
      <c r="B565" s="12"/>
      <c r="C565" s="12"/>
      <c r="D565" s="12"/>
      <c r="E565" s="12"/>
      <c r="F565" s="12"/>
      <c r="G565" s="9" t="s">
        <v>745</v>
      </c>
      <c r="H565" s="9" t="s">
        <v>75</v>
      </c>
      <c r="I565" s="9" t="s">
        <v>449</v>
      </c>
      <c r="J565" s="3" t="s">
        <v>2072</v>
      </c>
      <c r="K565" s="13" t="s">
        <v>746</v>
      </c>
      <c r="L565" s="14" t="s">
        <v>747</v>
      </c>
      <c r="M565" s="18">
        <f t="shared" si="32"/>
        <v>2.5011574074074089E-2</v>
      </c>
      <c r="N565">
        <f t="shared" si="33"/>
        <v>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748</v>
      </c>
      <c r="H566" s="9" t="s">
        <v>75</v>
      </c>
      <c r="I566" s="9" t="s">
        <v>449</v>
      </c>
      <c r="J566" s="3" t="s">
        <v>2072</v>
      </c>
      <c r="K566" s="13" t="s">
        <v>749</v>
      </c>
      <c r="L566" s="14" t="s">
        <v>196</v>
      </c>
      <c r="M566" s="18">
        <f t="shared" si="32"/>
        <v>4.1076388888888926E-2</v>
      </c>
      <c r="N566">
        <f t="shared" si="33"/>
        <v>5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750</v>
      </c>
      <c r="H567" s="9" t="s">
        <v>75</v>
      </c>
      <c r="I567" s="9" t="s">
        <v>449</v>
      </c>
      <c r="J567" s="3" t="s">
        <v>2072</v>
      </c>
      <c r="K567" s="13" t="s">
        <v>751</v>
      </c>
      <c r="L567" s="14" t="s">
        <v>752</v>
      </c>
      <c r="M567" s="18">
        <f t="shared" si="32"/>
        <v>2.4687500000000084E-2</v>
      </c>
      <c r="N567">
        <f t="shared" si="33"/>
        <v>21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1242</v>
      </c>
      <c r="H568" s="9" t="s">
        <v>75</v>
      </c>
      <c r="I568" s="9" t="s">
        <v>919</v>
      </c>
      <c r="J568" s="3" t="s">
        <v>2072</v>
      </c>
      <c r="K568" s="13" t="s">
        <v>1243</v>
      </c>
      <c r="L568" s="14" t="s">
        <v>1244</v>
      </c>
      <c r="M568" s="18">
        <f t="shared" si="32"/>
        <v>1.5810185185185177E-2</v>
      </c>
      <c r="N568">
        <f t="shared" si="33"/>
        <v>2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1245</v>
      </c>
      <c r="H569" s="9" t="s">
        <v>75</v>
      </c>
      <c r="I569" s="9" t="s">
        <v>919</v>
      </c>
      <c r="J569" s="3" t="s">
        <v>2072</v>
      </c>
      <c r="K569" s="13" t="s">
        <v>1246</v>
      </c>
      <c r="L569" s="14" t="s">
        <v>1247</v>
      </c>
      <c r="M569" s="18">
        <f t="shared" si="32"/>
        <v>1.309027777777777E-2</v>
      </c>
      <c r="N569">
        <f t="shared" si="33"/>
        <v>3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1248</v>
      </c>
      <c r="H570" s="9" t="s">
        <v>75</v>
      </c>
      <c r="I570" s="9" t="s">
        <v>919</v>
      </c>
      <c r="J570" s="3" t="s">
        <v>2072</v>
      </c>
      <c r="K570" s="13" t="s">
        <v>1249</v>
      </c>
      <c r="L570" s="14" t="s">
        <v>1250</v>
      </c>
      <c r="M570" s="18">
        <f t="shared" si="32"/>
        <v>1.6828703703703707E-2</v>
      </c>
      <c r="N570">
        <f t="shared" si="33"/>
        <v>6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1251</v>
      </c>
      <c r="H571" s="9" t="s">
        <v>75</v>
      </c>
      <c r="I571" s="9" t="s">
        <v>919</v>
      </c>
      <c r="J571" s="3" t="s">
        <v>2072</v>
      </c>
      <c r="K571" s="13" t="s">
        <v>1252</v>
      </c>
      <c r="L571" s="17" t="s">
        <v>2081</v>
      </c>
      <c r="M571" s="18">
        <f t="shared" si="32"/>
        <v>1.6284722222222325E-2</v>
      </c>
      <c r="N571">
        <f t="shared" si="33"/>
        <v>23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1642</v>
      </c>
      <c r="H572" s="9" t="s">
        <v>75</v>
      </c>
      <c r="I572" s="9" t="s">
        <v>1329</v>
      </c>
      <c r="J572" s="3" t="s">
        <v>2072</v>
      </c>
      <c r="K572" s="13" t="s">
        <v>1643</v>
      </c>
      <c r="L572" s="14" t="s">
        <v>1644</v>
      </c>
      <c r="M572" s="18">
        <f t="shared" si="32"/>
        <v>1.6226851851851826E-2</v>
      </c>
      <c r="N572">
        <f t="shared" si="33"/>
        <v>5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1645</v>
      </c>
      <c r="H573" s="9" t="s">
        <v>75</v>
      </c>
      <c r="I573" s="9" t="s">
        <v>1329</v>
      </c>
      <c r="J573" s="3" t="s">
        <v>2072</v>
      </c>
      <c r="K573" s="13" t="s">
        <v>1646</v>
      </c>
      <c r="L573" s="14" t="s">
        <v>1647</v>
      </c>
      <c r="M573" s="18">
        <f t="shared" si="32"/>
        <v>1.8854166666666644E-2</v>
      </c>
      <c r="N573">
        <f t="shared" si="33"/>
        <v>5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1648</v>
      </c>
      <c r="H574" s="9" t="s">
        <v>75</v>
      </c>
      <c r="I574" s="9" t="s">
        <v>1329</v>
      </c>
      <c r="J574" s="3" t="s">
        <v>2072</v>
      </c>
      <c r="K574" s="13" t="s">
        <v>1649</v>
      </c>
      <c r="L574" s="14" t="s">
        <v>1650</v>
      </c>
      <c r="M574" s="18">
        <f t="shared" si="32"/>
        <v>1.5104166666666669E-2</v>
      </c>
      <c r="N574">
        <f t="shared" si="33"/>
        <v>5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1651</v>
      </c>
      <c r="H575" s="9" t="s">
        <v>75</v>
      </c>
      <c r="I575" s="9" t="s">
        <v>1329</v>
      </c>
      <c r="J575" s="3" t="s">
        <v>2072</v>
      </c>
      <c r="K575" s="13" t="s">
        <v>1652</v>
      </c>
      <c r="L575" s="14" t="s">
        <v>1653</v>
      </c>
      <c r="M575" s="18">
        <f t="shared" si="32"/>
        <v>1.9224537037036971E-2</v>
      </c>
      <c r="N575">
        <f t="shared" si="33"/>
        <v>22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1654</v>
      </c>
      <c r="H576" s="9" t="s">
        <v>75</v>
      </c>
      <c r="I576" s="9" t="s">
        <v>1329</v>
      </c>
      <c r="J576" s="3" t="s">
        <v>2072</v>
      </c>
      <c r="K576" s="13" t="s">
        <v>1655</v>
      </c>
      <c r="L576" s="14" t="s">
        <v>1656</v>
      </c>
      <c r="M576" s="18">
        <f t="shared" si="32"/>
        <v>1.6400462962963047E-2</v>
      </c>
      <c r="N576">
        <f t="shared" si="33"/>
        <v>23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1910</v>
      </c>
      <c r="H577" s="9" t="s">
        <v>75</v>
      </c>
      <c r="I577" s="9" t="s">
        <v>1747</v>
      </c>
      <c r="J577" s="3" t="s">
        <v>2072</v>
      </c>
      <c r="K577" s="13" t="s">
        <v>1911</v>
      </c>
      <c r="L577" s="14" t="s">
        <v>1912</v>
      </c>
      <c r="M577" s="18">
        <f t="shared" si="32"/>
        <v>1.4930555555555558E-2</v>
      </c>
      <c r="N577">
        <f t="shared" si="33"/>
        <v>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1913</v>
      </c>
      <c r="H578" s="9" t="s">
        <v>75</v>
      </c>
      <c r="I578" s="9" t="s">
        <v>1747</v>
      </c>
      <c r="J578" s="3" t="s">
        <v>2072</v>
      </c>
      <c r="K578" s="13" t="s">
        <v>1914</v>
      </c>
      <c r="L578" s="14" t="s">
        <v>1915</v>
      </c>
      <c r="M578" s="18">
        <f t="shared" si="32"/>
        <v>1.4675925925925926E-2</v>
      </c>
      <c r="N578">
        <f t="shared" si="33"/>
        <v>3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1916</v>
      </c>
      <c r="H579" s="9" t="s">
        <v>75</v>
      </c>
      <c r="I579" s="9" t="s">
        <v>1747</v>
      </c>
      <c r="J579" s="3" t="s">
        <v>2072</v>
      </c>
      <c r="K579" s="13" t="s">
        <v>1917</v>
      </c>
      <c r="L579" s="14" t="s">
        <v>1918</v>
      </c>
      <c r="M579" s="18">
        <f t="shared" ref="M579:M642" si="34">L579-K579</f>
        <v>1.3657407407407396E-2</v>
      </c>
      <c r="N579">
        <f t="shared" ref="N579:N642" si="35">HOUR(K579)</f>
        <v>4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1919</v>
      </c>
      <c r="H580" s="9" t="s">
        <v>75</v>
      </c>
      <c r="I580" s="9" t="s">
        <v>1747</v>
      </c>
      <c r="J580" s="3" t="s">
        <v>2072</v>
      </c>
      <c r="K580" s="13" t="s">
        <v>1920</v>
      </c>
      <c r="L580" s="14" t="s">
        <v>1921</v>
      </c>
      <c r="M580" s="18">
        <f t="shared" si="34"/>
        <v>1.6041666666666621E-2</v>
      </c>
      <c r="N580">
        <f t="shared" si="35"/>
        <v>14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2001</v>
      </c>
      <c r="H581" s="9" t="s">
        <v>75</v>
      </c>
      <c r="I581" s="9" t="s">
        <v>1986</v>
      </c>
      <c r="J581" s="3" t="s">
        <v>2072</v>
      </c>
      <c r="K581" s="13" t="s">
        <v>2002</v>
      </c>
      <c r="L581" s="17" t="s">
        <v>2003</v>
      </c>
      <c r="M581" s="18">
        <f t="shared" si="34"/>
        <v>1.7615740740740737E-2</v>
      </c>
      <c r="N581">
        <v>0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2004</v>
      </c>
      <c r="H582" s="9" t="s">
        <v>75</v>
      </c>
      <c r="I582" s="9" t="s">
        <v>1986</v>
      </c>
      <c r="J582" s="3" t="s">
        <v>2072</v>
      </c>
      <c r="K582" s="13" t="s">
        <v>2005</v>
      </c>
      <c r="L582" s="14" t="s">
        <v>2006</v>
      </c>
      <c r="M582" s="18">
        <f t="shared" si="34"/>
        <v>1.5763888888888897E-2</v>
      </c>
      <c r="N582">
        <f t="shared" si="35"/>
        <v>1</v>
      </c>
    </row>
    <row r="583" spans="1:14" x14ac:dyDescent="0.25">
      <c r="A583" s="11"/>
      <c r="B583" s="12"/>
      <c r="C583" s="9" t="s">
        <v>297</v>
      </c>
      <c r="D583" s="9" t="s">
        <v>298</v>
      </c>
      <c r="E583" s="9" t="s">
        <v>298</v>
      </c>
      <c r="F583" s="9" t="s">
        <v>15</v>
      </c>
      <c r="G583" s="10" t="s">
        <v>12</v>
      </c>
      <c r="H583" s="5"/>
      <c r="I583" s="5"/>
      <c r="J583" s="6"/>
      <c r="K583" s="7"/>
      <c r="L583" s="8"/>
    </row>
    <row r="584" spans="1:14" x14ac:dyDescent="0.25">
      <c r="A584" s="11"/>
      <c r="B584" s="12"/>
      <c r="C584" s="12"/>
      <c r="D584" s="12"/>
      <c r="E584" s="12"/>
      <c r="F584" s="12"/>
      <c r="G584" s="9" t="s">
        <v>299</v>
      </c>
      <c r="H584" s="9" t="s">
        <v>75</v>
      </c>
      <c r="I584" s="9" t="s">
        <v>18</v>
      </c>
      <c r="J584" s="3" t="s">
        <v>2072</v>
      </c>
      <c r="K584" s="13" t="s">
        <v>300</v>
      </c>
      <c r="L584" s="14" t="s">
        <v>301</v>
      </c>
      <c r="M584" s="18">
        <f t="shared" si="34"/>
        <v>1.3599537037037063E-2</v>
      </c>
      <c r="N584">
        <f t="shared" si="35"/>
        <v>4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302</v>
      </c>
      <c r="H585" s="9" t="s">
        <v>75</v>
      </c>
      <c r="I585" s="9" t="s">
        <v>18</v>
      </c>
      <c r="J585" s="3" t="s">
        <v>2072</v>
      </c>
      <c r="K585" s="13" t="s">
        <v>303</v>
      </c>
      <c r="L585" s="14" t="s">
        <v>304</v>
      </c>
      <c r="M585" s="18">
        <f t="shared" si="34"/>
        <v>2.3946759259259265E-2</v>
      </c>
      <c r="N585">
        <f t="shared" si="35"/>
        <v>7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753</v>
      </c>
      <c r="H586" s="9" t="s">
        <v>75</v>
      </c>
      <c r="I586" s="9" t="s">
        <v>449</v>
      </c>
      <c r="J586" s="3" t="s">
        <v>2072</v>
      </c>
      <c r="K586" s="13" t="s">
        <v>754</v>
      </c>
      <c r="L586" s="14" t="s">
        <v>755</v>
      </c>
      <c r="M586" s="18">
        <f t="shared" si="34"/>
        <v>2.737268518518518E-2</v>
      </c>
      <c r="N586">
        <f t="shared" si="35"/>
        <v>4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756</v>
      </c>
      <c r="H587" s="9" t="s">
        <v>75</v>
      </c>
      <c r="I587" s="9" t="s">
        <v>449</v>
      </c>
      <c r="J587" s="3" t="s">
        <v>2072</v>
      </c>
      <c r="K587" s="13" t="s">
        <v>757</v>
      </c>
      <c r="L587" s="14" t="s">
        <v>758</v>
      </c>
      <c r="M587" s="18">
        <f t="shared" si="34"/>
        <v>2.2071759259259249E-2</v>
      </c>
      <c r="N587">
        <f t="shared" si="35"/>
        <v>7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1253</v>
      </c>
      <c r="H588" s="9" t="s">
        <v>75</v>
      </c>
      <c r="I588" s="9" t="s">
        <v>919</v>
      </c>
      <c r="J588" s="3" t="s">
        <v>2072</v>
      </c>
      <c r="K588" s="13" t="s">
        <v>1254</v>
      </c>
      <c r="L588" s="14" t="s">
        <v>1255</v>
      </c>
      <c r="M588" s="18">
        <f t="shared" si="34"/>
        <v>2.5011574074074117E-2</v>
      </c>
      <c r="N588">
        <f t="shared" si="35"/>
        <v>7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1657</v>
      </c>
      <c r="H589" s="9" t="s">
        <v>75</v>
      </c>
      <c r="I589" s="9" t="s">
        <v>1329</v>
      </c>
      <c r="J589" s="3" t="s">
        <v>2072</v>
      </c>
      <c r="K589" s="13" t="s">
        <v>1658</v>
      </c>
      <c r="L589" s="14" t="s">
        <v>1659</v>
      </c>
      <c r="M589" s="18">
        <f t="shared" si="34"/>
        <v>1.6898148148148134E-2</v>
      </c>
      <c r="N589">
        <f t="shared" si="35"/>
        <v>4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1660</v>
      </c>
      <c r="H590" s="9" t="s">
        <v>75</v>
      </c>
      <c r="I590" s="9" t="s">
        <v>1329</v>
      </c>
      <c r="J590" s="3" t="s">
        <v>2072</v>
      </c>
      <c r="K590" s="13" t="s">
        <v>1661</v>
      </c>
      <c r="L590" s="14" t="s">
        <v>1662</v>
      </c>
      <c r="M590" s="18">
        <f t="shared" si="34"/>
        <v>2.7905092592592606E-2</v>
      </c>
      <c r="N590">
        <f t="shared" si="35"/>
        <v>7</v>
      </c>
    </row>
    <row r="591" spans="1:14" x14ac:dyDescent="0.25">
      <c r="A591" s="11"/>
      <c r="B591" s="12"/>
      <c r="C591" s="9" t="s">
        <v>65</v>
      </c>
      <c r="D591" s="9" t="s">
        <v>66</v>
      </c>
      <c r="E591" s="9" t="s">
        <v>66</v>
      </c>
      <c r="F591" s="9" t="s">
        <v>15</v>
      </c>
      <c r="G591" s="10" t="s">
        <v>12</v>
      </c>
      <c r="H591" s="5"/>
      <c r="I591" s="5"/>
      <c r="J591" s="6"/>
      <c r="K591" s="7"/>
      <c r="L591" s="8"/>
    </row>
    <row r="592" spans="1:14" x14ac:dyDescent="0.25">
      <c r="A592" s="11"/>
      <c r="B592" s="12"/>
      <c r="C592" s="12"/>
      <c r="D592" s="12"/>
      <c r="E592" s="12"/>
      <c r="F592" s="12"/>
      <c r="G592" s="9" t="s">
        <v>1663</v>
      </c>
      <c r="H592" s="9" t="s">
        <v>75</v>
      </c>
      <c r="I592" s="9" t="s">
        <v>1329</v>
      </c>
      <c r="J592" s="3" t="s">
        <v>2072</v>
      </c>
      <c r="K592" s="13" t="s">
        <v>1664</v>
      </c>
      <c r="L592" s="14" t="s">
        <v>1665</v>
      </c>
      <c r="M592" s="18">
        <f t="shared" si="34"/>
        <v>3.8553240740740735E-2</v>
      </c>
      <c r="N592">
        <f t="shared" si="35"/>
        <v>10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1666</v>
      </c>
      <c r="H593" s="9" t="s">
        <v>75</v>
      </c>
      <c r="I593" s="9" t="s">
        <v>1329</v>
      </c>
      <c r="J593" s="3" t="s">
        <v>2072</v>
      </c>
      <c r="K593" s="13" t="s">
        <v>1667</v>
      </c>
      <c r="L593" s="14" t="s">
        <v>1668</v>
      </c>
      <c r="M593" s="18">
        <f t="shared" si="34"/>
        <v>3.7407407407407445E-2</v>
      </c>
      <c r="N593">
        <f t="shared" si="35"/>
        <v>12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1669</v>
      </c>
      <c r="H594" s="9" t="s">
        <v>75</v>
      </c>
      <c r="I594" s="9" t="s">
        <v>1329</v>
      </c>
      <c r="J594" s="3" t="s">
        <v>2072</v>
      </c>
      <c r="K594" s="13" t="s">
        <v>1670</v>
      </c>
      <c r="L594" s="14" t="s">
        <v>1671</v>
      </c>
      <c r="M594" s="18">
        <f t="shared" si="34"/>
        <v>1.9502314814814792E-2</v>
      </c>
      <c r="N594">
        <f t="shared" si="35"/>
        <v>14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1922</v>
      </c>
      <c r="H595" s="9" t="s">
        <v>75</v>
      </c>
      <c r="I595" s="9" t="s">
        <v>1747</v>
      </c>
      <c r="J595" s="3" t="s">
        <v>2072</v>
      </c>
      <c r="K595" s="13" t="s">
        <v>1923</v>
      </c>
      <c r="L595" s="14" t="s">
        <v>1924</v>
      </c>
      <c r="M595" s="18">
        <f t="shared" si="34"/>
        <v>1.7569444444444471E-2</v>
      </c>
      <c r="N595">
        <f t="shared" si="35"/>
        <v>9</v>
      </c>
    </row>
    <row r="596" spans="1:14" x14ac:dyDescent="0.25">
      <c r="A596" s="11"/>
      <c r="B596" s="12"/>
      <c r="C596" s="9" t="s">
        <v>305</v>
      </c>
      <c r="D596" s="9" t="s">
        <v>306</v>
      </c>
      <c r="E596" s="9" t="s">
        <v>306</v>
      </c>
      <c r="F596" s="9" t="s">
        <v>15</v>
      </c>
      <c r="G596" s="10" t="s">
        <v>12</v>
      </c>
      <c r="H596" s="5"/>
      <c r="I596" s="5"/>
      <c r="J596" s="6"/>
      <c r="K596" s="7"/>
      <c r="L596" s="8"/>
    </row>
    <row r="597" spans="1:14" x14ac:dyDescent="0.25">
      <c r="A597" s="11"/>
      <c r="B597" s="12"/>
      <c r="C597" s="12"/>
      <c r="D597" s="12"/>
      <c r="E597" s="12"/>
      <c r="F597" s="12"/>
      <c r="G597" s="9" t="s">
        <v>307</v>
      </c>
      <c r="H597" s="9" t="s">
        <v>75</v>
      </c>
      <c r="I597" s="9" t="s">
        <v>18</v>
      </c>
      <c r="J597" s="3" t="s">
        <v>2072</v>
      </c>
      <c r="K597" s="13" t="s">
        <v>308</v>
      </c>
      <c r="L597" s="14" t="s">
        <v>309</v>
      </c>
      <c r="M597" s="18">
        <f t="shared" si="34"/>
        <v>2.5150462962962916E-2</v>
      </c>
      <c r="N597">
        <f t="shared" si="35"/>
        <v>11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759</v>
      </c>
      <c r="H598" s="9" t="s">
        <v>75</v>
      </c>
      <c r="I598" s="9" t="s">
        <v>449</v>
      </c>
      <c r="J598" s="3" t="s">
        <v>2072</v>
      </c>
      <c r="K598" s="13" t="s">
        <v>760</v>
      </c>
      <c r="L598" s="14" t="s">
        <v>761</v>
      </c>
      <c r="M598" s="18">
        <f t="shared" si="34"/>
        <v>1.6967592592592562E-2</v>
      </c>
      <c r="N598">
        <f t="shared" si="35"/>
        <v>7</v>
      </c>
    </row>
    <row r="599" spans="1:14" x14ac:dyDescent="0.25">
      <c r="A599" s="11"/>
      <c r="B599" s="12"/>
      <c r="C599" s="9" t="s">
        <v>150</v>
      </c>
      <c r="D599" s="9" t="s">
        <v>151</v>
      </c>
      <c r="E599" s="9" t="s">
        <v>152</v>
      </c>
      <c r="F599" s="9" t="s">
        <v>15</v>
      </c>
      <c r="G599" s="10" t="s">
        <v>12</v>
      </c>
      <c r="H599" s="5"/>
      <c r="I599" s="5"/>
      <c r="J599" s="6"/>
      <c r="K599" s="7"/>
      <c r="L599" s="8"/>
    </row>
    <row r="600" spans="1:14" x14ac:dyDescent="0.25">
      <c r="A600" s="11"/>
      <c r="B600" s="12"/>
      <c r="C600" s="12"/>
      <c r="D600" s="12"/>
      <c r="E600" s="12"/>
      <c r="F600" s="12"/>
      <c r="G600" s="9" t="s">
        <v>310</v>
      </c>
      <c r="H600" s="9" t="s">
        <v>154</v>
      </c>
      <c r="I600" s="9" t="s">
        <v>18</v>
      </c>
      <c r="J600" s="3" t="s">
        <v>2072</v>
      </c>
      <c r="K600" s="13" t="s">
        <v>311</v>
      </c>
      <c r="L600" s="14" t="s">
        <v>312</v>
      </c>
      <c r="M600" s="18">
        <f t="shared" si="34"/>
        <v>1.3784722222222268E-2</v>
      </c>
      <c r="N600">
        <f t="shared" si="35"/>
        <v>20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313</v>
      </c>
      <c r="H601" s="9" t="s">
        <v>154</v>
      </c>
      <c r="I601" s="9" t="s">
        <v>18</v>
      </c>
      <c r="J601" s="3" t="s">
        <v>2072</v>
      </c>
      <c r="K601" s="13" t="s">
        <v>314</v>
      </c>
      <c r="L601" s="14" t="s">
        <v>315</v>
      </c>
      <c r="M601" s="18">
        <f t="shared" si="34"/>
        <v>3.1469907407407405E-2</v>
      </c>
      <c r="N601">
        <f t="shared" si="35"/>
        <v>12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762</v>
      </c>
      <c r="H602" s="9" t="s">
        <v>154</v>
      </c>
      <c r="I602" s="9" t="s">
        <v>449</v>
      </c>
      <c r="J602" s="3" t="s">
        <v>2072</v>
      </c>
      <c r="K602" s="13" t="s">
        <v>763</v>
      </c>
      <c r="L602" s="14" t="s">
        <v>764</v>
      </c>
      <c r="M602" s="18">
        <f t="shared" si="34"/>
        <v>1.836805555555554E-2</v>
      </c>
      <c r="N602">
        <f t="shared" si="35"/>
        <v>4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765</v>
      </c>
      <c r="H603" s="9" t="s">
        <v>154</v>
      </c>
      <c r="I603" s="9" t="s">
        <v>449</v>
      </c>
      <c r="J603" s="3" t="s">
        <v>2072</v>
      </c>
      <c r="K603" s="13" t="s">
        <v>766</v>
      </c>
      <c r="L603" s="14" t="s">
        <v>767</v>
      </c>
      <c r="M603" s="18">
        <f t="shared" si="34"/>
        <v>1.5127314814814774E-2</v>
      </c>
      <c r="N603">
        <f t="shared" si="35"/>
        <v>11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1256</v>
      </c>
      <c r="H604" s="9" t="s">
        <v>154</v>
      </c>
      <c r="I604" s="9" t="s">
        <v>919</v>
      </c>
      <c r="J604" s="3" t="s">
        <v>2072</v>
      </c>
      <c r="K604" s="13" t="s">
        <v>1257</v>
      </c>
      <c r="L604" s="14" t="s">
        <v>1258</v>
      </c>
      <c r="M604" s="18">
        <f t="shared" si="34"/>
        <v>1.5937500000000049E-2</v>
      </c>
      <c r="N604">
        <f t="shared" si="35"/>
        <v>18</v>
      </c>
    </row>
    <row r="605" spans="1:14" x14ac:dyDescent="0.25">
      <c r="A605" s="11"/>
      <c r="B605" s="12"/>
      <c r="C605" s="9" t="s">
        <v>316</v>
      </c>
      <c r="D605" s="9" t="s">
        <v>317</v>
      </c>
      <c r="E605" s="9" t="s">
        <v>317</v>
      </c>
      <c r="F605" s="9" t="s">
        <v>15</v>
      </c>
      <c r="G605" s="9" t="s">
        <v>318</v>
      </c>
      <c r="H605" s="9" t="s">
        <v>75</v>
      </c>
      <c r="I605" s="9" t="s">
        <v>18</v>
      </c>
      <c r="J605" s="3" t="s">
        <v>2072</v>
      </c>
      <c r="K605" s="13" t="s">
        <v>319</v>
      </c>
      <c r="L605" s="14" t="s">
        <v>320</v>
      </c>
      <c r="M605" s="18">
        <f t="shared" si="34"/>
        <v>2.5405092592592493E-2</v>
      </c>
      <c r="N605">
        <f t="shared" si="35"/>
        <v>9</v>
      </c>
    </row>
    <row r="606" spans="1:14" x14ac:dyDescent="0.25">
      <c r="A606" s="11"/>
      <c r="B606" s="12"/>
      <c r="C606" s="9" t="s">
        <v>768</v>
      </c>
      <c r="D606" s="9" t="s">
        <v>769</v>
      </c>
      <c r="E606" s="9" t="s">
        <v>769</v>
      </c>
      <c r="F606" s="9" t="s">
        <v>15</v>
      </c>
      <c r="G606" s="10" t="s">
        <v>12</v>
      </c>
      <c r="H606" s="5"/>
      <c r="I606" s="5"/>
      <c r="J606" s="6"/>
      <c r="K606" s="7"/>
      <c r="L606" s="8"/>
    </row>
    <row r="607" spans="1:14" x14ac:dyDescent="0.25">
      <c r="A607" s="11"/>
      <c r="B607" s="12"/>
      <c r="C607" s="12"/>
      <c r="D607" s="12"/>
      <c r="E607" s="12"/>
      <c r="F607" s="12"/>
      <c r="G607" s="9" t="s">
        <v>770</v>
      </c>
      <c r="H607" s="9" t="s">
        <v>75</v>
      </c>
      <c r="I607" s="9" t="s">
        <v>449</v>
      </c>
      <c r="J607" s="3" t="s">
        <v>2072</v>
      </c>
      <c r="K607" s="13" t="s">
        <v>771</v>
      </c>
      <c r="L607" s="14" t="s">
        <v>772</v>
      </c>
      <c r="M607" s="18">
        <f t="shared" si="34"/>
        <v>1.9293981481481481E-2</v>
      </c>
      <c r="N607">
        <f t="shared" si="35"/>
        <v>5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1259</v>
      </c>
      <c r="H608" s="9" t="s">
        <v>75</v>
      </c>
      <c r="I608" s="9" t="s">
        <v>919</v>
      </c>
      <c r="J608" s="3" t="s">
        <v>2072</v>
      </c>
      <c r="K608" s="13" t="s">
        <v>1260</v>
      </c>
      <c r="L608" s="14" t="s">
        <v>1261</v>
      </c>
      <c r="M608" s="18">
        <f t="shared" si="34"/>
        <v>2.2627314814814836E-2</v>
      </c>
      <c r="N608">
        <f t="shared" si="35"/>
        <v>10</v>
      </c>
    </row>
    <row r="609" spans="1:14" x14ac:dyDescent="0.25">
      <c r="A609" s="11"/>
      <c r="B609" s="12"/>
      <c r="C609" s="9" t="s">
        <v>321</v>
      </c>
      <c r="D609" s="9" t="s">
        <v>322</v>
      </c>
      <c r="E609" s="9" t="s">
        <v>322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323</v>
      </c>
      <c r="H610" s="9" t="s">
        <v>75</v>
      </c>
      <c r="I610" s="9" t="s">
        <v>18</v>
      </c>
      <c r="J610" s="3" t="s">
        <v>2072</v>
      </c>
      <c r="K610" s="13" t="s">
        <v>324</v>
      </c>
      <c r="L610" s="14" t="s">
        <v>325</v>
      </c>
      <c r="M610" s="18">
        <f t="shared" si="34"/>
        <v>1.528935185185186E-2</v>
      </c>
      <c r="N610">
        <f t="shared" si="35"/>
        <v>1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326</v>
      </c>
      <c r="H611" s="9" t="s">
        <v>75</v>
      </c>
      <c r="I611" s="9" t="s">
        <v>18</v>
      </c>
      <c r="J611" s="3" t="s">
        <v>2072</v>
      </c>
      <c r="K611" s="13" t="s">
        <v>327</v>
      </c>
      <c r="L611" s="14" t="s">
        <v>328</v>
      </c>
      <c r="M611" s="18">
        <f t="shared" si="34"/>
        <v>1.3483796296296285E-2</v>
      </c>
      <c r="N611">
        <f t="shared" si="35"/>
        <v>2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329</v>
      </c>
      <c r="H612" s="9" t="s">
        <v>75</v>
      </c>
      <c r="I612" s="9" t="s">
        <v>18</v>
      </c>
      <c r="J612" s="3" t="s">
        <v>2072</v>
      </c>
      <c r="K612" s="13" t="s">
        <v>330</v>
      </c>
      <c r="L612" s="14" t="s">
        <v>331</v>
      </c>
      <c r="M612" s="18">
        <f t="shared" si="34"/>
        <v>2.4062500000000014E-2</v>
      </c>
      <c r="N612">
        <f t="shared" si="35"/>
        <v>5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332</v>
      </c>
      <c r="H613" s="9" t="s">
        <v>75</v>
      </c>
      <c r="I613" s="9" t="s">
        <v>18</v>
      </c>
      <c r="J613" s="3" t="s">
        <v>2072</v>
      </c>
      <c r="K613" s="13" t="s">
        <v>333</v>
      </c>
      <c r="L613" s="14" t="s">
        <v>334</v>
      </c>
      <c r="M613" s="18">
        <f t="shared" si="34"/>
        <v>1.4467592592592782E-2</v>
      </c>
      <c r="N613">
        <f t="shared" si="35"/>
        <v>20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773</v>
      </c>
      <c r="H614" s="9" t="s">
        <v>75</v>
      </c>
      <c r="I614" s="9" t="s">
        <v>449</v>
      </c>
      <c r="J614" s="3" t="s">
        <v>2072</v>
      </c>
      <c r="K614" s="13" t="s">
        <v>774</v>
      </c>
      <c r="L614" s="14" t="s">
        <v>775</v>
      </c>
      <c r="M614" s="18">
        <f t="shared" si="34"/>
        <v>1.6296296296296295E-2</v>
      </c>
      <c r="N614">
        <v>0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776</v>
      </c>
      <c r="H615" s="9" t="s">
        <v>75</v>
      </c>
      <c r="I615" s="9" t="s">
        <v>449</v>
      </c>
      <c r="J615" s="3" t="s">
        <v>2072</v>
      </c>
      <c r="K615" s="13" t="s">
        <v>777</v>
      </c>
      <c r="L615" s="14" t="s">
        <v>778</v>
      </c>
      <c r="M615" s="18">
        <f t="shared" si="34"/>
        <v>1.7071759259259273E-2</v>
      </c>
      <c r="N615">
        <f t="shared" si="35"/>
        <v>4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779</v>
      </c>
      <c r="H616" s="9" t="s">
        <v>75</v>
      </c>
      <c r="I616" s="9" t="s">
        <v>449</v>
      </c>
      <c r="J616" s="3" t="s">
        <v>2072</v>
      </c>
      <c r="K616" s="13" t="s">
        <v>780</v>
      </c>
      <c r="L616" s="14" t="s">
        <v>781</v>
      </c>
      <c r="M616" s="18">
        <f t="shared" si="34"/>
        <v>3.3819444444444458E-2</v>
      </c>
      <c r="N616">
        <f t="shared" si="35"/>
        <v>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782</v>
      </c>
      <c r="H617" s="9" t="s">
        <v>75</v>
      </c>
      <c r="I617" s="9" t="s">
        <v>449</v>
      </c>
      <c r="J617" s="3" t="s">
        <v>2072</v>
      </c>
      <c r="K617" s="13" t="s">
        <v>783</v>
      </c>
      <c r="L617" s="14" t="s">
        <v>784</v>
      </c>
      <c r="M617" s="18">
        <f t="shared" si="34"/>
        <v>1.3900462962962878E-2</v>
      </c>
      <c r="N617">
        <f t="shared" si="35"/>
        <v>22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1262</v>
      </c>
      <c r="H618" s="9" t="s">
        <v>75</v>
      </c>
      <c r="I618" s="9" t="s">
        <v>919</v>
      </c>
      <c r="J618" s="3" t="s">
        <v>2072</v>
      </c>
      <c r="K618" s="13" t="s">
        <v>1263</v>
      </c>
      <c r="L618" s="14" t="s">
        <v>1264</v>
      </c>
      <c r="M618" s="18">
        <f t="shared" si="34"/>
        <v>1.5763888888888883E-2</v>
      </c>
      <c r="N618">
        <f t="shared" si="35"/>
        <v>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1265</v>
      </c>
      <c r="H619" s="9" t="s">
        <v>75</v>
      </c>
      <c r="I619" s="9" t="s">
        <v>919</v>
      </c>
      <c r="J619" s="3" t="s">
        <v>2072</v>
      </c>
      <c r="K619" s="13" t="s">
        <v>1266</v>
      </c>
      <c r="L619" s="14" t="s">
        <v>1267</v>
      </c>
      <c r="M619" s="18">
        <f t="shared" si="34"/>
        <v>2.6643518518518539E-2</v>
      </c>
      <c r="N619">
        <f t="shared" si="35"/>
        <v>3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1268</v>
      </c>
      <c r="H620" s="9" t="s">
        <v>75</v>
      </c>
      <c r="I620" s="9" t="s">
        <v>919</v>
      </c>
      <c r="J620" s="3" t="s">
        <v>2072</v>
      </c>
      <c r="K620" s="13" t="s">
        <v>1269</v>
      </c>
      <c r="L620" s="14" t="s">
        <v>1270</v>
      </c>
      <c r="M620" s="18">
        <f t="shared" si="34"/>
        <v>2.1111111111111136E-2</v>
      </c>
      <c r="N620">
        <f t="shared" si="35"/>
        <v>7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1271</v>
      </c>
      <c r="H621" s="9" t="s">
        <v>75</v>
      </c>
      <c r="I621" s="9" t="s">
        <v>919</v>
      </c>
      <c r="J621" s="3" t="s">
        <v>2072</v>
      </c>
      <c r="K621" s="13" t="s">
        <v>1272</v>
      </c>
      <c r="L621" s="14" t="s">
        <v>1273</v>
      </c>
      <c r="M621" s="18">
        <f t="shared" si="34"/>
        <v>2.6631944444444444E-2</v>
      </c>
      <c r="N621">
        <f t="shared" si="35"/>
        <v>7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1274</v>
      </c>
      <c r="H622" s="9" t="s">
        <v>75</v>
      </c>
      <c r="I622" s="9" t="s">
        <v>919</v>
      </c>
      <c r="J622" s="3" t="s">
        <v>2072</v>
      </c>
      <c r="K622" s="13" t="s">
        <v>1275</v>
      </c>
      <c r="L622" s="14" t="s">
        <v>1276</v>
      </c>
      <c r="M622" s="18">
        <f t="shared" si="34"/>
        <v>1.7488425925925921E-2</v>
      </c>
      <c r="N622">
        <f t="shared" si="35"/>
        <v>12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1277</v>
      </c>
      <c r="H623" s="9" t="s">
        <v>75</v>
      </c>
      <c r="I623" s="9" t="s">
        <v>919</v>
      </c>
      <c r="J623" s="3" t="s">
        <v>2072</v>
      </c>
      <c r="K623" s="13" t="s">
        <v>1278</v>
      </c>
      <c r="L623" s="14" t="s">
        <v>1279</v>
      </c>
      <c r="M623" s="18">
        <f t="shared" si="34"/>
        <v>1.5995370370370465E-2</v>
      </c>
      <c r="N623">
        <f t="shared" si="35"/>
        <v>22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1672</v>
      </c>
      <c r="H624" s="9" t="s">
        <v>75</v>
      </c>
      <c r="I624" s="9" t="s">
        <v>1329</v>
      </c>
      <c r="J624" s="3" t="s">
        <v>2072</v>
      </c>
      <c r="K624" s="13" t="s">
        <v>1673</v>
      </c>
      <c r="L624" s="14" t="s">
        <v>1674</v>
      </c>
      <c r="M624" s="18">
        <f t="shared" si="34"/>
        <v>1.6689814814814824E-2</v>
      </c>
      <c r="N624">
        <f t="shared" si="35"/>
        <v>3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1675</v>
      </c>
      <c r="H625" s="9" t="s">
        <v>75</v>
      </c>
      <c r="I625" s="9" t="s">
        <v>1329</v>
      </c>
      <c r="J625" s="3" t="s">
        <v>2072</v>
      </c>
      <c r="K625" s="13" t="s">
        <v>1676</v>
      </c>
      <c r="L625" s="14" t="s">
        <v>1677</v>
      </c>
      <c r="M625" s="18">
        <f t="shared" si="34"/>
        <v>1.781250000000012E-2</v>
      </c>
      <c r="N625">
        <f t="shared" si="35"/>
        <v>20</v>
      </c>
    </row>
    <row r="626" spans="1:14" x14ac:dyDescent="0.25">
      <c r="A626" s="11"/>
      <c r="B626" s="12"/>
      <c r="C626" s="9" t="s">
        <v>335</v>
      </c>
      <c r="D626" s="9" t="s">
        <v>336</v>
      </c>
      <c r="E626" s="9" t="s">
        <v>336</v>
      </c>
      <c r="F626" s="9" t="s">
        <v>15</v>
      </c>
      <c r="G626" s="10" t="s">
        <v>12</v>
      </c>
      <c r="H626" s="5"/>
      <c r="I626" s="5"/>
      <c r="J626" s="6"/>
      <c r="K626" s="7"/>
      <c r="L626" s="8"/>
    </row>
    <row r="627" spans="1:14" x14ac:dyDescent="0.25">
      <c r="A627" s="11"/>
      <c r="B627" s="12"/>
      <c r="C627" s="12"/>
      <c r="D627" s="12"/>
      <c r="E627" s="12"/>
      <c r="F627" s="12"/>
      <c r="G627" s="9" t="s">
        <v>337</v>
      </c>
      <c r="H627" s="9" t="s">
        <v>75</v>
      </c>
      <c r="I627" s="9" t="s">
        <v>18</v>
      </c>
      <c r="J627" s="3" t="s">
        <v>2072</v>
      </c>
      <c r="K627" s="13" t="s">
        <v>338</v>
      </c>
      <c r="L627" s="14" t="s">
        <v>339</v>
      </c>
      <c r="M627" s="18">
        <f t="shared" si="34"/>
        <v>2.6226851851851918E-2</v>
      </c>
      <c r="N627">
        <f t="shared" si="35"/>
        <v>9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1678</v>
      </c>
      <c r="H628" s="9" t="s">
        <v>75</v>
      </c>
      <c r="I628" s="9" t="s">
        <v>1329</v>
      </c>
      <c r="J628" s="3" t="s">
        <v>2072</v>
      </c>
      <c r="K628" s="13" t="s">
        <v>1679</v>
      </c>
      <c r="L628" s="14" t="s">
        <v>1680</v>
      </c>
      <c r="M628" s="18">
        <f t="shared" si="34"/>
        <v>1.6516203703703769E-2</v>
      </c>
      <c r="N628">
        <f t="shared" si="35"/>
        <v>9</v>
      </c>
    </row>
    <row r="629" spans="1:14" x14ac:dyDescent="0.25">
      <c r="A629" s="11"/>
      <c r="B629" s="12"/>
      <c r="C629" s="9" t="s">
        <v>1925</v>
      </c>
      <c r="D629" s="9" t="s">
        <v>1926</v>
      </c>
      <c r="E629" s="9" t="s">
        <v>1926</v>
      </c>
      <c r="F629" s="9" t="s">
        <v>15</v>
      </c>
      <c r="G629" s="9" t="s">
        <v>1927</v>
      </c>
      <c r="H629" s="9" t="s">
        <v>75</v>
      </c>
      <c r="I629" s="9" t="s">
        <v>1747</v>
      </c>
      <c r="J629" s="3" t="s">
        <v>2072</v>
      </c>
      <c r="K629" s="13" t="s">
        <v>1928</v>
      </c>
      <c r="L629" s="14" t="s">
        <v>1929</v>
      </c>
      <c r="M629" s="18">
        <f t="shared" si="34"/>
        <v>2.9432870370370345E-2</v>
      </c>
      <c r="N629">
        <f t="shared" si="35"/>
        <v>12</v>
      </c>
    </row>
    <row r="630" spans="1:14" x14ac:dyDescent="0.25">
      <c r="A630" s="3" t="s">
        <v>390</v>
      </c>
      <c r="B630" s="9" t="s">
        <v>391</v>
      </c>
      <c r="C630" s="10" t="s">
        <v>12</v>
      </c>
      <c r="D630" s="5"/>
      <c r="E630" s="5"/>
      <c r="F630" s="5"/>
      <c r="G630" s="5"/>
      <c r="H630" s="5"/>
      <c r="I630" s="5"/>
      <c r="J630" s="6"/>
      <c r="K630" s="7"/>
      <c r="L630" s="8"/>
    </row>
    <row r="631" spans="1:14" x14ac:dyDescent="0.25">
      <c r="A631" s="11"/>
      <c r="B631" s="12"/>
      <c r="C631" s="9" t="s">
        <v>1681</v>
      </c>
      <c r="D631" s="9" t="s">
        <v>1682</v>
      </c>
      <c r="E631" s="9" t="s">
        <v>1682</v>
      </c>
      <c r="F631" s="9" t="s">
        <v>394</v>
      </c>
      <c r="G631" s="9" t="s">
        <v>1683</v>
      </c>
      <c r="H631" s="9" t="s">
        <v>75</v>
      </c>
      <c r="I631" s="9" t="s">
        <v>1329</v>
      </c>
      <c r="J631" s="3" t="s">
        <v>2072</v>
      </c>
      <c r="K631" s="13" t="s">
        <v>1684</v>
      </c>
      <c r="L631" s="14" t="s">
        <v>1685</v>
      </c>
      <c r="M631" s="18">
        <f t="shared" si="34"/>
        <v>1.8796296296296311E-2</v>
      </c>
      <c r="N631">
        <f t="shared" si="35"/>
        <v>19</v>
      </c>
    </row>
    <row r="632" spans="1:14" x14ac:dyDescent="0.25">
      <c r="A632" s="11"/>
      <c r="B632" s="12"/>
      <c r="C632" s="9" t="s">
        <v>857</v>
      </c>
      <c r="D632" s="9" t="s">
        <v>858</v>
      </c>
      <c r="E632" s="9" t="s">
        <v>858</v>
      </c>
      <c r="F632" s="9" t="s">
        <v>394</v>
      </c>
      <c r="G632" s="9" t="s">
        <v>859</v>
      </c>
      <c r="H632" s="9" t="s">
        <v>75</v>
      </c>
      <c r="I632" s="9" t="s">
        <v>449</v>
      </c>
      <c r="J632" s="3" t="s">
        <v>2072</v>
      </c>
      <c r="K632" s="13" t="s">
        <v>860</v>
      </c>
      <c r="L632" s="14" t="s">
        <v>861</v>
      </c>
      <c r="M632" s="18">
        <f t="shared" si="34"/>
        <v>2.981481481481485E-2</v>
      </c>
      <c r="N632">
        <f t="shared" si="35"/>
        <v>15</v>
      </c>
    </row>
    <row r="633" spans="1:14" x14ac:dyDescent="0.25">
      <c r="A633" s="11"/>
      <c r="B633" s="12"/>
      <c r="C633" s="9" t="s">
        <v>862</v>
      </c>
      <c r="D633" s="9" t="s">
        <v>863</v>
      </c>
      <c r="E633" s="9" t="s">
        <v>863</v>
      </c>
      <c r="F633" s="9" t="s">
        <v>394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864</v>
      </c>
      <c r="H634" s="9" t="s">
        <v>75</v>
      </c>
      <c r="I634" s="9" t="s">
        <v>449</v>
      </c>
      <c r="J634" s="3" t="s">
        <v>2072</v>
      </c>
      <c r="K634" s="13" t="s">
        <v>865</v>
      </c>
      <c r="L634" s="14" t="s">
        <v>866</v>
      </c>
      <c r="M634" s="18">
        <f t="shared" si="34"/>
        <v>2.4386574074074074E-2</v>
      </c>
      <c r="N634">
        <f t="shared" si="35"/>
        <v>4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1280</v>
      </c>
      <c r="H635" s="9" t="s">
        <v>75</v>
      </c>
      <c r="I635" s="9" t="s">
        <v>919</v>
      </c>
      <c r="J635" s="3" t="s">
        <v>2072</v>
      </c>
      <c r="K635" s="13" t="s">
        <v>1281</v>
      </c>
      <c r="L635" s="14" t="s">
        <v>1282</v>
      </c>
      <c r="M635" s="18">
        <f t="shared" si="34"/>
        <v>3.4467592592592577E-2</v>
      </c>
      <c r="N635">
        <f t="shared" si="35"/>
        <v>4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1686</v>
      </c>
      <c r="H636" s="9" t="s">
        <v>75</v>
      </c>
      <c r="I636" s="9" t="s">
        <v>1329</v>
      </c>
      <c r="J636" s="3" t="s">
        <v>2072</v>
      </c>
      <c r="K636" s="13" t="s">
        <v>1687</v>
      </c>
      <c r="L636" s="14" t="s">
        <v>1688</v>
      </c>
      <c r="M636" s="18">
        <f t="shared" si="34"/>
        <v>3.9849537037037086E-2</v>
      </c>
      <c r="N636">
        <f t="shared" si="35"/>
        <v>13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2068</v>
      </c>
      <c r="H637" s="9" t="s">
        <v>75</v>
      </c>
      <c r="I637" s="9" t="s">
        <v>2034</v>
      </c>
      <c r="J637" s="3" t="s">
        <v>2072</v>
      </c>
      <c r="K637" s="13" t="s">
        <v>2069</v>
      </c>
      <c r="L637" s="14" t="s">
        <v>2070</v>
      </c>
      <c r="M637" s="18">
        <f t="shared" si="34"/>
        <v>1.4710648148148209E-2</v>
      </c>
      <c r="N637">
        <f t="shared" si="35"/>
        <v>9</v>
      </c>
    </row>
    <row r="638" spans="1:14" x14ac:dyDescent="0.25">
      <c r="A638" s="11"/>
      <c r="B638" s="12"/>
      <c r="C638" s="9" t="s">
        <v>392</v>
      </c>
      <c r="D638" s="9" t="s">
        <v>393</v>
      </c>
      <c r="E638" s="9" t="s">
        <v>393</v>
      </c>
      <c r="F638" s="9" t="s">
        <v>394</v>
      </c>
      <c r="G638" s="9" t="s">
        <v>395</v>
      </c>
      <c r="H638" s="9" t="s">
        <v>75</v>
      </c>
      <c r="I638" s="9" t="s">
        <v>18</v>
      </c>
      <c r="J638" s="3" t="s">
        <v>2072</v>
      </c>
      <c r="K638" s="13" t="s">
        <v>396</v>
      </c>
      <c r="L638" s="14" t="s">
        <v>397</v>
      </c>
      <c r="M638" s="18">
        <f t="shared" si="34"/>
        <v>1.7106481481481473E-2</v>
      </c>
      <c r="N638">
        <f t="shared" si="35"/>
        <v>9</v>
      </c>
    </row>
    <row r="639" spans="1:14" x14ac:dyDescent="0.25">
      <c r="A639" s="11"/>
      <c r="B639" s="12"/>
      <c r="C639" s="9" t="s">
        <v>867</v>
      </c>
      <c r="D639" s="9" t="s">
        <v>868</v>
      </c>
      <c r="E639" s="9" t="s">
        <v>868</v>
      </c>
      <c r="F639" s="9" t="s">
        <v>394</v>
      </c>
      <c r="G639" s="10" t="s">
        <v>12</v>
      </c>
      <c r="H639" s="5"/>
      <c r="I639" s="5"/>
      <c r="J639" s="6"/>
      <c r="K639" s="7"/>
      <c r="L639" s="8"/>
    </row>
    <row r="640" spans="1:14" x14ac:dyDescent="0.25">
      <c r="A640" s="11"/>
      <c r="B640" s="12"/>
      <c r="C640" s="12"/>
      <c r="D640" s="12"/>
      <c r="E640" s="12"/>
      <c r="F640" s="12"/>
      <c r="G640" s="9" t="s">
        <v>869</v>
      </c>
      <c r="H640" s="9" t="s">
        <v>75</v>
      </c>
      <c r="I640" s="9" t="s">
        <v>449</v>
      </c>
      <c r="J640" s="3" t="s">
        <v>2072</v>
      </c>
      <c r="K640" s="13" t="s">
        <v>870</v>
      </c>
      <c r="L640" s="14" t="s">
        <v>871</v>
      </c>
      <c r="M640" s="18">
        <f t="shared" si="34"/>
        <v>1.5243055555555565E-2</v>
      </c>
      <c r="N640">
        <f t="shared" si="35"/>
        <v>2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872</v>
      </c>
      <c r="H641" s="9" t="s">
        <v>75</v>
      </c>
      <c r="I641" s="9" t="s">
        <v>449</v>
      </c>
      <c r="J641" s="3" t="s">
        <v>2072</v>
      </c>
      <c r="K641" s="13" t="s">
        <v>873</v>
      </c>
      <c r="L641" s="14" t="s">
        <v>874</v>
      </c>
      <c r="M641" s="18">
        <f t="shared" si="34"/>
        <v>1.9502314814814792E-2</v>
      </c>
      <c r="N641">
        <f t="shared" si="35"/>
        <v>7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1689</v>
      </c>
      <c r="H642" s="9" t="s">
        <v>75</v>
      </c>
      <c r="I642" s="9" t="s">
        <v>1329</v>
      </c>
      <c r="J642" s="3" t="s">
        <v>2072</v>
      </c>
      <c r="K642" s="13" t="s">
        <v>1690</v>
      </c>
      <c r="L642" s="14" t="s">
        <v>1691</v>
      </c>
      <c r="M642" s="18">
        <f t="shared" si="34"/>
        <v>1.55555555555556E-2</v>
      </c>
      <c r="N642">
        <f t="shared" si="35"/>
        <v>6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1692</v>
      </c>
      <c r="H643" s="9" t="s">
        <v>75</v>
      </c>
      <c r="I643" s="9" t="s">
        <v>1329</v>
      </c>
      <c r="J643" s="3" t="s">
        <v>2072</v>
      </c>
      <c r="K643" s="13" t="s">
        <v>1693</v>
      </c>
      <c r="L643" s="14" t="s">
        <v>1694</v>
      </c>
      <c r="M643" s="18">
        <f t="shared" ref="M643:M705" si="36">L643-K643</f>
        <v>1.5844907407407405E-2</v>
      </c>
      <c r="N643">
        <f t="shared" ref="N643:N705" si="37">HOUR(K643)</f>
        <v>7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1930</v>
      </c>
      <c r="H644" s="9" t="s">
        <v>98</v>
      </c>
      <c r="I644" s="9" t="s">
        <v>1747</v>
      </c>
      <c r="J644" s="3" t="s">
        <v>2072</v>
      </c>
      <c r="K644" s="13" t="s">
        <v>1931</v>
      </c>
      <c r="L644" s="14" t="s">
        <v>1932</v>
      </c>
      <c r="M644" s="18">
        <f t="shared" si="36"/>
        <v>1.5474537037037051E-2</v>
      </c>
      <c r="N644">
        <f t="shared" si="37"/>
        <v>6</v>
      </c>
    </row>
    <row r="645" spans="1:14" x14ac:dyDescent="0.25">
      <c r="A645" s="3" t="s">
        <v>398</v>
      </c>
      <c r="B645" s="9" t="s">
        <v>399</v>
      </c>
      <c r="C645" s="10" t="s">
        <v>12</v>
      </c>
      <c r="D645" s="5"/>
      <c r="E645" s="5"/>
      <c r="F645" s="5"/>
      <c r="G645" s="5"/>
      <c r="H645" s="5"/>
      <c r="I645" s="5"/>
      <c r="J645" s="6"/>
      <c r="K645" s="7"/>
      <c r="L645" s="8"/>
    </row>
    <row r="646" spans="1:14" x14ac:dyDescent="0.25">
      <c r="A646" s="11"/>
      <c r="B646" s="12"/>
      <c r="C646" s="9" t="s">
        <v>41</v>
      </c>
      <c r="D646" s="9" t="s">
        <v>42</v>
      </c>
      <c r="E646" s="9" t="s">
        <v>875</v>
      </c>
      <c r="F646" s="9" t="s">
        <v>15</v>
      </c>
      <c r="G646" s="9" t="s">
        <v>876</v>
      </c>
      <c r="H646" s="9" t="s">
        <v>75</v>
      </c>
      <c r="I646" s="9" t="s">
        <v>449</v>
      </c>
      <c r="J646" s="3" t="s">
        <v>2072</v>
      </c>
      <c r="K646" s="13" t="s">
        <v>877</v>
      </c>
      <c r="L646" s="14" t="s">
        <v>878</v>
      </c>
      <c r="M646" s="18">
        <f t="shared" si="36"/>
        <v>1.6412037037037031E-2</v>
      </c>
      <c r="N646">
        <f t="shared" si="37"/>
        <v>2</v>
      </c>
    </row>
    <row r="647" spans="1:14" x14ac:dyDescent="0.25">
      <c r="A647" s="11"/>
      <c r="B647" s="12"/>
      <c r="C647" s="9" t="s">
        <v>400</v>
      </c>
      <c r="D647" s="9" t="s">
        <v>401</v>
      </c>
      <c r="E647" s="9" t="s">
        <v>402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403</v>
      </c>
      <c r="H648" s="9" t="s">
        <v>75</v>
      </c>
      <c r="I648" s="9" t="s">
        <v>18</v>
      </c>
      <c r="J648" s="3" t="s">
        <v>2072</v>
      </c>
      <c r="K648" s="13" t="s">
        <v>404</v>
      </c>
      <c r="L648" s="14" t="s">
        <v>405</v>
      </c>
      <c r="M648" s="18">
        <f t="shared" si="36"/>
        <v>2.2060185185185155E-2</v>
      </c>
      <c r="N648">
        <f t="shared" si="37"/>
        <v>14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1283</v>
      </c>
      <c r="H649" s="9" t="s">
        <v>75</v>
      </c>
      <c r="I649" s="9" t="s">
        <v>919</v>
      </c>
      <c r="J649" s="3" t="s">
        <v>2072</v>
      </c>
      <c r="K649" s="13" t="s">
        <v>1284</v>
      </c>
      <c r="L649" s="14" t="s">
        <v>1285</v>
      </c>
      <c r="M649" s="18">
        <f t="shared" si="36"/>
        <v>1.7453703703703805E-2</v>
      </c>
      <c r="N649">
        <f t="shared" si="37"/>
        <v>15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1286</v>
      </c>
      <c r="H650" s="9" t="s">
        <v>75</v>
      </c>
      <c r="I650" s="9" t="s">
        <v>919</v>
      </c>
      <c r="J650" s="3" t="s">
        <v>2072</v>
      </c>
      <c r="K650" s="13" t="s">
        <v>1287</v>
      </c>
      <c r="L650" s="14" t="s">
        <v>1288</v>
      </c>
      <c r="M650" s="18">
        <f t="shared" si="36"/>
        <v>1.2673611111111094E-2</v>
      </c>
      <c r="N650">
        <f t="shared" si="37"/>
        <v>16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1695</v>
      </c>
      <c r="H651" s="9" t="s">
        <v>75</v>
      </c>
      <c r="I651" s="9" t="s">
        <v>1329</v>
      </c>
      <c r="J651" s="3" t="s">
        <v>2072</v>
      </c>
      <c r="K651" s="13" t="s">
        <v>1696</v>
      </c>
      <c r="L651" s="14" t="s">
        <v>1697</v>
      </c>
      <c r="M651" s="18">
        <f t="shared" si="36"/>
        <v>3.1886574074074026E-2</v>
      </c>
      <c r="N651">
        <f t="shared" si="37"/>
        <v>10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1698</v>
      </c>
      <c r="H652" s="9" t="s">
        <v>75</v>
      </c>
      <c r="I652" s="9" t="s">
        <v>1329</v>
      </c>
      <c r="J652" s="3" t="s">
        <v>2072</v>
      </c>
      <c r="K652" s="13" t="s">
        <v>1699</v>
      </c>
      <c r="L652" s="14" t="s">
        <v>1700</v>
      </c>
      <c r="M652" s="18">
        <f t="shared" si="36"/>
        <v>2.5879629629629641E-2</v>
      </c>
      <c r="N652">
        <f t="shared" si="37"/>
        <v>11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1701</v>
      </c>
      <c r="H653" s="9" t="s">
        <v>75</v>
      </c>
      <c r="I653" s="9" t="s">
        <v>1329</v>
      </c>
      <c r="J653" s="3" t="s">
        <v>2072</v>
      </c>
      <c r="K653" s="13" t="s">
        <v>1702</v>
      </c>
      <c r="L653" s="14" t="s">
        <v>1703</v>
      </c>
      <c r="M653" s="18">
        <f t="shared" si="36"/>
        <v>2.0486111111111094E-2</v>
      </c>
      <c r="N653">
        <f t="shared" si="37"/>
        <v>14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1933</v>
      </c>
      <c r="H654" s="9" t="s">
        <v>75</v>
      </c>
      <c r="I654" s="9" t="s">
        <v>1747</v>
      </c>
      <c r="J654" s="3" t="s">
        <v>2072</v>
      </c>
      <c r="K654" s="13" t="s">
        <v>1934</v>
      </c>
      <c r="L654" s="14" t="s">
        <v>1935</v>
      </c>
      <c r="M654" s="18">
        <f t="shared" si="36"/>
        <v>2.1122685185185175E-2</v>
      </c>
      <c r="N654">
        <f t="shared" si="37"/>
        <v>10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1936</v>
      </c>
      <c r="H655" s="9" t="s">
        <v>75</v>
      </c>
      <c r="I655" s="9" t="s">
        <v>1747</v>
      </c>
      <c r="J655" s="3" t="s">
        <v>2072</v>
      </c>
      <c r="K655" s="13" t="s">
        <v>1937</v>
      </c>
      <c r="L655" s="14" t="s">
        <v>1938</v>
      </c>
      <c r="M655" s="18">
        <f t="shared" si="36"/>
        <v>4.3287037037037013E-2</v>
      </c>
      <c r="N655">
        <f t="shared" si="37"/>
        <v>10</v>
      </c>
    </row>
    <row r="656" spans="1:14" x14ac:dyDescent="0.25">
      <c r="A656" s="11"/>
      <c r="B656" s="12"/>
      <c r="C656" s="9" t="s">
        <v>1704</v>
      </c>
      <c r="D656" s="9" t="s">
        <v>1705</v>
      </c>
      <c r="E656" s="9" t="s">
        <v>1706</v>
      </c>
      <c r="F656" s="9" t="s">
        <v>15</v>
      </c>
      <c r="G656" s="9" t="s">
        <v>1707</v>
      </c>
      <c r="H656" s="9" t="s">
        <v>75</v>
      </c>
      <c r="I656" s="9" t="s">
        <v>1329</v>
      </c>
      <c r="J656" s="3" t="s">
        <v>2072</v>
      </c>
      <c r="K656" s="13" t="s">
        <v>1708</v>
      </c>
      <c r="L656" s="14" t="s">
        <v>1709</v>
      </c>
      <c r="M656" s="18">
        <f t="shared" si="36"/>
        <v>2.8819444444444398E-2</v>
      </c>
      <c r="N656">
        <f t="shared" si="37"/>
        <v>13</v>
      </c>
    </row>
    <row r="657" spans="1:14" x14ac:dyDescent="0.25">
      <c r="A657" s="11"/>
      <c r="B657" s="12"/>
      <c r="C657" s="9" t="s">
        <v>420</v>
      </c>
      <c r="D657" s="9" t="s">
        <v>421</v>
      </c>
      <c r="E657" s="9" t="s">
        <v>421</v>
      </c>
      <c r="F657" s="9" t="s">
        <v>15</v>
      </c>
      <c r="G657" s="10" t="s">
        <v>12</v>
      </c>
      <c r="H657" s="5"/>
      <c r="I657" s="5"/>
      <c r="J657" s="6"/>
      <c r="K657" s="7"/>
      <c r="L657" s="8"/>
    </row>
    <row r="658" spans="1:14" x14ac:dyDescent="0.25">
      <c r="A658" s="11"/>
      <c r="B658" s="12"/>
      <c r="C658" s="12"/>
      <c r="D658" s="12"/>
      <c r="E658" s="12"/>
      <c r="F658" s="12"/>
      <c r="G658" s="9" t="s">
        <v>879</v>
      </c>
      <c r="H658" s="9" t="s">
        <v>75</v>
      </c>
      <c r="I658" s="9" t="s">
        <v>449</v>
      </c>
      <c r="J658" s="3" t="s">
        <v>2072</v>
      </c>
      <c r="K658" s="13" t="s">
        <v>880</v>
      </c>
      <c r="L658" s="14" t="s">
        <v>881</v>
      </c>
      <c r="M658" s="18">
        <f t="shared" si="36"/>
        <v>1.9120370370370371E-2</v>
      </c>
      <c r="N658">
        <f t="shared" si="37"/>
        <v>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1289</v>
      </c>
      <c r="H659" s="9" t="s">
        <v>75</v>
      </c>
      <c r="I659" s="9" t="s">
        <v>919</v>
      </c>
      <c r="J659" s="3" t="s">
        <v>2072</v>
      </c>
      <c r="K659" s="13" t="s">
        <v>1290</v>
      </c>
      <c r="L659" s="14" t="s">
        <v>1291</v>
      </c>
      <c r="M659" s="18">
        <f t="shared" si="36"/>
        <v>2.1388888888888902E-2</v>
      </c>
      <c r="N659">
        <f t="shared" si="37"/>
        <v>4</v>
      </c>
    </row>
    <row r="660" spans="1:14" x14ac:dyDescent="0.25">
      <c r="A660" s="11"/>
      <c r="B660" s="12"/>
      <c r="C660" s="9" t="s">
        <v>406</v>
      </c>
      <c r="D660" s="9" t="s">
        <v>407</v>
      </c>
      <c r="E660" s="9" t="s">
        <v>408</v>
      </c>
      <c r="F660" s="9" t="s">
        <v>15</v>
      </c>
      <c r="G660" s="10" t="s">
        <v>12</v>
      </c>
      <c r="H660" s="5"/>
      <c r="I660" s="5"/>
      <c r="J660" s="6"/>
      <c r="K660" s="7"/>
      <c r="L660" s="8"/>
    </row>
    <row r="661" spans="1:14" x14ac:dyDescent="0.25">
      <c r="A661" s="11"/>
      <c r="B661" s="12"/>
      <c r="C661" s="12"/>
      <c r="D661" s="12"/>
      <c r="E661" s="12"/>
      <c r="F661" s="12"/>
      <c r="G661" s="9" t="s">
        <v>409</v>
      </c>
      <c r="H661" s="9" t="s">
        <v>75</v>
      </c>
      <c r="I661" s="9" t="s">
        <v>18</v>
      </c>
      <c r="J661" s="3" t="s">
        <v>2072</v>
      </c>
      <c r="K661" s="13" t="s">
        <v>410</v>
      </c>
      <c r="L661" s="14" t="s">
        <v>411</v>
      </c>
      <c r="M661" s="18">
        <f t="shared" si="36"/>
        <v>2.0254629629629636E-2</v>
      </c>
      <c r="N661">
        <f t="shared" si="37"/>
        <v>2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882</v>
      </c>
      <c r="H662" s="9" t="s">
        <v>75</v>
      </c>
      <c r="I662" s="9" t="s">
        <v>449</v>
      </c>
      <c r="J662" s="3" t="s">
        <v>2072</v>
      </c>
      <c r="K662" s="13" t="s">
        <v>883</v>
      </c>
      <c r="L662" s="14" t="s">
        <v>884</v>
      </c>
      <c r="M662" s="18">
        <f t="shared" si="36"/>
        <v>2.4131944444444442E-2</v>
      </c>
      <c r="N662">
        <f t="shared" si="37"/>
        <v>2</v>
      </c>
    </row>
    <row r="663" spans="1:14" x14ac:dyDescent="0.25">
      <c r="A663" s="11"/>
      <c r="B663" s="12"/>
      <c r="C663" s="9" t="s">
        <v>1292</v>
      </c>
      <c r="D663" s="9" t="s">
        <v>1293</v>
      </c>
      <c r="E663" s="9" t="s">
        <v>1294</v>
      </c>
      <c r="F663" s="9" t="s">
        <v>15</v>
      </c>
      <c r="G663" s="9" t="s">
        <v>1295</v>
      </c>
      <c r="H663" s="9" t="s">
        <v>75</v>
      </c>
      <c r="I663" s="9" t="s">
        <v>919</v>
      </c>
      <c r="J663" s="3" t="s">
        <v>2072</v>
      </c>
      <c r="K663" s="13" t="s">
        <v>1296</v>
      </c>
      <c r="L663" s="14" t="s">
        <v>1297</v>
      </c>
      <c r="M663" s="18">
        <f t="shared" si="36"/>
        <v>2.6782407407407394E-2</v>
      </c>
      <c r="N663">
        <f t="shared" si="37"/>
        <v>5</v>
      </c>
    </row>
    <row r="664" spans="1:14" x14ac:dyDescent="0.25">
      <c r="A664" s="11"/>
      <c r="B664" s="12"/>
      <c r="C664" s="9" t="s">
        <v>1710</v>
      </c>
      <c r="D664" s="9" t="s">
        <v>1711</v>
      </c>
      <c r="E664" s="9" t="s">
        <v>1712</v>
      </c>
      <c r="F664" s="9" t="s">
        <v>15</v>
      </c>
      <c r="G664" s="9" t="s">
        <v>1713</v>
      </c>
      <c r="H664" s="9" t="s">
        <v>75</v>
      </c>
      <c r="I664" s="9" t="s">
        <v>1329</v>
      </c>
      <c r="J664" s="3" t="s">
        <v>2072</v>
      </c>
      <c r="K664" s="13" t="s">
        <v>1714</v>
      </c>
      <c r="L664" s="14" t="s">
        <v>1715</v>
      </c>
      <c r="M664" s="18">
        <f t="shared" si="36"/>
        <v>1.5555555555555656E-2</v>
      </c>
      <c r="N664">
        <f t="shared" si="37"/>
        <v>17</v>
      </c>
    </row>
    <row r="665" spans="1:14" x14ac:dyDescent="0.25">
      <c r="A665" s="11"/>
      <c r="B665" s="12"/>
      <c r="C665" s="9" t="s">
        <v>1298</v>
      </c>
      <c r="D665" s="9" t="s">
        <v>1299</v>
      </c>
      <c r="E665" s="9" t="s">
        <v>1300</v>
      </c>
      <c r="F665" s="9" t="s">
        <v>15</v>
      </c>
      <c r="G665" s="10" t="s">
        <v>12</v>
      </c>
      <c r="H665" s="5"/>
      <c r="I665" s="5"/>
      <c r="J665" s="6"/>
      <c r="K665" s="7"/>
      <c r="L665" s="8"/>
    </row>
    <row r="666" spans="1:14" x14ac:dyDescent="0.25">
      <c r="A666" s="11"/>
      <c r="B666" s="12"/>
      <c r="C666" s="12"/>
      <c r="D666" s="12"/>
      <c r="E666" s="12"/>
      <c r="F666" s="12"/>
      <c r="G666" s="9" t="s">
        <v>1301</v>
      </c>
      <c r="H666" s="9" t="s">
        <v>75</v>
      </c>
      <c r="I666" s="9" t="s">
        <v>919</v>
      </c>
      <c r="J666" s="3" t="s">
        <v>2072</v>
      </c>
      <c r="K666" s="13" t="s">
        <v>1302</v>
      </c>
      <c r="L666" s="14" t="s">
        <v>1303</v>
      </c>
      <c r="M666" s="18">
        <f t="shared" si="36"/>
        <v>2.835648148148151E-2</v>
      </c>
      <c r="N666">
        <f t="shared" si="37"/>
        <v>7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1716</v>
      </c>
      <c r="H667" s="9" t="s">
        <v>75</v>
      </c>
      <c r="I667" s="9" t="s">
        <v>1329</v>
      </c>
      <c r="J667" s="3" t="s">
        <v>2072</v>
      </c>
      <c r="K667" s="13" t="s">
        <v>1717</v>
      </c>
      <c r="L667" s="14" t="s">
        <v>1718</v>
      </c>
      <c r="M667" s="18">
        <f t="shared" si="36"/>
        <v>1.447916666666671E-2</v>
      </c>
      <c r="N667">
        <f t="shared" si="37"/>
        <v>7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1939</v>
      </c>
      <c r="H668" s="9" t="s">
        <v>75</v>
      </c>
      <c r="I668" s="9" t="s">
        <v>1747</v>
      </c>
      <c r="J668" s="3" t="s">
        <v>2072</v>
      </c>
      <c r="K668" s="13" t="s">
        <v>1940</v>
      </c>
      <c r="L668" s="14" t="s">
        <v>1941</v>
      </c>
      <c r="M668" s="18">
        <f t="shared" si="36"/>
        <v>1.7916666666666636E-2</v>
      </c>
      <c r="N668">
        <f t="shared" si="37"/>
        <v>6</v>
      </c>
    </row>
    <row r="669" spans="1:14" x14ac:dyDescent="0.25">
      <c r="A669" s="11"/>
      <c r="B669" s="12"/>
      <c r="C669" s="9" t="s">
        <v>412</v>
      </c>
      <c r="D669" s="9" t="s">
        <v>413</v>
      </c>
      <c r="E669" s="9" t="s">
        <v>414</v>
      </c>
      <c r="F669" s="9" t="s">
        <v>15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415</v>
      </c>
      <c r="H670" s="9" t="s">
        <v>75</v>
      </c>
      <c r="I670" s="9" t="s">
        <v>18</v>
      </c>
      <c r="J670" s="3" t="s">
        <v>2072</v>
      </c>
      <c r="K670" s="13" t="s">
        <v>416</v>
      </c>
      <c r="L670" s="14" t="s">
        <v>417</v>
      </c>
      <c r="M670" s="18">
        <f t="shared" si="36"/>
        <v>1.6770833333333401E-2</v>
      </c>
      <c r="N670">
        <f t="shared" si="37"/>
        <v>17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885</v>
      </c>
      <c r="H671" s="9" t="s">
        <v>75</v>
      </c>
      <c r="I671" s="9" t="s">
        <v>449</v>
      </c>
      <c r="J671" s="3" t="s">
        <v>2072</v>
      </c>
      <c r="K671" s="13" t="s">
        <v>886</v>
      </c>
      <c r="L671" s="14" t="s">
        <v>887</v>
      </c>
      <c r="M671" s="18">
        <f t="shared" si="36"/>
        <v>1.3437499999999991E-2</v>
      </c>
      <c r="N671">
        <f t="shared" si="37"/>
        <v>6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1304</v>
      </c>
      <c r="H672" s="9" t="s">
        <v>75</v>
      </c>
      <c r="I672" s="9" t="s">
        <v>919</v>
      </c>
      <c r="J672" s="3" t="s">
        <v>2072</v>
      </c>
      <c r="K672" s="13" t="s">
        <v>1305</v>
      </c>
      <c r="L672" s="14" t="s">
        <v>1306</v>
      </c>
      <c r="M672" s="18">
        <f t="shared" si="36"/>
        <v>2.4131944444444553E-2</v>
      </c>
      <c r="N672">
        <f t="shared" si="37"/>
        <v>16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1719</v>
      </c>
      <c r="H673" s="9" t="s">
        <v>75</v>
      </c>
      <c r="I673" s="9" t="s">
        <v>1329</v>
      </c>
      <c r="J673" s="3" t="s">
        <v>2072</v>
      </c>
      <c r="K673" s="13" t="s">
        <v>1720</v>
      </c>
      <c r="L673" s="14" t="s">
        <v>1721</v>
      </c>
      <c r="M673" s="18">
        <f t="shared" si="36"/>
        <v>1.5011574074074052E-2</v>
      </c>
      <c r="N673">
        <f t="shared" si="37"/>
        <v>13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1722</v>
      </c>
      <c r="H674" s="9" t="s">
        <v>75</v>
      </c>
      <c r="I674" s="9" t="s">
        <v>1329</v>
      </c>
      <c r="J674" s="3" t="s">
        <v>2072</v>
      </c>
      <c r="K674" s="13" t="s">
        <v>1723</v>
      </c>
      <c r="L674" s="14" t="s">
        <v>1724</v>
      </c>
      <c r="M674" s="18">
        <f t="shared" si="36"/>
        <v>1.1909722222222197E-2</v>
      </c>
      <c r="N674">
        <f t="shared" si="37"/>
        <v>16</v>
      </c>
    </row>
    <row r="675" spans="1:14" x14ac:dyDescent="0.25">
      <c r="A675" s="11"/>
      <c r="B675" s="12"/>
      <c r="C675" s="9" t="s">
        <v>900</v>
      </c>
      <c r="D675" s="9" t="s">
        <v>901</v>
      </c>
      <c r="E675" s="9" t="s">
        <v>902</v>
      </c>
      <c r="F675" s="9" t="s">
        <v>15</v>
      </c>
      <c r="G675" s="9" t="s">
        <v>1942</v>
      </c>
      <c r="H675" s="9" t="s">
        <v>75</v>
      </c>
      <c r="I675" s="9" t="s">
        <v>1747</v>
      </c>
      <c r="J675" s="3" t="s">
        <v>2072</v>
      </c>
      <c r="K675" s="13" t="s">
        <v>1943</v>
      </c>
      <c r="L675" s="14" t="s">
        <v>1944</v>
      </c>
      <c r="M675" s="18">
        <f t="shared" si="36"/>
        <v>1.8344907407407407E-2</v>
      </c>
      <c r="N675">
        <f t="shared" si="37"/>
        <v>11</v>
      </c>
    </row>
    <row r="676" spans="1:14" x14ac:dyDescent="0.25">
      <c r="A676" s="11"/>
      <c r="B676" s="12"/>
      <c r="C676" s="9" t="s">
        <v>437</v>
      </c>
      <c r="D676" s="9" t="s">
        <v>438</v>
      </c>
      <c r="E676" s="9" t="s">
        <v>439</v>
      </c>
      <c r="F676" s="9" t="s">
        <v>15</v>
      </c>
      <c r="G676" s="10" t="s">
        <v>12</v>
      </c>
      <c r="H676" s="5"/>
      <c r="I676" s="5"/>
      <c r="J676" s="6"/>
      <c r="K676" s="7"/>
      <c r="L676" s="8"/>
    </row>
    <row r="677" spans="1:14" x14ac:dyDescent="0.25">
      <c r="A677" s="11"/>
      <c r="B677" s="12"/>
      <c r="C677" s="12"/>
      <c r="D677" s="12"/>
      <c r="E677" s="12"/>
      <c r="F677" s="12"/>
      <c r="G677" s="9" t="s">
        <v>1307</v>
      </c>
      <c r="H677" s="9" t="s">
        <v>75</v>
      </c>
      <c r="I677" s="9" t="s">
        <v>919</v>
      </c>
      <c r="J677" s="3" t="s">
        <v>2072</v>
      </c>
      <c r="K677" s="13" t="s">
        <v>1308</v>
      </c>
      <c r="L677" s="14" t="s">
        <v>1309</v>
      </c>
      <c r="M677" s="18">
        <f t="shared" si="36"/>
        <v>1.9432870370370448E-2</v>
      </c>
      <c r="N677">
        <f t="shared" si="37"/>
        <v>13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1945</v>
      </c>
      <c r="H678" s="9" t="s">
        <v>75</v>
      </c>
      <c r="I678" s="9" t="s">
        <v>1747</v>
      </c>
      <c r="J678" s="3" t="s">
        <v>2072</v>
      </c>
      <c r="K678" s="13" t="s">
        <v>1946</v>
      </c>
      <c r="L678" s="14" t="s">
        <v>1947</v>
      </c>
      <c r="M678" s="18">
        <f t="shared" si="36"/>
        <v>1.8437499999999996E-2</v>
      </c>
      <c r="N678">
        <f t="shared" si="37"/>
        <v>13</v>
      </c>
    </row>
    <row r="679" spans="1:14" x14ac:dyDescent="0.25">
      <c r="A679" s="3" t="s">
        <v>418</v>
      </c>
      <c r="B679" s="9" t="s">
        <v>419</v>
      </c>
      <c r="C679" s="10" t="s">
        <v>12</v>
      </c>
      <c r="D679" s="5"/>
      <c r="E679" s="5"/>
      <c r="F679" s="5"/>
      <c r="G679" s="5"/>
      <c r="H679" s="5"/>
      <c r="I679" s="5"/>
      <c r="J679" s="6"/>
      <c r="K679" s="7"/>
      <c r="L679" s="8"/>
    </row>
    <row r="680" spans="1:14" x14ac:dyDescent="0.25">
      <c r="A680" s="11"/>
      <c r="B680" s="12"/>
      <c r="C680" s="9" t="s">
        <v>400</v>
      </c>
      <c r="D680" s="9" t="s">
        <v>401</v>
      </c>
      <c r="E680" s="9" t="s">
        <v>402</v>
      </c>
      <c r="F680" s="9" t="s">
        <v>15</v>
      </c>
      <c r="G680" s="10" t="s">
        <v>12</v>
      </c>
      <c r="H680" s="5"/>
      <c r="I680" s="5"/>
      <c r="J680" s="6"/>
      <c r="K680" s="7"/>
      <c r="L680" s="8"/>
    </row>
    <row r="681" spans="1:14" x14ac:dyDescent="0.25">
      <c r="A681" s="11"/>
      <c r="B681" s="12"/>
      <c r="C681" s="12"/>
      <c r="D681" s="12"/>
      <c r="E681" s="12"/>
      <c r="F681" s="12"/>
      <c r="G681" s="9" t="s">
        <v>1948</v>
      </c>
      <c r="H681" s="9" t="s">
        <v>17</v>
      </c>
      <c r="I681" s="9" t="s">
        <v>1747</v>
      </c>
      <c r="J681" s="3" t="s">
        <v>2072</v>
      </c>
      <c r="K681" s="13" t="s">
        <v>1949</v>
      </c>
      <c r="L681" s="14" t="s">
        <v>1950</v>
      </c>
      <c r="M681" s="18">
        <f t="shared" si="36"/>
        <v>3.1226851851851867E-2</v>
      </c>
      <c r="N681">
        <f t="shared" si="37"/>
        <v>7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1951</v>
      </c>
      <c r="H682" s="9" t="s">
        <v>17</v>
      </c>
      <c r="I682" s="9" t="s">
        <v>1747</v>
      </c>
      <c r="J682" s="3" t="s">
        <v>2072</v>
      </c>
      <c r="K682" s="13" t="s">
        <v>1952</v>
      </c>
      <c r="L682" s="14" t="s">
        <v>1953</v>
      </c>
      <c r="M682" s="18">
        <f t="shared" si="36"/>
        <v>2.3796296296296315E-2</v>
      </c>
      <c r="N682">
        <f t="shared" si="37"/>
        <v>12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1954</v>
      </c>
      <c r="H683" s="9" t="s">
        <v>17</v>
      </c>
      <c r="I683" s="9" t="s">
        <v>1747</v>
      </c>
      <c r="J683" s="3" t="s">
        <v>2072</v>
      </c>
      <c r="K683" s="13" t="s">
        <v>1955</v>
      </c>
      <c r="L683" s="14" t="s">
        <v>1956</v>
      </c>
      <c r="M683" s="18">
        <f t="shared" si="36"/>
        <v>2.0868055555555487E-2</v>
      </c>
      <c r="N683">
        <f t="shared" si="37"/>
        <v>13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1957</v>
      </c>
      <c r="H684" s="9" t="s">
        <v>17</v>
      </c>
      <c r="I684" s="9" t="s">
        <v>1747</v>
      </c>
      <c r="J684" s="3" t="s">
        <v>2072</v>
      </c>
      <c r="K684" s="13" t="s">
        <v>1958</v>
      </c>
      <c r="L684" s="14" t="s">
        <v>1959</v>
      </c>
      <c r="M684" s="18">
        <f t="shared" si="36"/>
        <v>1.736111111111116E-2</v>
      </c>
      <c r="N684">
        <f t="shared" si="37"/>
        <v>15</v>
      </c>
    </row>
    <row r="685" spans="1:14" x14ac:dyDescent="0.25">
      <c r="A685" s="11"/>
      <c r="B685" s="12"/>
      <c r="C685" s="9" t="s">
        <v>420</v>
      </c>
      <c r="D685" s="9" t="s">
        <v>421</v>
      </c>
      <c r="E685" s="9" t="s">
        <v>421</v>
      </c>
      <c r="F685" s="9" t="s">
        <v>15</v>
      </c>
      <c r="G685" s="10" t="s">
        <v>12</v>
      </c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12"/>
      <c r="F686" s="12"/>
      <c r="G686" s="9" t="s">
        <v>422</v>
      </c>
      <c r="H686" s="9" t="s">
        <v>17</v>
      </c>
      <c r="I686" s="9" t="s">
        <v>18</v>
      </c>
      <c r="J686" s="3" t="s">
        <v>2072</v>
      </c>
      <c r="K686" s="13" t="s">
        <v>423</v>
      </c>
      <c r="L686" s="14" t="s">
        <v>424</v>
      </c>
      <c r="M686" s="18">
        <f t="shared" si="36"/>
        <v>2.0474537037037055E-2</v>
      </c>
      <c r="N686">
        <f t="shared" si="37"/>
        <v>4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425</v>
      </c>
      <c r="H687" s="9" t="s">
        <v>17</v>
      </c>
      <c r="I687" s="9" t="s">
        <v>18</v>
      </c>
      <c r="J687" s="3" t="s">
        <v>2072</v>
      </c>
      <c r="K687" s="13" t="s">
        <v>426</v>
      </c>
      <c r="L687" s="14" t="s">
        <v>427</v>
      </c>
      <c r="M687" s="18">
        <f t="shared" si="36"/>
        <v>1.751157407407411E-2</v>
      </c>
      <c r="N687">
        <f t="shared" si="37"/>
        <v>10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428</v>
      </c>
      <c r="H688" s="9" t="s">
        <v>17</v>
      </c>
      <c r="I688" s="9" t="s">
        <v>18</v>
      </c>
      <c r="J688" s="3" t="s">
        <v>2072</v>
      </c>
      <c r="K688" s="13" t="s">
        <v>429</v>
      </c>
      <c r="L688" s="14" t="s">
        <v>430</v>
      </c>
      <c r="M688" s="18">
        <f t="shared" si="36"/>
        <v>5.6076388888888884E-2</v>
      </c>
      <c r="N688">
        <f t="shared" si="37"/>
        <v>12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1310</v>
      </c>
      <c r="H689" s="9" t="s">
        <v>17</v>
      </c>
      <c r="I689" s="9" t="s">
        <v>919</v>
      </c>
      <c r="J689" s="3" t="s">
        <v>2072</v>
      </c>
      <c r="K689" s="13" t="s">
        <v>1311</v>
      </c>
      <c r="L689" s="14" t="s">
        <v>1312</v>
      </c>
      <c r="M689" s="18">
        <f t="shared" si="36"/>
        <v>1.8495370370370301E-2</v>
      </c>
      <c r="N689">
        <f t="shared" si="37"/>
        <v>16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1725</v>
      </c>
      <c r="H690" s="9" t="s">
        <v>17</v>
      </c>
      <c r="I690" s="9" t="s">
        <v>1329</v>
      </c>
      <c r="J690" s="3" t="s">
        <v>2072</v>
      </c>
      <c r="K690" s="13" t="s">
        <v>1726</v>
      </c>
      <c r="L690" s="14" t="s">
        <v>1727</v>
      </c>
      <c r="M690" s="18">
        <f t="shared" si="36"/>
        <v>1.2569444444444411E-2</v>
      </c>
      <c r="N690">
        <f t="shared" si="37"/>
        <v>10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1960</v>
      </c>
      <c r="H691" s="9" t="s">
        <v>17</v>
      </c>
      <c r="I691" s="9" t="s">
        <v>1747</v>
      </c>
      <c r="J691" s="3" t="s">
        <v>2072</v>
      </c>
      <c r="K691" s="13" t="s">
        <v>1961</v>
      </c>
      <c r="L691" s="14" t="s">
        <v>1962</v>
      </c>
      <c r="M691" s="18">
        <f t="shared" si="36"/>
        <v>1.2905092592592649E-2</v>
      </c>
      <c r="N691">
        <f t="shared" si="37"/>
        <v>18</v>
      </c>
    </row>
    <row r="692" spans="1:14" x14ac:dyDescent="0.25">
      <c r="A692" s="11"/>
      <c r="B692" s="12"/>
      <c r="C692" s="9" t="s">
        <v>888</v>
      </c>
      <c r="D692" s="9" t="s">
        <v>889</v>
      </c>
      <c r="E692" s="9" t="s">
        <v>890</v>
      </c>
      <c r="F692" s="9" t="s">
        <v>15</v>
      </c>
      <c r="G692" s="10" t="s">
        <v>12</v>
      </c>
      <c r="H692" s="5"/>
      <c r="I692" s="5"/>
      <c r="J692" s="6"/>
      <c r="K692" s="7"/>
      <c r="L692" s="8"/>
    </row>
    <row r="693" spans="1:14" x14ac:dyDescent="0.25">
      <c r="A693" s="11"/>
      <c r="B693" s="12"/>
      <c r="C693" s="12"/>
      <c r="D693" s="12"/>
      <c r="E693" s="12"/>
      <c r="F693" s="12"/>
      <c r="G693" s="9" t="s">
        <v>891</v>
      </c>
      <c r="H693" s="9" t="s">
        <v>17</v>
      </c>
      <c r="I693" s="9" t="s">
        <v>449</v>
      </c>
      <c r="J693" s="3" t="s">
        <v>2072</v>
      </c>
      <c r="K693" s="13" t="s">
        <v>892</v>
      </c>
      <c r="L693" s="14" t="s">
        <v>893</v>
      </c>
      <c r="M693" s="18">
        <f t="shared" si="36"/>
        <v>1.3136574074074092E-2</v>
      </c>
      <c r="N693">
        <f t="shared" si="37"/>
        <v>5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894</v>
      </c>
      <c r="H694" s="9" t="s">
        <v>17</v>
      </c>
      <c r="I694" s="9" t="s">
        <v>449</v>
      </c>
      <c r="J694" s="3" t="s">
        <v>2072</v>
      </c>
      <c r="K694" s="13" t="s">
        <v>895</v>
      </c>
      <c r="L694" s="14" t="s">
        <v>896</v>
      </c>
      <c r="M694" s="18">
        <f t="shared" si="36"/>
        <v>2.6817129629629621E-2</v>
      </c>
      <c r="N694">
        <f t="shared" si="37"/>
        <v>5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1313</v>
      </c>
      <c r="H695" s="9" t="s">
        <v>17</v>
      </c>
      <c r="I695" s="9" t="s">
        <v>919</v>
      </c>
      <c r="J695" s="3" t="s">
        <v>2072</v>
      </c>
      <c r="K695" s="13" t="s">
        <v>1314</v>
      </c>
      <c r="L695" s="14" t="s">
        <v>1315</v>
      </c>
      <c r="M695" s="18">
        <f t="shared" si="36"/>
        <v>2.3287037037037023E-2</v>
      </c>
      <c r="N695">
        <f t="shared" si="37"/>
        <v>5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1316</v>
      </c>
      <c r="H696" s="9" t="s">
        <v>17</v>
      </c>
      <c r="I696" s="9" t="s">
        <v>919</v>
      </c>
      <c r="J696" s="3" t="s">
        <v>2072</v>
      </c>
      <c r="K696" s="13" t="s">
        <v>1317</v>
      </c>
      <c r="L696" s="14" t="s">
        <v>1318</v>
      </c>
      <c r="M696" s="18">
        <f t="shared" si="36"/>
        <v>1.8587962962962973E-2</v>
      </c>
      <c r="N696">
        <f t="shared" si="37"/>
        <v>5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1728</v>
      </c>
      <c r="H697" s="9" t="s">
        <v>17</v>
      </c>
      <c r="I697" s="9" t="s">
        <v>1329</v>
      </c>
      <c r="J697" s="3" t="s">
        <v>2072</v>
      </c>
      <c r="K697" s="13" t="s">
        <v>1729</v>
      </c>
      <c r="L697" s="14" t="s">
        <v>1730</v>
      </c>
      <c r="M697" s="18">
        <f t="shared" si="36"/>
        <v>3.5601851851851885E-2</v>
      </c>
      <c r="N697">
        <f t="shared" si="37"/>
        <v>5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1963</v>
      </c>
      <c r="H698" s="9" t="s">
        <v>17</v>
      </c>
      <c r="I698" s="9" t="s">
        <v>1747</v>
      </c>
      <c r="J698" s="3" t="s">
        <v>2072</v>
      </c>
      <c r="K698" s="13" t="s">
        <v>1964</v>
      </c>
      <c r="L698" s="14" t="s">
        <v>1965</v>
      </c>
      <c r="M698" s="18">
        <f t="shared" si="36"/>
        <v>1.7604166666666643E-2</v>
      </c>
      <c r="N698">
        <f t="shared" si="37"/>
        <v>5</v>
      </c>
    </row>
    <row r="699" spans="1:14" x14ac:dyDescent="0.25">
      <c r="A699" s="11"/>
      <c r="B699" s="12"/>
      <c r="C699" s="9" t="s">
        <v>412</v>
      </c>
      <c r="D699" s="9" t="s">
        <v>413</v>
      </c>
      <c r="E699" s="9" t="s">
        <v>414</v>
      </c>
      <c r="F699" s="9" t="s">
        <v>15</v>
      </c>
      <c r="G699" s="10" t="s">
        <v>12</v>
      </c>
      <c r="H699" s="5"/>
      <c r="I699" s="5"/>
      <c r="J699" s="6"/>
      <c r="K699" s="7"/>
      <c r="L699" s="8"/>
    </row>
    <row r="700" spans="1:14" x14ac:dyDescent="0.25">
      <c r="A700" s="11"/>
      <c r="B700" s="12"/>
      <c r="C700" s="12"/>
      <c r="D700" s="12"/>
      <c r="E700" s="12"/>
      <c r="F700" s="12"/>
      <c r="G700" s="9" t="s">
        <v>431</v>
      </c>
      <c r="H700" s="9" t="s">
        <v>17</v>
      </c>
      <c r="I700" s="9" t="s">
        <v>18</v>
      </c>
      <c r="J700" s="3" t="s">
        <v>2072</v>
      </c>
      <c r="K700" s="13" t="s">
        <v>432</v>
      </c>
      <c r="L700" s="14" t="s">
        <v>433</v>
      </c>
      <c r="M700" s="18">
        <f t="shared" si="36"/>
        <v>3.3159722222222243E-2</v>
      </c>
      <c r="N700">
        <f t="shared" si="37"/>
        <v>11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434</v>
      </c>
      <c r="H701" s="9" t="s">
        <v>17</v>
      </c>
      <c r="I701" s="9" t="s">
        <v>18</v>
      </c>
      <c r="J701" s="3" t="s">
        <v>2072</v>
      </c>
      <c r="K701" s="13" t="s">
        <v>435</v>
      </c>
      <c r="L701" s="14" t="s">
        <v>436</v>
      </c>
      <c r="M701" s="18">
        <f t="shared" si="36"/>
        <v>2.907407407407403E-2</v>
      </c>
      <c r="N701">
        <f t="shared" si="37"/>
        <v>13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897</v>
      </c>
      <c r="H702" s="9" t="s">
        <v>17</v>
      </c>
      <c r="I702" s="9" t="s">
        <v>449</v>
      </c>
      <c r="J702" s="3" t="s">
        <v>2072</v>
      </c>
      <c r="K702" s="13" t="s">
        <v>898</v>
      </c>
      <c r="L702" s="14" t="s">
        <v>899</v>
      </c>
      <c r="M702" s="18">
        <f t="shared" si="36"/>
        <v>3.3310185185185248E-2</v>
      </c>
      <c r="N702">
        <f t="shared" si="37"/>
        <v>16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1966</v>
      </c>
      <c r="H703" s="9" t="s">
        <v>17</v>
      </c>
      <c r="I703" s="9" t="s">
        <v>1747</v>
      </c>
      <c r="J703" s="3" t="s">
        <v>2072</v>
      </c>
      <c r="K703" s="13" t="s">
        <v>1967</v>
      </c>
      <c r="L703" s="14" t="s">
        <v>1968</v>
      </c>
      <c r="M703" s="18">
        <f t="shared" si="36"/>
        <v>1.3090277777777715E-2</v>
      </c>
      <c r="N703">
        <f t="shared" si="37"/>
        <v>11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1969</v>
      </c>
      <c r="H704" s="9" t="s">
        <v>17</v>
      </c>
      <c r="I704" s="9" t="s">
        <v>1747</v>
      </c>
      <c r="J704" s="3" t="s">
        <v>2072</v>
      </c>
      <c r="K704" s="13" t="s">
        <v>1970</v>
      </c>
      <c r="L704" s="14" t="s">
        <v>1754</v>
      </c>
      <c r="M704" s="18">
        <f t="shared" si="36"/>
        <v>1.6724537037037024E-2</v>
      </c>
      <c r="N704">
        <f t="shared" si="37"/>
        <v>12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1971</v>
      </c>
      <c r="H705" s="9" t="s">
        <v>17</v>
      </c>
      <c r="I705" s="9" t="s">
        <v>1747</v>
      </c>
      <c r="J705" s="3" t="s">
        <v>2072</v>
      </c>
      <c r="K705" s="13" t="s">
        <v>1972</v>
      </c>
      <c r="L705" s="14" t="s">
        <v>1973</v>
      </c>
      <c r="M705" s="18">
        <f t="shared" si="36"/>
        <v>1.3194444444444509E-2</v>
      </c>
      <c r="N705">
        <f t="shared" si="37"/>
        <v>14</v>
      </c>
    </row>
    <row r="706" spans="1:14" x14ac:dyDescent="0.25">
      <c r="A706" s="11"/>
      <c r="B706" s="12"/>
      <c r="C706" s="9" t="s">
        <v>900</v>
      </c>
      <c r="D706" s="9" t="s">
        <v>901</v>
      </c>
      <c r="E706" s="9" t="s">
        <v>902</v>
      </c>
      <c r="F706" s="9" t="s">
        <v>15</v>
      </c>
      <c r="G706" s="10" t="s">
        <v>12</v>
      </c>
      <c r="H706" s="5"/>
      <c r="I706" s="5"/>
      <c r="J706" s="6"/>
      <c r="K706" s="7"/>
      <c r="L706" s="8"/>
    </row>
    <row r="707" spans="1:14" x14ac:dyDescent="0.25">
      <c r="A707" s="11"/>
      <c r="B707" s="12"/>
      <c r="C707" s="12"/>
      <c r="D707" s="12"/>
      <c r="E707" s="12"/>
      <c r="F707" s="12"/>
      <c r="G707" s="9" t="s">
        <v>903</v>
      </c>
      <c r="H707" s="9" t="s">
        <v>17</v>
      </c>
      <c r="I707" s="9" t="s">
        <v>449</v>
      </c>
      <c r="J707" s="3" t="s">
        <v>2072</v>
      </c>
      <c r="K707" s="13" t="s">
        <v>904</v>
      </c>
      <c r="L707" s="14" t="s">
        <v>905</v>
      </c>
      <c r="M707" s="18">
        <f t="shared" ref="M707:M726" si="38">L707-K707</f>
        <v>2.3530092592592644E-2</v>
      </c>
      <c r="N707">
        <f t="shared" ref="N707:N726" si="39">HOUR(K707)</f>
        <v>15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1731</v>
      </c>
      <c r="H708" s="9" t="s">
        <v>17</v>
      </c>
      <c r="I708" s="9" t="s">
        <v>1329</v>
      </c>
      <c r="J708" s="3" t="s">
        <v>2072</v>
      </c>
      <c r="K708" s="13" t="s">
        <v>1732</v>
      </c>
      <c r="L708" s="14" t="s">
        <v>1733</v>
      </c>
      <c r="M708" s="18">
        <f t="shared" si="38"/>
        <v>1.9201388888888893E-2</v>
      </c>
      <c r="N708">
        <f t="shared" si="39"/>
        <v>8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1734</v>
      </c>
      <c r="H709" s="9" t="s">
        <v>17</v>
      </c>
      <c r="I709" s="9" t="s">
        <v>1329</v>
      </c>
      <c r="J709" s="3" t="s">
        <v>2072</v>
      </c>
      <c r="K709" s="13" t="s">
        <v>1735</v>
      </c>
      <c r="L709" s="14" t="s">
        <v>1736</v>
      </c>
      <c r="M709" s="18">
        <f t="shared" si="38"/>
        <v>1.7002314814814845E-2</v>
      </c>
      <c r="N709">
        <f t="shared" si="39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1974</v>
      </c>
      <c r="H710" s="9" t="s">
        <v>17</v>
      </c>
      <c r="I710" s="9" t="s">
        <v>1747</v>
      </c>
      <c r="J710" s="3" t="s">
        <v>2072</v>
      </c>
      <c r="K710" s="13" t="s">
        <v>1975</v>
      </c>
      <c r="L710" s="14" t="s">
        <v>1976</v>
      </c>
      <c r="M710" s="18">
        <f t="shared" si="38"/>
        <v>2.5902777777777719E-2</v>
      </c>
      <c r="N710">
        <f t="shared" si="39"/>
        <v>8</v>
      </c>
    </row>
    <row r="711" spans="1:14" x14ac:dyDescent="0.25">
      <c r="A711" s="11"/>
      <c r="B711" s="12"/>
      <c r="C711" s="9" t="s">
        <v>437</v>
      </c>
      <c r="D711" s="9" t="s">
        <v>438</v>
      </c>
      <c r="E711" s="9" t="s">
        <v>439</v>
      </c>
      <c r="F711" s="9" t="s">
        <v>15</v>
      </c>
      <c r="G711" s="10" t="s">
        <v>12</v>
      </c>
      <c r="H711" s="5"/>
      <c r="I711" s="5"/>
      <c r="J711" s="6"/>
      <c r="K711" s="7"/>
      <c r="L711" s="8"/>
    </row>
    <row r="712" spans="1:14" x14ac:dyDescent="0.25">
      <c r="A712" s="11"/>
      <c r="B712" s="12"/>
      <c r="C712" s="12"/>
      <c r="D712" s="12"/>
      <c r="E712" s="12"/>
      <c r="F712" s="12"/>
      <c r="G712" s="9" t="s">
        <v>440</v>
      </c>
      <c r="H712" s="9" t="s">
        <v>17</v>
      </c>
      <c r="I712" s="9" t="s">
        <v>18</v>
      </c>
      <c r="J712" s="3" t="s">
        <v>2072</v>
      </c>
      <c r="K712" s="13" t="s">
        <v>441</v>
      </c>
      <c r="L712" s="14" t="s">
        <v>442</v>
      </c>
      <c r="M712" s="18">
        <f t="shared" si="38"/>
        <v>2.3680555555555594E-2</v>
      </c>
      <c r="N712">
        <f t="shared" si="39"/>
        <v>9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443</v>
      </c>
      <c r="H713" s="9" t="s">
        <v>17</v>
      </c>
      <c r="I713" s="9" t="s">
        <v>18</v>
      </c>
      <c r="J713" s="3" t="s">
        <v>2072</v>
      </c>
      <c r="K713" s="13" t="s">
        <v>444</v>
      </c>
      <c r="L713" s="14" t="s">
        <v>445</v>
      </c>
      <c r="M713" s="18">
        <f t="shared" si="38"/>
        <v>3.2337962962962985E-2</v>
      </c>
      <c r="N713">
        <f t="shared" si="39"/>
        <v>13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906</v>
      </c>
      <c r="H714" s="9" t="s">
        <v>17</v>
      </c>
      <c r="I714" s="9" t="s">
        <v>449</v>
      </c>
      <c r="J714" s="3" t="s">
        <v>2072</v>
      </c>
      <c r="K714" s="13" t="s">
        <v>907</v>
      </c>
      <c r="L714" s="14" t="s">
        <v>908</v>
      </c>
      <c r="M714" s="18">
        <f t="shared" si="38"/>
        <v>3.3333333333333326E-2</v>
      </c>
      <c r="N714">
        <f t="shared" si="39"/>
        <v>8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909</v>
      </c>
      <c r="H715" s="9" t="s">
        <v>17</v>
      </c>
      <c r="I715" s="9" t="s">
        <v>449</v>
      </c>
      <c r="J715" s="3" t="s">
        <v>2072</v>
      </c>
      <c r="K715" s="13" t="s">
        <v>910</v>
      </c>
      <c r="L715" s="14" t="s">
        <v>911</v>
      </c>
      <c r="M715" s="18">
        <f t="shared" si="38"/>
        <v>1.7870370370370314E-2</v>
      </c>
      <c r="N715">
        <f t="shared" si="39"/>
        <v>12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912</v>
      </c>
      <c r="H716" s="9" t="s">
        <v>17</v>
      </c>
      <c r="I716" s="9" t="s">
        <v>449</v>
      </c>
      <c r="J716" s="3" t="s">
        <v>2072</v>
      </c>
      <c r="K716" s="13" t="s">
        <v>913</v>
      </c>
      <c r="L716" s="14" t="s">
        <v>914</v>
      </c>
      <c r="M716" s="18">
        <f t="shared" si="38"/>
        <v>1.3518518518518596E-2</v>
      </c>
      <c r="N716">
        <f t="shared" si="39"/>
        <v>12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915</v>
      </c>
      <c r="H717" s="9" t="s">
        <v>17</v>
      </c>
      <c r="I717" s="9" t="s">
        <v>449</v>
      </c>
      <c r="J717" s="3" t="s">
        <v>2072</v>
      </c>
      <c r="K717" s="13" t="s">
        <v>916</v>
      </c>
      <c r="L717" s="14" t="s">
        <v>917</v>
      </c>
      <c r="M717" s="18">
        <f t="shared" si="38"/>
        <v>2.777777777777779E-2</v>
      </c>
      <c r="N717">
        <f t="shared" si="39"/>
        <v>13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1319</v>
      </c>
      <c r="H718" s="9" t="s">
        <v>17</v>
      </c>
      <c r="I718" s="9" t="s">
        <v>919</v>
      </c>
      <c r="J718" s="3" t="s">
        <v>2072</v>
      </c>
      <c r="K718" s="13" t="s">
        <v>1320</v>
      </c>
      <c r="L718" s="14" t="s">
        <v>1321</v>
      </c>
      <c r="M718" s="18">
        <f t="shared" si="38"/>
        <v>3.3263888888888871E-2</v>
      </c>
      <c r="N718">
        <f t="shared" si="39"/>
        <v>9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1322</v>
      </c>
      <c r="H719" s="9" t="s">
        <v>17</v>
      </c>
      <c r="I719" s="9" t="s">
        <v>919</v>
      </c>
      <c r="J719" s="3" t="s">
        <v>2072</v>
      </c>
      <c r="K719" s="13" t="s">
        <v>1323</v>
      </c>
      <c r="L719" s="14" t="s">
        <v>1324</v>
      </c>
      <c r="M719" s="18">
        <f t="shared" si="38"/>
        <v>2.6226851851851807E-2</v>
      </c>
      <c r="N719">
        <f t="shared" si="39"/>
        <v>10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1325</v>
      </c>
      <c r="H720" s="9" t="s">
        <v>17</v>
      </c>
      <c r="I720" s="9" t="s">
        <v>919</v>
      </c>
      <c r="J720" s="3" t="s">
        <v>2072</v>
      </c>
      <c r="K720" s="13" t="s">
        <v>1326</v>
      </c>
      <c r="L720" s="14" t="s">
        <v>1327</v>
      </c>
      <c r="M720" s="18">
        <f t="shared" si="38"/>
        <v>1.9884259259259185E-2</v>
      </c>
      <c r="N720">
        <f t="shared" si="39"/>
        <v>15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1737</v>
      </c>
      <c r="H721" s="9" t="s">
        <v>17</v>
      </c>
      <c r="I721" s="9" t="s">
        <v>1329</v>
      </c>
      <c r="J721" s="3" t="s">
        <v>2072</v>
      </c>
      <c r="K721" s="13" t="s">
        <v>1738</v>
      </c>
      <c r="L721" s="14" t="s">
        <v>1739</v>
      </c>
      <c r="M721" s="18">
        <f t="shared" si="38"/>
        <v>1.5300925925925857E-2</v>
      </c>
      <c r="N721">
        <f t="shared" si="39"/>
        <v>9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1740</v>
      </c>
      <c r="H722" s="9" t="s">
        <v>17</v>
      </c>
      <c r="I722" s="9" t="s">
        <v>1329</v>
      </c>
      <c r="J722" s="3" t="s">
        <v>2072</v>
      </c>
      <c r="K722" s="13" t="s">
        <v>1741</v>
      </c>
      <c r="L722" s="14" t="s">
        <v>1742</v>
      </c>
      <c r="M722" s="18">
        <f t="shared" si="38"/>
        <v>2.0381944444444411E-2</v>
      </c>
      <c r="N722">
        <f t="shared" si="39"/>
        <v>9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1743</v>
      </c>
      <c r="H723" s="9" t="s">
        <v>17</v>
      </c>
      <c r="I723" s="9" t="s">
        <v>1329</v>
      </c>
      <c r="J723" s="3" t="s">
        <v>2072</v>
      </c>
      <c r="K723" s="13" t="s">
        <v>1744</v>
      </c>
      <c r="L723" s="14" t="s">
        <v>1745</v>
      </c>
      <c r="M723" s="18">
        <f t="shared" si="38"/>
        <v>1.5555555555555545E-2</v>
      </c>
      <c r="N723">
        <f t="shared" si="39"/>
        <v>12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1977</v>
      </c>
      <c r="H724" s="9" t="s">
        <v>17</v>
      </c>
      <c r="I724" s="9" t="s">
        <v>1747</v>
      </c>
      <c r="J724" s="3" t="s">
        <v>2072</v>
      </c>
      <c r="K724" s="13" t="s">
        <v>1978</v>
      </c>
      <c r="L724" s="14" t="s">
        <v>1979</v>
      </c>
      <c r="M724" s="18">
        <f t="shared" si="38"/>
        <v>1.8634259259259212E-2</v>
      </c>
      <c r="N724">
        <f t="shared" si="39"/>
        <v>9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1980</v>
      </c>
      <c r="H725" s="9" t="s">
        <v>17</v>
      </c>
      <c r="I725" s="9" t="s">
        <v>1747</v>
      </c>
      <c r="J725" s="3" t="s">
        <v>2072</v>
      </c>
      <c r="K725" s="13" t="s">
        <v>1981</v>
      </c>
      <c r="L725" s="14" t="s">
        <v>1586</v>
      </c>
      <c r="M725" s="18">
        <f t="shared" si="38"/>
        <v>2.0740740740740671E-2</v>
      </c>
      <c r="N725">
        <f t="shared" si="39"/>
        <v>11</v>
      </c>
    </row>
    <row r="726" spans="1:14" x14ac:dyDescent="0.25">
      <c r="A726" s="11"/>
      <c r="B726" s="11"/>
      <c r="C726" s="11"/>
      <c r="D726" s="11"/>
      <c r="E726" s="11"/>
      <c r="F726" s="11"/>
      <c r="G726" s="3" t="s">
        <v>1982</v>
      </c>
      <c r="H726" s="3" t="s">
        <v>17</v>
      </c>
      <c r="I726" s="3" t="s">
        <v>1747</v>
      </c>
      <c r="J726" s="3" t="s">
        <v>2072</v>
      </c>
      <c r="K726" s="15" t="s">
        <v>1983</v>
      </c>
      <c r="L726" s="16" t="s">
        <v>1984</v>
      </c>
      <c r="M726" s="18">
        <f t="shared" si="38"/>
        <v>2.1678240740740651E-2</v>
      </c>
      <c r="N726">
        <f t="shared" si="39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K1" workbookViewId="0">
      <selection activeCell="R34" sqref="R34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4.833333333333333</v>
      </c>
      <c r="R2" s="19">
        <v>0</v>
      </c>
      <c r="S2" s="18">
        <f>AVERAGEIF($R$2:$R$25, "&lt;&gt; 0")</f>
        <v>2.1228813872415066E-2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4.833333333333333</v>
      </c>
      <c r="R3" s="19">
        <f t="shared" ref="R3:R25" si="1">AVERAGEIF(M:M,O3,L:L)</f>
        <v>1.5590277777777786E-2</v>
      </c>
      <c r="S3" s="18">
        <f t="shared" ref="S3:S25" si="2">AVERAGEIF($R$2:$R$25, "&lt;&gt; 0")</f>
        <v>2.1228813872415066E-2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4.833333333333333</v>
      </c>
      <c r="R4" s="19">
        <f t="shared" si="1"/>
        <v>1.5251736111111112E-2</v>
      </c>
      <c r="S4" s="18">
        <f t="shared" si="2"/>
        <v>2.1228813872415066E-2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1.6319444444444442E-2</v>
      </c>
      <c r="M5">
        <f t="shared" ref="M5:M66" si="4">HOUR(J5)</f>
        <v>9</v>
      </c>
      <c r="O5">
        <v>3</v>
      </c>
      <c r="P5">
        <f>COUNTIF(M:M,"3")</f>
        <v>3</v>
      </c>
      <c r="Q5">
        <f t="shared" si="0"/>
        <v>4.833333333333333</v>
      </c>
      <c r="R5" s="19">
        <f t="shared" si="1"/>
        <v>1.7712191358024709E-2</v>
      </c>
      <c r="S5" s="18">
        <f t="shared" si="2"/>
        <v>2.1228813872415066E-2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22</v>
      </c>
      <c r="I6" s="3" t="s">
        <v>18</v>
      </c>
      <c r="J6" s="13" t="s">
        <v>23</v>
      </c>
      <c r="K6" s="14" t="s">
        <v>24</v>
      </c>
      <c r="L6" s="18">
        <f t="shared" si="3"/>
        <v>1.7453703703703694E-2</v>
      </c>
      <c r="M6">
        <f t="shared" si="4"/>
        <v>15</v>
      </c>
      <c r="O6">
        <v>4</v>
      </c>
      <c r="P6">
        <f>COUNTIF(M:M,"4")</f>
        <v>8</v>
      </c>
      <c r="Q6">
        <f t="shared" si="0"/>
        <v>4.833333333333333</v>
      </c>
      <c r="R6" s="19">
        <f t="shared" si="1"/>
        <v>1.5908564814814823E-2</v>
      </c>
      <c r="S6" s="18">
        <f t="shared" si="2"/>
        <v>2.1228813872415066E-2</v>
      </c>
    </row>
    <row r="7" spans="1:19" x14ac:dyDescent="0.25">
      <c r="A7" s="11"/>
      <c r="B7" s="12"/>
      <c r="C7" s="9" t="s">
        <v>25</v>
      </c>
      <c r="D7" s="9" t="s">
        <v>26</v>
      </c>
      <c r="E7" s="9" t="s">
        <v>26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4.833333333333333</v>
      </c>
      <c r="R7" s="19">
        <f t="shared" si="1"/>
        <v>1.7664930555555562E-2</v>
      </c>
      <c r="S7" s="18">
        <f t="shared" si="2"/>
        <v>2.1228813872415066E-2</v>
      </c>
    </row>
    <row r="8" spans="1:19" x14ac:dyDescent="0.25">
      <c r="A8" s="11"/>
      <c r="B8" s="12"/>
      <c r="C8" s="12"/>
      <c r="D8" s="12"/>
      <c r="E8" s="12"/>
      <c r="F8" s="12"/>
      <c r="G8" s="9" t="s">
        <v>27</v>
      </c>
      <c r="H8" s="9" t="s">
        <v>17</v>
      </c>
      <c r="I8" s="3" t="s">
        <v>18</v>
      </c>
      <c r="J8" s="13" t="s">
        <v>28</v>
      </c>
      <c r="K8" s="14" t="s">
        <v>29</v>
      </c>
      <c r="L8" s="18">
        <f t="shared" si="3"/>
        <v>4.2199074074074028E-2</v>
      </c>
      <c r="M8">
        <f t="shared" si="4"/>
        <v>7</v>
      </c>
      <c r="O8">
        <v>6</v>
      </c>
      <c r="P8">
        <f>COUNTIF(M:M,"6")</f>
        <v>6</v>
      </c>
      <c r="Q8">
        <f t="shared" si="0"/>
        <v>4.833333333333333</v>
      </c>
      <c r="R8" s="19">
        <f t="shared" si="1"/>
        <v>2.1396604938271595E-2</v>
      </c>
      <c r="S8" s="18">
        <f t="shared" si="2"/>
        <v>2.1228813872415066E-2</v>
      </c>
    </row>
    <row r="9" spans="1:19" x14ac:dyDescent="0.25">
      <c r="A9" s="11"/>
      <c r="B9" s="12"/>
      <c r="C9" s="12"/>
      <c r="D9" s="12"/>
      <c r="E9" s="12"/>
      <c r="F9" s="12"/>
      <c r="G9" s="9" t="s">
        <v>30</v>
      </c>
      <c r="H9" s="9" t="s">
        <v>17</v>
      </c>
      <c r="I9" s="3" t="s">
        <v>18</v>
      </c>
      <c r="J9" s="13" t="s">
        <v>31</v>
      </c>
      <c r="K9" s="14" t="s">
        <v>32</v>
      </c>
      <c r="L9" s="18">
        <f t="shared" si="3"/>
        <v>5.5879629629629612E-2</v>
      </c>
      <c r="M9">
        <f t="shared" si="4"/>
        <v>11</v>
      </c>
      <c r="O9">
        <v>7</v>
      </c>
      <c r="P9">
        <f>COUNTIF(M:M,"7")</f>
        <v>13</v>
      </c>
      <c r="Q9">
        <f t="shared" si="0"/>
        <v>4.833333333333333</v>
      </c>
      <c r="R9" s="19">
        <f t="shared" si="1"/>
        <v>2.499465811965812E-2</v>
      </c>
      <c r="S9" s="18">
        <f t="shared" si="2"/>
        <v>2.1228813872415066E-2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33</v>
      </c>
      <c r="H10" s="9" t="s">
        <v>17</v>
      </c>
      <c r="I10" s="3" t="s">
        <v>18</v>
      </c>
      <c r="J10" s="13" t="s">
        <v>34</v>
      </c>
      <c r="K10" s="14" t="s">
        <v>35</v>
      </c>
      <c r="L10" s="18">
        <f t="shared" si="3"/>
        <v>2.3692129629629632E-2</v>
      </c>
      <c r="M10">
        <f t="shared" si="4"/>
        <v>15</v>
      </c>
      <c r="O10">
        <v>8</v>
      </c>
      <c r="P10">
        <f>COUNTIF(M:M,"8")</f>
        <v>5</v>
      </c>
      <c r="Q10">
        <f t="shared" si="0"/>
        <v>4.833333333333333</v>
      </c>
      <c r="R10" s="19">
        <f t="shared" si="1"/>
        <v>2.2155092592592594E-2</v>
      </c>
      <c r="S10" s="18">
        <f t="shared" si="2"/>
        <v>2.1228813872415066E-2</v>
      </c>
    </row>
    <row r="11" spans="1:19" x14ac:dyDescent="0.25">
      <c r="A11" s="11"/>
      <c r="B11" s="12"/>
      <c r="C11" s="9" t="s">
        <v>36</v>
      </c>
      <c r="D11" s="9" t="s">
        <v>37</v>
      </c>
      <c r="E11" s="9" t="s">
        <v>37</v>
      </c>
      <c r="F11" s="9" t="s">
        <v>15</v>
      </c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8">
        <f t="shared" si="3"/>
        <v>6.9976851851851873E-2</v>
      </c>
      <c r="M11">
        <f t="shared" si="4"/>
        <v>12</v>
      </c>
      <c r="O11">
        <v>9</v>
      </c>
      <c r="P11">
        <f>COUNTIF(M:M,"9")</f>
        <v>12</v>
      </c>
      <c r="Q11">
        <f t="shared" si="0"/>
        <v>4.833333333333333</v>
      </c>
      <c r="R11" s="19">
        <f t="shared" si="1"/>
        <v>2.1316550925925926E-2</v>
      </c>
      <c r="S11" s="18">
        <f t="shared" si="2"/>
        <v>2.1228813872415066E-2</v>
      </c>
    </row>
    <row r="12" spans="1:19" x14ac:dyDescent="0.25">
      <c r="A12" s="11"/>
      <c r="B12" s="12"/>
      <c r="C12" s="9" t="s">
        <v>41</v>
      </c>
      <c r="D12" s="9" t="s">
        <v>42</v>
      </c>
      <c r="E12" s="9" t="s">
        <v>42</v>
      </c>
      <c r="F12" s="9" t="s">
        <v>15</v>
      </c>
      <c r="G12" s="9" t="s">
        <v>43</v>
      </c>
      <c r="H12" s="9" t="s">
        <v>17</v>
      </c>
      <c r="I12" s="3" t="s">
        <v>18</v>
      </c>
      <c r="J12" s="13" t="s">
        <v>44</v>
      </c>
      <c r="K12" s="14" t="s">
        <v>45</v>
      </c>
      <c r="L12" s="18">
        <f t="shared" si="3"/>
        <v>1.2928240740740754E-2</v>
      </c>
      <c r="M12">
        <f t="shared" si="4"/>
        <v>3</v>
      </c>
      <c r="O12">
        <v>10</v>
      </c>
      <c r="P12">
        <f>COUNTIF(M:M,"10")</f>
        <v>4</v>
      </c>
      <c r="Q12">
        <f t="shared" si="0"/>
        <v>4.833333333333333</v>
      </c>
      <c r="R12" s="19">
        <f t="shared" si="1"/>
        <v>1.9545717592592618E-2</v>
      </c>
      <c r="S12" s="18">
        <f t="shared" si="2"/>
        <v>2.1228813872415066E-2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48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14</v>
      </c>
      <c r="Q13">
        <f t="shared" si="0"/>
        <v>4.833333333333333</v>
      </c>
      <c r="R13" s="19">
        <f t="shared" si="1"/>
        <v>3.4142691798941797E-2</v>
      </c>
      <c r="S13" s="18">
        <f t="shared" si="2"/>
        <v>2.1228813872415066E-2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</v>
      </c>
      <c r="H14" s="9" t="s">
        <v>17</v>
      </c>
      <c r="I14" s="3" t="s">
        <v>18</v>
      </c>
      <c r="J14" s="13" t="s">
        <v>50</v>
      </c>
      <c r="K14" s="14" t="s">
        <v>51</v>
      </c>
      <c r="L14" s="18">
        <f t="shared" si="3"/>
        <v>1.3252314814814814E-2</v>
      </c>
      <c r="M14">
        <f t="shared" si="4"/>
        <v>6</v>
      </c>
      <c r="O14">
        <v>12</v>
      </c>
      <c r="P14">
        <f>COUNTIF(M:M,"12")</f>
        <v>10</v>
      </c>
      <c r="Q14">
        <f t="shared" si="0"/>
        <v>4.833333333333333</v>
      </c>
      <c r="R14" s="19">
        <f t="shared" si="1"/>
        <v>3.0398148148148139E-2</v>
      </c>
      <c r="S14" s="18">
        <f t="shared" si="2"/>
        <v>2.1228813872415066E-2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52</v>
      </c>
      <c r="H15" s="9" t="s">
        <v>17</v>
      </c>
      <c r="I15" s="3" t="s">
        <v>18</v>
      </c>
      <c r="J15" s="13" t="s">
        <v>53</v>
      </c>
      <c r="K15" s="14" t="s">
        <v>54</v>
      </c>
      <c r="L15" s="18">
        <f t="shared" si="3"/>
        <v>2.3981481481481493E-2</v>
      </c>
      <c r="M15">
        <f t="shared" si="4"/>
        <v>12</v>
      </c>
      <c r="O15">
        <v>13</v>
      </c>
      <c r="P15">
        <f>COUNTIF(M:M,"13")</f>
        <v>4</v>
      </c>
      <c r="Q15">
        <f t="shared" si="0"/>
        <v>4.833333333333333</v>
      </c>
      <c r="R15" s="19">
        <f t="shared" si="1"/>
        <v>3.0584490740740766E-2</v>
      </c>
      <c r="S15" s="18">
        <f t="shared" si="2"/>
        <v>2.1228813872415066E-2</v>
      </c>
    </row>
    <row r="16" spans="1:19" x14ac:dyDescent="0.25">
      <c r="A16" s="11"/>
      <c r="B16" s="12"/>
      <c r="C16" s="9" t="s">
        <v>55</v>
      </c>
      <c r="D16" s="9" t="s">
        <v>56</v>
      </c>
      <c r="E16" s="9" t="s">
        <v>56</v>
      </c>
      <c r="F16" s="9" t="s">
        <v>15</v>
      </c>
      <c r="G16" s="9" t="s">
        <v>57</v>
      </c>
      <c r="H16" s="9" t="s">
        <v>17</v>
      </c>
      <c r="I16" s="3" t="s">
        <v>18</v>
      </c>
      <c r="J16" s="13" t="s">
        <v>58</v>
      </c>
      <c r="K16" s="14" t="s">
        <v>59</v>
      </c>
      <c r="L16" s="18">
        <f t="shared" si="3"/>
        <v>1.8159722222222285E-2</v>
      </c>
      <c r="M16">
        <f t="shared" si="4"/>
        <v>16</v>
      </c>
      <c r="O16">
        <v>14</v>
      </c>
      <c r="P16">
        <f>COUNTIF(M:M,"14")</f>
        <v>7</v>
      </c>
      <c r="Q16">
        <f t="shared" si="0"/>
        <v>4.833333333333333</v>
      </c>
      <c r="R16" s="19">
        <f t="shared" si="1"/>
        <v>2.8115079365079367E-2</v>
      </c>
      <c r="S16" s="18">
        <f t="shared" si="2"/>
        <v>2.1228813872415066E-2</v>
      </c>
    </row>
    <row r="17" spans="1:19" x14ac:dyDescent="0.25">
      <c r="A17" s="11"/>
      <c r="B17" s="12"/>
      <c r="C17" s="9" t="s">
        <v>60</v>
      </c>
      <c r="D17" s="9" t="s">
        <v>61</v>
      </c>
      <c r="E17" s="9" t="s">
        <v>61</v>
      </c>
      <c r="F17" s="9" t="s">
        <v>15</v>
      </c>
      <c r="G17" s="9" t="s">
        <v>62</v>
      </c>
      <c r="H17" s="9" t="s">
        <v>22</v>
      </c>
      <c r="I17" s="3" t="s">
        <v>18</v>
      </c>
      <c r="J17" s="13" t="s">
        <v>63</v>
      </c>
      <c r="K17" s="14" t="s">
        <v>64</v>
      </c>
      <c r="L17" s="18">
        <f t="shared" si="3"/>
        <v>2.4502314814814852E-2</v>
      </c>
      <c r="M17">
        <f t="shared" si="4"/>
        <v>10</v>
      </c>
      <c r="O17">
        <v>15</v>
      </c>
      <c r="P17">
        <f>COUNTIF(M:M,"15")</f>
        <v>4</v>
      </c>
      <c r="Q17">
        <f t="shared" si="0"/>
        <v>4.833333333333333</v>
      </c>
      <c r="R17" s="19">
        <f t="shared" si="1"/>
        <v>2.051793981481484E-2</v>
      </c>
      <c r="S17" s="18">
        <f t="shared" si="2"/>
        <v>2.1228813872415066E-2</v>
      </c>
    </row>
    <row r="18" spans="1:19" x14ac:dyDescent="0.25">
      <c r="A18" s="11"/>
      <c r="B18" s="12"/>
      <c r="C18" s="9" t="s">
        <v>65</v>
      </c>
      <c r="D18" s="9" t="s">
        <v>66</v>
      </c>
      <c r="E18" s="9" t="s">
        <v>66</v>
      </c>
      <c r="F18" s="9" t="s">
        <v>15</v>
      </c>
      <c r="G18" s="9" t="s">
        <v>67</v>
      </c>
      <c r="H18" s="9" t="s">
        <v>17</v>
      </c>
      <c r="I18" s="3" t="s">
        <v>18</v>
      </c>
      <c r="J18" s="13" t="s">
        <v>68</v>
      </c>
      <c r="K18" s="14" t="s">
        <v>69</v>
      </c>
      <c r="L18" s="18">
        <f t="shared" si="3"/>
        <v>2.0810185185185209E-2</v>
      </c>
      <c r="M18">
        <f t="shared" si="4"/>
        <v>3</v>
      </c>
      <c r="O18">
        <v>16</v>
      </c>
      <c r="P18">
        <f>COUNTIF(M:M,"16")</f>
        <v>1</v>
      </c>
      <c r="Q18">
        <f t="shared" si="0"/>
        <v>4.833333333333333</v>
      </c>
      <c r="R18" s="19">
        <f t="shared" si="1"/>
        <v>1.8159722222222285E-2</v>
      </c>
      <c r="S18" s="18">
        <f t="shared" si="2"/>
        <v>2.1228813872415066E-2</v>
      </c>
    </row>
    <row r="19" spans="1:19" x14ac:dyDescent="0.25">
      <c r="A19" s="3" t="s">
        <v>70</v>
      </c>
      <c r="B19" s="9" t="s">
        <v>71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5</v>
      </c>
      <c r="Q19">
        <f t="shared" si="0"/>
        <v>4.833333333333333</v>
      </c>
      <c r="R19" s="19">
        <f t="shared" si="1"/>
        <v>1.7425925925925935E-2</v>
      </c>
      <c r="S19" s="18">
        <f t="shared" si="2"/>
        <v>2.1228813872415066E-2</v>
      </c>
    </row>
    <row r="20" spans="1:19" x14ac:dyDescent="0.25">
      <c r="A20" s="11"/>
      <c r="B20" s="12"/>
      <c r="C20" s="9" t="s">
        <v>72</v>
      </c>
      <c r="D20" s="9" t="s">
        <v>73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4.833333333333333</v>
      </c>
      <c r="R20" s="19">
        <v>0</v>
      </c>
      <c r="S20" s="18">
        <f t="shared" si="2"/>
        <v>2.1228813872415066E-2</v>
      </c>
    </row>
    <row r="21" spans="1:19" x14ac:dyDescent="0.25">
      <c r="A21" s="11"/>
      <c r="B21" s="12"/>
      <c r="C21" s="12"/>
      <c r="D21" s="12"/>
      <c r="E21" s="9" t="s">
        <v>73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0"/>
        <v>4.833333333333333</v>
      </c>
      <c r="R21" s="19">
        <f t="shared" si="1"/>
        <v>2.2245370370370294E-2</v>
      </c>
      <c r="S21" s="18">
        <f t="shared" si="2"/>
        <v>2.1228813872415066E-2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</v>
      </c>
      <c r="H22" s="9" t="s">
        <v>75</v>
      </c>
      <c r="I22" s="3" t="s">
        <v>18</v>
      </c>
      <c r="J22" s="13" t="s">
        <v>76</v>
      </c>
      <c r="K22" s="14" t="s">
        <v>77</v>
      </c>
      <c r="L22" s="18">
        <f t="shared" si="3"/>
        <v>4.0555555555555567E-2</v>
      </c>
      <c r="M22">
        <f t="shared" si="4"/>
        <v>7</v>
      </c>
      <c r="O22">
        <v>20</v>
      </c>
      <c r="P22">
        <f>COUNTIF(M:M,"20")</f>
        <v>4</v>
      </c>
      <c r="Q22">
        <f t="shared" si="0"/>
        <v>4.833333333333333</v>
      </c>
      <c r="R22" s="19">
        <f t="shared" si="1"/>
        <v>1.5653935185185236E-2</v>
      </c>
      <c r="S22" s="18">
        <f t="shared" si="2"/>
        <v>2.1228813872415066E-2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78</v>
      </c>
      <c r="H23" s="9" t="s">
        <v>75</v>
      </c>
      <c r="I23" s="3" t="s">
        <v>18</v>
      </c>
      <c r="J23" s="13" t="s">
        <v>79</v>
      </c>
      <c r="K23" s="14" t="s">
        <v>80</v>
      </c>
      <c r="L23" s="18">
        <f t="shared" si="3"/>
        <v>4.1030092592592604E-2</v>
      </c>
      <c r="M23">
        <f t="shared" si="4"/>
        <v>8</v>
      </c>
      <c r="O23">
        <v>21</v>
      </c>
      <c r="P23">
        <f>COUNTIF(M:M,"21")</f>
        <v>1</v>
      </c>
      <c r="Q23">
        <f t="shared" si="0"/>
        <v>4.833333333333333</v>
      </c>
      <c r="R23" s="19">
        <f t="shared" si="1"/>
        <v>2.5925925925925908E-2</v>
      </c>
      <c r="S23" s="18">
        <f t="shared" si="2"/>
        <v>2.1228813872415066E-2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81</v>
      </c>
      <c r="H24" s="9" t="s">
        <v>75</v>
      </c>
      <c r="I24" s="3" t="s">
        <v>18</v>
      </c>
      <c r="J24" s="13" t="s">
        <v>82</v>
      </c>
      <c r="K24" s="14" t="s">
        <v>83</v>
      </c>
      <c r="L24" s="18">
        <f t="shared" si="3"/>
        <v>2.857638888888886E-2</v>
      </c>
      <c r="M24">
        <f t="shared" si="4"/>
        <v>11</v>
      </c>
      <c r="O24">
        <v>22</v>
      </c>
      <c r="P24">
        <f>COUNTIF(M:M,"22")</f>
        <v>0</v>
      </c>
      <c r="Q24">
        <f t="shared" si="0"/>
        <v>4.833333333333333</v>
      </c>
      <c r="R24" s="19">
        <v>0</v>
      </c>
      <c r="S24" s="18">
        <f t="shared" si="2"/>
        <v>2.1228813872415066E-2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84</v>
      </c>
      <c r="H25" s="9" t="s">
        <v>75</v>
      </c>
      <c r="I25" s="3" t="s">
        <v>18</v>
      </c>
      <c r="J25" s="13" t="s">
        <v>85</v>
      </c>
      <c r="K25" s="14" t="s">
        <v>86</v>
      </c>
      <c r="L25" s="18">
        <f t="shared" si="3"/>
        <v>4.83217592592593E-2</v>
      </c>
      <c r="M25">
        <f t="shared" si="4"/>
        <v>11</v>
      </c>
      <c r="O25">
        <v>23</v>
      </c>
      <c r="P25">
        <f>COUNTIF(M:M,"23")</f>
        <v>2</v>
      </c>
      <c r="Q25">
        <f t="shared" si="0"/>
        <v>4.833333333333333</v>
      </c>
      <c r="R25" s="19">
        <f t="shared" si="1"/>
        <v>1.1099537037036977E-2</v>
      </c>
      <c r="S25" s="18">
        <f t="shared" si="2"/>
        <v>2.1228813872415066E-2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87</v>
      </c>
      <c r="H26" s="9" t="s">
        <v>75</v>
      </c>
      <c r="I26" s="3" t="s">
        <v>18</v>
      </c>
      <c r="J26" s="13" t="s">
        <v>88</v>
      </c>
      <c r="K26" s="14" t="s">
        <v>89</v>
      </c>
      <c r="L26" s="18">
        <f t="shared" si="3"/>
        <v>1.2638888888888977E-2</v>
      </c>
      <c r="M26">
        <f t="shared" si="4"/>
        <v>15</v>
      </c>
    </row>
    <row r="27" spans="1:19" x14ac:dyDescent="0.25">
      <c r="A27" s="11"/>
      <c r="B27" s="12"/>
      <c r="C27" s="12"/>
      <c r="D27" s="12"/>
      <c r="E27" s="12"/>
      <c r="F27" s="12"/>
      <c r="G27" s="9" t="s">
        <v>90</v>
      </c>
      <c r="H27" s="9" t="s">
        <v>75</v>
      </c>
      <c r="I27" s="3" t="s">
        <v>18</v>
      </c>
      <c r="J27" s="13" t="s">
        <v>91</v>
      </c>
      <c r="K27" s="14" t="s">
        <v>92</v>
      </c>
      <c r="L27" s="18">
        <f t="shared" si="3"/>
        <v>1.8472222222222223E-2</v>
      </c>
      <c r="M27">
        <f t="shared" si="4"/>
        <v>17</v>
      </c>
    </row>
    <row r="28" spans="1:19" x14ac:dyDescent="0.25">
      <c r="A28" s="11"/>
      <c r="B28" s="12"/>
      <c r="C28" s="12"/>
      <c r="D28" s="12"/>
      <c r="E28" s="12"/>
      <c r="F28" s="12"/>
      <c r="G28" s="9" t="s">
        <v>93</v>
      </c>
      <c r="H28" s="9" t="s">
        <v>75</v>
      </c>
      <c r="I28" s="3" t="s">
        <v>18</v>
      </c>
      <c r="J28" s="13" t="s">
        <v>94</v>
      </c>
      <c r="K28" s="14" t="s">
        <v>95</v>
      </c>
      <c r="L28" s="18">
        <f t="shared" si="3"/>
        <v>2.5925925925925908E-2</v>
      </c>
      <c r="M28">
        <f t="shared" si="4"/>
        <v>21</v>
      </c>
      <c r="O28" s="13" t="s">
        <v>288</v>
      </c>
      <c r="P28" s="17" t="s">
        <v>2080</v>
      </c>
      <c r="Q28" s="18">
        <f t="shared" ref="Q28:Q29" si="5">P28-O28</f>
        <v>1.199074074074058E-2</v>
      </c>
      <c r="R28">
        <f t="shared" ref="R28:R29" si="6">HOUR(O28)</f>
        <v>23</v>
      </c>
    </row>
    <row r="29" spans="1:19" x14ac:dyDescent="0.25">
      <c r="A29" s="11"/>
      <c r="B29" s="12"/>
      <c r="C29" s="12"/>
      <c r="D29" s="12"/>
      <c r="E29" s="9" t="s">
        <v>96</v>
      </c>
      <c r="F29" s="9" t="s">
        <v>15</v>
      </c>
      <c r="G29" s="10" t="s">
        <v>12</v>
      </c>
      <c r="H29" s="5"/>
      <c r="I29" s="6"/>
      <c r="J29" s="7"/>
      <c r="K29" s="8"/>
      <c r="O29" s="13" t="s">
        <v>121</v>
      </c>
      <c r="P29" s="14" t="s">
        <v>122</v>
      </c>
      <c r="Q29" s="18">
        <f t="shared" si="5"/>
        <v>1.0208333333333375E-2</v>
      </c>
      <c r="R29">
        <f t="shared" si="6"/>
        <v>23</v>
      </c>
    </row>
    <row r="30" spans="1:19" x14ac:dyDescent="0.25">
      <c r="A30" s="11"/>
      <c r="B30" s="12"/>
      <c r="C30" s="12"/>
      <c r="D30" s="12"/>
      <c r="E30" s="12"/>
      <c r="F30" s="12"/>
      <c r="G30" s="9" t="s">
        <v>97</v>
      </c>
      <c r="H30" s="9" t="s">
        <v>98</v>
      </c>
      <c r="I30" s="3" t="s">
        <v>18</v>
      </c>
      <c r="J30" s="13" t="s">
        <v>99</v>
      </c>
      <c r="K30" s="14" t="s">
        <v>100</v>
      </c>
      <c r="L30" s="18">
        <f t="shared" si="3"/>
        <v>1.5462962962963012E-2</v>
      </c>
      <c r="M30">
        <f t="shared" si="4"/>
        <v>17</v>
      </c>
    </row>
    <row r="31" spans="1:19" x14ac:dyDescent="0.25">
      <c r="A31" s="11"/>
      <c r="B31" s="12"/>
      <c r="C31" s="12"/>
      <c r="D31" s="12"/>
      <c r="E31" s="12"/>
      <c r="F31" s="12"/>
      <c r="G31" s="9" t="s">
        <v>101</v>
      </c>
      <c r="H31" s="9" t="s">
        <v>98</v>
      </c>
      <c r="I31" s="3" t="s">
        <v>18</v>
      </c>
      <c r="J31" s="13" t="s">
        <v>102</v>
      </c>
      <c r="K31" s="14" t="s">
        <v>103</v>
      </c>
      <c r="L31" s="18">
        <f t="shared" si="3"/>
        <v>2.2129629629629499E-2</v>
      </c>
      <c r="M31">
        <f t="shared" si="4"/>
        <v>17</v>
      </c>
    </row>
    <row r="32" spans="1:19" x14ac:dyDescent="0.25">
      <c r="A32" s="11"/>
      <c r="B32" s="12"/>
      <c r="C32" s="9" t="s">
        <v>104</v>
      </c>
      <c r="D32" s="9" t="s">
        <v>105</v>
      </c>
      <c r="E32" s="9" t="s">
        <v>105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106</v>
      </c>
      <c r="H33" s="9" t="s">
        <v>75</v>
      </c>
      <c r="I33" s="3" t="s">
        <v>18</v>
      </c>
      <c r="J33" s="13" t="s">
        <v>107</v>
      </c>
      <c r="K33" s="14" t="s">
        <v>108</v>
      </c>
      <c r="L33" s="18">
        <f t="shared" si="3"/>
        <v>1.5949074074074088E-2</v>
      </c>
      <c r="M33">
        <f t="shared" si="4"/>
        <v>4</v>
      </c>
    </row>
    <row r="34" spans="1:13" x14ac:dyDescent="0.25">
      <c r="A34" s="11"/>
      <c r="B34" s="12"/>
      <c r="C34" s="12"/>
      <c r="D34" s="12"/>
      <c r="E34" s="12"/>
      <c r="F34" s="12"/>
      <c r="G34" s="9" t="s">
        <v>109</v>
      </c>
      <c r="H34" s="9" t="s">
        <v>75</v>
      </c>
      <c r="I34" s="3" t="s">
        <v>18</v>
      </c>
      <c r="J34" s="13" t="s">
        <v>110</v>
      </c>
      <c r="K34" s="14" t="s">
        <v>111</v>
      </c>
      <c r="L34" s="18">
        <f t="shared" si="3"/>
        <v>1.7164351851851833E-2</v>
      </c>
      <c r="M34">
        <f t="shared" si="4"/>
        <v>9</v>
      </c>
    </row>
    <row r="35" spans="1:13" x14ac:dyDescent="0.25">
      <c r="A35" s="11"/>
      <c r="B35" s="12"/>
      <c r="C35" s="12"/>
      <c r="D35" s="12"/>
      <c r="E35" s="12"/>
      <c r="F35" s="12"/>
      <c r="G35" s="9" t="s">
        <v>112</v>
      </c>
      <c r="H35" s="9" t="s">
        <v>75</v>
      </c>
      <c r="I35" s="3" t="s">
        <v>18</v>
      </c>
      <c r="J35" s="13" t="s">
        <v>113</v>
      </c>
      <c r="K35" s="14" t="s">
        <v>114</v>
      </c>
      <c r="L35" s="18">
        <f t="shared" si="3"/>
        <v>1.7685185185185137E-2</v>
      </c>
      <c r="M35">
        <f t="shared" si="4"/>
        <v>12</v>
      </c>
    </row>
    <row r="36" spans="1:13" x14ac:dyDescent="0.25">
      <c r="A36" s="11"/>
      <c r="B36" s="12"/>
      <c r="C36" s="9" t="s">
        <v>115</v>
      </c>
      <c r="D36" s="9" t="s">
        <v>116</v>
      </c>
      <c r="E36" s="9" t="s">
        <v>116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117</v>
      </c>
      <c r="H37" s="9" t="s">
        <v>75</v>
      </c>
      <c r="I37" s="3" t="s">
        <v>18</v>
      </c>
      <c r="J37" s="13" t="s">
        <v>118</v>
      </c>
      <c r="K37" s="14" t="s">
        <v>119</v>
      </c>
      <c r="L37" s="18">
        <f t="shared" si="3"/>
        <v>1.4247685185185197E-2</v>
      </c>
      <c r="M37">
        <f t="shared" si="4"/>
        <v>2</v>
      </c>
    </row>
    <row r="38" spans="1:13" x14ac:dyDescent="0.25">
      <c r="A38" s="11"/>
      <c r="B38" s="12"/>
      <c r="C38" s="12"/>
      <c r="D38" s="12"/>
      <c r="E38" s="12"/>
      <c r="F38" s="12"/>
      <c r="G38" s="9" t="s">
        <v>120</v>
      </c>
      <c r="H38" s="9" t="s">
        <v>75</v>
      </c>
      <c r="I38" s="3" t="s">
        <v>18</v>
      </c>
      <c r="J38" s="13" t="s">
        <v>121</v>
      </c>
      <c r="K38" s="14" t="s">
        <v>122</v>
      </c>
      <c r="L38" s="18">
        <f t="shared" si="3"/>
        <v>1.0208333333333375E-2</v>
      </c>
      <c r="M38">
        <f t="shared" si="4"/>
        <v>23</v>
      </c>
    </row>
    <row r="39" spans="1:13" x14ac:dyDescent="0.25">
      <c r="A39" s="11"/>
      <c r="B39" s="12"/>
      <c r="C39" s="9" t="s">
        <v>123</v>
      </c>
      <c r="D39" s="9" t="s">
        <v>124</v>
      </c>
      <c r="E39" s="9" t="s">
        <v>124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125</v>
      </c>
      <c r="H40" s="9" t="s">
        <v>75</v>
      </c>
      <c r="I40" s="3" t="s">
        <v>18</v>
      </c>
      <c r="J40" s="13" t="s">
        <v>126</v>
      </c>
      <c r="K40" s="14" t="s">
        <v>127</v>
      </c>
      <c r="L40" s="18">
        <f t="shared" si="3"/>
        <v>2.364583333333331E-2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128</v>
      </c>
      <c r="H41" s="9" t="s">
        <v>75</v>
      </c>
      <c r="I41" s="3" t="s">
        <v>18</v>
      </c>
      <c r="J41" s="13" t="s">
        <v>129</v>
      </c>
      <c r="K41" s="14" t="s">
        <v>130</v>
      </c>
      <c r="L41" s="18">
        <f t="shared" si="3"/>
        <v>2.5393518518518565E-2</v>
      </c>
      <c r="M41">
        <f t="shared" si="4"/>
        <v>7</v>
      </c>
    </row>
    <row r="42" spans="1:13" x14ac:dyDescent="0.25">
      <c r="A42" s="11"/>
      <c r="B42" s="12"/>
      <c r="C42" s="12"/>
      <c r="D42" s="12"/>
      <c r="E42" s="12"/>
      <c r="F42" s="12"/>
      <c r="G42" s="9" t="s">
        <v>131</v>
      </c>
      <c r="H42" s="9" t="s">
        <v>75</v>
      </c>
      <c r="I42" s="3" t="s">
        <v>18</v>
      </c>
      <c r="J42" s="13" t="s">
        <v>132</v>
      </c>
      <c r="K42" s="14" t="s">
        <v>133</v>
      </c>
      <c r="L42" s="18">
        <f t="shared" si="3"/>
        <v>2.7812500000000018E-2</v>
      </c>
      <c r="M42">
        <f t="shared" si="4"/>
        <v>19</v>
      </c>
    </row>
    <row r="43" spans="1:13" x14ac:dyDescent="0.25">
      <c r="A43" s="11"/>
      <c r="B43" s="12"/>
      <c r="C43" s="9" t="s">
        <v>41</v>
      </c>
      <c r="D43" s="9" t="s">
        <v>42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42</v>
      </c>
      <c r="F44" s="9" t="s">
        <v>15</v>
      </c>
      <c r="G44" s="9" t="s">
        <v>134</v>
      </c>
      <c r="H44" s="9" t="s">
        <v>75</v>
      </c>
      <c r="I44" s="3" t="s">
        <v>18</v>
      </c>
      <c r="J44" s="13" t="s">
        <v>135</v>
      </c>
      <c r="K44" s="14" t="s">
        <v>136</v>
      </c>
      <c r="L44" s="18">
        <f t="shared" si="3"/>
        <v>3.0879629629629646E-2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9" t="s">
        <v>137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138</v>
      </c>
      <c r="H46" s="9" t="s">
        <v>75</v>
      </c>
      <c r="I46" s="3" t="s">
        <v>18</v>
      </c>
      <c r="J46" s="13" t="s">
        <v>139</v>
      </c>
      <c r="K46" s="14" t="s">
        <v>140</v>
      </c>
      <c r="L46" s="18">
        <f t="shared" si="3"/>
        <v>2.090277777777777E-2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141</v>
      </c>
      <c r="H47" s="9" t="s">
        <v>75</v>
      </c>
      <c r="I47" s="3" t="s">
        <v>18</v>
      </c>
      <c r="J47" s="13" t="s">
        <v>142</v>
      </c>
      <c r="K47" s="14" t="s">
        <v>143</v>
      </c>
      <c r="L47" s="18">
        <f t="shared" si="3"/>
        <v>2.9108796296296313E-2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144</v>
      </c>
      <c r="H48" s="9" t="s">
        <v>75</v>
      </c>
      <c r="I48" s="3" t="s">
        <v>18</v>
      </c>
      <c r="J48" s="13" t="s">
        <v>145</v>
      </c>
      <c r="K48" s="14" t="s">
        <v>146</v>
      </c>
      <c r="L48" s="18">
        <f t="shared" si="3"/>
        <v>1.4293981481481532E-2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147</v>
      </c>
      <c r="H49" s="9" t="s">
        <v>75</v>
      </c>
      <c r="I49" s="3" t="s">
        <v>18</v>
      </c>
      <c r="J49" s="13" t="s">
        <v>148</v>
      </c>
      <c r="K49" s="14" t="s">
        <v>149</v>
      </c>
      <c r="L49" s="18">
        <f t="shared" si="3"/>
        <v>1.2916666666666687E-2</v>
      </c>
      <c r="M49">
        <f t="shared" si="4"/>
        <v>20</v>
      </c>
    </row>
    <row r="50" spans="1:13" x14ac:dyDescent="0.25">
      <c r="A50" s="11"/>
      <c r="B50" s="12"/>
      <c r="C50" s="9" t="s">
        <v>150</v>
      </c>
      <c r="D50" s="9" t="s">
        <v>151</v>
      </c>
      <c r="E50" s="9" t="s">
        <v>152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153</v>
      </c>
      <c r="H51" s="9" t="s">
        <v>154</v>
      </c>
      <c r="I51" s="3" t="s">
        <v>18</v>
      </c>
      <c r="J51" s="13" t="s">
        <v>155</v>
      </c>
      <c r="K51" s="14" t="s">
        <v>156</v>
      </c>
      <c r="L51" s="18">
        <f t="shared" si="3"/>
        <v>1.9398148148148164E-2</v>
      </c>
      <c r="M51">
        <f t="shared" si="4"/>
        <v>3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</v>
      </c>
      <c r="H52" s="9" t="s">
        <v>154</v>
      </c>
      <c r="I52" s="3" t="s">
        <v>18</v>
      </c>
      <c r="J52" s="13" t="s">
        <v>158</v>
      </c>
      <c r="K52" s="14" t="s">
        <v>159</v>
      </c>
      <c r="L52" s="18">
        <f t="shared" si="3"/>
        <v>2.2407407407407376E-2</v>
      </c>
      <c r="M52">
        <f t="shared" si="4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160</v>
      </c>
      <c r="H53" s="9" t="s">
        <v>154</v>
      </c>
      <c r="I53" s="3" t="s">
        <v>18</v>
      </c>
      <c r="J53" s="13" t="s">
        <v>161</v>
      </c>
      <c r="K53" s="14" t="s">
        <v>162</v>
      </c>
      <c r="L53" s="18">
        <f t="shared" si="3"/>
        <v>1.982638888888888E-2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163</v>
      </c>
      <c r="H54" s="9" t="s">
        <v>154</v>
      </c>
      <c r="I54" s="3" t="s">
        <v>18</v>
      </c>
      <c r="J54" s="13" t="s">
        <v>164</v>
      </c>
      <c r="K54" s="14" t="s">
        <v>165</v>
      </c>
      <c r="L54" s="18">
        <f t="shared" si="3"/>
        <v>3.7395833333333295E-2</v>
      </c>
      <c r="M54">
        <f t="shared" si="4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166</v>
      </c>
      <c r="H55" s="9" t="s">
        <v>75</v>
      </c>
      <c r="I55" s="3" t="s">
        <v>18</v>
      </c>
      <c r="J55" s="13" t="s">
        <v>167</v>
      </c>
      <c r="K55" s="14" t="s">
        <v>168</v>
      </c>
      <c r="L55" s="18">
        <f t="shared" si="3"/>
        <v>3.782407407407401E-2</v>
      </c>
      <c r="M55">
        <f t="shared" si="4"/>
        <v>11</v>
      </c>
    </row>
    <row r="56" spans="1:13" x14ac:dyDescent="0.25">
      <c r="A56" s="3" t="s">
        <v>169</v>
      </c>
      <c r="B56" s="9" t="s">
        <v>170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171</v>
      </c>
      <c r="D57" s="9" t="s">
        <v>172</v>
      </c>
      <c r="E57" s="9" t="s">
        <v>172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173</v>
      </c>
      <c r="H58" s="9" t="s">
        <v>75</v>
      </c>
      <c r="I58" s="3" t="s">
        <v>18</v>
      </c>
      <c r="J58" s="13" t="s">
        <v>174</v>
      </c>
      <c r="K58" s="14" t="s">
        <v>175</v>
      </c>
      <c r="L58" s="18">
        <f t="shared" si="3"/>
        <v>1.4525462962962976E-2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176</v>
      </c>
      <c r="H59" s="9" t="s">
        <v>75</v>
      </c>
      <c r="I59" s="3" t="s">
        <v>18</v>
      </c>
      <c r="J59" s="13" t="s">
        <v>177</v>
      </c>
      <c r="K59" s="14" t="s">
        <v>178</v>
      </c>
      <c r="L59" s="18">
        <f t="shared" si="3"/>
        <v>1.4305555555555516E-2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179</v>
      </c>
      <c r="H60" s="9" t="s">
        <v>75</v>
      </c>
      <c r="I60" s="3" t="s">
        <v>18</v>
      </c>
      <c r="J60" s="13" t="s">
        <v>180</v>
      </c>
      <c r="K60" s="14" t="s">
        <v>181</v>
      </c>
      <c r="L60" s="18">
        <f t="shared" si="3"/>
        <v>1.3194444444444453E-2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182</v>
      </c>
      <c r="H61" s="9" t="s">
        <v>75</v>
      </c>
      <c r="I61" s="3" t="s">
        <v>18</v>
      </c>
      <c r="J61" s="13" t="s">
        <v>183</v>
      </c>
      <c r="K61" s="14" t="s">
        <v>184</v>
      </c>
      <c r="L61" s="18">
        <f t="shared" si="3"/>
        <v>1.5625E-2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185</v>
      </c>
      <c r="H62" s="9" t="s">
        <v>75</v>
      </c>
      <c r="I62" s="3" t="s">
        <v>18</v>
      </c>
      <c r="J62" s="13" t="s">
        <v>186</v>
      </c>
      <c r="K62" s="14" t="s">
        <v>187</v>
      </c>
      <c r="L62" s="18">
        <f t="shared" si="3"/>
        <v>1.8344907407407407E-2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188</v>
      </c>
      <c r="H63" s="9" t="s">
        <v>75</v>
      </c>
      <c r="I63" s="3" t="s">
        <v>18</v>
      </c>
      <c r="J63" s="13" t="s">
        <v>189</v>
      </c>
      <c r="K63" s="14" t="s">
        <v>190</v>
      </c>
      <c r="L63" s="18">
        <f t="shared" si="3"/>
        <v>2.675925925925926E-2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75</v>
      </c>
      <c r="I64" s="3" t="s">
        <v>18</v>
      </c>
      <c r="J64" s="13" t="s">
        <v>192</v>
      </c>
      <c r="K64" s="14" t="s">
        <v>193</v>
      </c>
      <c r="L64" s="18">
        <f t="shared" si="3"/>
        <v>2.0034722222222245E-2</v>
      </c>
      <c r="M64">
        <f t="shared" si="4"/>
        <v>12</v>
      </c>
    </row>
    <row r="65" spans="1:13" x14ac:dyDescent="0.25">
      <c r="A65" s="11"/>
      <c r="B65" s="12"/>
      <c r="C65" s="9" t="s">
        <v>72</v>
      </c>
      <c r="D65" s="9" t="s">
        <v>73</v>
      </c>
      <c r="E65" s="9" t="s">
        <v>73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194</v>
      </c>
      <c r="H66" s="9" t="s">
        <v>75</v>
      </c>
      <c r="I66" s="3" t="s">
        <v>18</v>
      </c>
      <c r="J66" s="13" t="s">
        <v>195</v>
      </c>
      <c r="K66" s="14" t="s">
        <v>196</v>
      </c>
      <c r="L66" s="18">
        <f t="shared" si="3"/>
        <v>1.9097222222222265E-2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197</v>
      </c>
      <c r="H67" s="9" t="s">
        <v>75</v>
      </c>
      <c r="I67" s="3" t="s">
        <v>18</v>
      </c>
      <c r="J67" s="13" t="s">
        <v>198</v>
      </c>
      <c r="K67" s="14" t="s">
        <v>199</v>
      </c>
      <c r="L67" s="18">
        <f t="shared" ref="L67:L130" si="7">K67-J67</f>
        <v>1.4803240740740686E-2</v>
      </c>
      <c r="M67">
        <f t="shared" ref="M67:M130" si="8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200</v>
      </c>
      <c r="H68" s="9" t="s">
        <v>75</v>
      </c>
      <c r="I68" s="3" t="s">
        <v>18</v>
      </c>
      <c r="J68" s="13" t="s">
        <v>201</v>
      </c>
      <c r="K68" s="14" t="s">
        <v>202</v>
      </c>
      <c r="L68" s="18">
        <f t="shared" si="7"/>
        <v>1.5648148148148189E-2</v>
      </c>
      <c r="M68">
        <f t="shared" si="8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203</v>
      </c>
      <c r="H69" s="9" t="s">
        <v>75</v>
      </c>
      <c r="I69" s="3" t="s">
        <v>18</v>
      </c>
      <c r="J69" s="13" t="s">
        <v>204</v>
      </c>
      <c r="K69" s="14" t="s">
        <v>205</v>
      </c>
      <c r="L69" s="18">
        <f t="shared" si="7"/>
        <v>1.7025462962962978E-2</v>
      </c>
      <c r="M69">
        <f t="shared" si="8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206</v>
      </c>
      <c r="H70" s="9" t="s">
        <v>75</v>
      </c>
      <c r="I70" s="3" t="s">
        <v>18</v>
      </c>
      <c r="J70" s="13" t="s">
        <v>207</v>
      </c>
      <c r="K70" s="14" t="s">
        <v>208</v>
      </c>
      <c r="L70" s="18">
        <f t="shared" si="7"/>
        <v>1.4490740740740748E-2</v>
      </c>
      <c r="M70">
        <f t="shared" si="8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209</v>
      </c>
      <c r="H71" s="9" t="s">
        <v>75</v>
      </c>
      <c r="I71" s="3" t="s">
        <v>18</v>
      </c>
      <c r="J71" s="13" t="s">
        <v>210</v>
      </c>
      <c r="K71" s="14" t="s">
        <v>211</v>
      </c>
      <c r="L71" s="18">
        <f t="shared" si="7"/>
        <v>1.8206018518518552E-2</v>
      </c>
      <c r="M71">
        <f t="shared" si="8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212</v>
      </c>
      <c r="H72" s="9" t="s">
        <v>75</v>
      </c>
      <c r="I72" s="3" t="s">
        <v>18</v>
      </c>
      <c r="J72" s="13" t="s">
        <v>213</v>
      </c>
      <c r="K72" s="14" t="s">
        <v>214</v>
      </c>
      <c r="L72" s="18">
        <f t="shared" si="7"/>
        <v>1.7337962962962972E-2</v>
      </c>
      <c r="M72">
        <f t="shared" si="8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215</v>
      </c>
      <c r="H73" s="9" t="s">
        <v>75</v>
      </c>
      <c r="I73" s="3" t="s">
        <v>18</v>
      </c>
      <c r="J73" s="13" t="s">
        <v>216</v>
      </c>
      <c r="K73" s="14" t="s">
        <v>217</v>
      </c>
      <c r="L73" s="18">
        <f t="shared" si="7"/>
        <v>3.0277777777777792E-2</v>
      </c>
      <c r="M73">
        <f t="shared" si="8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218</v>
      </c>
      <c r="H74" s="9" t="s">
        <v>75</v>
      </c>
      <c r="I74" s="3" t="s">
        <v>18</v>
      </c>
      <c r="J74" s="13" t="s">
        <v>219</v>
      </c>
      <c r="K74" s="14" t="s">
        <v>220</v>
      </c>
      <c r="L74" s="18">
        <f t="shared" si="7"/>
        <v>3.1134259259259334E-2</v>
      </c>
      <c r="M74">
        <f t="shared" si="8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221</v>
      </c>
      <c r="H75" s="9" t="s">
        <v>75</v>
      </c>
      <c r="I75" s="3" t="s">
        <v>18</v>
      </c>
      <c r="J75" s="13" t="s">
        <v>222</v>
      </c>
      <c r="K75" s="14" t="s">
        <v>223</v>
      </c>
      <c r="L75" s="18">
        <f t="shared" si="7"/>
        <v>1.8379629629629579E-2</v>
      </c>
      <c r="M75">
        <f t="shared" si="8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224</v>
      </c>
      <c r="H76" s="9" t="s">
        <v>75</v>
      </c>
      <c r="I76" s="3" t="s">
        <v>18</v>
      </c>
      <c r="J76" s="13" t="s">
        <v>225</v>
      </c>
      <c r="K76" s="14" t="s">
        <v>226</v>
      </c>
      <c r="L76" s="18">
        <f t="shared" si="7"/>
        <v>2.1192129629629575E-2</v>
      </c>
      <c r="M76">
        <f t="shared" si="8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227</v>
      </c>
      <c r="H77" s="9" t="s">
        <v>75</v>
      </c>
      <c r="I77" s="3" t="s">
        <v>18</v>
      </c>
      <c r="J77" s="13" t="s">
        <v>228</v>
      </c>
      <c r="K77" s="14" t="s">
        <v>229</v>
      </c>
      <c r="L77" s="18">
        <f t="shared" si="7"/>
        <v>2.8703703703703787E-2</v>
      </c>
      <c r="M77">
        <f t="shared" si="8"/>
        <v>13</v>
      </c>
    </row>
    <row r="78" spans="1:13" x14ac:dyDescent="0.25">
      <c r="A78" s="11"/>
      <c r="B78" s="12"/>
      <c r="C78" s="12"/>
      <c r="D78" s="12"/>
      <c r="E78" s="12"/>
      <c r="F78" s="12"/>
      <c r="G78" s="9" t="s">
        <v>230</v>
      </c>
      <c r="H78" s="9" t="s">
        <v>75</v>
      </c>
      <c r="I78" s="3" t="s">
        <v>18</v>
      </c>
      <c r="J78" s="13" t="s">
        <v>231</v>
      </c>
      <c r="K78" s="14" t="s">
        <v>232</v>
      </c>
      <c r="L78" s="18">
        <f t="shared" si="7"/>
        <v>4.556712962962961E-2</v>
      </c>
      <c r="M78">
        <f t="shared" si="8"/>
        <v>14</v>
      </c>
    </row>
    <row r="79" spans="1:13" x14ac:dyDescent="0.25">
      <c r="A79" s="11"/>
      <c r="B79" s="12"/>
      <c r="C79" s="9" t="s">
        <v>104</v>
      </c>
      <c r="D79" s="9" t="s">
        <v>105</v>
      </c>
      <c r="E79" s="9" t="s">
        <v>105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233</v>
      </c>
      <c r="H80" s="9" t="s">
        <v>75</v>
      </c>
      <c r="I80" s="3" t="s">
        <v>18</v>
      </c>
      <c r="J80" s="13" t="s">
        <v>234</v>
      </c>
      <c r="K80" s="14" t="s">
        <v>235</v>
      </c>
      <c r="L80" s="18">
        <f t="shared" si="7"/>
        <v>1.4884259259259264E-2</v>
      </c>
      <c r="M80">
        <f t="shared" si="8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236</v>
      </c>
      <c r="H81" s="9" t="s">
        <v>75</v>
      </c>
      <c r="I81" s="3" t="s">
        <v>18</v>
      </c>
      <c r="J81" s="13" t="s">
        <v>237</v>
      </c>
      <c r="K81" s="14" t="s">
        <v>238</v>
      </c>
      <c r="L81" s="18">
        <f t="shared" si="7"/>
        <v>1.7696759259259232E-2</v>
      </c>
      <c r="M81">
        <f t="shared" si="8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239</v>
      </c>
      <c r="H82" s="9" t="s">
        <v>75</v>
      </c>
      <c r="I82" s="3" t="s">
        <v>18</v>
      </c>
      <c r="J82" s="13" t="s">
        <v>240</v>
      </c>
      <c r="K82" s="14" t="s">
        <v>241</v>
      </c>
      <c r="L82" s="18">
        <f t="shared" si="7"/>
        <v>1.5358796296296273E-2</v>
      </c>
      <c r="M82">
        <f t="shared" si="8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242</v>
      </c>
      <c r="H83" s="9" t="s">
        <v>75</v>
      </c>
      <c r="I83" s="3" t="s">
        <v>18</v>
      </c>
      <c r="J83" s="13" t="s">
        <v>243</v>
      </c>
      <c r="K83" s="14" t="s">
        <v>244</v>
      </c>
      <c r="L83" s="18">
        <f t="shared" si="7"/>
        <v>2.1157407407407403E-2</v>
      </c>
      <c r="M83">
        <f t="shared" si="8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245</v>
      </c>
      <c r="H84" s="9" t="s">
        <v>75</v>
      </c>
      <c r="I84" s="3" t="s">
        <v>18</v>
      </c>
      <c r="J84" s="13" t="s">
        <v>246</v>
      </c>
      <c r="K84" s="14" t="s">
        <v>247</v>
      </c>
      <c r="L84" s="18">
        <f t="shared" si="7"/>
        <v>2.3090277777777779E-2</v>
      </c>
      <c r="M84">
        <f t="shared" si="8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248</v>
      </c>
      <c r="H85" s="9" t="s">
        <v>75</v>
      </c>
      <c r="I85" s="3" t="s">
        <v>18</v>
      </c>
      <c r="J85" s="13" t="s">
        <v>249</v>
      </c>
      <c r="K85" s="14" t="s">
        <v>250</v>
      </c>
      <c r="L85" s="18">
        <f t="shared" si="7"/>
        <v>1.4224537037037077E-2</v>
      </c>
      <c r="M85">
        <f t="shared" si="8"/>
        <v>10</v>
      </c>
    </row>
    <row r="86" spans="1:13" x14ac:dyDescent="0.25">
      <c r="A86" s="11"/>
      <c r="B86" s="12"/>
      <c r="C86" s="9" t="s">
        <v>251</v>
      </c>
      <c r="D86" s="9" t="s">
        <v>252</v>
      </c>
      <c r="E86" s="10" t="s">
        <v>12</v>
      </c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9" t="s">
        <v>253</v>
      </c>
      <c r="F87" s="9" t="s">
        <v>15</v>
      </c>
      <c r="G87" s="9" t="s">
        <v>254</v>
      </c>
      <c r="H87" s="9" t="s">
        <v>75</v>
      </c>
      <c r="I87" s="3" t="s">
        <v>18</v>
      </c>
      <c r="J87" s="13" t="s">
        <v>255</v>
      </c>
      <c r="K87" s="14" t="s">
        <v>256</v>
      </c>
      <c r="L87" s="18">
        <f t="shared" si="7"/>
        <v>2.4548611111111118E-2</v>
      </c>
      <c r="M87">
        <f t="shared" si="8"/>
        <v>9</v>
      </c>
    </row>
    <row r="88" spans="1:13" x14ac:dyDescent="0.25">
      <c r="A88" s="11"/>
      <c r="B88" s="12"/>
      <c r="C88" s="12"/>
      <c r="D88" s="12"/>
      <c r="E88" s="9" t="s">
        <v>257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258</v>
      </c>
      <c r="H89" s="9" t="s">
        <v>75</v>
      </c>
      <c r="I89" s="3" t="s">
        <v>18</v>
      </c>
      <c r="J89" s="13" t="s">
        <v>259</v>
      </c>
      <c r="K89" s="14" t="s">
        <v>260</v>
      </c>
      <c r="L89" s="18">
        <f t="shared" si="7"/>
        <v>2.8368055555555549E-2</v>
      </c>
      <c r="M89">
        <f t="shared" si="8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261</v>
      </c>
      <c r="H90" s="9" t="s">
        <v>75</v>
      </c>
      <c r="I90" s="3" t="s">
        <v>18</v>
      </c>
      <c r="J90" s="13" t="s">
        <v>262</v>
      </c>
      <c r="K90" s="14" t="s">
        <v>263</v>
      </c>
      <c r="L90" s="18">
        <f t="shared" si="7"/>
        <v>2.3692129629629688E-2</v>
      </c>
      <c r="M90">
        <f t="shared" si="8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264</v>
      </c>
      <c r="H91" s="9" t="s">
        <v>75</v>
      </c>
      <c r="I91" s="3" t="s">
        <v>18</v>
      </c>
      <c r="J91" s="13" t="s">
        <v>265</v>
      </c>
      <c r="K91" s="14" t="s">
        <v>266</v>
      </c>
      <c r="L91" s="18">
        <f t="shared" si="7"/>
        <v>1.8425925925925957E-2</v>
      </c>
      <c r="M91">
        <f t="shared" si="8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267</v>
      </c>
      <c r="H92" s="9" t="s">
        <v>75</v>
      </c>
      <c r="I92" s="3" t="s">
        <v>18</v>
      </c>
      <c r="J92" s="13" t="s">
        <v>268</v>
      </c>
      <c r="K92" s="14" t="s">
        <v>269</v>
      </c>
      <c r="L92" s="18">
        <f t="shared" si="7"/>
        <v>1.88194444444445E-2</v>
      </c>
      <c r="M92">
        <f t="shared" si="8"/>
        <v>14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270</v>
      </c>
      <c r="H93" s="9" t="s">
        <v>75</v>
      </c>
      <c r="I93" s="3" t="s">
        <v>18</v>
      </c>
      <c r="J93" s="13" t="s">
        <v>271</v>
      </c>
      <c r="K93" s="14" t="s">
        <v>272</v>
      </c>
      <c r="L93" s="18">
        <f t="shared" si="7"/>
        <v>3.4456018518518539E-2</v>
      </c>
      <c r="M93">
        <f t="shared" si="8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273</v>
      </c>
      <c r="H94" s="9" t="s">
        <v>75</v>
      </c>
      <c r="I94" s="3" t="s">
        <v>18</v>
      </c>
      <c r="J94" s="13" t="s">
        <v>274</v>
      </c>
      <c r="K94" s="14" t="s">
        <v>275</v>
      </c>
      <c r="L94" s="18">
        <f t="shared" si="7"/>
        <v>3.7407407407407445E-2</v>
      </c>
      <c r="M94">
        <f t="shared" si="8"/>
        <v>14</v>
      </c>
    </row>
    <row r="95" spans="1:13" x14ac:dyDescent="0.25">
      <c r="A95" s="11"/>
      <c r="B95" s="12"/>
      <c r="C95" s="9" t="s">
        <v>123</v>
      </c>
      <c r="D95" s="9" t="s">
        <v>124</v>
      </c>
      <c r="E95" s="9" t="s">
        <v>124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276</v>
      </c>
      <c r="H96" s="9" t="s">
        <v>75</v>
      </c>
      <c r="I96" s="3" t="s">
        <v>18</v>
      </c>
      <c r="J96" s="13" t="s">
        <v>277</v>
      </c>
      <c r="K96" s="14" t="s">
        <v>278</v>
      </c>
      <c r="L96" s="18">
        <f t="shared" si="7"/>
        <v>1.8472222222222223E-2</v>
      </c>
      <c r="M96">
        <f t="shared" si="8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279</v>
      </c>
      <c r="H97" s="9" t="s">
        <v>75</v>
      </c>
      <c r="I97" s="3" t="s">
        <v>18</v>
      </c>
      <c r="J97" s="13" t="s">
        <v>280</v>
      </c>
      <c r="K97" s="14" t="s">
        <v>281</v>
      </c>
      <c r="L97" s="18">
        <f t="shared" si="7"/>
        <v>1.8738425925925895E-2</v>
      </c>
      <c r="M97">
        <f t="shared" si="8"/>
        <v>11</v>
      </c>
    </row>
    <row r="98" spans="1:13" x14ac:dyDescent="0.25">
      <c r="A98" s="11"/>
      <c r="B98" s="12"/>
      <c r="C98" s="9" t="s">
        <v>282</v>
      </c>
      <c r="D98" s="9" t="s">
        <v>283</v>
      </c>
      <c r="E98" s="9" t="s">
        <v>283</v>
      </c>
      <c r="F98" s="9" t="s">
        <v>15</v>
      </c>
      <c r="G98" s="9" t="s">
        <v>284</v>
      </c>
      <c r="H98" s="9" t="s">
        <v>75</v>
      </c>
      <c r="I98" s="3" t="s">
        <v>18</v>
      </c>
      <c r="J98" s="13" t="s">
        <v>285</v>
      </c>
      <c r="K98" s="14" t="s">
        <v>286</v>
      </c>
      <c r="L98" s="18">
        <f t="shared" si="7"/>
        <v>1.1747685185185208E-2</v>
      </c>
      <c r="M98">
        <f t="shared" si="8"/>
        <v>7</v>
      </c>
    </row>
    <row r="99" spans="1:13" x14ac:dyDescent="0.25">
      <c r="A99" s="11"/>
      <c r="B99" s="12"/>
      <c r="C99" s="9" t="s">
        <v>41</v>
      </c>
      <c r="D99" s="9" t="s">
        <v>42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42</v>
      </c>
      <c r="F100" s="9" t="s">
        <v>15</v>
      </c>
      <c r="G100" s="9" t="s">
        <v>287</v>
      </c>
      <c r="H100" s="9" t="s">
        <v>75</v>
      </c>
      <c r="I100" s="3" t="s">
        <v>18</v>
      </c>
      <c r="J100" s="13" t="s">
        <v>288</v>
      </c>
      <c r="K100" s="17" t="s">
        <v>2080</v>
      </c>
      <c r="L100" s="18">
        <f t="shared" si="7"/>
        <v>1.199074074074058E-2</v>
      </c>
      <c r="M100">
        <f t="shared" si="8"/>
        <v>23</v>
      </c>
    </row>
    <row r="101" spans="1:13" x14ac:dyDescent="0.25">
      <c r="A101" s="11"/>
      <c r="B101" s="12"/>
      <c r="C101" s="12"/>
      <c r="D101" s="12"/>
      <c r="E101" s="9" t="s">
        <v>137</v>
      </c>
      <c r="F101" s="9" t="s">
        <v>15</v>
      </c>
      <c r="G101" s="9" t="s">
        <v>289</v>
      </c>
      <c r="H101" s="9" t="s">
        <v>75</v>
      </c>
      <c r="I101" s="3" t="s">
        <v>18</v>
      </c>
      <c r="J101" s="13" t="s">
        <v>290</v>
      </c>
      <c r="K101" s="14" t="s">
        <v>291</v>
      </c>
      <c r="L101" s="18">
        <f t="shared" si="7"/>
        <v>1.8773148148148178E-2</v>
      </c>
      <c r="M101">
        <f t="shared" si="8"/>
        <v>7</v>
      </c>
    </row>
    <row r="102" spans="1:13" x14ac:dyDescent="0.25">
      <c r="A102" s="11"/>
      <c r="B102" s="12"/>
      <c r="C102" s="9" t="s">
        <v>292</v>
      </c>
      <c r="D102" s="9" t="s">
        <v>293</v>
      </c>
      <c r="E102" s="9" t="s">
        <v>293</v>
      </c>
      <c r="F102" s="9" t="s">
        <v>15</v>
      </c>
      <c r="G102" s="9" t="s">
        <v>294</v>
      </c>
      <c r="H102" s="9" t="s">
        <v>75</v>
      </c>
      <c r="I102" s="3" t="s">
        <v>18</v>
      </c>
      <c r="J102" s="13" t="s">
        <v>295</v>
      </c>
      <c r="K102" s="14" t="s">
        <v>296</v>
      </c>
      <c r="L102" s="18">
        <f t="shared" si="7"/>
        <v>1.4282407407407383E-2</v>
      </c>
      <c r="M102">
        <f t="shared" si="8"/>
        <v>4</v>
      </c>
    </row>
    <row r="103" spans="1:13" x14ac:dyDescent="0.25">
      <c r="A103" s="11"/>
      <c r="B103" s="12"/>
      <c r="C103" s="9" t="s">
        <v>297</v>
      </c>
      <c r="D103" s="9" t="s">
        <v>298</v>
      </c>
      <c r="E103" s="9" t="s">
        <v>298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299</v>
      </c>
      <c r="H104" s="9" t="s">
        <v>75</v>
      </c>
      <c r="I104" s="3" t="s">
        <v>18</v>
      </c>
      <c r="J104" s="13" t="s">
        <v>300</v>
      </c>
      <c r="K104" s="14" t="s">
        <v>301</v>
      </c>
      <c r="L104" s="18">
        <f t="shared" si="7"/>
        <v>1.3599537037037063E-2</v>
      </c>
      <c r="M104">
        <f t="shared" si="8"/>
        <v>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302</v>
      </c>
      <c r="H105" s="9" t="s">
        <v>75</v>
      </c>
      <c r="I105" s="3" t="s">
        <v>18</v>
      </c>
      <c r="J105" s="13" t="s">
        <v>303</v>
      </c>
      <c r="K105" s="14" t="s">
        <v>304</v>
      </c>
      <c r="L105" s="18">
        <f t="shared" si="7"/>
        <v>2.3946759259259265E-2</v>
      </c>
      <c r="M105">
        <f t="shared" si="8"/>
        <v>7</v>
      </c>
    </row>
    <row r="106" spans="1:13" x14ac:dyDescent="0.25">
      <c r="A106" s="11"/>
      <c r="B106" s="12"/>
      <c r="C106" s="9" t="s">
        <v>305</v>
      </c>
      <c r="D106" s="9" t="s">
        <v>306</v>
      </c>
      <c r="E106" s="9" t="s">
        <v>306</v>
      </c>
      <c r="F106" s="9" t="s">
        <v>15</v>
      </c>
      <c r="G106" s="9" t="s">
        <v>307</v>
      </c>
      <c r="H106" s="9" t="s">
        <v>75</v>
      </c>
      <c r="I106" s="3" t="s">
        <v>18</v>
      </c>
      <c r="J106" s="13" t="s">
        <v>308</v>
      </c>
      <c r="K106" s="14" t="s">
        <v>309</v>
      </c>
      <c r="L106" s="18">
        <f t="shared" si="7"/>
        <v>2.5150462962962916E-2</v>
      </c>
      <c r="M106">
        <f t="shared" si="8"/>
        <v>11</v>
      </c>
    </row>
    <row r="107" spans="1:13" x14ac:dyDescent="0.25">
      <c r="A107" s="11"/>
      <c r="B107" s="12"/>
      <c r="C107" s="9" t="s">
        <v>150</v>
      </c>
      <c r="D107" s="9" t="s">
        <v>151</v>
      </c>
      <c r="E107" s="9" t="s">
        <v>152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310</v>
      </c>
      <c r="H108" s="9" t="s">
        <v>154</v>
      </c>
      <c r="I108" s="3" t="s">
        <v>18</v>
      </c>
      <c r="J108" s="13" t="s">
        <v>311</v>
      </c>
      <c r="K108" s="14" t="s">
        <v>312</v>
      </c>
      <c r="L108" s="18">
        <f t="shared" si="7"/>
        <v>1.3784722222222268E-2</v>
      </c>
      <c r="M108">
        <f t="shared" si="8"/>
        <v>20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313</v>
      </c>
      <c r="H109" s="9" t="s">
        <v>154</v>
      </c>
      <c r="I109" s="3" t="s">
        <v>18</v>
      </c>
      <c r="J109" s="13" t="s">
        <v>314</v>
      </c>
      <c r="K109" s="14" t="s">
        <v>315</v>
      </c>
      <c r="L109" s="18">
        <f t="shared" si="7"/>
        <v>3.1469907407407405E-2</v>
      </c>
      <c r="M109">
        <f t="shared" si="8"/>
        <v>12</v>
      </c>
    </row>
    <row r="110" spans="1:13" x14ac:dyDescent="0.25">
      <c r="A110" s="11"/>
      <c r="B110" s="12"/>
      <c r="C110" s="9" t="s">
        <v>316</v>
      </c>
      <c r="D110" s="9" t="s">
        <v>317</v>
      </c>
      <c r="E110" s="9" t="s">
        <v>317</v>
      </c>
      <c r="F110" s="9" t="s">
        <v>15</v>
      </c>
      <c r="G110" s="9" t="s">
        <v>318</v>
      </c>
      <c r="H110" s="9" t="s">
        <v>75</v>
      </c>
      <c r="I110" s="3" t="s">
        <v>18</v>
      </c>
      <c r="J110" s="13" t="s">
        <v>319</v>
      </c>
      <c r="K110" s="14" t="s">
        <v>320</v>
      </c>
      <c r="L110" s="18">
        <f t="shared" si="7"/>
        <v>2.5405092592592493E-2</v>
      </c>
      <c r="M110">
        <f t="shared" si="8"/>
        <v>9</v>
      </c>
    </row>
    <row r="111" spans="1:13" x14ac:dyDescent="0.25">
      <c r="A111" s="11"/>
      <c r="B111" s="12"/>
      <c r="C111" s="9" t="s">
        <v>321</v>
      </c>
      <c r="D111" s="9" t="s">
        <v>322</v>
      </c>
      <c r="E111" s="9" t="s">
        <v>322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323</v>
      </c>
      <c r="H112" s="9" t="s">
        <v>75</v>
      </c>
      <c r="I112" s="3" t="s">
        <v>18</v>
      </c>
      <c r="J112" s="13" t="s">
        <v>324</v>
      </c>
      <c r="K112" s="14" t="s">
        <v>325</v>
      </c>
      <c r="L112" s="18">
        <f t="shared" si="7"/>
        <v>1.528935185185186E-2</v>
      </c>
      <c r="M112">
        <f t="shared" si="8"/>
        <v>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326</v>
      </c>
      <c r="H113" s="9" t="s">
        <v>75</v>
      </c>
      <c r="I113" s="3" t="s">
        <v>18</v>
      </c>
      <c r="J113" s="13" t="s">
        <v>327</v>
      </c>
      <c r="K113" s="14" t="s">
        <v>328</v>
      </c>
      <c r="L113" s="18">
        <f t="shared" si="7"/>
        <v>1.3483796296296285E-2</v>
      </c>
      <c r="M113">
        <f t="shared" si="8"/>
        <v>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329</v>
      </c>
      <c r="H114" s="9" t="s">
        <v>75</v>
      </c>
      <c r="I114" s="3" t="s">
        <v>18</v>
      </c>
      <c r="J114" s="13" t="s">
        <v>330</v>
      </c>
      <c r="K114" s="14" t="s">
        <v>331</v>
      </c>
      <c r="L114" s="18">
        <f t="shared" si="7"/>
        <v>2.4062500000000014E-2</v>
      </c>
      <c r="M114">
        <f t="shared" si="8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332</v>
      </c>
      <c r="H115" s="9" t="s">
        <v>75</v>
      </c>
      <c r="I115" s="3" t="s">
        <v>18</v>
      </c>
      <c r="J115" s="13" t="s">
        <v>333</v>
      </c>
      <c r="K115" s="14" t="s">
        <v>334</v>
      </c>
      <c r="L115" s="18">
        <f t="shared" si="7"/>
        <v>1.4467592592592782E-2</v>
      </c>
      <c r="M115">
        <f t="shared" si="8"/>
        <v>20</v>
      </c>
    </row>
    <row r="116" spans="1:13" x14ac:dyDescent="0.25">
      <c r="A116" s="11"/>
      <c r="B116" s="12"/>
      <c r="C116" s="9" t="s">
        <v>335</v>
      </c>
      <c r="D116" s="9" t="s">
        <v>336</v>
      </c>
      <c r="E116" s="9" t="s">
        <v>336</v>
      </c>
      <c r="F116" s="9" t="s">
        <v>15</v>
      </c>
      <c r="G116" s="9" t="s">
        <v>337</v>
      </c>
      <c r="H116" s="9" t="s">
        <v>75</v>
      </c>
      <c r="I116" s="3" t="s">
        <v>18</v>
      </c>
      <c r="J116" s="13" t="s">
        <v>338</v>
      </c>
      <c r="K116" s="14" t="s">
        <v>339</v>
      </c>
      <c r="L116" s="18">
        <f t="shared" si="7"/>
        <v>2.6226851851851918E-2</v>
      </c>
      <c r="M116">
        <f t="shared" si="8"/>
        <v>9</v>
      </c>
    </row>
    <row r="117" spans="1:13" x14ac:dyDescent="0.25">
      <c r="A117" s="3" t="s">
        <v>340</v>
      </c>
      <c r="B117" s="9" t="s">
        <v>341</v>
      </c>
      <c r="C117" s="10" t="s">
        <v>12</v>
      </c>
      <c r="D117" s="5"/>
      <c r="E117" s="5"/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9" t="s">
        <v>13</v>
      </c>
      <c r="D118" s="9" t="s">
        <v>14</v>
      </c>
      <c r="E118" s="9" t="s">
        <v>14</v>
      </c>
      <c r="F118" s="9" t="s">
        <v>15</v>
      </c>
      <c r="G118" s="9" t="s">
        <v>342</v>
      </c>
      <c r="H118" s="9" t="s">
        <v>22</v>
      </c>
      <c r="I118" s="3" t="s">
        <v>18</v>
      </c>
      <c r="J118" s="13" t="s">
        <v>343</v>
      </c>
      <c r="K118" s="14" t="s">
        <v>344</v>
      </c>
      <c r="L118" s="18">
        <f t="shared" si="7"/>
        <v>2.9826388888888944E-2</v>
      </c>
      <c r="M118">
        <f t="shared" si="8"/>
        <v>11</v>
      </c>
    </row>
    <row r="119" spans="1:13" x14ac:dyDescent="0.25">
      <c r="A119" s="11"/>
      <c r="B119" s="12"/>
      <c r="C119" s="9" t="s">
        <v>25</v>
      </c>
      <c r="D119" s="9" t="s">
        <v>26</v>
      </c>
      <c r="E119" s="9" t="s">
        <v>26</v>
      </c>
      <c r="F119" s="9" t="s">
        <v>15</v>
      </c>
      <c r="G119" s="9" t="s">
        <v>345</v>
      </c>
      <c r="H119" s="9" t="s">
        <v>17</v>
      </c>
      <c r="I119" s="3" t="s">
        <v>18</v>
      </c>
      <c r="J119" s="13" t="s">
        <v>346</v>
      </c>
      <c r="K119" s="14" t="s">
        <v>347</v>
      </c>
      <c r="L119" s="18">
        <f t="shared" si="7"/>
        <v>1.533564814814814E-2</v>
      </c>
      <c r="M119">
        <f t="shared" si="8"/>
        <v>14</v>
      </c>
    </row>
    <row r="120" spans="1:13" x14ac:dyDescent="0.25">
      <c r="A120" s="11"/>
      <c r="B120" s="12"/>
      <c r="C120" s="9" t="s">
        <v>46</v>
      </c>
      <c r="D120" s="9" t="s">
        <v>47</v>
      </c>
      <c r="E120" s="9" t="s">
        <v>47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348</v>
      </c>
      <c r="H121" s="9" t="s">
        <v>17</v>
      </c>
      <c r="I121" s="3" t="s">
        <v>18</v>
      </c>
      <c r="J121" s="13" t="s">
        <v>349</v>
      </c>
      <c r="K121" s="14" t="s">
        <v>350</v>
      </c>
      <c r="L121" s="18">
        <f t="shared" si="7"/>
        <v>1.5891203703703713E-2</v>
      </c>
      <c r="M121">
        <f t="shared" si="8"/>
        <v>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351</v>
      </c>
      <c r="H122" s="9" t="s">
        <v>17</v>
      </c>
      <c r="I122" s="3" t="s">
        <v>18</v>
      </c>
      <c r="J122" s="13" t="s">
        <v>352</v>
      </c>
      <c r="K122" s="14" t="s">
        <v>353</v>
      </c>
      <c r="L122" s="18">
        <f t="shared" si="7"/>
        <v>1.3020833333333329E-2</v>
      </c>
      <c r="M122">
        <f t="shared" si="8"/>
        <v>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354</v>
      </c>
      <c r="H123" s="9" t="s">
        <v>17</v>
      </c>
      <c r="I123" s="3" t="s">
        <v>18</v>
      </c>
      <c r="J123" s="13" t="s">
        <v>355</v>
      </c>
      <c r="K123" s="14" t="s">
        <v>356</v>
      </c>
      <c r="L123" s="18">
        <f t="shared" si="7"/>
        <v>1.9745370370370385E-2</v>
      </c>
      <c r="M123">
        <f t="shared" si="8"/>
        <v>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357</v>
      </c>
      <c r="H124" s="9" t="s">
        <v>17</v>
      </c>
      <c r="I124" s="3" t="s">
        <v>18</v>
      </c>
      <c r="J124" s="13" t="s">
        <v>358</v>
      </c>
      <c r="K124" s="14" t="s">
        <v>359</v>
      </c>
      <c r="L124" s="18">
        <f t="shared" si="7"/>
        <v>1.3807870370370373E-2</v>
      </c>
      <c r="M124">
        <f t="shared" si="8"/>
        <v>4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360</v>
      </c>
      <c r="H125" s="9" t="s">
        <v>17</v>
      </c>
      <c r="I125" s="3" t="s">
        <v>18</v>
      </c>
      <c r="J125" s="13" t="s">
        <v>361</v>
      </c>
      <c r="K125" s="14" t="s">
        <v>362</v>
      </c>
      <c r="L125" s="18">
        <f t="shared" si="7"/>
        <v>3.4293981481481495E-2</v>
      </c>
      <c r="M125">
        <f t="shared" si="8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363</v>
      </c>
      <c r="H126" s="9" t="s">
        <v>17</v>
      </c>
      <c r="I126" s="3" t="s">
        <v>18</v>
      </c>
      <c r="J126" s="13" t="s">
        <v>364</v>
      </c>
      <c r="K126" s="14" t="s">
        <v>365</v>
      </c>
      <c r="L126" s="18">
        <f t="shared" si="7"/>
        <v>2.2233796296296182E-2</v>
      </c>
      <c r="M126">
        <f t="shared" si="8"/>
        <v>19</v>
      </c>
    </row>
    <row r="127" spans="1:13" x14ac:dyDescent="0.25">
      <c r="A127" s="11"/>
      <c r="B127" s="12"/>
      <c r="C127" s="9" t="s">
        <v>55</v>
      </c>
      <c r="D127" s="9" t="s">
        <v>56</v>
      </c>
      <c r="E127" s="9" t="s">
        <v>56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366</v>
      </c>
      <c r="H128" s="9" t="s">
        <v>17</v>
      </c>
      <c r="I128" s="3" t="s">
        <v>18</v>
      </c>
      <c r="J128" s="13" t="s">
        <v>367</v>
      </c>
      <c r="K128" s="14" t="s">
        <v>368</v>
      </c>
      <c r="L128" s="18">
        <f t="shared" si="7"/>
        <v>2.1944444444444433E-2</v>
      </c>
      <c r="M128">
        <f t="shared" si="8"/>
        <v>10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369</v>
      </c>
      <c r="H129" s="9" t="s">
        <v>17</v>
      </c>
      <c r="I129" s="3" t="s">
        <v>18</v>
      </c>
      <c r="J129" s="13" t="s">
        <v>370</v>
      </c>
      <c r="K129" s="14" t="s">
        <v>371</v>
      </c>
      <c r="L129" s="18">
        <f t="shared" si="7"/>
        <v>3.2222222222222263E-2</v>
      </c>
      <c r="M129">
        <f t="shared" si="8"/>
        <v>13</v>
      </c>
    </row>
    <row r="130" spans="1:13" x14ac:dyDescent="0.25">
      <c r="A130" s="11"/>
      <c r="B130" s="12"/>
      <c r="C130" s="9" t="s">
        <v>60</v>
      </c>
      <c r="D130" s="9" t="s">
        <v>61</v>
      </c>
      <c r="E130" s="9" t="s">
        <v>61</v>
      </c>
      <c r="F130" s="9" t="s">
        <v>15</v>
      </c>
      <c r="G130" s="9" t="s">
        <v>372</v>
      </c>
      <c r="H130" s="9" t="s">
        <v>17</v>
      </c>
      <c r="I130" s="3" t="s">
        <v>18</v>
      </c>
      <c r="J130" s="13" t="s">
        <v>373</v>
      </c>
      <c r="K130" s="14" t="s">
        <v>374</v>
      </c>
      <c r="L130" s="18">
        <f t="shared" si="7"/>
        <v>2.3159722222222179E-2</v>
      </c>
      <c r="M130">
        <f t="shared" si="8"/>
        <v>14</v>
      </c>
    </row>
    <row r="131" spans="1:13" x14ac:dyDescent="0.25">
      <c r="A131" s="11"/>
      <c r="B131" s="12"/>
      <c r="C131" s="9" t="s">
        <v>150</v>
      </c>
      <c r="D131" s="9" t="s">
        <v>151</v>
      </c>
      <c r="E131" s="10" t="s">
        <v>12</v>
      </c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9" t="s">
        <v>152</v>
      </c>
      <c r="F132" s="9" t="s">
        <v>15</v>
      </c>
      <c r="G132" s="9" t="s">
        <v>375</v>
      </c>
      <c r="H132" s="9" t="s">
        <v>17</v>
      </c>
      <c r="I132" s="3" t="s">
        <v>18</v>
      </c>
      <c r="J132" s="13" t="s">
        <v>376</v>
      </c>
      <c r="K132" s="14" t="s">
        <v>377</v>
      </c>
      <c r="L132" s="18">
        <f t="shared" ref="L132:L153" si="9">K132-J132</f>
        <v>2.1446759259259207E-2</v>
      </c>
      <c r="M132">
        <f t="shared" ref="M132:M153" si="10">HOUR(J132)</f>
        <v>20</v>
      </c>
    </row>
    <row r="133" spans="1:13" x14ac:dyDescent="0.25">
      <c r="A133" s="11"/>
      <c r="B133" s="12"/>
      <c r="C133" s="12"/>
      <c r="D133" s="12"/>
      <c r="E133" s="9" t="s">
        <v>151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378</v>
      </c>
      <c r="H134" s="9" t="s">
        <v>17</v>
      </c>
      <c r="I134" s="3" t="s">
        <v>18</v>
      </c>
      <c r="J134" s="13" t="s">
        <v>379</v>
      </c>
      <c r="K134" s="14" t="s">
        <v>380</v>
      </c>
      <c r="L134" s="18">
        <f t="shared" si="9"/>
        <v>4.4953703703703662E-2</v>
      </c>
      <c r="M134">
        <f t="shared" si="10"/>
        <v>7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381</v>
      </c>
      <c r="H135" s="9" t="s">
        <v>22</v>
      </c>
      <c r="I135" s="3" t="s">
        <v>18</v>
      </c>
      <c r="J135" s="13" t="s">
        <v>382</v>
      </c>
      <c r="K135" s="14" t="s">
        <v>383</v>
      </c>
      <c r="L135" s="18">
        <f t="shared" si="9"/>
        <v>1.6689814814814685E-2</v>
      </c>
      <c r="M135">
        <f t="shared" si="10"/>
        <v>19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384</v>
      </c>
      <c r="H136" s="9" t="s">
        <v>22</v>
      </c>
      <c r="I136" s="3" t="s">
        <v>18</v>
      </c>
      <c r="J136" s="13" t="s">
        <v>385</v>
      </c>
      <c r="K136" s="14" t="s">
        <v>386</v>
      </c>
      <c r="L136" s="18">
        <f t="shared" si="9"/>
        <v>4.8912037037037004E-2</v>
      </c>
      <c r="M136">
        <f t="shared" si="10"/>
        <v>11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387</v>
      </c>
      <c r="H137" s="9" t="s">
        <v>22</v>
      </c>
      <c r="I137" s="3" t="s">
        <v>18</v>
      </c>
      <c r="J137" s="13" t="s">
        <v>388</v>
      </c>
      <c r="K137" s="14" t="s">
        <v>389</v>
      </c>
      <c r="L137" s="18">
        <f t="shared" si="9"/>
        <v>2.8287037037037055E-2</v>
      </c>
      <c r="M137">
        <f t="shared" si="10"/>
        <v>15</v>
      </c>
    </row>
    <row r="138" spans="1:13" x14ac:dyDescent="0.25">
      <c r="A138" s="3" t="s">
        <v>390</v>
      </c>
      <c r="B138" s="9" t="s">
        <v>391</v>
      </c>
      <c r="C138" s="9" t="s">
        <v>392</v>
      </c>
      <c r="D138" s="9" t="s">
        <v>393</v>
      </c>
      <c r="E138" s="9" t="s">
        <v>393</v>
      </c>
      <c r="F138" s="9" t="s">
        <v>394</v>
      </c>
      <c r="G138" s="9" t="s">
        <v>395</v>
      </c>
      <c r="H138" s="9" t="s">
        <v>75</v>
      </c>
      <c r="I138" s="3" t="s">
        <v>18</v>
      </c>
      <c r="J138" s="13" t="s">
        <v>396</v>
      </c>
      <c r="K138" s="14" t="s">
        <v>397</v>
      </c>
      <c r="L138" s="18">
        <f t="shared" si="9"/>
        <v>1.7106481481481473E-2</v>
      </c>
      <c r="M138">
        <f t="shared" si="10"/>
        <v>9</v>
      </c>
    </row>
    <row r="139" spans="1:13" x14ac:dyDescent="0.25">
      <c r="A139" s="3" t="s">
        <v>398</v>
      </c>
      <c r="B139" s="9" t="s">
        <v>399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400</v>
      </c>
      <c r="D140" s="9" t="s">
        <v>401</v>
      </c>
      <c r="E140" s="9" t="s">
        <v>402</v>
      </c>
      <c r="F140" s="9" t="s">
        <v>15</v>
      </c>
      <c r="G140" s="9" t="s">
        <v>403</v>
      </c>
      <c r="H140" s="9" t="s">
        <v>75</v>
      </c>
      <c r="I140" s="3" t="s">
        <v>18</v>
      </c>
      <c r="J140" s="13" t="s">
        <v>404</v>
      </c>
      <c r="K140" s="14" t="s">
        <v>405</v>
      </c>
      <c r="L140" s="18">
        <f t="shared" si="9"/>
        <v>2.2060185185185155E-2</v>
      </c>
      <c r="M140">
        <f t="shared" si="10"/>
        <v>14</v>
      </c>
    </row>
    <row r="141" spans="1:13" x14ac:dyDescent="0.25">
      <c r="A141" s="11"/>
      <c r="B141" s="12"/>
      <c r="C141" s="9" t="s">
        <v>406</v>
      </c>
      <c r="D141" s="9" t="s">
        <v>407</v>
      </c>
      <c r="E141" s="9" t="s">
        <v>408</v>
      </c>
      <c r="F141" s="9" t="s">
        <v>15</v>
      </c>
      <c r="G141" s="9" t="s">
        <v>409</v>
      </c>
      <c r="H141" s="9" t="s">
        <v>75</v>
      </c>
      <c r="I141" s="3" t="s">
        <v>18</v>
      </c>
      <c r="J141" s="13" t="s">
        <v>410</v>
      </c>
      <c r="K141" s="14" t="s">
        <v>411</v>
      </c>
      <c r="L141" s="18">
        <f t="shared" si="9"/>
        <v>2.0254629629629636E-2</v>
      </c>
      <c r="M141">
        <f t="shared" si="10"/>
        <v>2</v>
      </c>
    </row>
    <row r="142" spans="1:13" x14ac:dyDescent="0.25">
      <c r="A142" s="11"/>
      <c r="B142" s="12"/>
      <c r="C142" s="9" t="s">
        <v>412</v>
      </c>
      <c r="D142" s="9" t="s">
        <v>413</v>
      </c>
      <c r="E142" s="9" t="s">
        <v>414</v>
      </c>
      <c r="F142" s="9" t="s">
        <v>15</v>
      </c>
      <c r="G142" s="9" t="s">
        <v>415</v>
      </c>
      <c r="H142" s="9" t="s">
        <v>75</v>
      </c>
      <c r="I142" s="3" t="s">
        <v>18</v>
      </c>
      <c r="J142" s="13" t="s">
        <v>416</v>
      </c>
      <c r="K142" s="14" t="s">
        <v>417</v>
      </c>
      <c r="L142" s="18">
        <f t="shared" si="9"/>
        <v>1.6770833333333401E-2</v>
      </c>
      <c r="M142">
        <f t="shared" si="10"/>
        <v>17</v>
      </c>
    </row>
    <row r="143" spans="1:13" x14ac:dyDescent="0.25">
      <c r="A143" s="3" t="s">
        <v>418</v>
      </c>
      <c r="B143" s="9" t="s">
        <v>419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420</v>
      </c>
      <c r="D144" s="9" t="s">
        <v>421</v>
      </c>
      <c r="E144" s="9" t="s">
        <v>421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422</v>
      </c>
      <c r="H145" s="9" t="s">
        <v>17</v>
      </c>
      <c r="I145" s="3" t="s">
        <v>18</v>
      </c>
      <c r="J145" s="13" t="s">
        <v>423</v>
      </c>
      <c r="K145" s="14" t="s">
        <v>424</v>
      </c>
      <c r="L145" s="18">
        <f t="shared" si="9"/>
        <v>2.0474537037037055E-2</v>
      </c>
      <c r="M145">
        <f t="shared" si="10"/>
        <v>4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425</v>
      </c>
      <c r="H146" s="9" t="s">
        <v>17</v>
      </c>
      <c r="I146" s="3" t="s">
        <v>18</v>
      </c>
      <c r="J146" s="13" t="s">
        <v>426</v>
      </c>
      <c r="K146" s="14" t="s">
        <v>427</v>
      </c>
      <c r="L146" s="18">
        <f t="shared" si="9"/>
        <v>1.751157407407411E-2</v>
      </c>
      <c r="M146">
        <f t="shared" si="10"/>
        <v>10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428</v>
      </c>
      <c r="H147" s="9" t="s">
        <v>17</v>
      </c>
      <c r="I147" s="3" t="s">
        <v>18</v>
      </c>
      <c r="J147" s="13" t="s">
        <v>429</v>
      </c>
      <c r="K147" s="14" t="s">
        <v>430</v>
      </c>
      <c r="L147" s="18">
        <f t="shared" si="9"/>
        <v>5.6076388888888884E-2</v>
      </c>
      <c r="M147">
        <f t="shared" si="10"/>
        <v>12</v>
      </c>
    </row>
    <row r="148" spans="1:13" x14ac:dyDescent="0.25">
      <c r="A148" s="11"/>
      <c r="B148" s="12"/>
      <c r="C148" s="9" t="s">
        <v>412</v>
      </c>
      <c r="D148" s="9" t="s">
        <v>413</v>
      </c>
      <c r="E148" s="9" t="s">
        <v>414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431</v>
      </c>
      <c r="H149" s="9" t="s">
        <v>17</v>
      </c>
      <c r="I149" s="3" t="s">
        <v>18</v>
      </c>
      <c r="J149" s="13" t="s">
        <v>432</v>
      </c>
      <c r="K149" s="14" t="s">
        <v>433</v>
      </c>
      <c r="L149" s="18">
        <f t="shared" si="9"/>
        <v>3.3159722222222243E-2</v>
      </c>
      <c r="M149">
        <f t="shared" si="10"/>
        <v>11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434</v>
      </c>
      <c r="H150" s="9" t="s">
        <v>17</v>
      </c>
      <c r="I150" s="3" t="s">
        <v>18</v>
      </c>
      <c r="J150" s="13" t="s">
        <v>435</v>
      </c>
      <c r="K150" s="14" t="s">
        <v>436</v>
      </c>
      <c r="L150" s="18">
        <f t="shared" si="9"/>
        <v>2.907407407407403E-2</v>
      </c>
      <c r="M150">
        <f t="shared" si="10"/>
        <v>13</v>
      </c>
    </row>
    <row r="151" spans="1:13" x14ac:dyDescent="0.25">
      <c r="A151" s="11"/>
      <c r="B151" s="12"/>
      <c r="C151" s="9" t="s">
        <v>437</v>
      </c>
      <c r="D151" s="9" t="s">
        <v>438</v>
      </c>
      <c r="E151" s="9" t="s">
        <v>439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440</v>
      </c>
      <c r="H152" s="9" t="s">
        <v>17</v>
      </c>
      <c r="I152" s="3" t="s">
        <v>18</v>
      </c>
      <c r="J152" s="13" t="s">
        <v>441</v>
      </c>
      <c r="K152" s="14" t="s">
        <v>442</v>
      </c>
      <c r="L152" s="18">
        <f t="shared" si="9"/>
        <v>2.3680555555555594E-2</v>
      </c>
      <c r="M152">
        <f t="shared" si="10"/>
        <v>9</v>
      </c>
    </row>
    <row r="153" spans="1:13" x14ac:dyDescent="0.25">
      <c r="A153" s="11"/>
      <c r="B153" s="11"/>
      <c r="C153" s="11"/>
      <c r="D153" s="11"/>
      <c r="E153" s="11"/>
      <c r="F153" s="11"/>
      <c r="G153" s="3" t="s">
        <v>443</v>
      </c>
      <c r="H153" s="3" t="s">
        <v>17</v>
      </c>
      <c r="I153" s="3" t="s">
        <v>18</v>
      </c>
      <c r="J153" s="15" t="s">
        <v>444</v>
      </c>
      <c r="K153" s="16" t="s">
        <v>445</v>
      </c>
      <c r="L153" s="18">
        <f t="shared" si="9"/>
        <v>3.2337962962962985E-2</v>
      </c>
      <c r="M153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K1" workbookViewId="0">
      <selection activeCell="Q35" sqref="Q3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6.041666666666667</v>
      </c>
      <c r="R2" s="19">
        <f>AVERAGEIF(M:M,O2,L:L)</f>
        <v>1.4467592592592593E-2</v>
      </c>
      <c r="S2" s="18">
        <f>AVERAGEIF($R$2:$R$25, "&lt;&gt; 0")</f>
        <v>2.3711414116362028E-2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6.041666666666667</v>
      </c>
      <c r="R3" s="19">
        <f t="shared" ref="R3:R25" si="1">AVERAGEIF(M:M,O3,L:L)</f>
        <v>1.7705439814814823E-2</v>
      </c>
      <c r="S3" s="18">
        <f t="shared" ref="S3:S25" si="2">AVERAGEIF($R$2:$R$25, "&lt;&gt; 0")</f>
        <v>2.3711414116362028E-2</v>
      </c>
    </row>
    <row r="4" spans="1:19" x14ac:dyDescent="0.25">
      <c r="A4" s="11"/>
      <c r="B4" s="12"/>
      <c r="C4" s="9" t="s">
        <v>446</v>
      </c>
      <c r="D4" s="9" t="s">
        <v>447</v>
      </c>
      <c r="E4" s="9" t="s">
        <v>447</v>
      </c>
      <c r="F4" s="9" t="s">
        <v>15</v>
      </c>
      <c r="G4" s="9" t="s">
        <v>448</v>
      </c>
      <c r="H4" s="9" t="s">
        <v>17</v>
      </c>
      <c r="I4" s="3" t="s">
        <v>449</v>
      </c>
      <c r="J4" s="13" t="s">
        <v>450</v>
      </c>
      <c r="K4" s="14" t="s">
        <v>451</v>
      </c>
      <c r="L4" s="18">
        <f t="shared" ref="L4:L66" si="3">K4-J4</f>
        <v>2.3865740740740715E-2</v>
      </c>
      <c r="M4">
        <f t="shared" ref="M4:M66" si="4">HOUR(J4)</f>
        <v>6</v>
      </c>
      <c r="O4">
        <v>2</v>
      </c>
      <c r="P4">
        <f>COUNTIF(M:M,"2")</f>
        <v>3</v>
      </c>
      <c r="Q4">
        <f t="shared" si="0"/>
        <v>6.041666666666667</v>
      </c>
      <c r="R4" s="19">
        <f t="shared" si="1"/>
        <v>1.859567901234568E-2</v>
      </c>
      <c r="S4" s="18">
        <f t="shared" si="2"/>
        <v>2.3711414116362028E-2</v>
      </c>
    </row>
    <row r="5" spans="1:19" x14ac:dyDescent="0.25">
      <c r="A5" s="11"/>
      <c r="B5" s="12"/>
      <c r="C5" s="9" t="s">
        <v>452</v>
      </c>
      <c r="D5" s="9" t="s">
        <v>453</v>
      </c>
      <c r="E5" s="9" t="s">
        <v>453</v>
      </c>
      <c r="F5" s="9" t="s">
        <v>15</v>
      </c>
      <c r="G5" s="9" t="s">
        <v>454</v>
      </c>
      <c r="H5" s="9" t="s">
        <v>17</v>
      </c>
      <c r="I5" s="3" t="s">
        <v>449</v>
      </c>
      <c r="J5" s="13" t="s">
        <v>455</v>
      </c>
      <c r="K5" s="14" t="s">
        <v>456</v>
      </c>
      <c r="L5" s="18">
        <f t="shared" si="3"/>
        <v>1.6284722222222214E-2</v>
      </c>
      <c r="M5">
        <f t="shared" si="4"/>
        <v>7</v>
      </c>
      <c r="O5">
        <v>3</v>
      </c>
      <c r="P5">
        <f>COUNTIF(M:M,"3")</f>
        <v>7</v>
      </c>
      <c r="Q5">
        <f t="shared" si="0"/>
        <v>6.041666666666667</v>
      </c>
      <c r="R5" s="19">
        <f t="shared" si="1"/>
        <v>1.621693121693121E-2</v>
      </c>
      <c r="S5" s="18">
        <f t="shared" si="2"/>
        <v>2.3711414116362028E-2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11</v>
      </c>
      <c r="Q6">
        <f t="shared" si="0"/>
        <v>6.041666666666667</v>
      </c>
      <c r="R6" s="19">
        <f t="shared" si="1"/>
        <v>1.9973695286195282E-2</v>
      </c>
      <c r="S6" s="18">
        <f t="shared" si="2"/>
        <v>2.3711414116362028E-2</v>
      </c>
    </row>
    <row r="7" spans="1:19" x14ac:dyDescent="0.25">
      <c r="A7" s="11"/>
      <c r="B7" s="12"/>
      <c r="C7" s="12"/>
      <c r="D7" s="12"/>
      <c r="E7" s="12"/>
      <c r="F7" s="12"/>
      <c r="G7" s="9" t="s">
        <v>457</v>
      </c>
      <c r="H7" s="9" t="s">
        <v>22</v>
      </c>
      <c r="I7" s="3" t="s">
        <v>449</v>
      </c>
      <c r="J7" s="13" t="s">
        <v>458</v>
      </c>
      <c r="K7" s="14" t="s">
        <v>459</v>
      </c>
      <c r="L7" s="18">
        <f t="shared" si="3"/>
        <v>3.6736111111111081E-2</v>
      </c>
      <c r="M7">
        <f t="shared" si="4"/>
        <v>9</v>
      </c>
      <c r="O7">
        <v>5</v>
      </c>
      <c r="P7">
        <f>COUNTIF(M:M,"5")</f>
        <v>10</v>
      </c>
      <c r="Q7">
        <f t="shared" si="0"/>
        <v>6.041666666666667</v>
      </c>
      <c r="R7" s="19">
        <f t="shared" si="1"/>
        <v>2.8630787037037048E-2</v>
      </c>
      <c r="S7" s="18">
        <f t="shared" si="2"/>
        <v>2.3711414116362028E-2</v>
      </c>
    </row>
    <row r="8" spans="1:19" x14ac:dyDescent="0.25">
      <c r="A8" s="11"/>
      <c r="B8" s="12"/>
      <c r="C8" s="12"/>
      <c r="D8" s="12"/>
      <c r="E8" s="12"/>
      <c r="F8" s="12"/>
      <c r="G8" s="9" t="s">
        <v>460</v>
      </c>
      <c r="H8" s="9" t="s">
        <v>22</v>
      </c>
      <c r="I8" s="3" t="s">
        <v>449</v>
      </c>
      <c r="J8" s="13" t="s">
        <v>461</v>
      </c>
      <c r="K8" s="14" t="s">
        <v>462</v>
      </c>
      <c r="L8" s="18">
        <f t="shared" si="3"/>
        <v>1.7256944444444478E-2</v>
      </c>
      <c r="M8">
        <f t="shared" si="4"/>
        <v>12</v>
      </c>
      <c r="O8">
        <v>6</v>
      </c>
      <c r="P8">
        <f>COUNTIF(M:M,"6")</f>
        <v>9</v>
      </c>
      <c r="Q8">
        <f t="shared" si="0"/>
        <v>6.041666666666667</v>
      </c>
      <c r="R8" s="19">
        <f t="shared" si="1"/>
        <v>2.4404578189300394E-2</v>
      </c>
      <c r="S8" s="18">
        <f t="shared" si="2"/>
        <v>2.3711414116362028E-2</v>
      </c>
    </row>
    <row r="9" spans="1:19" x14ac:dyDescent="0.25">
      <c r="A9" s="11"/>
      <c r="B9" s="12"/>
      <c r="C9" s="12"/>
      <c r="D9" s="12"/>
      <c r="E9" s="12"/>
      <c r="F9" s="12"/>
      <c r="G9" s="9" t="s">
        <v>463</v>
      </c>
      <c r="H9" s="9" t="s">
        <v>22</v>
      </c>
      <c r="I9" s="3" t="s">
        <v>449</v>
      </c>
      <c r="J9" s="13" t="s">
        <v>464</v>
      </c>
      <c r="K9" s="14" t="s">
        <v>465</v>
      </c>
      <c r="L9" s="18">
        <f t="shared" si="3"/>
        <v>3.9097222222222228E-2</v>
      </c>
      <c r="M9">
        <f t="shared" si="4"/>
        <v>15</v>
      </c>
      <c r="O9">
        <v>7</v>
      </c>
      <c r="P9">
        <f>COUNTIF(M:M,"7")</f>
        <v>11</v>
      </c>
      <c r="Q9">
        <f t="shared" si="0"/>
        <v>6.041666666666667</v>
      </c>
      <c r="R9" s="19">
        <f t="shared" si="1"/>
        <v>1.9152988215488217E-2</v>
      </c>
      <c r="S9" s="18">
        <f t="shared" si="2"/>
        <v>2.3711414116362028E-2</v>
      </c>
    </row>
    <row r="10" spans="1:19" x14ac:dyDescent="0.25">
      <c r="A10" s="11"/>
      <c r="B10" s="12"/>
      <c r="C10" s="9" t="s">
        <v>41</v>
      </c>
      <c r="D10" s="9" t="s">
        <v>42</v>
      </c>
      <c r="E10" s="9" t="s">
        <v>42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0"/>
        <v>6.041666666666667</v>
      </c>
      <c r="R10" s="19">
        <f t="shared" si="1"/>
        <v>2.3843749999999986E-2</v>
      </c>
      <c r="S10" s="18">
        <f t="shared" si="2"/>
        <v>2.3711414116362028E-2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466</v>
      </c>
      <c r="H11" s="9" t="s">
        <v>17</v>
      </c>
      <c r="I11" s="3" t="s">
        <v>449</v>
      </c>
      <c r="J11" s="13" t="s">
        <v>467</v>
      </c>
      <c r="K11" s="14" t="s">
        <v>468</v>
      </c>
      <c r="L11" s="18">
        <f t="shared" si="3"/>
        <v>1.4930555555555558E-2</v>
      </c>
      <c r="M11">
        <f t="shared" si="4"/>
        <v>3</v>
      </c>
      <c r="O11">
        <v>9</v>
      </c>
      <c r="P11">
        <f>COUNTIF(M:M,"9")</f>
        <v>9</v>
      </c>
      <c r="Q11">
        <f t="shared" si="0"/>
        <v>6.041666666666667</v>
      </c>
      <c r="R11" s="19">
        <f t="shared" si="1"/>
        <v>2.9507458847736614E-2</v>
      </c>
      <c r="S11" s="18">
        <f t="shared" si="2"/>
        <v>2.3711414116362028E-2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469</v>
      </c>
      <c r="H12" s="9" t="s">
        <v>17</v>
      </c>
      <c r="I12" s="3" t="s">
        <v>449</v>
      </c>
      <c r="J12" s="13" t="s">
        <v>470</v>
      </c>
      <c r="K12" s="14" t="s">
        <v>471</v>
      </c>
      <c r="L12" s="18">
        <f t="shared" si="3"/>
        <v>1.9444444444444431E-2</v>
      </c>
      <c r="M12">
        <f t="shared" si="4"/>
        <v>7</v>
      </c>
      <c r="O12">
        <v>10</v>
      </c>
      <c r="P12">
        <f>COUNTIF(M:M,"10")</f>
        <v>7</v>
      </c>
      <c r="Q12">
        <f t="shared" si="0"/>
        <v>6.041666666666667</v>
      </c>
      <c r="R12" s="19">
        <f t="shared" si="1"/>
        <v>2.1182208994708986E-2</v>
      </c>
      <c r="S12" s="18">
        <f t="shared" si="2"/>
        <v>2.3711414116362028E-2</v>
      </c>
    </row>
    <row r="13" spans="1:19" x14ac:dyDescent="0.25">
      <c r="A13" s="11"/>
      <c r="B13" s="12"/>
      <c r="C13" s="9" t="s">
        <v>472</v>
      </c>
      <c r="D13" s="9" t="s">
        <v>473</v>
      </c>
      <c r="E13" s="9" t="s">
        <v>473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6.041666666666667</v>
      </c>
      <c r="R13" s="19">
        <f t="shared" si="1"/>
        <v>2.3667328042328024E-2</v>
      </c>
      <c r="S13" s="18">
        <f t="shared" si="2"/>
        <v>2.3711414116362028E-2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474</v>
      </c>
      <c r="H14" s="9" t="s">
        <v>22</v>
      </c>
      <c r="I14" s="3" t="s">
        <v>449</v>
      </c>
      <c r="J14" s="13" t="s">
        <v>475</v>
      </c>
      <c r="K14" s="14" t="s">
        <v>476</v>
      </c>
      <c r="L14" s="18">
        <f t="shared" si="3"/>
        <v>1.4479166666666599E-2</v>
      </c>
      <c r="M14">
        <f t="shared" si="4"/>
        <v>11</v>
      </c>
      <c r="O14">
        <v>12</v>
      </c>
      <c r="P14">
        <f>COUNTIF(M:M,"12")</f>
        <v>6</v>
      </c>
      <c r="Q14">
        <f t="shared" si="0"/>
        <v>6.041666666666667</v>
      </c>
      <c r="R14" s="19">
        <f t="shared" si="1"/>
        <v>2.2588734567901263E-2</v>
      </c>
      <c r="S14" s="18">
        <f t="shared" si="2"/>
        <v>2.3711414116362028E-2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477</v>
      </c>
      <c r="H15" s="9" t="s">
        <v>22</v>
      </c>
      <c r="I15" s="3" t="s">
        <v>449</v>
      </c>
      <c r="J15" s="13" t="s">
        <v>478</v>
      </c>
      <c r="K15" s="14" t="s">
        <v>479</v>
      </c>
      <c r="L15" s="18">
        <f t="shared" si="3"/>
        <v>1.8229166666666685E-2</v>
      </c>
      <c r="M15">
        <f t="shared" si="4"/>
        <v>11</v>
      </c>
      <c r="O15">
        <v>13</v>
      </c>
      <c r="P15">
        <f>COUNTIF(M:M,"13")</f>
        <v>14</v>
      </c>
      <c r="Q15">
        <f t="shared" si="0"/>
        <v>6.041666666666667</v>
      </c>
      <c r="R15" s="19">
        <f t="shared" si="1"/>
        <v>2.5474537037037028E-2</v>
      </c>
      <c r="S15" s="18">
        <f t="shared" si="2"/>
        <v>2.3711414116362028E-2</v>
      </c>
    </row>
    <row r="16" spans="1:19" x14ac:dyDescent="0.25">
      <c r="A16" s="11"/>
      <c r="B16" s="12"/>
      <c r="C16" s="9" t="s">
        <v>46</v>
      </c>
      <c r="D16" s="9" t="s">
        <v>47</v>
      </c>
      <c r="E16" s="9" t="s">
        <v>48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6</v>
      </c>
      <c r="Q16">
        <f t="shared" si="0"/>
        <v>6.041666666666667</v>
      </c>
      <c r="R16" s="19">
        <f t="shared" si="1"/>
        <v>2.7804783950617269E-2</v>
      </c>
      <c r="S16" s="18">
        <f t="shared" si="2"/>
        <v>2.3711414116362028E-2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480</v>
      </c>
      <c r="H17" s="9" t="s">
        <v>17</v>
      </c>
      <c r="I17" s="3" t="s">
        <v>449</v>
      </c>
      <c r="J17" s="13" t="s">
        <v>481</v>
      </c>
      <c r="K17" s="14" t="s">
        <v>482</v>
      </c>
      <c r="L17" s="18">
        <f t="shared" si="3"/>
        <v>1.9444444444444431E-2</v>
      </c>
      <c r="M17">
        <f t="shared" si="4"/>
        <v>10</v>
      </c>
      <c r="O17">
        <v>15</v>
      </c>
      <c r="P17">
        <f>COUNTIF(M:M,"15")</f>
        <v>8</v>
      </c>
      <c r="Q17">
        <f t="shared" si="0"/>
        <v>6.041666666666667</v>
      </c>
      <c r="R17" s="19">
        <f t="shared" si="1"/>
        <v>3.3721064814814822E-2</v>
      </c>
      <c r="S17" s="18">
        <f t="shared" si="2"/>
        <v>2.3711414116362028E-2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483</v>
      </c>
      <c r="H18" s="9" t="s">
        <v>17</v>
      </c>
      <c r="I18" s="3" t="s">
        <v>449</v>
      </c>
      <c r="J18" s="13" t="s">
        <v>484</v>
      </c>
      <c r="K18" s="14" t="s">
        <v>485</v>
      </c>
      <c r="L18" s="18">
        <f t="shared" si="3"/>
        <v>1.9548611111111169E-2</v>
      </c>
      <c r="M18">
        <f t="shared" si="4"/>
        <v>13</v>
      </c>
      <c r="O18">
        <v>16</v>
      </c>
      <c r="P18">
        <f>COUNTIF(M:M,"16")</f>
        <v>4</v>
      </c>
      <c r="Q18">
        <f t="shared" si="0"/>
        <v>6.041666666666667</v>
      </c>
      <c r="R18" s="19">
        <f t="shared" si="1"/>
        <v>3.0193865740740705E-2</v>
      </c>
      <c r="S18" s="18">
        <f t="shared" si="2"/>
        <v>2.3711414116362028E-2</v>
      </c>
    </row>
    <row r="19" spans="1:19" x14ac:dyDescent="0.25">
      <c r="A19" s="11"/>
      <c r="B19" s="12"/>
      <c r="C19" s="9" t="s">
        <v>55</v>
      </c>
      <c r="D19" s="9" t="s">
        <v>56</v>
      </c>
      <c r="E19" s="9" t="s">
        <v>56</v>
      </c>
      <c r="F19" s="9" t="s">
        <v>15</v>
      </c>
      <c r="G19" s="9" t="s">
        <v>486</v>
      </c>
      <c r="H19" s="9" t="s">
        <v>17</v>
      </c>
      <c r="I19" s="3" t="s">
        <v>449</v>
      </c>
      <c r="J19" s="13" t="s">
        <v>487</v>
      </c>
      <c r="K19" s="14" t="s">
        <v>488</v>
      </c>
      <c r="L19" s="18">
        <f t="shared" si="3"/>
        <v>4.2615740740740704E-2</v>
      </c>
      <c r="M19">
        <f t="shared" si="4"/>
        <v>13</v>
      </c>
      <c r="O19">
        <v>17</v>
      </c>
      <c r="P19">
        <f>COUNTIF(M:M,"17")</f>
        <v>6</v>
      </c>
      <c r="Q19">
        <f t="shared" si="0"/>
        <v>6.041666666666667</v>
      </c>
      <c r="R19" s="19">
        <f t="shared" si="1"/>
        <v>4.0945216049382747E-2</v>
      </c>
      <c r="S19" s="18">
        <f t="shared" si="2"/>
        <v>2.3711414116362028E-2</v>
      </c>
    </row>
    <row r="20" spans="1:19" x14ac:dyDescent="0.25">
      <c r="A20" s="11"/>
      <c r="B20" s="12"/>
      <c r="C20" s="9" t="s">
        <v>150</v>
      </c>
      <c r="D20" s="9" t="s">
        <v>151</v>
      </c>
      <c r="E20" s="9" t="s">
        <v>152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6.041666666666667</v>
      </c>
      <c r="R20" s="19">
        <f t="shared" si="1"/>
        <v>4.1712962962962973E-2</v>
      </c>
      <c r="S20" s="18">
        <f t="shared" si="2"/>
        <v>2.3711414116362028E-2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489</v>
      </c>
      <c r="H21" s="9" t="s">
        <v>17</v>
      </c>
      <c r="I21" s="3" t="s">
        <v>449</v>
      </c>
      <c r="J21" s="13" t="s">
        <v>490</v>
      </c>
      <c r="K21" s="14" t="s">
        <v>491</v>
      </c>
      <c r="L21" s="18">
        <f t="shared" si="3"/>
        <v>4.2025462962962945E-2</v>
      </c>
      <c r="M21">
        <f t="shared" si="4"/>
        <v>18</v>
      </c>
      <c r="O21">
        <v>19</v>
      </c>
      <c r="P21">
        <f>COUNTIF(M:M,"19")</f>
        <v>1</v>
      </c>
      <c r="Q21">
        <f t="shared" si="0"/>
        <v>6.041666666666667</v>
      </c>
      <c r="R21" s="19">
        <f t="shared" si="1"/>
        <v>2.4108796296296253E-2</v>
      </c>
      <c r="S21" s="18">
        <f t="shared" si="2"/>
        <v>2.3711414116362028E-2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492</v>
      </c>
      <c r="H22" s="9" t="s">
        <v>17</v>
      </c>
      <c r="I22" s="3" t="s">
        <v>449</v>
      </c>
      <c r="J22" s="13" t="s">
        <v>493</v>
      </c>
      <c r="K22" s="14" t="s">
        <v>494</v>
      </c>
      <c r="L22" s="18">
        <f t="shared" si="3"/>
        <v>2.9594907407407445E-2</v>
      </c>
      <c r="M22">
        <f t="shared" si="4"/>
        <v>14</v>
      </c>
      <c r="O22">
        <v>20</v>
      </c>
      <c r="P22">
        <f>COUNTIF(M:M,"20")</f>
        <v>3</v>
      </c>
      <c r="Q22">
        <f t="shared" si="0"/>
        <v>6.041666666666667</v>
      </c>
      <c r="R22" s="19">
        <f t="shared" si="1"/>
        <v>2.021604938271615E-2</v>
      </c>
      <c r="S22" s="18">
        <f t="shared" si="2"/>
        <v>2.3711414116362028E-2</v>
      </c>
    </row>
    <row r="23" spans="1:19" x14ac:dyDescent="0.25">
      <c r="A23" s="11"/>
      <c r="B23" s="12"/>
      <c r="C23" s="9" t="s">
        <v>495</v>
      </c>
      <c r="D23" s="9" t="s">
        <v>496</v>
      </c>
      <c r="E23" s="9" t="s">
        <v>496</v>
      </c>
      <c r="F23" s="9" t="s">
        <v>15</v>
      </c>
      <c r="G23" s="9" t="s">
        <v>497</v>
      </c>
      <c r="H23" s="9" t="s">
        <v>22</v>
      </c>
      <c r="I23" s="3" t="s">
        <v>449</v>
      </c>
      <c r="J23" s="13" t="s">
        <v>498</v>
      </c>
      <c r="K23" s="14" t="s">
        <v>499</v>
      </c>
      <c r="L23" s="18">
        <f t="shared" si="3"/>
        <v>3.1504629629629632E-2</v>
      </c>
      <c r="M23">
        <f t="shared" si="4"/>
        <v>16</v>
      </c>
      <c r="O23">
        <v>21</v>
      </c>
      <c r="P23">
        <f>COUNTIF(M:M,"21")</f>
        <v>2</v>
      </c>
      <c r="Q23">
        <f t="shared" si="0"/>
        <v>6.041666666666667</v>
      </c>
      <c r="R23" s="19">
        <f t="shared" si="1"/>
        <v>1.9369212962962956E-2</v>
      </c>
      <c r="S23" s="18">
        <f t="shared" si="2"/>
        <v>2.3711414116362028E-2</v>
      </c>
    </row>
    <row r="24" spans="1:19" x14ac:dyDescent="0.25">
      <c r="A24" s="11"/>
      <c r="B24" s="12"/>
      <c r="C24" s="9" t="s">
        <v>500</v>
      </c>
      <c r="D24" s="9" t="s">
        <v>501</v>
      </c>
      <c r="E24" s="9" t="s">
        <v>501</v>
      </c>
      <c r="F24" s="9" t="s">
        <v>15</v>
      </c>
      <c r="G24" s="9" t="s">
        <v>502</v>
      </c>
      <c r="H24" s="9" t="s">
        <v>22</v>
      </c>
      <c r="I24" s="3" t="s">
        <v>449</v>
      </c>
      <c r="J24" s="13" t="s">
        <v>503</v>
      </c>
      <c r="K24" s="14" t="s">
        <v>504</v>
      </c>
      <c r="L24" s="18">
        <f t="shared" si="3"/>
        <v>2.4826388888888884E-2</v>
      </c>
      <c r="M24">
        <f t="shared" si="4"/>
        <v>8</v>
      </c>
      <c r="O24">
        <v>22</v>
      </c>
      <c r="P24">
        <f>COUNTIF(M:M,"22")</f>
        <v>1</v>
      </c>
      <c r="Q24">
        <f t="shared" si="0"/>
        <v>6.041666666666667</v>
      </c>
      <c r="R24" s="19">
        <f t="shared" si="1"/>
        <v>1.3900462962962878E-2</v>
      </c>
      <c r="S24" s="18">
        <f t="shared" si="2"/>
        <v>2.3711414116362028E-2</v>
      </c>
    </row>
    <row r="25" spans="1:19" x14ac:dyDescent="0.25">
      <c r="A25" s="11"/>
      <c r="B25" s="12"/>
      <c r="C25" s="9" t="s">
        <v>505</v>
      </c>
      <c r="D25" s="9" t="s">
        <v>506</v>
      </c>
      <c r="E25" s="9" t="s">
        <v>506</v>
      </c>
      <c r="F25" s="9" t="s">
        <v>15</v>
      </c>
      <c r="G25" s="9" t="s">
        <v>507</v>
      </c>
      <c r="H25" s="9" t="s">
        <v>17</v>
      </c>
      <c r="I25" s="3" t="s">
        <v>449</v>
      </c>
      <c r="J25" s="13" t="s">
        <v>508</v>
      </c>
      <c r="K25" s="14" t="s">
        <v>509</v>
      </c>
      <c r="L25" s="18">
        <f t="shared" si="3"/>
        <v>1.7719907407407365E-2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6.041666666666667</v>
      </c>
      <c r="R25" s="19">
        <f t="shared" si="1"/>
        <v>1.1689814814814792E-2</v>
      </c>
      <c r="S25" s="18">
        <f t="shared" si="2"/>
        <v>2.3711414116362028E-2</v>
      </c>
    </row>
    <row r="26" spans="1:19" x14ac:dyDescent="0.25">
      <c r="A26" s="3" t="s">
        <v>70</v>
      </c>
      <c r="B26" s="9" t="s">
        <v>71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171</v>
      </c>
      <c r="D27" s="9" t="s">
        <v>172</v>
      </c>
      <c r="E27" s="9" t="s">
        <v>510</v>
      </c>
      <c r="F27" s="9" t="s">
        <v>15</v>
      </c>
      <c r="G27" s="9" t="s">
        <v>511</v>
      </c>
      <c r="H27" s="9" t="s">
        <v>98</v>
      </c>
      <c r="I27" s="3" t="s">
        <v>449</v>
      </c>
      <c r="J27" s="13" t="s">
        <v>512</v>
      </c>
      <c r="K27" s="14" t="s">
        <v>513</v>
      </c>
      <c r="L27" s="18">
        <f t="shared" si="3"/>
        <v>3.4895833333333348E-2</v>
      </c>
      <c r="M27">
        <f t="shared" si="4"/>
        <v>17</v>
      </c>
    </row>
    <row r="28" spans="1:19" x14ac:dyDescent="0.25">
      <c r="A28" s="11"/>
      <c r="B28" s="12"/>
      <c r="C28" s="9" t="s">
        <v>72</v>
      </c>
      <c r="D28" s="9" t="s">
        <v>73</v>
      </c>
      <c r="E28" s="10" t="s">
        <v>12</v>
      </c>
      <c r="F28" s="5"/>
      <c r="G28" s="5"/>
      <c r="H28" s="5"/>
      <c r="I28" s="6"/>
      <c r="J28" s="7"/>
      <c r="K28" s="8"/>
      <c r="O28" s="13" t="s">
        <v>539</v>
      </c>
      <c r="P28" s="17" t="s">
        <v>540</v>
      </c>
      <c r="Q28" s="18">
        <f t="shared" ref="Q28:Q29" si="5">P28-O28</f>
        <v>1.263888888888889E-2</v>
      </c>
      <c r="R28">
        <v>0</v>
      </c>
    </row>
    <row r="29" spans="1:19" x14ac:dyDescent="0.25">
      <c r="A29" s="11"/>
      <c r="B29" s="12"/>
      <c r="C29" s="12"/>
      <c r="D29" s="12"/>
      <c r="E29" s="9" t="s">
        <v>73</v>
      </c>
      <c r="F29" s="9" t="s">
        <v>15</v>
      </c>
      <c r="G29" s="10" t="s">
        <v>12</v>
      </c>
      <c r="H29" s="5"/>
      <c r="I29" s="6"/>
      <c r="J29" s="7"/>
      <c r="K29" s="8"/>
      <c r="O29" s="13" t="s">
        <v>774</v>
      </c>
      <c r="P29" s="14" t="s">
        <v>775</v>
      </c>
      <c r="Q29" s="18">
        <f t="shared" si="5"/>
        <v>1.6296296296296295E-2</v>
      </c>
      <c r="R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514</v>
      </c>
      <c r="H30" s="9" t="s">
        <v>75</v>
      </c>
      <c r="I30" s="3" t="s">
        <v>449</v>
      </c>
      <c r="J30" s="13" t="s">
        <v>515</v>
      </c>
      <c r="K30" s="14" t="s">
        <v>516</v>
      </c>
      <c r="L30" s="18">
        <f t="shared" si="3"/>
        <v>1.7685185185185193E-2</v>
      </c>
      <c r="M30">
        <f t="shared" si="4"/>
        <v>1</v>
      </c>
      <c r="O30" s="13"/>
      <c r="P30" s="14"/>
      <c r="Q30" s="18"/>
    </row>
    <row r="31" spans="1:19" x14ac:dyDescent="0.25">
      <c r="A31" s="11"/>
      <c r="B31" s="12"/>
      <c r="C31" s="12"/>
      <c r="D31" s="12"/>
      <c r="E31" s="12"/>
      <c r="F31" s="12"/>
      <c r="G31" s="9" t="s">
        <v>517</v>
      </c>
      <c r="H31" s="9" t="s">
        <v>75</v>
      </c>
      <c r="I31" s="3" t="s">
        <v>449</v>
      </c>
      <c r="J31" s="13" t="s">
        <v>518</v>
      </c>
      <c r="K31" s="14" t="s">
        <v>519</v>
      </c>
      <c r="L31" s="18">
        <f t="shared" si="3"/>
        <v>3.089120370370374E-2</v>
      </c>
      <c r="M31">
        <f t="shared" si="4"/>
        <v>5</v>
      </c>
      <c r="O31" s="13" t="s">
        <v>738</v>
      </c>
      <c r="P31" s="14" t="s">
        <v>739</v>
      </c>
      <c r="Q31" s="18">
        <f t="shared" ref="Q31" si="6">P31-O31</f>
        <v>1.1689814814814792E-2</v>
      </c>
      <c r="R31">
        <f t="shared" ref="R31" si="7">HOUR(O31)</f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520</v>
      </c>
      <c r="H32" s="9" t="s">
        <v>75</v>
      </c>
      <c r="I32" s="3" t="s">
        <v>449</v>
      </c>
      <c r="J32" s="13" t="s">
        <v>521</v>
      </c>
      <c r="K32" s="14" t="s">
        <v>522</v>
      </c>
      <c r="L32" s="18">
        <f t="shared" si="3"/>
        <v>1.5173611111111152E-2</v>
      </c>
      <c r="M32">
        <f t="shared" si="4"/>
        <v>7</v>
      </c>
    </row>
    <row r="33" spans="1:13" x14ac:dyDescent="0.25">
      <c r="A33" s="11"/>
      <c r="B33" s="12"/>
      <c r="C33" s="12"/>
      <c r="D33" s="12"/>
      <c r="E33" s="12"/>
      <c r="F33" s="12"/>
      <c r="G33" s="9" t="s">
        <v>523</v>
      </c>
      <c r="H33" s="9" t="s">
        <v>75</v>
      </c>
      <c r="I33" s="3" t="s">
        <v>449</v>
      </c>
      <c r="J33" s="13" t="s">
        <v>524</v>
      </c>
      <c r="K33" s="14" t="s">
        <v>525</v>
      </c>
      <c r="L33" s="18">
        <f t="shared" si="3"/>
        <v>4.9143518518518503E-2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526</v>
      </c>
      <c r="H34" s="9" t="s">
        <v>75</v>
      </c>
      <c r="I34" s="3" t="s">
        <v>449</v>
      </c>
      <c r="J34" s="13" t="s">
        <v>527</v>
      </c>
      <c r="K34" s="14" t="s">
        <v>528</v>
      </c>
      <c r="L34" s="18">
        <f t="shared" si="3"/>
        <v>1.4097222222222205E-2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529</v>
      </c>
      <c r="H35" s="9" t="s">
        <v>75</v>
      </c>
      <c r="I35" s="3" t="s">
        <v>449</v>
      </c>
      <c r="J35" s="13" t="s">
        <v>530</v>
      </c>
      <c r="K35" s="14" t="s">
        <v>531</v>
      </c>
      <c r="L35" s="18">
        <f t="shared" si="3"/>
        <v>1.7349537037037122E-2</v>
      </c>
      <c r="M35">
        <f t="shared" si="4"/>
        <v>20</v>
      </c>
    </row>
    <row r="36" spans="1:13" x14ac:dyDescent="0.25">
      <c r="A36" s="11"/>
      <c r="B36" s="12"/>
      <c r="C36" s="12"/>
      <c r="D36" s="12"/>
      <c r="E36" s="12"/>
      <c r="F36" s="12"/>
      <c r="G36" s="9" t="s">
        <v>532</v>
      </c>
      <c r="H36" s="9" t="s">
        <v>75</v>
      </c>
      <c r="I36" s="3" t="s">
        <v>449</v>
      </c>
      <c r="J36" s="13" t="s">
        <v>533</v>
      </c>
      <c r="K36" s="14" t="s">
        <v>534</v>
      </c>
      <c r="L36" s="18">
        <f t="shared" si="3"/>
        <v>3.8854166666666634E-2</v>
      </c>
      <c r="M36">
        <f t="shared" si="4"/>
        <v>14</v>
      </c>
    </row>
    <row r="37" spans="1:13" x14ac:dyDescent="0.25">
      <c r="A37" s="11"/>
      <c r="B37" s="12"/>
      <c r="C37" s="12"/>
      <c r="D37" s="12"/>
      <c r="E37" s="12"/>
      <c r="F37" s="12"/>
      <c r="G37" s="9" t="s">
        <v>535</v>
      </c>
      <c r="H37" s="9" t="s">
        <v>75</v>
      </c>
      <c r="I37" s="3" t="s">
        <v>449</v>
      </c>
      <c r="J37" s="13" t="s">
        <v>536</v>
      </c>
      <c r="K37" s="14" t="s">
        <v>537</v>
      </c>
      <c r="L37" s="18">
        <f t="shared" si="3"/>
        <v>3.7222222222222046E-2</v>
      </c>
      <c r="M37">
        <f t="shared" si="4"/>
        <v>16</v>
      </c>
    </row>
    <row r="38" spans="1:13" x14ac:dyDescent="0.25">
      <c r="A38" s="11"/>
      <c r="B38" s="12"/>
      <c r="C38" s="12"/>
      <c r="D38" s="12"/>
      <c r="E38" s="12"/>
      <c r="F38" s="12"/>
      <c r="G38" s="9" t="s">
        <v>538</v>
      </c>
      <c r="H38" s="9" t="s">
        <v>75</v>
      </c>
      <c r="I38" s="3" t="s">
        <v>449</v>
      </c>
      <c r="J38" s="13" t="s">
        <v>539</v>
      </c>
      <c r="K38" s="17" t="s">
        <v>540</v>
      </c>
      <c r="L38" s="18">
        <f t="shared" si="3"/>
        <v>1.263888888888889E-2</v>
      </c>
      <c r="M38">
        <v>0</v>
      </c>
    </row>
    <row r="39" spans="1:13" x14ac:dyDescent="0.25">
      <c r="A39" s="11"/>
      <c r="B39" s="12"/>
      <c r="C39" s="12"/>
      <c r="D39" s="12"/>
      <c r="E39" s="9" t="s">
        <v>96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541</v>
      </c>
      <c r="H40" s="9" t="s">
        <v>98</v>
      </c>
      <c r="I40" s="3" t="s">
        <v>449</v>
      </c>
      <c r="J40" s="13" t="s">
        <v>542</v>
      </c>
      <c r="K40" s="14" t="s">
        <v>543</v>
      </c>
      <c r="L40" s="18">
        <f t="shared" si="3"/>
        <v>4.4328703703703787E-2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544</v>
      </c>
      <c r="H41" s="9" t="s">
        <v>98</v>
      </c>
      <c r="I41" s="3" t="s">
        <v>449</v>
      </c>
      <c r="J41" s="13" t="s">
        <v>545</v>
      </c>
      <c r="K41" s="14" t="s">
        <v>546</v>
      </c>
      <c r="L41" s="18">
        <f t="shared" si="3"/>
        <v>5.0196759259259371E-2</v>
      </c>
      <c r="M41">
        <f t="shared" si="4"/>
        <v>17</v>
      </c>
    </row>
    <row r="42" spans="1:13" x14ac:dyDescent="0.25">
      <c r="A42" s="11"/>
      <c r="B42" s="12"/>
      <c r="C42" s="9" t="s">
        <v>104</v>
      </c>
      <c r="D42" s="9" t="s">
        <v>105</v>
      </c>
      <c r="E42" s="9" t="s">
        <v>105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547</v>
      </c>
      <c r="H43" s="9" t="s">
        <v>75</v>
      </c>
      <c r="I43" s="3" t="s">
        <v>449</v>
      </c>
      <c r="J43" s="13" t="s">
        <v>548</v>
      </c>
      <c r="K43" s="14" t="s">
        <v>549</v>
      </c>
      <c r="L43" s="18">
        <f t="shared" si="3"/>
        <v>1.5706018518518494E-2</v>
      </c>
      <c r="M43">
        <f t="shared" si="4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550</v>
      </c>
      <c r="H44" s="9" t="s">
        <v>75</v>
      </c>
      <c r="I44" s="3" t="s">
        <v>449</v>
      </c>
      <c r="J44" s="13" t="s">
        <v>551</v>
      </c>
      <c r="K44" s="14" t="s">
        <v>552</v>
      </c>
      <c r="L44" s="18">
        <f t="shared" si="3"/>
        <v>1.7175925925925983E-2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553</v>
      </c>
      <c r="H45" s="9" t="s">
        <v>75</v>
      </c>
      <c r="I45" s="3" t="s">
        <v>449</v>
      </c>
      <c r="J45" s="13" t="s">
        <v>554</v>
      </c>
      <c r="K45" s="14" t="s">
        <v>555</v>
      </c>
      <c r="L45" s="18">
        <f t="shared" si="3"/>
        <v>1.9837962962962974E-2</v>
      </c>
      <c r="M45">
        <f t="shared" si="4"/>
        <v>10</v>
      </c>
    </row>
    <row r="46" spans="1:13" x14ac:dyDescent="0.25">
      <c r="A46" s="11"/>
      <c r="B46" s="12"/>
      <c r="C46" s="12"/>
      <c r="D46" s="12"/>
      <c r="E46" s="12"/>
      <c r="F46" s="12"/>
      <c r="G46" s="9" t="s">
        <v>556</v>
      </c>
      <c r="H46" s="9" t="s">
        <v>75</v>
      </c>
      <c r="I46" s="3" t="s">
        <v>449</v>
      </c>
      <c r="J46" s="13" t="s">
        <v>557</v>
      </c>
      <c r="K46" s="14" t="s">
        <v>558</v>
      </c>
      <c r="L46" s="18">
        <f t="shared" si="3"/>
        <v>2.0046296296296173E-2</v>
      </c>
      <c r="M46">
        <f t="shared" si="4"/>
        <v>13</v>
      </c>
    </row>
    <row r="47" spans="1:13" x14ac:dyDescent="0.25">
      <c r="A47" s="11"/>
      <c r="B47" s="12"/>
      <c r="C47" s="9" t="s">
        <v>559</v>
      </c>
      <c r="D47" s="9" t="s">
        <v>560</v>
      </c>
      <c r="E47" s="9" t="s">
        <v>560</v>
      </c>
      <c r="F47" s="9" t="s">
        <v>15</v>
      </c>
      <c r="G47" s="9" t="s">
        <v>561</v>
      </c>
      <c r="H47" s="9" t="s">
        <v>75</v>
      </c>
      <c r="I47" s="3" t="s">
        <v>449</v>
      </c>
      <c r="J47" s="13" t="s">
        <v>562</v>
      </c>
      <c r="K47" s="14" t="s">
        <v>563</v>
      </c>
      <c r="L47" s="18">
        <f t="shared" si="3"/>
        <v>3.4733796296296249E-2</v>
      </c>
      <c r="M47">
        <f t="shared" si="4"/>
        <v>17</v>
      </c>
    </row>
    <row r="48" spans="1:13" x14ac:dyDescent="0.25">
      <c r="A48" s="11"/>
      <c r="B48" s="12"/>
      <c r="C48" s="9" t="s">
        <v>251</v>
      </c>
      <c r="D48" s="9" t="s">
        <v>252</v>
      </c>
      <c r="E48" s="9" t="s">
        <v>564</v>
      </c>
      <c r="F48" s="9" t="s">
        <v>15</v>
      </c>
      <c r="G48" s="9" t="s">
        <v>565</v>
      </c>
      <c r="H48" s="9" t="s">
        <v>98</v>
      </c>
      <c r="I48" s="3" t="s">
        <v>449</v>
      </c>
      <c r="J48" s="13" t="s">
        <v>566</v>
      </c>
      <c r="K48" s="14" t="s">
        <v>567</v>
      </c>
      <c r="L48" s="18">
        <f t="shared" si="3"/>
        <v>2.2719907407407369E-2</v>
      </c>
      <c r="M48">
        <f t="shared" si="4"/>
        <v>14</v>
      </c>
    </row>
    <row r="49" spans="1:13" x14ac:dyDescent="0.25">
      <c r="A49" s="11"/>
      <c r="B49" s="12"/>
      <c r="C49" s="9" t="s">
        <v>115</v>
      </c>
      <c r="D49" s="9" t="s">
        <v>116</v>
      </c>
      <c r="E49" s="9" t="s">
        <v>116</v>
      </c>
      <c r="F49" s="9" t="s">
        <v>15</v>
      </c>
      <c r="G49" s="9" t="s">
        <v>568</v>
      </c>
      <c r="H49" s="9" t="s">
        <v>75</v>
      </c>
      <c r="I49" s="3" t="s">
        <v>449</v>
      </c>
      <c r="J49" s="13" t="s">
        <v>569</v>
      </c>
      <c r="K49" s="14" t="s">
        <v>570</v>
      </c>
      <c r="L49" s="18">
        <f t="shared" si="3"/>
        <v>2.0428240740740747E-2</v>
      </c>
      <c r="M49">
        <f t="shared" si="4"/>
        <v>1</v>
      </c>
    </row>
    <row r="50" spans="1:13" x14ac:dyDescent="0.25">
      <c r="A50" s="11"/>
      <c r="B50" s="12"/>
      <c r="C50" s="9" t="s">
        <v>123</v>
      </c>
      <c r="D50" s="9" t="s">
        <v>124</v>
      </c>
      <c r="E50" s="9" t="s">
        <v>124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571</v>
      </c>
      <c r="H51" s="9" t="s">
        <v>75</v>
      </c>
      <c r="I51" s="3" t="s">
        <v>449</v>
      </c>
      <c r="J51" s="13" t="s">
        <v>572</v>
      </c>
      <c r="K51" s="14" t="s">
        <v>573</v>
      </c>
      <c r="L51" s="18">
        <f t="shared" si="3"/>
        <v>2.7986111111111101E-2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574</v>
      </c>
      <c r="H52" s="9" t="s">
        <v>75</v>
      </c>
      <c r="I52" s="3" t="s">
        <v>449</v>
      </c>
      <c r="J52" s="13" t="s">
        <v>575</v>
      </c>
      <c r="K52" s="14" t="s">
        <v>576</v>
      </c>
      <c r="L52" s="18">
        <f t="shared" si="3"/>
        <v>3.717592592592589E-2</v>
      </c>
      <c r="M52">
        <f t="shared" si="4"/>
        <v>14</v>
      </c>
    </row>
    <row r="53" spans="1:13" x14ac:dyDescent="0.25">
      <c r="A53" s="11"/>
      <c r="B53" s="12"/>
      <c r="C53" s="9" t="s">
        <v>282</v>
      </c>
      <c r="D53" s="9" t="s">
        <v>283</v>
      </c>
      <c r="E53" s="9" t="s">
        <v>283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577</v>
      </c>
      <c r="H54" s="9" t="s">
        <v>98</v>
      </c>
      <c r="I54" s="3" t="s">
        <v>449</v>
      </c>
      <c r="J54" s="13" t="s">
        <v>578</v>
      </c>
      <c r="K54" s="14" t="s">
        <v>579</v>
      </c>
      <c r="L54" s="18">
        <f t="shared" si="3"/>
        <v>2.5208333333333277E-2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580</v>
      </c>
      <c r="H55" s="9" t="s">
        <v>98</v>
      </c>
      <c r="I55" s="3" t="s">
        <v>449</v>
      </c>
      <c r="J55" s="13" t="s">
        <v>581</v>
      </c>
      <c r="K55" s="14" t="s">
        <v>582</v>
      </c>
      <c r="L55" s="18">
        <f t="shared" si="3"/>
        <v>1.8159722222222174E-2</v>
      </c>
      <c r="M55">
        <f t="shared" si="4"/>
        <v>13</v>
      </c>
    </row>
    <row r="56" spans="1:13" x14ac:dyDescent="0.25">
      <c r="A56" s="11"/>
      <c r="B56" s="12"/>
      <c r="C56" s="12"/>
      <c r="D56" s="12"/>
      <c r="E56" s="12"/>
      <c r="F56" s="12"/>
      <c r="G56" s="9" t="s">
        <v>583</v>
      </c>
      <c r="H56" s="9" t="s">
        <v>98</v>
      </c>
      <c r="I56" s="3" t="s">
        <v>449</v>
      </c>
      <c r="J56" s="13" t="s">
        <v>584</v>
      </c>
      <c r="K56" s="14" t="s">
        <v>585</v>
      </c>
      <c r="L56" s="18">
        <f t="shared" si="3"/>
        <v>4.5057870370370345E-2</v>
      </c>
      <c r="M56">
        <f t="shared" si="4"/>
        <v>17</v>
      </c>
    </row>
    <row r="57" spans="1:13" x14ac:dyDescent="0.25">
      <c r="A57" s="11"/>
      <c r="B57" s="12"/>
      <c r="C57" s="9" t="s">
        <v>41</v>
      </c>
      <c r="D57" s="9" t="s">
        <v>42</v>
      </c>
      <c r="E57" s="10" t="s">
        <v>12</v>
      </c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9" t="s">
        <v>42</v>
      </c>
      <c r="F58" s="9" t="s">
        <v>15</v>
      </c>
      <c r="G58" s="9" t="s">
        <v>586</v>
      </c>
      <c r="H58" s="9" t="s">
        <v>75</v>
      </c>
      <c r="I58" s="3" t="s">
        <v>449</v>
      </c>
      <c r="J58" s="13" t="s">
        <v>587</v>
      </c>
      <c r="K58" s="14" t="s">
        <v>588</v>
      </c>
      <c r="L58" s="18">
        <f t="shared" si="3"/>
        <v>3.6226851851851816E-2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9" t="s">
        <v>137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589</v>
      </c>
      <c r="H60" s="9" t="s">
        <v>75</v>
      </c>
      <c r="I60" s="3" t="s">
        <v>449</v>
      </c>
      <c r="J60" s="13" t="s">
        <v>590</v>
      </c>
      <c r="K60" s="14" t="s">
        <v>591</v>
      </c>
      <c r="L60" s="18">
        <f t="shared" si="3"/>
        <v>2.1666666666666612E-2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592</v>
      </c>
      <c r="H61" s="9" t="s">
        <v>75</v>
      </c>
      <c r="I61" s="3" t="s">
        <v>449</v>
      </c>
      <c r="J61" s="13" t="s">
        <v>593</v>
      </c>
      <c r="K61" s="14" t="s">
        <v>594</v>
      </c>
      <c r="L61" s="18">
        <f t="shared" si="3"/>
        <v>1.4050925925925828E-2</v>
      </c>
      <c r="M61">
        <f t="shared" si="4"/>
        <v>21</v>
      </c>
    </row>
    <row r="62" spans="1:13" x14ac:dyDescent="0.25">
      <c r="A62" s="11"/>
      <c r="B62" s="12"/>
      <c r="C62" s="12"/>
      <c r="D62" s="12"/>
      <c r="E62" s="12"/>
      <c r="F62" s="12"/>
      <c r="G62" s="9" t="s">
        <v>595</v>
      </c>
      <c r="H62" s="9" t="s">
        <v>75</v>
      </c>
      <c r="I62" s="3" t="s">
        <v>449</v>
      </c>
      <c r="J62" s="13" t="s">
        <v>596</v>
      </c>
      <c r="K62" s="14" t="s">
        <v>597</v>
      </c>
      <c r="L62" s="18">
        <f t="shared" si="3"/>
        <v>3.0115740740740748E-2</v>
      </c>
      <c r="M62">
        <f t="shared" si="4"/>
        <v>13</v>
      </c>
    </row>
    <row r="63" spans="1:13" x14ac:dyDescent="0.25">
      <c r="A63" s="11"/>
      <c r="B63" s="12"/>
      <c r="C63" s="12"/>
      <c r="D63" s="12"/>
      <c r="E63" s="12"/>
      <c r="F63" s="12"/>
      <c r="G63" s="9" t="s">
        <v>598</v>
      </c>
      <c r="H63" s="9" t="s">
        <v>75</v>
      </c>
      <c r="I63" s="3" t="s">
        <v>449</v>
      </c>
      <c r="J63" s="13" t="s">
        <v>599</v>
      </c>
      <c r="K63" s="14" t="s">
        <v>600</v>
      </c>
      <c r="L63" s="18">
        <f t="shared" si="3"/>
        <v>3.645833333333337E-2</v>
      </c>
      <c r="M63">
        <f t="shared" si="4"/>
        <v>17</v>
      </c>
    </row>
    <row r="64" spans="1:13" x14ac:dyDescent="0.25">
      <c r="A64" s="11"/>
      <c r="B64" s="12"/>
      <c r="C64" s="9" t="s">
        <v>150</v>
      </c>
      <c r="D64" s="9" t="s">
        <v>151</v>
      </c>
      <c r="E64" s="9" t="s">
        <v>152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601</v>
      </c>
      <c r="H65" s="9" t="s">
        <v>154</v>
      </c>
      <c r="I65" s="3" t="s">
        <v>449</v>
      </c>
      <c r="J65" s="13" t="s">
        <v>602</v>
      </c>
      <c r="K65" s="14" t="s">
        <v>603</v>
      </c>
      <c r="L65" s="18">
        <f t="shared" si="3"/>
        <v>2.619212962962969E-2</v>
      </c>
      <c r="M65">
        <f t="shared" si="4"/>
        <v>20</v>
      </c>
    </row>
    <row r="66" spans="1:13" x14ac:dyDescent="0.25">
      <c r="A66" s="11"/>
      <c r="B66" s="12"/>
      <c r="C66" s="12"/>
      <c r="D66" s="12"/>
      <c r="E66" s="12"/>
      <c r="F66" s="12"/>
      <c r="G66" s="9" t="s">
        <v>604</v>
      </c>
      <c r="H66" s="9" t="s">
        <v>154</v>
      </c>
      <c r="I66" s="3" t="s">
        <v>449</v>
      </c>
      <c r="J66" s="13" t="s">
        <v>605</v>
      </c>
      <c r="K66" s="14" t="s">
        <v>606</v>
      </c>
      <c r="L66" s="18">
        <f t="shared" si="3"/>
        <v>3.0289351851851887E-2</v>
      </c>
      <c r="M66">
        <f t="shared" si="4"/>
        <v>13</v>
      </c>
    </row>
    <row r="67" spans="1:13" x14ac:dyDescent="0.25">
      <c r="A67" s="11"/>
      <c r="B67" s="12"/>
      <c r="C67" s="9" t="s">
        <v>607</v>
      </c>
      <c r="D67" s="9" t="s">
        <v>608</v>
      </c>
      <c r="E67" s="9" t="s">
        <v>608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609</v>
      </c>
      <c r="H68" s="9" t="s">
        <v>75</v>
      </c>
      <c r="I68" s="3" t="s">
        <v>449</v>
      </c>
      <c r="J68" s="13" t="s">
        <v>610</v>
      </c>
      <c r="K68" s="14" t="s">
        <v>611</v>
      </c>
      <c r="L68" s="18">
        <f t="shared" ref="L68:L130" si="8">K68-J68</f>
        <v>3.6412037037036993E-2</v>
      </c>
      <c r="M68">
        <f t="shared" ref="M68:M130" si="9">HOUR(J68)</f>
        <v>15</v>
      </c>
    </row>
    <row r="69" spans="1:13" x14ac:dyDescent="0.25">
      <c r="A69" s="11"/>
      <c r="B69" s="12"/>
      <c r="C69" s="12"/>
      <c r="D69" s="12"/>
      <c r="E69" s="12"/>
      <c r="F69" s="12"/>
      <c r="G69" s="9" t="s">
        <v>612</v>
      </c>
      <c r="H69" s="9" t="s">
        <v>75</v>
      </c>
      <c r="I69" s="3" t="s">
        <v>449</v>
      </c>
      <c r="J69" s="13" t="s">
        <v>613</v>
      </c>
      <c r="K69" s="14" t="s">
        <v>614</v>
      </c>
      <c r="L69" s="18">
        <f t="shared" si="8"/>
        <v>4.0833333333333277E-2</v>
      </c>
      <c r="M69">
        <f t="shared" si="9"/>
        <v>15</v>
      </c>
    </row>
    <row r="70" spans="1:13" x14ac:dyDescent="0.25">
      <c r="A70" s="11"/>
      <c r="B70" s="12"/>
      <c r="C70" s="9" t="s">
        <v>615</v>
      </c>
      <c r="D70" s="9" t="s">
        <v>616</v>
      </c>
      <c r="E70" s="9" t="s">
        <v>616</v>
      </c>
      <c r="F70" s="9" t="s">
        <v>15</v>
      </c>
      <c r="G70" s="9" t="s">
        <v>617</v>
      </c>
      <c r="H70" s="9" t="s">
        <v>75</v>
      </c>
      <c r="I70" s="3" t="s">
        <v>449</v>
      </c>
      <c r="J70" s="13" t="s">
        <v>618</v>
      </c>
      <c r="K70" s="14" t="s">
        <v>619</v>
      </c>
      <c r="L70" s="18">
        <f t="shared" si="8"/>
        <v>1.6331018518518509E-2</v>
      </c>
      <c r="M70">
        <f t="shared" si="9"/>
        <v>4</v>
      </c>
    </row>
    <row r="71" spans="1:13" x14ac:dyDescent="0.25">
      <c r="A71" s="3" t="s">
        <v>169</v>
      </c>
      <c r="B71" s="9" t="s">
        <v>170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171</v>
      </c>
      <c r="D72" s="9" t="s">
        <v>172</v>
      </c>
      <c r="E72" s="9" t="s">
        <v>172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620</v>
      </c>
      <c r="H73" s="9" t="s">
        <v>75</v>
      </c>
      <c r="I73" s="3" t="s">
        <v>449</v>
      </c>
      <c r="J73" s="13" t="s">
        <v>621</v>
      </c>
      <c r="K73" s="14" t="s">
        <v>622</v>
      </c>
      <c r="L73" s="18">
        <f t="shared" si="8"/>
        <v>1.3078703703703703E-2</v>
      </c>
      <c r="M73">
        <f t="shared" si="9"/>
        <v>3</v>
      </c>
    </row>
    <row r="74" spans="1:13" x14ac:dyDescent="0.25">
      <c r="A74" s="11"/>
      <c r="B74" s="12"/>
      <c r="C74" s="12"/>
      <c r="D74" s="12"/>
      <c r="E74" s="12"/>
      <c r="F74" s="12"/>
      <c r="G74" s="9" t="s">
        <v>623</v>
      </c>
      <c r="H74" s="9" t="s">
        <v>75</v>
      </c>
      <c r="I74" s="3" t="s">
        <v>449</v>
      </c>
      <c r="J74" s="13" t="s">
        <v>624</v>
      </c>
      <c r="K74" s="14" t="s">
        <v>625</v>
      </c>
      <c r="L74" s="18">
        <f t="shared" si="8"/>
        <v>2.1469907407407396E-2</v>
      </c>
      <c r="M74">
        <f t="shared" si="9"/>
        <v>3</v>
      </c>
    </row>
    <row r="75" spans="1:13" x14ac:dyDescent="0.25">
      <c r="A75" s="11"/>
      <c r="B75" s="12"/>
      <c r="C75" s="12"/>
      <c r="D75" s="12"/>
      <c r="E75" s="12"/>
      <c r="F75" s="12"/>
      <c r="G75" s="9" t="s">
        <v>626</v>
      </c>
      <c r="H75" s="9" t="s">
        <v>75</v>
      </c>
      <c r="I75" s="3" t="s">
        <v>449</v>
      </c>
      <c r="J75" s="13" t="s">
        <v>627</v>
      </c>
      <c r="K75" s="14" t="s">
        <v>628</v>
      </c>
      <c r="L75" s="18">
        <f t="shared" si="8"/>
        <v>2.9837962962962983E-2</v>
      </c>
      <c r="M75">
        <f t="shared" si="9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629</v>
      </c>
      <c r="H76" s="9" t="s">
        <v>75</v>
      </c>
      <c r="I76" s="3" t="s">
        <v>449</v>
      </c>
      <c r="J76" s="13" t="s">
        <v>630</v>
      </c>
      <c r="K76" s="14" t="s">
        <v>631</v>
      </c>
      <c r="L76" s="18">
        <f t="shared" si="8"/>
        <v>2.2164351851851838E-2</v>
      </c>
      <c r="M76">
        <f t="shared" si="9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632</v>
      </c>
      <c r="H77" s="9" t="s">
        <v>75</v>
      </c>
      <c r="I77" s="3" t="s">
        <v>449</v>
      </c>
      <c r="J77" s="13" t="s">
        <v>633</v>
      </c>
      <c r="K77" s="14" t="s">
        <v>634</v>
      </c>
      <c r="L77" s="18">
        <f t="shared" si="8"/>
        <v>1.8043981481481564E-2</v>
      </c>
      <c r="M77">
        <f t="shared" si="9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635</v>
      </c>
      <c r="H78" s="9" t="s">
        <v>75</v>
      </c>
      <c r="I78" s="3" t="s">
        <v>449</v>
      </c>
      <c r="J78" s="13" t="s">
        <v>636</v>
      </c>
      <c r="K78" s="14" t="s">
        <v>637</v>
      </c>
      <c r="L78" s="18">
        <f t="shared" si="8"/>
        <v>2.2407407407407431E-2</v>
      </c>
      <c r="M78">
        <f t="shared" si="9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638</v>
      </c>
      <c r="H79" s="9" t="s">
        <v>75</v>
      </c>
      <c r="I79" s="3" t="s">
        <v>449</v>
      </c>
      <c r="J79" s="13" t="s">
        <v>639</v>
      </c>
      <c r="K79" s="14" t="s">
        <v>640</v>
      </c>
      <c r="L79" s="18">
        <f t="shared" si="8"/>
        <v>3.6261574074074099E-2</v>
      </c>
      <c r="M79">
        <f t="shared" si="9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641</v>
      </c>
      <c r="H80" s="9" t="s">
        <v>75</v>
      </c>
      <c r="I80" s="3" t="s">
        <v>449</v>
      </c>
      <c r="J80" s="13" t="s">
        <v>642</v>
      </c>
      <c r="K80" s="14" t="s">
        <v>643</v>
      </c>
      <c r="L80" s="18">
        <f t="shared" si="8"/>
        <v>1.7349537037037122E-2</v>
      </c>
      <c r="M80">
        <f t="shared" si="9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644</v>
      </c>
      <c r="H81" s="9" t="s">
        <v>75</v>
      </c>
      <c r="I81" s="3" t="s">
        <v>449</v>
      </c>
      <c r="J81" s="13" t="s">
        <v>645</v>
      </c>
      <c r="K81" s="14" t="s">
        <v>646</v>
      </c>
      <c r="L81" s="18">
        <f t="shared" si="8"/>
        <v>3.7638888888888999E-2</v>
      </c>
      <c r="M81">
        <f t="shared" si="9"/>
        <v>15</v>
      </c>
    </row>
    <row r="82" spans="1:13" x14ac:dyDescent="0.25">
      <c r="A82" s="11"/>
      <c r="B82" s="12"/>
      <c r="C82" s="12"/>
      <c r="D82" s="12"/>
      <c r="E82" s="12"/>
      <c r="F82" s="12"/>
      <c r="G82" s="9" t="s">
        <v>647</v>
      </c>
      <c r="H82" s="9" t="s">
        <v>75</v>
      </c>
      <c r="I82" s="3" t="s">
        <v>449</v>
      </c>
      <c r="J82" s="13" t="s">
        <v>648</v>
      </c>
      <c r="K82" s="14" t="s">
        <v>649</v>
      </c>
      <c r="L82" s="18">
        <f t="shared" si="8"/>
        <v>1.8738425925925895E-2</v>
      </c>
      <c r="M82">
        <f t="shared" si="9"/>
        <v>16</v>
      </c>
    </row>
    <row r="83" spans="1:13" x14ac:dyDescent="0.25">
      <c r="A83" s="11"/>
      <c r="B83" s="12"/>
      <c r="C83" s="9" t="s">
        <v>72</v>
      </c>
      <c r="D83" s="9" t="s">
        <v>73</v>
      </c>
      <c r="E83" s="9" t="s">
        <v>73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650</v>
      </c>
      <c r="H84" s="9" t="s">
        <v>75</v>
      </c>
      <c r="I84" s="3" t="s">
        <v>449</v>
      </c>
      <c r="J84" s="13" t="s">
        <v>651</v>
      </c>
      <c r="K84" s="14" t="s">
        <v>652</v>
      </c>
      <c r="L84" s="18">
        <f t="shared" si="8"/>
        <v>4.7673611111111069E-2</v>
      </c>
      <c r="M84">
        <f t="shared" si="9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653</v>
      </c>
      <c r="H85" s="9" t="s">
        <v>75</v>
      </c>
      <c r="I85" s="3" t="s">
        <v>449</v>
      </c>
      <c r="J85" s="13" t="s">
        <v>654</v>
      </c>
      <c r="K85" s="14" t="s">
        <v>655</v>
      </c>
      <c r="L85" s="18">
        <f t="shared" si="8"/>
        <v>1.9270833333333348E-2</v>
      </c>
      <c r="M85">
        <f t="shared" si="9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656</v>
      </c>
      <c r="H86" s="9" t="s">
        <v>75</v>
      </c>
      <c r="I86" s="3" t="s">
        <v>449</v>
      </c>
      <c r="J86" s="13" t="s">
        <v>657</v>
      </c>
      <c r="K86" s="14" t="s">
        <v>658</v>
      </c>
      <c r="L86" s="18">
        <f t="shared" si="8"/>
        <v>1.6319444444444442E-2</v>
      </c>
      <c r="M86">
        <f t="shared" si="9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659</v>
      </c>
      <c r="H87" s="9" t="s">
        <v>75</v>
      </c>
      <c r="I87" s="3" t="s">
        <v>449</v>
      </c>
      <c r="J87" s="13" t="s">
        <v>660</v>
      </c>
      <c r="K87" s="14" t="s">
        <v>661</v>
      </c>
      <c r="L87" s="18">
        <f t="shared" si="8"/>
        <v>2.0150462962962967E-2</v>
      </c>
      <c r="M87">
        <f t="shared" si="9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662</v>
      </c>
      <c r="H88" s="9" t="s">
        <v>75</v>
      </c>
      <c r="I88" s="3" t="s">
        <v>449</v>
      </c>
      <c r="J88" s="13" t="s">
        <v>663</v>
      </c>
      <c r="K88" s="14" t="s">
        <v>664</v>
      </c>
      <c r="L88" s="18">
        <f t="shared" si="8"/>
        <v>1.6226851851851909E-2</v>
      </c>
      <c r="M88">
        <f t="shared" si="9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665</v>
      </c>
      <c r="H89" s="9" t="s">
        <v>75</v>
      </c>
      <c r="I89" s="3" t="s">
        <v>449</v>
      </c>
      <c r="J89" s="13" t="s">
        <v>666</v>
      </c>
      <c r="K89" s="14" t="s">
        <v>667</v>
      </c>
      <c r="L89" s="18">
        <f t="shared" si="8"/>
        <v>2.0451388888888977E-2</v>
      </c>
      <c r="M89">
        <f t="shared" si="9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668</v>
      </c>
      <c r="H90" s="9" t="s">
        <v>75</v>
      </c>
      <c r="I90" s="3" t="s">
        <v>449</v>
      </c>
      <c r="J90" s="13" t="s">
        <v>669</v>
      </c>
      <c r="K90" s="14" t="s">
        <v>670</v>
      </c>
      <c r="L90" s="18">
        <f t="shared" si="8"/>
        <v>1.793981481481477E-2</v>
      </c>
      <c r="M90">
        <f t="shared" si="9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671</v>
      </c>
      <c r="H91" s="9" t="s">
        <v>75</v>
      </c>
      <c r="I91" s="3" t="s">
        <v>449</v>
      </c>
      <c r="J91" s="13" t="s">
        <v>672</v>
      </c>
      <c r="K91" s="14" t="s">
        <v>673</v>
      </c>
      <c r="L91" s="18">
        <f t="shared" si="8"/>
        <v>1.6793981481481479E-2</v>
      </c>
      <c r="M91">
        <f t="shared" si="9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674</v>
      </c>
      <c r="H92" s="9" t="s">
        <v>75</v>
      </c>
      <c r="I92" s="3" t="s">
        <v>449</v>
      </c>
      <c r="J92" s="13" t="s">
        <v>675</v>
      </c>
      <c r="K92" s="14" t="s">
        <v>676</v>
      </c>
      <c r="L92" s="18">
        <f t="shared" si="8"/>
        <v>1.9050925925925943E-2</v>
      </c>
      <c r="M92">
        <f t="shared" si="9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677</v>
      </c>
      <c r="H93" s="9" t="s">
        <v>75</v>
      </c>
      <c r="I93" s="3" t="s">
        <v>449</v>
      </c>
      <c r="J93" s="13" t="s">
        <v>678</v>
      </c>
      <c r="K93" s="14" t="s">
        <v>679</v>
      </c>
      <c r="L93" s="18">
        <f t="shared" si="8"/>
        <v>1.4212962962962927E-2</v>
      </c>
      <c r="M93">
        <f t="shared" si="9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680</v>
      </c>
      <c r="H94" s="9" t="s">
        <v>75</v>
      </c>
      <c r="I94" s="3" t="s">
        <v>449</v>
      </c>
      <c r="J94" s="13" t="s">
        <v>681</v>
      </c>
      <c r="K94" s="14" t="s">
        <v>682</v>
      </c>
      <c r="L94" s="18">
        <f t="shared" si="8"/>
        <v>1.9502314814814792E-2</v>
      </c>
      <c r="M94">
        <f t="shared" si="9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683</v>
      </c>
      <c r="H95" s="9" t="s">
        <v>75</v>
      </c>
      <c r="I95" s="3" t="s">
        <v>449</v>
      </c>
      <c r="J95" s="13" t="s">
        <v>684</v>
      </c>
      <c r="K95" s="14" t="s">
        <v>685</v>
      </c>
      <c r="L95" s="18">
        <f t="shared" si="8"/>
        <v>1.6863425925925934E-2</v>
      </c>
      <c r="M95">
        <f t="shared" si="9"/>
        <v>13</v>
      </c>
    </row>
    <row r="96" spans="1:13" x14ac:dyDescent="0.25">
      <c r="A96" s="11"/>
      <c r="B96" s="12"/>
      <c r="C96" s="9" t="s">
        <v>104</v>
      </c>
      <c r="D96" s="9" t="s">
        <v>105</v>
      </c>
      <c r="E96" s="9" t="s">
        <v>105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686</v>
      </c>
      <c r="H97" s="9" t="s">
        <v>75</v>
      </c>
      <c r="I97" s="3" t="s">
        <v>449</v>
      </c>
      <c r="J97" s="13" t="s">
        <v>687</v>
      </c>
      <c r="K97" s="14" t="s">
        <v>688</v>
      </c>
      <c r="L97" s="18">
        <f t="shared" si="8"/>
        <v>2.1782407407407417E-2</v>
      </c>
      <c r="M97">
        <f t="shared" si="9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689</v>
      </c>
      <c r="H98" s="9" t="s">
        <v>75</v>
      </c>
      <c r="I98" s="3" t="s">
        <v>449</v>
      </c>
      <c r="J98" s="13" t="s">
        <v>690</v>
      </c>
      <c r="K98" s="14" t="s">
        <v>691</v>
      </c>
      <c r="L98" s="18">
        <f t="shared" si="8"/>
        <v>2.5162037037037066E-2</v>
      </c>
      <c r="M98">
        <f t="shared" si="9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692</v>
      </c>
      <c r="H99" s="9" t="s">
        <v>75</v>
      </c>
      <c r="I99" s="3" t="s">
        <v>449</v>
      </c>
      <c r="J99" s="13" t="s">
        <v>693</v>
      </c>
      <c r="K99" s="14" t="s">
        <v>694</v>
      </c>
      <c r="L99" s="18">
        <f t="shared" si="8"/>
        <v>1.8263888888888857E-2</v>
      </c>
      <c r="M99">
        <f t="shared" si="9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695</v>
      </c>
      <c r="H100" s="9" t="s">
        <v>75</v>
      </c>
      <c r="I100" s="3" t="s">
        <v>449</v>
      </c>
      <c r="J100" s="13" t="s">
        <v>696</v>
      </c>
      <c r="K100" s="14" t="s">
        <v>697</v>
      </c>
      <c r="L100" s="18">
        <f t="shared" si="8"/>
        <v>2.3321759259259223E-2</v>
      </c>
      <c r="M100">
        <f t="shared" si="9"/>
        <v>8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698</v>
      </c>
      <c r="H101" s="9" t="s">
        <v>75</v>
      </c>
      <c r="I101" s="3" t="s">
        <v>449</v>
      </c>
      <c r="J101" s="13" t="s">
        <v>699</v>
      </c>
      <c r="K101" s="14" t="s">
        <v>700</v>
      </c>
      <c r="L101" s="18">
        <f t="shared" si="8"/>
        <v>1.5300925925925912E-2</v>
      </c>
      <c r="M101">
        <f t="shared" si="9"/>
        <v>10</v>
      </c>
    </row>
    <row r="102" spans="1:13" x14ac:dyDescent="0.25">
      <c r="A102" s="11"/>
      <c r="B102" s="12"/>
      <c r="C102" s="9" t="s">
        <v>251</v>
      </c>
      <c r="D102" s="9" t="s">
        <v>252</v>
      </c>
      <c r="E102" s="10" t="s">
        <v>12</v>
      </c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9" t="s">
        <v>253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701</v>
      </c>
      <c r="H104" s="9" t="s">
        <v>75</v>
      </c>
      <c r="I104" s="3" t="s">
        <v>449</v>
      </c>
      <c r="J104" s="13" t="s">
        <v>702</v>
      </c>
      <c r="K104" s="14" t="s">
        <v>703</v>
      </c>
      <c r="L104" s="18">
        <f t="shared" si="8"/>
        <v>3.2291666666666607E-2</v>
      </c>
      <c r="M104">
        <f t="shared" si="9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704</v>
      </c>
      <c r="H105" s="9" t="s">
        <v>75</v>
      </c>
      <c r="I105" s="3" t="s">
        <v>449</v>
      </c>
      <c r="J105" s="13" t="s">
        <v>705</v>
      </c>
      <c r="K105" s="14" t="s">
        <v>706</v>
      </c>
      <c r="L105" s="18">
        <f t="shared" si="8"/>
        <v>4.1388888888888864E-2</v>
      </c>
      <c r="M105">
        <f t="shared" si="9"/>
        <v>11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707</v>
      </c>
      <c r="H106" s="9" t="s">
        <v>75</v>
      </c>
      <c r="I106" s="3" t="s">
        <v>449</v>
      </c>
      <c r="J106" s="13" t="s">
        <v>708</v>
      </c>
      <c r="K106" s="14" t="s">
        <v>709</v>
      </c>
      <c r="L106" s="18">
        <f t="shared" si="8"/>
        <v>1.6550925925925886E-2</v>
      </c>
      <c r="M106">
        <f t="shared" si="9"/>
        <v>14</v>
      </c>
    </row>
    <row r="107" spans="1:13" x14ac:dyDescent="0.25">
      <c r="A107" s="11"/>
      <c r="B107" s="12"/>
      <c r="C107" s="12"/>
      <c r="D107" s="12"/>
      <c r="E107" s="9" t="s">
        <v>257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710</v>
      </c>
      <c r="H108" s="9" t="s">
        <v>75</v>
      </c>
      <c r="I108" s="3" t="s">
        <v>449</v>
      </c>
      <c r="J108" s="13" t="s">
        <v>711</v>
      </c>
      <c r="K108" s="14" t="s">
        <v>712</v>
      </c>
      <c r="L108" s="18">
        <f t="shared" si="8"/>
        <v>2.5462962962962965E-2</v>
      </c>
      <c r="M108">
        <f t="shared" si="9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713</v>
      </c>
      <c r="H109" s="9" t="s">
        <v>75</v>
      </c>
      <c r="I109" s="3" t="s">
        <v>449</v>
      </c>
      <c r="J109" s="13" t="s">
        <v>714</v>
      </c>
      <c r="K109" s="14" t="s">
        <v>715</v>
      </c>
      <c r="L109" s="18">
        <f t="shared" si="8"/>
        <v>1.8263888888888857E-2</v>
      </c>
      <c r="M109">
        <f t="shared" si="9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716</v>
      </c>
      <c r="H110" s="9" t="s">
        <v>75</v>
      </c>
      <c r="I110" s="3" t="s">
        <v>449</v>
      </c>
      <c r="J110" s="13" t="s">
        <v>717</v>
      </c>
      <c r="K110" s="14" t="s">
        <v>718</v>
      </c>
      <c r="L110" s="18">
        <f t="shared" si="8"/>
        <v>2.6087962962962952E-2</v>
      </c>
      <c r="M110">
        <f t="shared" si="9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719</v>
      </c>
      <c r="H111" s="9" t="s">
        <v>75</v>
      </c>
      <c r="I111" s="3" t="s">
        <v>449</v>
      </c>
      <c r="J111" s="13" t="s">
        <v>720</v>
      </c>
      <c r="K111" s="14" t="s">
        <v>721</v>
      </c>
      <c r="L111" s="18">
        <f t="shared" si="8"/>
        <v>3.2511574074074123E-2</v>
      </c>
      <c r="M111">
        <f t="shared" si="9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722</v>
      </c>
      <c r="H112" s="9" t="s">
        <v>75</v>
      </c>
      <c r="I112" s="3" t="s">
        <v>449</v>
      </c>
      <c r="J112" s="13" t="s">
        <v>723</v>
      </c>
      <c r="K112" s="14" t="s">
        <v>724</v>
      </c>
      <c r="L112" s="18">
        <f t="shared" si="8"/>
        <v>3.5324074074074119E-2</v>
      </c>
      <c r="M112">
        <f t="shared" si="9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725</v>
      </c>
      <c r="H113" s="9" t="s">
        <v>75</v>
      </c>
      <c r="I113" s="3" t="s">
        <v>449</v>
      </c>
      <c r="J113" s="13" t="s">
        <v>726</v>
      </c>
      <c r="K113" s="14" t="s">
        <v>727</v>
      </c>
      <c r="L113" s="18">
        <f t="shared" si="8"/>
        <v>2.5393518518518454E-2</v>
      </c>
      <c r="M113">
        <f t="shared" si="9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728</v>
      </c>
      <c r="H114" s="9" t="s">
        <v>75</v>
      </c>
      <c r="I114" s="3" t="s">
        <v>449</v>
      </c>
      <c r="J114" s="13" t="s">
        <v>729</v>
      </c>
      <c r="K114" s="14" t="s">
        <v>730</v>
      </c>
      <c r="L114" s="18">
        <f t="shared" si="8"/>
        <v>2.907407407407403E-2</v>
      </c>
      <c r="M114">
        <f t="shared" si="9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731</v>
      </c>
      <c r="H115" s="9" t="s">
        <v>75</v>
      </c>
      <c r="I115" s="3" t="s">
        <v>449</v>
      </c>
      <c r="J115" s="13" t="s">
        <v>732</v>
      </c>
      <c r="K115" s="14" t="s">
        <v>733</v>
      </c>
      <c r="L115" s="18">
        <f t="shared" si="8"/>
        <v>2.1932870370370394E-2</v>
      </c>
      <c r="M115">
        <f t="shared" si="9"/>
        <v>14</v>
      </c>
    </row>
    <row r="116" spans="1:13" x14ac:dyDescent="0.25">
      <c r="A116" s="11"/>
      <c r="B116" s="12"/>
      <c r="C116" s="9" t="s">
        <v>41</v>
      </c>
      <c r="D116" s="9" t="s">
        <v>42</v>
      </c>
      <c r="E116" s="10" t="s">
        <v>12</v>
      </c>
      <c r="F116" s="5"/>
      <c r="G116" s="5"/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9" t="s">
        <v>42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734</v>
      </c>
      <c r="H118" s="9" t="s">
        <v>75</v>
      </c>
      <c r="I118" s="3" t="s">
        <v>449</v>
      </c>
      <c r="J118" s="13" t="s">
        <v>735</v>
      </c>
      <c r="K118" s="14" t="s">
        <v>736</v>
      </c>
      <c r="L118" s="18">
        <f t="shared" si="8"/>
        <v>1.2152777777777762E-2</v>
      </c>
      <c r="M118">
        <f t="shared" si="9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737</v>
      </c>
      <c r="H119" s="9" t="s">
        <v>75</v>
      </c>
      <c r="I119" s="3" t="s">
        <v>449</v>
      </c>
      <c r="J119" s="13" t="s">
        <v>738</v>
      </c>
      <c r="K119" s="14" t="s">
        <v>739</v>
      </c>
      <c r="L119" s="18">
        <f t="shared" si="8"/>
        <v>1.1689814814814792E-2</v>
      </c>
      <c r="M119">
        <f t="shared" si="9"/>
        <v>23</v>
      </c>
    </row>
    <row r="120" spans="1:13" x14ac:dyDescent="0.25">
      <c r="A120" s="11"/>
      <c r="B120" s="12"/>
      <c r="C120" s="12"/>
      <c r="D120" s="12"/>
      <c r="E120" s="9" t="s">
        <v>137</v>
      </c>
      <c r="F120" s="9" t="s">
        <v>15</v>
      </c>
      <c r="G120" s="9" t="s">
        <v>740</v>
      </c>
      <c r="H120" s="9" t="s">
        <v>75</v>
      </c>
      <c r="I120" s="3" t="s">
        <v>449</v>
      </c>
      <c r="J120" s="13" t="s">
        <v>741</v>
      </c>
      <c r="K120" s="14" t="s">
        <v>742</v>
      </c>
      <c r="L120" s="18">
        <f t="shared" si="8"/>
        <v>2.1030092592592586E-2</v>
      </c>
      <c r="M120">
        <f t="shared" si="9"/>
        <v>7</v>
      </c>
    </row>
    <row r="121" spans="1:13" x14ac:dyDescent="0.25">
      <c r="A121" s="11"/>
      <c r="B121" s="12"/>
      <c r="C121" s="9" t="s">
        <v>743</v>
      </c>
      <c r="D121" s="9" t="s">
        <v>744</v>
      </c>
      <c r="E121" s="9" t="s">
        <v>744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745</v>
      </c>
      <c r="H122" s="9" t="s">
        <v>75</v>
      </c>
      <c r="I122" s="3" t="s">
        <v>449</v>
      </c>
      <c r="J122" s="13" t="s">
        <v>746</v>
      </c>
      <c r="K122" s="14" t="s">
        <v>747</v>
      </c>
      <c r="L122" s="18">
        <f t="shared" si="8"/>
        <v>2.5011574074074089E-2</v>
      </c>
      <c r="M122">
        <f t="shared" si="9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748</v>
      </c>
      <c r="H123" s="9" t="s">
        <v>75</v>
      </c>
      <c r="I123" s="3" t="s">
        <v>449</v>
      </c>
      <c r="J123" s="13" t="s">
        <v>749</v>
      </c>
      <c r="K123" s="14" t="s">
        <v>196</v>
      </c>
      <c r="L123" s="18">
        <f t="shared" si="8"/>
        <v>4.1076388888888926E-2</v>
      </c>
      <c r="M123">
        <f t="shared" si="9"/>
        <v>5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750</v>
      </c>
      <c r="H124" s="9" t="s">
        <v>75</v>
      </c>
      <c r="I124" s="3" t="s">
        <v>449</v>
      </c>
      <c r="J124" s="13" t="s">
        <v>751</v>
      </c>
      <c r="K124" s="14" t="s">
        <v>752</v>
      </c>
      <c r="L124" s="18">
        <f t="shared" si="8"/>
        <v>2.4687500000000084E-2</v>
      </c>
      <c r="M124">
        <f t="shared" si="9"/>
        <v>21</v>
      </c>
    </row>
    <row r="125" spans="1:13" x14ac:dyDescent="0.25">
      <c r="A125" s="11"/>
      <c r="B125" s="12"/>
      <c r="C125" s="9" t="s">
        <v>297</v>
      </c>
      <c r="D125" s="9" t="s">
        <v>298</v>
      </c>
      <c r="E125" s="9" t="s">
        <v>298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753</v>
      </c>
      <c r="H126" s="9" t="s">
        <v>75</v>
      </c>
      <c r="I126" s="3" t="s">
        <v>449</v>
      </c>
      <c r="J126" s="13" t="s">
        <v>754</v>
      </c>
      <c r="K126" s="14" t="s">
        <v>755</v>
      </c>
      <c r="L126" s="18">
        <f t="shared" si="8"/>
        <v>2.737268518518518E-2</v>
      </c>
      <c r="M126">
        <f t="shared" si="9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756</v>
      </c>
      <c r="H127" s="9" t="s">
        <v>75</v>
      </c>
      <c r="I127" s="3" t="s">
        <v>449</v>
      </c>
      <c r="J127" s="13" t="s">
        <v>757</v>
      </c>
      <c r="K127" s="14" t="s">
        <v>758</v>
      </c>
      <c r="L127" s="18">
        <f t="shared" si="8"/>
        <v>2.2071759259259249E-2</v>
      </c>
      <c r="M127">
        <f t="shared" si="9"/>
        <v>7</v>
      </c>
    </row>
    <row r="128" spans="1:13" x14ac:dyDescent="0.25">
      <c r="A128" s="11"/>
      <c r="B128" s="12"/>
      <c r="C128" s="9" t="s">
        <v>305</v>
      </c>
      <c r="D128" s="9" t="s">
        <v>306</v>
      </c>
      <c r="E128" s="9" t="s">
        <v>306</v>
      </c>
      <c r="F128" s="9" t="s">
        <v>15</v>
      </c>
      <c r="G128" s="9" t="s">
        <v>759</v>
      </c>
      <c r="H128" s="9" t="s">
        <v>75</v>
      </c>
      <c r="I128" s="3" t="s">
        <v>449</v>
      </c>
      <c r="J128" s="13" t="s">
        <v>760</v>
      </c>
      <c r="K128" s="14" t="s">
        <v>761</v>
      </c>
      <c r="L128" s="18">
        <f t="shared" si="8"/>
        <v>1.6967592592592562E-2</v>
      </c>
      <c r="M128">
        <f t="shared" si="9"/>
        <v>7</v>
      </c>
    </row>
    <row r="129" spans="1:13" x14ac:dyDescent="0.25">
      <c r="A129" s="11"/>
      <c r="B129" s="12"/>
      <c r="C129" s="9" t="s">
        <v>150</v>
      </c>
      <c r="D129" s="9" t="s">
        <v>151</v>
      </c>
      <c r="E129" s="9" t="s">
        <v>152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762</v>
      </c>
      <c r="H130" s="9" t="s">
        <v>154</v>
      </c>
      <c r="I130" s="3" t="s">
        <v>449</v>
      </c>
      <c r="J130" s="13" t="s">
        <v>763</v>
      </c>
      <c r="K130" s="14" t="s">
        <v>764</v>
      </c>
      <c r="L130" s="18">
        <f t="shared" si="8"/>
        <v>1.836805555555554E-2</v>
      </c>
      <c r="M130">
        <f t="shared" si="9"/>
        <v>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765</v>
      </c>
      <c r="H131" s="9" t="s">
        <v>154</v>
      </c>
      <c r="I131" s="3" t="s">
        <v>449</v>
      </c>
      <c r="J131" s="13" t="s">
        <v>766</v>
      </c>
      <c r="K131" s="14" t="s">
        <v>767</v>
      </c>
      <c r="L131" s="18">
        <f t="shared" ref="L131:L190" si="10">K131-J131</f>
        <v>1.5127314814814774E-2</v>
      </c>
      <c r="M131">
        <f t="shared" ref="M131:M190" si="11">HOUR(J131)</f>
        <v>11</v>
      </c>
    </row>
    <row r="132" spans="1:13" x14ac:dyDescent="0.25">
      <c r="A132" s="11"/>
      <c r="B132" s="12"/>
      <c r="C132" s="9" t="s">
        <v>768</v>
      </c>
      <c r="D132" s="9" t="s">
        <v>769</v>
      </c>
      <c r="E132" s="9" t="s">
        <v>769</v>
      </c>
      <c r="F132" s="9" t="s">
        <v>15</v>
      </c>
      <c r="G132" s="9" t="s">
        <v>770</v>
      </c>
      <c r="H132" s="9" t="s">
        <v>75</v>
      </c>
      <c r="I132" s="3" t="s">
        <v>449</v>
      </c>
      <c r="J132" s="13" t="s">
        <v>771</v>
      </c>
      <c r="K132" s="14" t="s">
        <v>772</v>
      </c>
      <c r="L132" s="18">
        <f t="shared" si="10"/>
        <v>1.9293981481481481E-2</v>
      </c>
      <c r="M132">
        <f t="shared" si="11"/>
        <v>5</v>
      </c>
    </row>
    <row r="133" spans="1:13" x14ac:dyDescent="0.25">
      <c r="A133" s="11"/>
      <c r="B133" s="12"/>
      <c r="C133" s="9" t="s">
        <v>321</v>
      </c>
      <c r="D133" s="9" t="s">
        <v>322</v>
      </c>
      <c r="E133" s="9" t="s">
        <v>322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773</v>
      </c>
      <c r="H134" s="9" t="s">
        <v>75</v>
      </c>
      <c r="I134" s="3" t="s">
        <v>449</v>
      </c>
      <c r="J134" s="13" t="s">
        <v>774</v>
      </c>
      <c r="K134" s="14" t="s">
        <v>775</v>
      </c>
      <c r="L134" s="18">
        <f t="shared" si="10"/>
        <v>1.6296296296296295E-2</v>
      </c>
      <c r="M134">
        <v>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776</v>
      </c>
      <c r="H135" s="9" t="s">
        <v>75</v>
      </c>
      <c r="I135" s="3" t="s">
        <v>449</v>
      </c>
      <c r="J135" s="13" t="s">
        <v>777</v>
      </c>
      <c r="K135" s="14" t="s">
        <v>778</v>
      </c>
      <c r="L135" s="18">
        <f t="shared" si="10"/>
        <v>1.7071759259259273E-2</v>
      </c>
      <c r="M135">
        <f t="shared" si="11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779</v>
      </c>
      <c r="H136" s="9" t="s">
        <v>75</v>
      </c>
      <c r="I136" s="3" t="s">
        <v>449</v>
      </c>
      <c r="J136" s="13" t="s">
        <v>780</v>
      </c>
      <c r="K136" s="14" t="s">
        <v>781</v>
      </c>
      <c r="L136" s="18">
        <f t="shared" si="10"/>
        <v>3.3819444444444458E-2</v>
      </c>
      <c r="M136">
        <f t="shared" si="11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782</v>
      </c>
      <c r="H137" s="9" t="s">
        <v>75</v>
      </c>
      <c r="I137" s="3" t="s">
        <v>449</v>
      </c>
      <c r="J137" s="13" t="s">
        <v>783</v>
      </c>
      <c r="K137" s="14" t="s">
        <v>784</v>
      </c>
      <c r="L137" s="18">
        <f t="shared" si="10"/>
        <v>1.3900462962962878E-2</v>
      </c>
      <c r="M137">
        <f t="shared" si="11"/>
        <v>22</v>
      </c>
    </row>
    <row r="138" spans="1:13" x14ac:dyDescent="0.25">
      <c r="A138" s="3" t="s">
        <v>340</v>
      </c>
      <c r="B138" s="9" t="s">
        <v>341</v>
      </c>
      <c r="C138" s="10" t="s">
        <v>12</v>
      </c>
      <c r="D138" s="5"/>
      <c r="E138" s="5"/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9" t="s">
        <v>13</v>
      </c>
      <c r="D139" s="9" t="s">
        <v>14</v>
      </c>
      <c r="E139" s="9" t="s">
        <v>14</v>
      </c>
      <c r="F139" s="9" t="s">
        <v>15</v>
      </c>
      <c r="G139" s="9" t="s">
        <v>785</v>
      </c>
      <c r="H139" s="9" t="s">
        <v>17</v>
      </c>
      <c r="I139" s="3" t="s">
        <v>449</v>
      </c>
      <c r="J139" s="13" t="s">
        <v>786</v>
      </c>
      <c r="K139" s="14" t="s">
        <v>787</v>
      </c>
      <c r="L139" s="18">
        <f t="shared" si="10"/>
        <v>3.0115740740740748E-2</v>
      </c>
      <c r="M139">
        <f t="shared" si="11"/>
        <v>15</v>
      </c>
    </row>
    <row r="140" spans="1:13" x14ac:dyDescent="0.25">
      <c r="A140" s="11"/>
      <c r="B140" s="12"/>
      <c r="C140" s="9" t="s">
        <v>25</v>
      </c>
      <c r="D140" s="9" t="s">
        <v>26</v>
      </c>
      <c r="E140" s="9" t="s">
        <v>26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788</v>
      </c>
      <c r="H141" s="9" t="s">
        <v>17</v>
      </c>
      <c r="I141" s="3" t="s">
        <v>449</v>
      </c>
      <c r="J141" s="13" t="s">
        <v>789</v>
      </c>
      <c r="K141" s="14" t="s">
        <v>790</v>
      </c>
      <c r="L141" s="18">
        <f t="shared" si="10"/>
        <v>3.1550925925925954E-2</v>
      </c>
      <c r="M141">
        <f t="shared" si="11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791</v>
      </c>
      <c r="H142" s="9" t="s">
        <v>17</v>
      </c>
      <c r="I142" s="3" t="s">
        <v>449</v>
      </c>
      <c r="J142" s="13" t="s">
        <v>792</v>
      </c>
      <c r="K142" s="14" t="s">
        <v>793</v>
      </c>
      <c r="L142" s="18">
        <f t="shared" si="10"/>
        <v>1.9421296296296298E-2</v>
      </c>
      <c r="M142">
        <f t="shared" si="11"/>
        <v>8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794</v>
      </c>
      <c r="H143" s="9" t="s">
        <v>17</v>
      </c>
      <c r="I143" s="3" t="s">
        <v>449</v>
      </c>
      <c r="J143" s="13" t="s">
        <v>795</v>
      </c>
      <c r="K143" s="14" t="s">
        <v>796</v>
      </c>
      <c r="L143" s="18">
        <f t="shared" si="10"/>
        <v>2.7465277777777741E-2</v>
      </c>
      <c r="M143">
        <f t="shared" si="11"/>
        <v>9</v>
      </c>
    </row>
    <row r="144" spans="1:13" x14ac:dyDescent="0.25">
      <c r="A144" s="11"/>
      <c r="B144" s="12"/>
      <c r="C144" s="9" t="s">
        <v>41</v>
      </c>
      <c r="D144" s="9" t="s">
        <v>42</v>
      </c>
      <c r="E144" s="9" t="s">
        <v>42</v>
      </c>
      <c r="F144" s="9" t="s">
        <v>15</v>
      </c>
      <c r="G144" s="9" t="s">
        <v>797</v>
      </c>
      <c r="H144" s="9" t="s">
        <v>17</v>
      </c>
      <c r="I144" s="3" t="s">
        <v>449</v>
      </c>
      <c r="J144" s="13" t="s">
        <v>798</v>
      </c>
      <c r="K144" s="14" t="s">
        <v>799</v>
      </c>
      <c r="L144" s="18">
        <f t="shared" si="10"/>
        <v>3.3379629629629592E-2</v>
      </c>
      <c r="M144">
        <f t="shared" si="11"/>
        <v>8</v>
      </c>
    </row>
    <row r="145" spans="1:13" x14ac:dyDescent="0.25">
      <c r="A145" s="11"/>
      <c r="B145" s="12"/>
      <c r="C145" s="9" t="s">
        <v>472</v>
      </c>
      <c r="D145" s="9" t="s">
        <v>473</v>
      </c>
      <c r="E145" s="9" t="s">
        <v>473</v>
      </c>
      <c r="F145" s="9" t="s">
        <v>15</v>
      </c>
      <c r="G145" s="9" t="s">
        <v>800</v>
      </c>
      <c r="H145" s="9" t="s">
        <v>22</v>
      </c>
      <c r="I145" s="3" t="s">
        <v>449</v>
      </c>
      <c r="J145" s="13" t="s">
        <v>801</v>
      </c>
      <c r="K145" s="14" t="s">
        <v>802</v>
      </c>
      <c r="L145" s="18">
        <f t="shared" si="10"/>
        <v>1.8067129629629614E-2</v>
      </c>
      <c r="M145">
        <f t="shared" si="11"/>
        <v>4</v>
      </c>
    </row>
    <row r="146" spans="1:13" x14ac:dyDescent="0.25">
      <c r="A146" s="11"/>
      <c r="B146" s="12"/>
      <c r="C146" s="9" t="s">
        <v>46</v>
      </c>
      <c r="D146" s="9" t="s">
        <v>47</v>
      </c>
      <c r="E146" s="9" t="s">
        <v>47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803</v>
      </c>
      <c r="H147" s="9" t="s">
        <v>17</v>
      </c>
      <c r="I147" s="3" t="s">
        <v>449</v>
      </c>
      <c r="J147" s="13" t="s">
        <v>804</v>
      </c>
      <c r="K147" s="14" t="s">
        <v>805</v>
      </c>
      <c r="L147" s="18">
        <f t="shared" si="10"/>
        <v>1.861111111111112E-2</v>
      </c>
      <c r="M147">
        <f t="shared" si="11"/>
        <v>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806</v>
      </c>
      <c r="H148" s="9" t="s">
        <v>17</v>
      </c>
      <c r="I148" s="3" t="s">
        <v>449</v>
      </c>
      <c r="J148" s="13" t="s">
        <v>807</v>
      </c>
      <c r="K148" s="14" t="s">
        <v>808</v>
      </c>
      <c r="L148" s="18">
        <f t="shared" si="10"/>
        <v>1.4583333333333337E-2</v>
      </c>
      <c r="M148">
        <f t="shared" si="11"/>
        <v>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809</v>
      </c>
      <c r="H149" s="9" t="s">
        <v>17</v>
      </c>
      <c r="I149" s="3" t="s">
        <v>449</v>
      </c>
      <c r="J149" s="13" t="s">
        <v>810</v>
      </c>
      <c r="K149" s="14" t="s">
        <v>811</v>
      </c>
      <c r="L149" s="18">
        <f t="shared" si="10"/>
        <v>2.0335648148148144E-2</v>
      </c>
      <c r="M149">
        <f t="shared" si="11"/>
        <v>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812</v>
      </c>
      <c r="H150" s="9" t="s">
        <v>17</v>
      </c>
      <c r="I150" s="3" t="s">
        <v>449</v>
      </c>
      <c r="J150" s="13" t="s">
        <v>813</v>
      </c>
      <c r="K150" s="14" t="s">
        <v>814</v>
      </c>
      <c r="L150" s="18">
        <f t="shared" si="10"/>
        <v>1.6967592592592562E-2</v>
      </c>
      <c r="M150">
        <f t="shared" si="11"/>
        <v>3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815</v>
      </c>
      <c r="H151" s="9" t="s">
        <v>17</v>
      </c>
      <c r="I151" s="3" t="s">
        <v>449</v>
      </c>
      <c r="J151" s="13" t="s">
        <v>816</v>
      </c>
      <c r="K151" s="14" t="s">
        <v>817</v>
      </c>
      <c r="L151" s="18">
        <f t="shared" si="10"/>
        <v>1.6030092592592582E-2</v>
      </c>
      <c r="M151">
        <f t="shared" si="11"/>
        <v>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818</v>
      </c>
      <c r="H152" s="9" t="s">
        <v>17</v>
      </c>
      <c r="I152" s="3" t="s">
        <v>449</v>
      </c>
      <c r="J152" s="13" t="s">
        <v>819</v>
      </c>
      <c r="K152" s="14" t="s">
        <v>820</v>
      </c>
      <c r="L152" s="18">
        <f t="shared" si="10"/>
        <v>2.5474537037037059E-2</v>
      </c>
      <c r="M152">
        <f t="shared" si="11"/>
        <v>4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821</v>
      </c>
      <c r="H153" s="9" t="s">
        <v>17</v>
      </c>
      <c r="I153" s="3" t="s">
        <v>449</v>
      </c>
      <c r="J153" s="13" t="s">
        <v>822</v>
      </c>
      <c r="K153" s="14" t="s">
        <v>823</v>
      </c>
      <c r="L153" s="18">
        <f t="shared" si="10"/>
        <v>1.8750000000000017E-2</v>
      </c>
      <c r="M153">
        <f t="shared" si="11"/>
        <v>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824</v>
      </c>
      <c r="H154" s="9" t="s">
        <v>17</v>
      </c>
      <c r="I154" s="3" t="s">
        <v>449</v>
      </c>
      <c r="J154" s="13" t="s">
        <v>825</v>
      </c>
      <c r="K154" s="14" t="s">
        <v>826</v>
      </c>
      <c r="L154" s="18">
        <f t="shared" si="10"/>
        <v>2.4108796296296253E-2</v>
      </c>
      <c r="M154">
        <f t="shared" si="11"/>
        <v>19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827</v>
      </c>
      <c r="H155" s="9" t="s">
        <v>17</v>
      </c>
      <c r="I155" s="3" t="s">
        <v>449</v>
      </c>
      <c r="J155" s="13" t="s">
        <v>828</v>
      </c>
      <c r="K155" s="14" t="s">
        <v>829</v>
      </c>
      <c r="L155" s="18">
        <f t="shared" si="10"/>
        <v>1.7106481481481639E-2</v>
      </c>
      <c r="M155">
        <f t="shared" si="11"/>
        <v>20</v>
      </c>
    </row>
    <row r="156" spans="1:13" x14ac:dyDescent="0.25">
      <c r="A156" s="11"/>
      <c r="B156" s="12"/>
      <c r="C156" s="9" t="s">
        <v>55</v>
      </c>
      <c r="D156" s="9" t="s">
        <v>56</v>
      </c>
      <c r="E156" s="9" t="s">
        <v>56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830</v>
      </c>
      <c r="H157" s="9" t="s">
        <v>17</v>
      </c>
      <c r="I157" s="3" t="s">
        <v>449</v>
      </c>
      <c r="J157" s="13" t="s">
        <v>831</v>
      </c>
      <c r="K157" s="14" t="s">
        <v>832</v>
      </c>
      <c r="L157" s="18">
        <f t="shared" si="10"/>
        <v>3.521990740740738E-2</v>
      </c>
      <c r="M157">
        <f t="shared" si="11"/>
        <v>6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833</v>
      </c>
      <c r="H158" s="9" t="s">
        <v>17</v>
      </c>
      <c r="I158" s="3" t="s">
        <v>449</v>
      </c>
      <c r="J158" s="13" t="s">
        <v>834</v>
      </c>
      <c r="K158" s="14" t="s">
        <v>835</v>
      </c>
      <c r="L158" s="18">
        <f t="shared" si="10"/>
        <v>3.9849537037036975E-2</v>
      </c>
      <c r="M158">
        <f t="shared" si="11"/>
        <v>9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836</v>
      </c>
      <c r="H159" s="9" t="s">
        <v>17</v>
      </c>
      <c r="I159" s="3" t="s">
        <v>449</v>
      </c>
      <c r="J159" s="13" t="s">
        <v>837</v>
      </c>
      <c r="K159" s="14" t="s">
        <v>838</v>
      </c>
      <c r="L159" s="18">
        <f t="shared" si="10"/>
        <v>3.7094907407407507E-2</v>
      </c>
      <c r="M159">
        <f t="shared" si="11"/>
        <v>18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839</v>
      </c>
      <c r="H160" s="9" t="s">
        <v>17</v>
      </c>
      <c r="I160" s="3" t="s">
        <v>449</v>
      </c>
      <c r="J160" s="13" t="s">
        <v>840</v>
      </c>
      <c r="K160" s="14" t="s">
        <v>841</v>
      </c>
      <c r="L160" s="18">
        <f t="shared" si="10"/>
        <v>4.6018518518518459E-2</v>
      </c>
      <c r="M160">
        <f t="shared" si="11"/>
        <v>18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842</v>
      </c>
      <c r="H161" s="9" t="s">
        <v>17</v>
      </c>
      <c r="I161" s="3" t="s">
        <v>449</v>
      </c>
      <c r="J161" s="13" t="s">
        <v>843</v>
      </c>
      <c r="K161" s="14" t="s">
        <v>844</v>
      </c>
      <c r="L161" s="18">
        <f t="shared" si="10"/>
        <v>4.5694444444444482E-2</v>
      </c>
      <c r="M161">
        <f t="shared" si="11"/>
        <v>13</v>
      </c>
    </row>
    <row r="162" spans="1:13" x14ac:dyDescent="0.25">
      <c r="A162" s="11"/>
      <c r="B162" s="12"/>
      <c r="C162" s="9" t="s">
        <v>150</v>
      </c>
      <c r="D162" s="9" t="s">
        <v>151</v>
      </c>
      <c r="E162" s="10" t="s">
        <v>12</v>
      </c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9" t="s">
        <v>152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845</v>
      </c>
      <c r="H164" s="9" t="s">
        <v>17</v>
      </c>
      <c r="I164" s="3" t="s">
        <v>449</v>
      </c>
      <c r="J164" s="13" t="s">
        <v>846</v>
      </c>
      <c r="K164" s="14" t="s">
        <v>847</v>
      </c>
      <c r="L164" s="18">
        <f t="shared" si="10"/>
        <v>1.4097222222222226E-2</v>
      </c>
      <c r="M164">
        <f t="shared" si="11"/>
        <v>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848</v>
      </c>
      <c r="H165" s="9" t="s">
        <v>17</v>
      </c>
      <c r="I165" s="3" t="s">
        <v>449</v>
      </c>
      <c r="J165" s="13" t="s">
        <v>849</v>
      </c>
      <c r="K165" s="14" t="s">
        <v>850</v>
      </c>
      <c r="L165" s="18">
        <f t="shared" si="10"/>
        <v>3.0324074074074003E-2</v>
      </c>
      <c r="M165">
        <f t="shared" si="11"/>
        <v>6</v>
      </c>
    </row>
    <row r="166" spans="1:13" x14ac:dyDescent="0.25">
      <c r="A166" s="11"/>
      <c r="B166" s="12"/>
      <c r="C166" s="12"/>
      <c r="D166" s="12"/>
      <c r="E166" s="9" t="s">
        <v>151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851</v>
      </c>
      <c r="H167" s="9" t="s">
        <v>17</v>
      </c>
      <c r="I167" s="3" t="s">
        <v>449</v>
      </c>
      <c r="J167" s="13" t="s">
        <v>852</v>
      </c>
      <c r="K167" s="14" t="s">
        <v>853</v>
      </c>
      <c r="L167" s="18">
        <f t="shared" si="10"/>
        <v>2.0474537037036999E-2</v>
      </c>
      <c r="M167">
        <f t="shared" si="11"/>
        <v>8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854</v>
      </c>
      <c r="H168" s="9" t="s">
        <v>22</v>
      </c>
      <c r="I168" s="3" t="s">
        <v>449</v>
      </c>
      <c r="J168" s="13" t="s">
        <v>855</v>
      </c>
      <c r="K168" s="14" t="s">
        <v>856</v>
      </c>
      <c r="L168" s="18">
        <f t="shared" si="10"/>
        <v>3.2326388888888835E-2</v>
      </c>
      <c r="M168">
        <f t="shared" si="11"/>
        <v>15</v>
      </c>
    </row>
    <row r="169" spans="1:13" x14ac:dyDescent="0.25">
      <c r="A169" s="3" t="s">
        <v>390</v>
      </c>
      <c r="B169" s="9" t="s">
        <v>391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857</v>
      </c>
      <c r="D170" s="9" t="s">
        <v>858</v>
      </c>
      <c r="E170" s="9" t="s">
        <v>858</v>
      </c>
      <c r="F170" s="9" t="s">
        <v>394</v>
      </c>
      <c r="G170" s="9" t="s">
        <v>859</v>
      </c>
      <c r="H170" s="9" t="s">
        <v>75</v>
      </c>
      <c r="I170" s="3" t="s">
        <v>449</v>
      </c>
      <c r="J170" s="13" t="s">
        <v>860</v>
      </c>
      <c r="K170" s="14" t="s">
        <v>861</v>
      </c>
      <c r="L170" s="18">
        <f t="shared" si="10"/>
        <v>2.981481481481485E-2</v>
      </c>
      <c r="M170">
        <f t="shared" si="11"/>
        <v>15</v>
      </c>
    </row>
    <row r="171" spans="1:13" x14ac:dyDescent="0.25">
      <c r="A171" s="11"/>
      <c r="B171" s="12"/>
      <c r="C171" s="9" t="s">
        <v>862</v>
      </c>
      <c r="D171" s="9" t="s">
        <v>863</v>
      </c>
      <c r="E171" s="9" t="s">
        <v>863</v>
      </c>
      <c r="F171" s="9" t="s">
        <v>394</v>
      </c>
      <c r="G171" s="9" t="s">
        <v>864</v>
      </c>
      <c r="H171" s="9" t="s">
        <v>75</v>
      </c>
      <c r="I171" s="3" t="s">
        <v>449</v>
      </c>
      <c r="J171" s="13" t="s">
        <v>865</v>
      </c>
      <c r="K171" s="14" t="s">
        <v>866</v>
      </c>
      <c r="L171" s="18">
        <f t="shared" si="10"/>
        <v>2.4386574074074074E-2</v>
      </c>
      <c r="M171">
        <f t="shared" si="11"/>
        <v>4</v>
      </c>
    </row>
    <row r="172" spans="1:13" x14ac:dyDescent="0.25">
      <c r="A172" s="11"/>
      <c r="B172" s="12"/>
      <c r="C172" s="9" t="s">
        <v>867</v>
      </c>
      <c r="D172" s="9" t="s">
        <v>868</v>
      </c>
      <c r="E172" s="9" t="s">
        <v>868</v>
      </c>
      <c r="F172" s="9" t="s">
        <v>394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869</v>
      </c>
      <c r="H173" s="9" t="s">
        <v>75</v>
      </c>
      <c r="I173" s="3" t="s">
        <v>449</v>
      </c>
      <c r="J173" s="13" t="s">
        <v>870</v>
      </c>
      <c r="K173" s="14" t="s">
        <v>871</v>
      </c>
      <c r="L173" s="18">
        <f t="shared" si="10"/>
        <v>1.5243055555555565E-2</v>
      </c>
      <c r="M173">
        <f t="shared" si="11"/>
        <v>2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872</v>
      </c>
      <c r="H174" s="9" t="s">
        <v>75</v>
      </c>
      <c r="I174" s="3" t="s">
        <v>449</v>
      </c>
      <c r="J174" s="13" t="s">
        <v>873</v>
      </c>
      <c r="K174" s="14" t="s">
        <v>874</v>
      </c>
      <c r="L174" s="18">
        <f t="shared" si="10"/>
        <v>1.9502314814814792E-2</v>
      </c>
      <c r="M174">
        <f t="shared" si="11"/>
        <v>7</v>
      </c>
    </row>
    <row r="175" spans="1:13" x14ac:dyDescent="0.25">
      <c r="A175" s="3" t="s">
        <v>398</v>
      </c>
      <c r="B175" s="9" t="s">
        <v>399</v>
      </c>
      <c r="C175" s="10" t="s">
        <v>12</v>
      </c>
      <c r="D175" s="5"/>
      <c r="E175" s="5"/>
      <c r="F175" s="5"/>
      <c r="G175" s="5"/>
      <c r="H175" s="5"/>
      <c r="I175" s="6"/>
      <c r="J175" s="7"/>
      <c r="K175" s="8"/>
    </row>
    <row r="176" spans="1:13" x14ac:dyDescent="0.25">
      <c r="A176" s="11"/>
      <c r="B176" s="12"/>
      <c r="C176" s="9" t="s">
        <v>41</v>
      </c>
      <c r="D176" s="9" t="s">
        <v>42</v>
      </c>
      <c r="E176" s="9" t="s">
        <v>875</v>
      </c>
      <c r="F176" s="9" t="s">
        <v>15</v>
      </c>
      <c r="G176" s="9" t="s">
        <v>876</v>
      </c>
      <c r="H176" s="9" t="s">
        <v>75</v>
      </c>
      <c r="I176" s="3" t="s">
        <v>449</v>
      </c>
      <c r="J176" s="13" t="s">
        <v>877</v>
      </c>
      <c r="K176" s="14" t="s">
        <v>878</v>
      </c>
      <c r="L176" s="18">
        <f t="shared" si="10"/>
        <v>1.6412037037037031E-2</v>
      </c>
      <c r="M176">
        <f t="shared" si="11"/>
        <v>2</v>
      </c>
    </row>
    <row r="177" spans="1:13" x14ac:dyDescent="0.25">
      <c r="A177" s="11"/>
      <c r="B177" s="12"/>
      <c r="C177" s="9" t="s">
        <v>420</v>
      </c>
      <c r="D177" s="9" t="s">
        <v>421</v>
      </c>
      <c r="E177" s="9" t="s">
        <v>421</v>
      </c>
      <c r="F177" s="9" t="s">
        <v>15</v>
      </c>
      <c r="G177" s="9" t="s">
        <v>879</v>
      </c>
      <c r="H177" s="9" t="s">
        <v>75</v>
      </c>
      <c r="I177" s="3" t="s">
        <v>449</v>
      </c>
      <c r="J177" s="13" t="s">
        <v>880</v>
      </c>
      <c r="K177" s="14" t="s">
        <v>881</v>
      </c>
      <c r="L177" s="18">
        <f t="shared" si="10"/>
        <v>1.9120370370370371E-2</v>
      </c>
      <c r="M177">
        <f t="shared" si="11"/>
        <v>4</v>
      </c>
    </row>
    <row r="178" spans="1:13" x14ac:dyDescent="0.25">
      <c r="A178" s="11"/>
      <c r="B178" s="12"/>
      <c r="C178" s="9" t="s">
        <v>406</v>
      </c>
      <c r="D178" s="9" t="s">
        <v>407</v>
      </c>
      <c r="E178" s="9" t="s">
        <v>408</v>
      </c>
      <c r="F178" s="9" t="s">
        <v>15</v>
      </c>
      <c r="G178" s="9" t="s">
        <v>882</v>
      </c>
      <c r="H178" s="9" t="s">
        <v>75</v>
      </c>
      <c r="I178" s="3" t="s">
        <v>449</v>
      </c>
      <c r="J178" s="13" t="s">
        <v>883</v>
      </c>
      <c r="K178" s="14" t="s">
        <v>884</v>
      </c>
      <c r="L178" s="18">
        <f t="shared" si="10"/>
        <v>2.4131944444444442E-2</v>
      </c>
      <c r="M178">
        <f t="shared" si="11"/>
        <v>2</v>
      </c>
    </row>
    <row r="179" spans="1:13" x14ac:dyDescent="0.25">
      <c r="A179" s="11"/>
      <c r="B179" s="12"/>
      <c r="C179" s="9" t="s">
        <v>412</v>
      </c>
      <c r="D179" s="9" t="s">
        <v>413</v>
      </c>
      <c r="E179" s="9" t="s">
        <v>414</v>
      </c>
      <c r="F179" s="9" t="s">
        <v>15</v>
      </c>
      <c r="G179" s="9" t="s">
        <v>885</v>
      </c>
      <c r="H179" s="9" t="s">
        <v>75</v>
      </c>
      <c r="I179" s="3" t="s">
        <v>449</v>
      </c>
      <c r="J179" s="13" t="s">
        <v>886</v>
      </c>
      <c r="K179" s="14" t="s">
        <v>887</v>
      </c>
      <c r="L179" s="18">
        <f t="shared" si="10"/>
        <v>1.3437499999999991E-2</v>
      </c>
      <c r="M179">
        <f t="shared" si="11"/>
        <v>6</v>
      </c>
    </row>
    <row r="180" spans="1:13" x14ac:dyDescent="0.25">
      <c r="A180" s="3" t="s">
        <v>418</v>
      </c>
      <c r="B180" s="9" t="s">
        <v>419</v>
      </c>
      <c r="C180" s="10" t="s">
        <v>12</v>
      </c>
      <c r="D180" s="5"/>
      <c r="E180" s="5"/>
      <c r="F180" s="5"/>
      <c r="G180" s="5"/>
      <c r="H180" s="5"/>
      <c r="I180" s="6"/>
      <c r="J180" s="7"/>
      <c r="K180" s="8"/>
    </row>
    <row r="181" spans="1:13" x14ac:dyDescent="0.25">
      <c r="A181" s="11"/>
      <c r="B181" s="12"/>
      <c r="C181" s="9" t="s">
        <v>888</v>
      </c>
      <c r="D181" s="9" t="s">
        <v>889</v>
      </c>
      <c r="E181" s="9" t="s">
        <v>890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891</v>
      </c>
      <c r="H182" s="9" t="s">
        <v>17</v>
      </c>
      <c r="I182" s="3" t="s">
        <v>449</v>
      </c>
      <c r="J182" s="13" t="s">
        <v>892</v>
      </c>
      <c r="K182" s="14" t="s">
        <v>893</v>
      </c>
      <c r="L182" s="18">
        <f t="shared" si="10"/>
        <v>1.3136574074074092E-2</v>
      </c>
      <c r="M182">
        <f t="shared" si="11"/>
        <v>5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894</v>
      </c>
      <c r="H183" s="9" t="s">
        <v>17</v>
      </c>
      <c r="I183" s="3" t="s">
        <v>449</v>
      </c>
      <c r="J183" s="13" t="s">
        <v>895</v>
      </c>
      <c r="K183" s="14" t="s">
        <v>896</v>
      </c>
      <c r="L183" s="18">
        <f t="shared" si="10"/>
        <v>2.6817129629629621E-2</v>
      </c>
      <c r="M183">
        <f t="shared" si="11"/>
        <v>5</v>
      </c>
    </row>
    <row r="184" spans="1:13" x14ac:dyDescent="0.25">
      <c r="A184" s="11"/>
      <c r="B184" s="12"/>
      <c r="C184" s="9" t="s">
        <v>412</v>
      </c>
      <c r="D184" s="9" t="s">
        <v>413</v>
      </c>
      <c r="E184" s="9" t="s">
        <v>414</v>
      </c>
      <c r="F184" s="9" t="s">
        <v>15</v>
      </c>
      <c r="G184" s="9" t="s">
        <v>897</v>
      </c>
      <c r="H184" s="9" t="s">
        <v>17</v>
      </c>
      <c r="I184" s="3" t="s">
        <v>449</v>
      </c>
      <c r="J184" s="13" t="s">
        <v>898</v>
      </c>
      <c r="K184" s="14" t="s">
        <v>899</v>
      </c>
      <c r="L184" s="18">
        <f t="shared" si="10"/>
        <v>3.3310185185185248E-2</v>
      </c>
      <c r="M184">
        <f t="shared" si="11"/>
        <v>16</v>
      </c>
    </row>
    <row r="185" spans="1:13" x14ac:dyDescent="0.25">
      <c r="A185" s="11"/>
      <c r="B185" s="12"/>
      <c r="C185" s="9" t="s">
        <v>900</v>
      </c>
      <c r="D185" s="9" t="s">
        <v>901</v>
      </c>
      <c r="E185" s="9" t="s">
        <v>902</v>
      </c>
      <c r="F185" s="9" t="s">
        <v>15</v>
      </c>
      <c r="G185" s="9" t="s">
        <v>903</v>
      </c>
      <c r="H185" s="9" t="s">
        <v>17</v>
      </c>
      <c r="I185" s="3" t="s">
        <v>449</v>
      </c>
      <c r="J185" s="13" t="s">
        <v>904</v>
      </c>
      <c r="K185" s="14" t="s">
        <v>905</v>
      </c>
      <c r="L185" s="18">
        <f t="shared" si="10"/>
        <v>2.3530092592592644E-2</v>
      </c>
      <c r="M185">
        <f t="shared" si="11"/>
        <v>15</v>
      </c>
    </row>
    <row r="186" spans="1:13" x14ac:dyDescent="0.25">
      <c r="A186" s="11"/>
      <c r="B186" s="12"/>
      <c r="C186" s="9" t="s">
        <v>437</v>
      </c>
      <c r="D186" s="9" t="s">
        <v>438</v>
      </c>
      <c r="E186" s="9" t="s">
        <v>439</v>
      </c>
      <c r="F186" s="9" t="s">
        <v>15</v>
      </c>
      <c r="G186" s="10" t="s">
        <v>12</v>
      </c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12"/>
      <c r="F187" s="12"/>
      <c r="G187" s="9" t="s">
        <v>906</v>
      </c>
      <c r="H187" s="9" t="s">
        <v>17</v>
      </c>
      <c r="I187" s="3" t="s">
        <v>449</v>
      </c>
      <c r="J187" s="13" t="s">
        <v>907</v>
      </c>
      <c r="K187" s="14" t="s">
        <v>908</v>
      </c>
      <c r="L187" s="18">
        <f t="shared" si="10"/>
        <v>3.3333333333333326E-2</v>
      </c>
      <c r="M187">
        <f t="shared" si="11"/>
        <v>8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909</v>
      </c>
      <c r="H188" s="9" t="s">
        <v>17</v>
      </c>
      <c r="I188" s="3" t="s">
        <v>449</v>
      </c>
      <c r="J188" s="13" t="s">
        <v>910</v>
      </c>
      <c r="K188" s="14" t="s">
        <v>911</v>
      </c>
      <c r="L188" s="18">
        <f t="shared" si="10"/>
        <v>1.7870370370370314E-2</v>
      </c>
      <c r="M188">
        <f t="shared" si="11"/>
        <v>12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912</v>
      </c>
      <c r="H189" s="9" t="s">
        <v>17</v>
      </c>
      <c r="I189" s="3" t="s">
        <v>449</v>
      </c>
      <c r="J189" s="13" t="s">
        <v>913</v>
      </c>
      <c r="K189" s="14" t="s">
        <v>914</v>
      </c>
      <c r="L189" s="18">
        <f t="shared" si="10"/>
        <v>1.3518518518518596E-2</v>
      </c>
      <c r="M189">
        <f t="shared" si="11"/>
        <v>12</v>
      </c>
    </row>
    <row r="190" spans="1:13" x14ac:dyDescent="0.25">
      <c r="A190" s="11"/>
      <c r="B190" s="11"/>
      <c r="C190" s="11"/>
      <c r="D190" s="11"/>
      <c r="E190" s="11"/>
      <c r="F190" s="11"/>
      <c r="G190" s="3" t="s">
        <v>915</v>
      </c>
      <c r="H190" s="3" t="s">
        <v>17</v>
      </c>
      <c r="I190" s="3" t="s">
        <v>449</v>
      </c>
      <c r="J190" s="15" t="s">
        <v>916</v>
      </c>
      <c r="K190" s="16" t="s">
        <v>917</v>
      </c>
      <c r="L190" s="18">
        <f t="shared" si="10"/>
        <v>2.777777777777779E-2</v>
      </c>
      <c r="M190">
        <f t="shared" si="11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opLeftCell="K1" workbookViewId="0">
      <selection activeCell="S35" sqref="S3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5.625</v>
      </c>
      <c r="R2" s="19">
        <v>0</v>
      </c>
      <c r="S2" s="18">
        <f>AVERAGEIF($R$2:$R$25, "&lt;&gt; 0")</f>
        <v>2.1279292768423198E-2</v>
      </c>
    </row>
    <row r="3" spans="1:19" x14ac:dyDescent="0.25">
      <c r="A3" s="3" t="s">
        <v>340</v>
      </c>
      <c r="B3" s="9" t="s">
        <v>341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5.625</v>
      </c>
      <c r="R3" s="19">
        <f t="shared" ref="R3:R25" si="1">AVERAGEIF(M:M,O3,L:L)</f>
        <v>1.7193287037037042E-2</v>
      </c>
      <c r="S3" s="18">
        <f t="shared" ref="S3:S25" si="2">AVERAGEIF($R$2:$R$25, "&lt;&gt; 0")</f>
        <v>2.1279292768423198E-2</v>
      </c>
    </row>
    <row r="4" spans="1:19" x14ac:dyDescent="0.25">
      <c r="A4" s="11"/>
      <c r="B4" s="12"/>
      <c r="C4" s="9" t="s">
        <v>25</v>
      </c>
      <c r="D4" s="9" t="s">
        <v>26</v>
      </c>
      <c r="E4" s="9" t="s">
        <v>26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0"/>
        <v>5.625</v>
      </c>
      <c r="R4" s="19">
        <f t="shared" si="1"/>
        <v>1.3351851851851846E-2</v>
      </c>
      <c r="S4" s="18">
        <f t="shared" si="2"/>
        <v>2.1279292768423198E-2</v>
      </c>
    </row>
    <row r="5" spans="1:19" x14ac:dyDescent="0.25">
      <c r="A5" s="11"/>
      <c r="B5" s="12"/>
      <c r="C5" s="12"/>
      <c r="D5" s="12"/>
      <c r="E5" s="12"/>
      <c r="F5" s="12"/>
      <c r="G5" s="9" t="s">
        <v>918</v>
      </c>
      <c r="H5" s="9" t="s">
        <v>17</v>
      </c>
      <c r="I5" s="3" t="s">
        <v>919</v>
      </c>
      <c r="J5" s="13" t="s">
        <v>920</v>
      </c>
      <c r="K5" s="14" t="s">
        <v>921</v>
      </c>
      <c r="L5" s="18">
        <f t="shared" ref="L5:L66" si="3">K5-J5</f>
        <v>2.2604166666666647E-2</v>
      </c>
      <c r="M5">
        <f t="shared" ref="M5:M66" si="4">HOUR(J5)</f>
        <v>11</v>
      </c>
      <c r="O5">
        <v>3</v>
      </c>
      <c r="P5">
        <f>COUNTIF(M:M,"3")</f>
        <v>5</v>
      </c>
      <c r="Q5">
        <f t="shared" si="0"/>
        <v>5.625</v>
      </c>
      <c r="R5" s="19">
        <f t="shared" si="1"/>
        <v>1.693055555555556E-2</v>
      </c>
      <c r="S5" s="18">
        <f t="shared" si="2"/>
        <v>2.1279292768423198E-2</v>
      </c>
    </row>
    <row r="6" spans="1:19" x14ac:dyDescent="0.25">
      <c r="A6" s="11"/>
      <c r="B6" s="12"/>
      <c r="C6" s="12"/>
      <c r="D6" s="12"/>
      <c r="E6" s="12"/>
      <c r="F6" s="12"/>
      <c r="G6" s="9" t="s">
        <v>922</v>
      </c>
      <c r="H6" s="9" t="s">
        <v>17</v>
      </c>
      <c r="I6" s="3" t="s">
        <v>919</v>
      </c>
      <c r="J6" s="13" t="s">
        <v>923</v>
      </c>
      <c r="K6" s="14" t="s">
        <v>924</v>
      </c>
      <c r="L6" s="18">
        <f t="shared" si="3"/>
        <v>1.6574074074074074E-2</v>
      </c>
      <c r="M6">
        <f t="shared" si="4"/>
        <v>13</v>
      </c>
      <c r="O6">
        <v>4</v>
      </c>
      <c r="P6">
        <f>COUNTIF(M:M,"4")</f>
        <v>12</v>
      </c>
      <c r="Q6">
        <f t="shared" si="0"/>
        <v>5.625</v>
      </c>
      <c r="R6" s="19">
        <f t="shared" si="1"/>
        <v>2.3150077160493821E-2</v>
      </c>
      <c r="S6" s="18">
        <f t="shared" si="2"/>
        <v>2.1279292768423198E-2</v>
      </c>
    </row>
    <row r="7" spans="1:19" x14ac:dyDescent="0.25">
      <c r="A7" s="11"/>
      <c r="B7" s="12"/>
      <c r="C7" s="12"/>
      <c r="D7" s="12"/>
      <c r="E7" s="12"/>
      <c r="F7" s="12"/>
      <c r="G7" s="9" t="s">
        <v>925</v>
      </c>
      <c r="H7" s="9" t="s">
        <v>17</v>
      </c>
      <c r="I7" s="3" t="s">
        <v>919</v>
      </c>
      <c r="J7" s="13" t="s">
        <v>926</v>
      </c>
      <c r="K7" s="14" t="s">
        <v>927</v>
      </c>
      <c r="L7" s="18">
        <f t="shared" si="3"/>
        <v>1.6516203703703658E-2</v>
      </c>
      <c r="M7">
        <f t="shared" si="4"/>
        <v>15</v>
      </c>
      <c r="O7">
        <v>5</v>
      </c>
      <c r="P7">
        <f>COUNTIF(M:M,"5")</f>
        <v>7</v>
      </c>
      <c r="Q7">
        <f t="shared" si="0"/>
        <v>5.625</v>
      </c>
      <c r="R7" s="19">
        <f t="shared" si="1"/>
        <v>2.4045965608465607E-2</v>
      </c>
      <c r="S7" s="18">
        <f t="shared" si="2"/>
        <v>2.1279292768423198E-2</v>
      </c>
    </row>
    <row r="8" spans="1:19" x14ac:dyDescent="0.25">
      <c r="A8" s="11"/>
      <c r="B8" s="12"/>
      <c r="C8" s="9" t="s">
        <v>36</v>
      </c>
      <c r="D8" s="9" t="s">
        <v>37</v>
      </c>
      <c r="E8" s="9" t="s">
        <v>37</v>
      </c>
      <c r="F8" s="9" t="s">
        <v>15</v>
      </c>
      <c r="G8" s="9" t="s">
        <v>928</v>
      </c>
      <c r="H8" s="9" t="s">
        <v>22</v>
      </c>
      <c r="I8" s="3" t="s">
        <v>919</v>
      </c>
      <c r="J8" s="13" t="s">
        <v>929</v>
      </c>
      <c r="K8" s="14" t="s">
        <v>930</v>
      </c>
      <c r="L8" s="18">
        <f t="shared" si="3"/>
        <v>2.4409722222222263E-2</v>
      </c>
      <c r="M8">
        <f t="shared" si="4"/>
        <v>12</v>
      </c>
      <c r="O8">
        <v>6</v>
      </c>
      <c r="P8">
        <f>COUNTIF(M:M,"6")</f>
        <v>8</v>
      </c>
      <c r="Q8">
        <f t="shared" si="0"/>
        <v>5.625</v>
      </c>
      <c r="R8" s="19">
        <f t="shared" si="1"/>
        <v>1.9521122685185174E-2</v>
      </c>
      <c r="S8" s="18">
        <f t="shared" si="2"/>
        <v>2.1279292768423198E-2</v>
      </c>
    </row>
    <row r="9" spans="1:19" x14ac:dyDescent="0.25">
      <c r="A9" s="11"/>
      <c r="B9" s="12"/>
      <c r="C9" s="9" t="s">
        <v>46</v>
      </c>
      <c r="D9" s="9" t="s">
        <v>47</v>
      </c>
      <c r="E9" s="9" t="s">
        <v>47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5.625</v>
      </c>
      <c r="R9" s="19">
        <f t="shared" si="1"/>
        <v>2.1428872053872065E-2</v>
      </c>
      <c r="S9" s="18">
        <f t="shared" si="2"/>
        <v>2.1279292768423198E-2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931</v>
      </c>
      <c r="H10" s="9" t="s">
        <v>17</v>
      </c>
      <c r="I10" s="3" t="s">
        <v>919</v>
      </c>
      <c r="J10" s="13" t="s">
        <v>932</v>
      </c>
      <c r="K10" s="14" t="s">
        <v>933</v>
      </c>
      <c r="L10" s="18">
        <f t="shared" si="3"/>
        <v>2.085648148148149E-2</v>
      </c>
      <c r="M10">
        <f t="shared" si="4"/>
        <v>1</v>
      </c>
      <c r="O10">
        <v>8</v>
      </c>
      <c r="P10">
        <f>COUNTIF(M:M,"8")</f>
        <v>9</v>
      </c>
      <c r="Q10">
        <f t="shared" si="0"/>
        <v>5.625</v>
      </c>
      <c r="R10" s="19">
        <f t="shared" si="1"/>
        <v>3.1161265432098764E-2</v>
      </c>
      <c r="S10" s="18">
        <f t="shared" si="2"/>
        <v>2.1279292768423198E-2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934</v>
      </c>
      <c r="H11" s="9" t="s">
        <v>17</v>
      </c>
      <c r="I11" s="3" t="s">
        <v>919</v>
      </c>
      <c r="J11" s="13" t="s">
        <v>935</v>
      </c>
      <c r="K11" s="14" t="s">
        <v>936</v>
      </c>
      <c r="L11" s="18">
        <f t="shared" si="3"/>
        <v>1.3437499999999991E-2</v>
      </c>
      <c r="M11">
        <f t="shared" si="4"/>
        <v>2</v>
      </c>
      <c r="O11">
        <v>9</v>
      </c>
      <c r="P11">
        <f>COUNTIF(M:M,"9")</f>
        <v>8</v>
      </c>
      <c r="Q11">
        <f t="shared" si="0"/>
        <v>5.625</v>
      </c>
      <c r="R11" s="19">
        <f t="shared" si="1"/>
        <v>1.9299768518518508E-2</v>
      </c>
      <c r="S11" s="18">
        <f t="shared" si="2"/>
        <v>2.1279292768423198E-2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937</v>
      </c>
      <c r="H12" s="9" t="s">
        <v>17</v>
      </c>
      <c r="I12" s="3" t="s">
        <v>919</v>
      </c>
      <c r="J12" s="13" t="s">
        <v>938</v>
      </c>
      <c r="K12" s="14" t="s">
        <v>939</v>
      </c>
      <c r="L12" s="18">
        <f t="shared" si="3"/>
        <v>1.4074074074074072E-2</v>
      </c>
      <c r="M12">
        <f t="shared" si="4"/>
        <v>3</v>
      </c>
      <c r="O12">
        <v>10</v>
      </c>
      <c r="P12">
        <f>COUNTIF(M:M,"10")</f>
        <v>13</v>
      </c>
      <c r="Q12">
        <f t="shared" si="0"/>
        <v>5.625</v>
      </c>
      <c r="R12" s="19">
        <f t="shared" si="1"/>
        <v>2.7597044159544171E-2</v>
      </c>
      <c r="S12" s="18">
        <f t="shared" si="2"/>
        <v>2.1279292768423198E-2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940</v>
      </c>
      <c r="H13" s="9" t="s">
        <v>17</v>
      </c>
      <c r="I13" s="3" t="s">
        <v>919</v>
      </c>
      <c r="J13" s="13" t="s">
        <v>941</v>
      </c>
      <c r="K13" s="14" t="s">
        <v>942</v>
      </c>
      <c r="L13" s="18">
        <f t="shared" si="3"/>
        <v>1.4988425925925947E-2</v>
      </c>
      <c r="M13">
        <f t="shared" si="4"/>
        <v>4</v>
      </c>
      <c r="O13">
        <v>11</v>
      </c>
      <c r="P13">
        <f>COUNTIF(M:M,"11")</f>
        <v>8</v>
      </c>
      <c r="Q13">
        <f t="shared" si="0"/>
        <v>5.625</v>
      </c>
      <c r="R13" s="19">
        <f t="shared" si="1"/>
        <v>2.7498553240740728E-2</v>
      </c>
      <c r="S13" s="18">
        <f t="shared" si="2"/>
        <v>2.1279292768423198E-2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943</v>
      </c>
      <c r="H14" s="9" t="s">
        <v>17</v>
      </c>
      <c r="I14" s="3" t="s">
        <v>919</v>
      </c>
      <c r="J14" s="13" t="s">
        <v>944</v>
      </c>
      <c r="K14" s="14" t="s">
        <v>945</v>
      </c>
      <c r="L14" s="18">
        <f t="shared" si="3"/>
        <v>1.9918981481481496E-2</v>
      </c>
      <c r="M14">
        <f t="shared" si="4"/>
        <v>4</v>
      </c>
      <c r="O14">
        <v>12</v>
      </c>
      <c r="P14">
        <f>COUNTIF(M:M,"12")</f>
        <v>7</v>
      </c>
      <c r="Q14">
        <f t="shared" si="0"/>
        <v>5.625</v>
      </c>
      <c r="R14" s="19">
        <f t="shared" si="1"/>
        <v>2.4297288359788363E-2</v>
      </c>
      <c r="S14" s="18">
        <f t="shared" si="2"/>
        <v>2.1279292768423198E-2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946</v>
      </c>
      <c r="H15" s="9" t="s">
        <v>17</v>
      </c>
      <c r="I15" s="3" t="s">
        <v>919</v>
      </c>
      <c r="J15" s="13" t="s">
        <v>801</v>
      </c>
      <c r="K15" s="14" t="s">
        <v>947</v>
      </c>
      <c r="L15" s="18">
        <f t="shared" si="3"/>
        <v>3.3275462962962965E-2</v>
      </c>
      <c r="M15">
        <f t="shared" si="4"/>
        <v>4</v>
      </c>
      <c r="O15">
        <v>13</v>
      </c>
      <c r="P15">
        <f>COUNTIF(M:M,"13")</f>
        <v>4</v>
      </c>
      <c r="Q15">
        <f t="shared" si="0"/>
        <v>5.625</v>
      </c>
      <c r="R15" s="19">
        <f t="shared" si="1"/>
        <v>1.9004629629629649E-2</v>
      </c>
      <c r="S15" s="18">
        <f t="shared" si="2"/>
        <v>2.1279292768423198E-2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948</v>
      </c>
      <c r="H16" s="9" t="s">
        <v>17</v>
      </c>
      <c r="I16" s="3" t="s">
        <v>919</v>
      </c>
      <c r="J16" s="13" t="s">
        <v>949</v>
      </c>
      <c r="K16" s="14" t="s">
        <v>950</v>
      </c>
      <c r="L16" s="18">
        <f t="shared" si="3"/>
        <v>1.4837962962962914E-2</v>
      </c>
      <c r="M16">
        <f t="shared" si="4"/>
        <v>19</v>
      </c>
      <c r="O16">
        <v>14</v>
      </c>
      <c r="P16">
        <f>COUNTIF(M:M,"14")</f>
        <v>6</v>
      </c>
      <c r="Q16">
        <f t="shared" si="0"/>
        <v>5.625</v>
      </c>
      <c r="R16" s="19">
        <f t="shared" si="1"/>
        <v>1.9446373456790123E-2</v>
      </c>
      <c r="S16" s="18">
        <f t="shared" si="2"/>
        <v>2.1279292768423198E-2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951</v>
      </c>
      <c r="H17" s="9" t="s">
        <v>17</v>
      </c>
      <c r="I17" s="3" t="s">
        <v>919</v>
      </c>
      <c r="J17" s="13" t="s">
        <v>952</v>
      </c>
      <c r="K17" s="14" t="s">
        <v>953</v>
      </c>
      <c r="L17" s="18">
        <f t="shared" si="3"/>
        <v>1.5486111111111089E-2</v>
      </c>
      <c r="M17">
        <f t="shared" si="4"/>
        <v>20</v>
      </c>
      <c r="O17">
        <v>15</v>
      </c>
      <c r="P17">
        <f>COUNTIF(M:M,"15")</f>
        <v>7</v>
      </c>
      <c r="Q17">
        <f t="shared" si="0"/>
        <v>5.625</v>
      </c>
      <c r="R17" s="19">
        <f t="shared" si="1"/>
        <v>1.930059523809521E-2</v>
      </c>
      <c r="S17" s="18">
        <f t="shared" si="2"/>
        <v>2.1279292768423198E-2</v>
      </c>
    </row>
    <row r="18" spans="1:19" x14ac:dyDescent="0.25">
      <c r="A18" s="11"/>
      <c r="B18" s="12"/>
      <c r="C18" s="9" t="s">
        <v>954</v>
      </c>
      <c r="D18" s="9" t="s">
        <v>955</v>
      </c>
      <c r="E18" s="9" t="s">
        <v>955</v>
      </c>
      <c r="F18" s="9" t="s">
        <v>15</v>
      </c>
      <c r="G18" s="9" t="s">
        <v>956</v>
      </c>
      <c r="H18" s="9" t="s">
        <v>22</v>
      </c>
      <c r="I18" s="3" t="s">
        <v>919</v>
      </c>
      <c r="J18" s="13" t="s">
        <v>957</v>
      </c>
      <c r="K18" s="14" t="s">
        <v>958</v>
      </c>
      <c r="L18" s="18">
        <f t="shared" si="3"/>
        <v>1.8749999999999989E-2</v>
      </c>
      <c r="M18">
        <f t="shared" si="4"/>
        <v>7</v>
      </c>
      <c r="O18">
        <v>16</v>
      </c>
      <c r="P18">
        <f>COUNTIF(M:M,"16")</f>
        <v>7</v>
      </c>
      <c r="Q18">
        <f t="shared" si="0"/>
        <v>5.625</v>
      </c>
      <c r="R18" s="19">
        <f t="shared" si="1"/>
        <v>2.2466931216931219E-2</v>
      </c>
      <c r="S18" s="18">
        <f t="shared" si="2"/>
        <v>2.1279292768423198E-2</v>
      </c>
    </row>
    <row r="19" spans="1:19" x14ac:dyDescent="0.25">
      <c r="A19" s="11"/>
      <c r="B19" s="12"/>
      <c r="C19" s="9" t="s">
        <v>55</v>
      </c>
      <c r="D19" s="9" t="s">
        <v>56</v>
      </c>
      <c r="E19" s="9" t="s">
        <v>56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5</v>
      </c>
      <c r="Q19">
        <f t="shared" si="0"/>
        <v>5.625</v>
      </c>
      <c r="R19" s="19">
        <f t="shared" si="1"/>
        <v>3.6231481481481455E-2</v>
      </c>
      <c r="S19" s="18">
        <f t="shared" si="2"/>
        <v>2.1279292768423198E-2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959</v>
      </c>
      <c r="H20" s="9" t="s">
        <v>17</v>
      </c>
      <c r="I20" s="3" t="s">
        <v>919</v>
      </c>
      <c r="J20" s="13" t="s">
        <v>960</v>
      </c>
      <c r="K20" s="14" t="s">
        <v>961</v>
      </c>
      <c r="L20" s="18">
        <f t="shared" si="3"/>
        <v>1.9050925925925943E-2</v>
      </c>
      <c r="M20">
        <f t="shared" si="4"/>
        <v>13</v>
      </c>
      <c r="O20">
        <v>18</v>
      </c>
      <c r="P20">
        <f>COUNTIF(M:M,"18")</f>
        <v>3</v>
      </c>
      <c r="Q20">
        <f t="shared" si="0"/>
        <v>5.625</v>
      </c>
      <c r="R20" s="19">
        <f t="shared" si="1"/>
        <v>1.9402006172839492E-2</v>
      </c>
      <c r="S20" s="18">
        <f t="shared" si="2"/>
        <v>2.1279292768423198E-2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962</v>
      </c>
      <c r="H21" s="9" t="s">
        <v>17</v>
      </c>
      <c r="I21" s="3" t="s">
        <v>919</v>
      </c>
      <c r="J21" s="13" t="s">
        <v>963</v>
      </c>
      <c r="K21" s="14" t="s">
        <v>964</v>
      </c>
      <c r="L21" s="18">
        <f t="shared" si="3"/>
        <v>1.9803240740740691E-2</v>
      </c>
      <c r="M21">
        <f t="shared" si="4"/>
        <v>15</v>
      </c>
      <c r="O21">
        <v>19</v>
      </c>
      <c r="P21">
        <f>COUNTIF(M:M,"19")</f>
        <v>2</v>
      </c>
      <c r="Q21">
        <f t="shared" si="0"/>
        <v>5.625</v>
      </c>
      <c r="R21" s="19">
        <f t="shared" si="1"/>
        <v>2.1082175925925872E-2</v>
      </c>
      <c r="S21" s="18">
        <f t="shared" si="2"/>
        <v>2.1279292768423198E-2</v>
      </c>
    </row>
    <row r="22" spans="1:19" x14ac:dyDescent="0.25">
      <c r="A22" s="11"/>
      <c r="B22" s="12"/>
      <c r="C22" s="9" t="s">
        <v>65</v>
      </c>
      <c r="D22" s="9" t="s">
        <v>66</v>
      </c>
      <c r="E22" s="9" t="s">
        <v>66</v>
      </c>
      <c r="F22" s="9" t="s">
        <v>15</v>
      </c>
      <c r="G22" s="9" t="s">
        <v>965</v>
      </c>
      <c r="H22" s="9" t="s">
        <v>17</v>
      </c>
      <c r="I22" s="3" t="s">
        <v>919</v>
      </c>
      <c r="J22" s="13" t="s">
        <v>966</v>
      </c>
      <c r="K22" s="14" t="s">
        <v>967</v>
      </c>
      <c r="L22" s="18">
        <f t="shared" si="3"/>
        <v>3.27662037037037E-2</v>
      </c>
      <c r="M22">
        <f t="shared" si="4"/>
        <v>11</v>
      </c>
      <c r="O22">
        <v>20</v>
      </c>
      <c r="P22">
        <f>COUNTIF(M:M,"20")</f>
        <v>2</v>
      </c>
      <c r="Q22">
        <f t="shared" si="0"/>
        <v>5.625</v>
      </c>
      <c r="R22" s="19">
        <f t="shared" si="1"/>
        <v>2.546296296296291E-2</v>
      </c>
      <c r="S22" s="18">
        <f t="shared" si="2"/>
        <v>2.1279292768423198E-2</v>
      </c>
    </row>
    <row r="23" spans="1:19" x14ac:dyDescent="0.25">
      <c r="A23" s="11"/>
      <c r="B23" s="12"/>
      <c r="C23" s="9" t="s">
        <v>305</v>
      </c>
      <c r="D23" s="9" t="s">
        <v>306</v>
      </c>
      <c r="E23" s="9" t="s">
        <v>306</v>
      </c>
      <c r="F23" s="9" t="s">
        <v>15</v>
      </c>
      <c r="G23" s="9" t="s">
        <v>968</v>
      </c>
      <c r="H23" s="9" t="s">
        <v>22</v>
      </c>
      <c r="I23" s="3" t="s">
        <v>919</v>
      </c>
      <c r="J23" s="13" t="s">
        <v>969</v>
      </c>
      <c r="K23" s="14" t="s">
        <v>970</v>
      </c>
      <c r="L23" s="18">
        <f t="shared" si="3"/>
        <v>2.2743055555555586E-2</v>
      </c>
      <c r="M23">
        <f t="shared" si="4"/>
        <v>5</v>
      </c>
      <c r="O23">
        <v>21</v>
      </c>
      <c r="P23">
        <f>COUNTIF(M:M,"21")</f>
        <v>1</v>
      </c>
      <c r="Q23">
        <f t="shared" si="0"/>
        <v>5.625</v>
      </c>
      <c r="R23" s="19">
        <f t="shared" si="1"/>
        <v>1.2129629629629601E-2</v>
      </c>
      <c r="S23" s="18">
        <f t="shared" si="2"/>
        <v>2.1279292768423198E-2</v>
      </c>
    </row>
    <row r="24" spans="1:19" x14ac:dyDescent="0.25">
      <c r="A24" s="11"/>
      <c r="B24" s="12"/>
      <c r="C24" s="9" t="s">
        <v>150</v>
      </c>
      <c r="D24" s="9" t="s">
        <v>151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5.625</v>
      </c>
      <c r="R24" s="19">
        <f t="shared" si="1"/>
        <v>1.3136574074074092E-2</v>
      </c>
      <c r="S24" s="18">
        <f t="shared" si="2"/>
        <v>2.1279292768423198E-2</v>
      </c>
    </row>
    <row r="25" spans="1:19" x14ac:dyDescent="0.25">
      <c r="A25" s="11"/>
      <c r="B25" s="12"/>
      <c r="C25" s="12"/>
      <c r="D25" s="12"/>
      <c r="E25" s="9" t="s">
        <v>152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5.625</v>
      </c>
      <c r="R25" s="19">
        <f t="shared" si="1"/>
        <v>1.6284722222222325E-2</v>
      </c>
      <c r="S25" s="18">
        <f t="shared" si="2"/>
        <v>2.1279292768423198E-2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971</v>
      </c>
      <c r="H26" s="9" t="s">
        <v>17</v>
      </c>
      <c r="I26" s="3" t="s">
        <v>919</v>
      </c>
      <c r="J26" s="13" t="s">
        <v>972</v>
      </c>
      <c r="K26" s="14" t="s">
        <v>973</v>
      </c>
      <c r="L26" s="18">
        <f t="shared" si="3"/>
        <v>2.7187499999999976E-2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974</v>
      </c>
      <c r="H27" s="9" t="s">
        <v>17</v>
      </c>
      <c r="I27" s="3" t="s">
        <v>919</v>
      </c>
      <c r="J27" s="13" t="s">
        <v>975</v>
      </c>
      <c r="K27" s="14" t="s">
        <v>976</v>
      </c>
      <c r="L27" s="18">
        <f t="shared" si="3"/>
        <v>2.6284722222222223E-2</v>
      </c>
      <c r="M27">
        <f t="shared" si="4"/>
        <v>16</v>
      </c>
    </row>
    <row r="28" spans="1:19" x14ac:dyDescent="0.25">
      <c r="A28" s="11"/>
      <c r="B28" s="12"/>
      <c r="C28" s="12"/>
      <c r="D28" s="12"/>
      <c r="E28" s="9" t="s">
        <v>151</v>
      </c>
      <c r="F28" s="9" t="s">
        <v>15</v>
      </c>
      <c r="G28" s="10" t="s">
        <v>12</v>
      </c>
      <c r="H28" s="5"/>
      <c r="I28" s="6"/>
      <c r="J28" s="7"/>
      <c r="K28" s="8"/>
      <c r="O28" s="13" t="s">
        <v>1252</v>
      </c>
      <c r="P28" s="17" t="s">
        <v>2081</v>
      </c>
      <c r="Q28" s="18">
        <f t="shared" ref="Q28" si="5">P28-O28</f>
        <v>1.6284722222222325E-2</v>
      </c>
      <c r="R28">
        <f t="shared" ref="R28" si="6">HOUR(O28)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977</v>
      </c>
      <c r="H29" s="9" t="s">
        <v>22</v>
      </c>
      <c r="I29" s="3" t="s">
        <v>919</v>
      </c>
      <c r="J29" s="13" t="s">
        <v>184</v>
      </c>
      <c r="K29" s="14" t="s">
        <v>978</v>
      </c>
      <c r="L29" s="18">
        <f t="shared" si="3"/>
        <v>2.5277777777777732E-2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979</v>
      </c>
      <c r="H30" s="9" t="s">
        <v>22</v>
      </c>
      <c r="I30" s="3" t="s">
        <v>919</v>
      </c>
      <c r="J30" s="13" t="s">
        <v>980</v>
      </c>
      <c r="K30" s="14" t="s">
        <v>981</v>
      </c>
      <c r="L30" s="18">
        <f t="shared" si="3"/>
        <v>1.7291666666666705E-2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982</v>
      </c>
      <c r="H31" s="9" t="s">
        <v>22</v>
      </c>
      <c r="I31" s="3" t="s">
        <v>919</v>
      </c>
      <c r="J31" s="13" t="s">
        <v>983</v>
      </c>
      <c r="K31" s="14" t="s">
        <v>984</v>
      </c>
      <c r="L31" s="18">
        <f t="shared" si="3"/>
        <v>1.7962962962962958E-2</v>
      </c>
      <c r="M31">
        <f t="shared" si="4"/>
        <v>15</v>
      </c>
    </row>
    <row r="32" spans="1:19" x14ac:dyDescent="0.25">
      <c r="A32" s="11"/>
      <c r="B32" s="12"/>
      <c r="C32" s="12"/>
      <c r="D32" s="12"/>
      <c r="E32" s="12"/>
      <c r="F32" s="12"/>
      <c r="G32" s="9" t="s">
        <v>985</v>
      </c>
      <c r="H32" s="9" t="s">
        <v>17</v>
      </c>
      <c r="I32" s="3" t="s">
        <v>919</v>
      </c>
      <c r="J32" s="13" t="s">
        <v>986</v>
      </c>
      <c r="K32" s="14" t="s">
        <v>987</v>
      </c>
      <c r="L32" s="18">
        <f t="shared" si="3"/>
        <v>3.4895833333333348E-2</v>
      </c>
      <c r="M32">
        <f t="shared" si="4"/>
        <v>16</v>
      </c>
    </row>
    <row r="33" spans="1:13" x14ac:dyDescent="0.25">
      <c r="A33" s="11"/>
      <c r="B33" s="12"/>
      <c r="C33" s="12"/>
      <c r="D33" s="12"/>
      <c r="E33" s="12"/>
      <c r="F33" s="12"/>
      <c r="G33" s="9" t="s">
        <v>988</v>
      </c>
      <c r="H33" s="9" t="s">
        <v>17</v>
      </c>
      <c r="I33" s="3" t="s">
        <v>919</v>
      </c>
      <c r="J33" s="13" t="s">
        <v>989</v>
      </c>
      <c r="K33" s="14" t="s">
        <v>990</v>
      </c>
      <c r="L33" s="18">
        <f t="shared" si="3"/>
        <v>1.5127314814814774E-2</v>
      </c>
      <c r="M33">
        <f t="shared" si="4"/>
        <v>18</v>
      </c>
    </row>
    <row r="34" spans="1:13" x14ac:dyDescent="0.25">
      <c r="A34" s="11"/>
      <c r="B34" s="12"/>
      <c r="C34" s="9" t="s">
        <v>316</v>
      </c>
      <c r="D34" s="9" t="s">
        <v>317</v>
      </c>
      <c r="E34" s="9" t="s">
        <v>317</v>
      </c>
      <c r="F34" s="9" t="s">
        <v>15</v>
      </c>
      <c r="G34" s="9" t="s">
        <v>991</v>
      </c>
      <c r="H34" s="9" t="s">
        <v>17</v>
      </c>
      <c r="I34" s="3" t="s">
        <v>919</v>
      </c>
      <c r="J34" s="13" t="s">
        <v>992</v>
      </c>
      <c r="K34" s="14" t="s">
        <v>993</v>
      </c>
      <c r="L34" s="18">
        <f t="shared" si="3"/>
        <v>2.5370370370370376E-2</v>
      </c>
      <c r="M34">
        <f t="shared" si="4"/>
        <v>10</v>
      </c>
    </row>
    <row r="35" spans="1:13" x14ac:dyDescent="0.25">
      <c r="A35" s="3" t="s">
        <v>10</v>
      </c>
      <c r="B35" s="9" t="s">
        <v>11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446</v>
      </c>
      <c r="D36" s="9" t="s">
        <v>447</v>
      </c>
      <c r="E36" s="9" t="s">
        <v>447</v>
      </c>
      <c r="F36" s="9" t="s">
        <v>15</v>
      </c>
      <c r="G36" s="9" t="s">
        <v>994</v>
      </c>
      <c r="H36" s="9" t="s">
        <v>17</v>
      </c>
      <c r="I36" s="3" t="s">
        <v>919</v>
      </c>
      <c r="J36" s="13" t="s">
        <v>995</v>
      </c>
      <c r="K36" s="14" t="s">
        <v>996</v>
      </c>
      <c r="L36" s="18">
        <f t="shared" si="3"/>
        <v>1.9699074074074063E-2</v>
      </c>
      <c r="M36">
        <f t="shared" si="4"/>
        <v>7</v>
      </c>
    </row>
    <row r="37" spans="1:13" x14ac:dyDescent="0.25">
      <c r="A37" s="11"/>
      <c r="B37" s="12"/>
      <c r="C37" s="9" t="s">
        <v>452</v>
      </c>
      <c r="D37" s="9" t="s">
        <v>453</v>
      </c>
      <c r="E37" s="9" t="s">
        <v>453</v>
      </c>
      <c r="F37" s="9" t="s">
        <v>15</v>
      </c>
      <c r="G37" s="9" t="s">
        <v>997</v>
      </c>
      <c r="H37" s="9" t="s">
        <v>22</v>
      </c>
      <c r="I37" s="3" t="s">
        <v>919</v>
      </c>
      <c r="J37" s="13" t="s">
        <v>998</v>
      </c>
      <c r="K37" s="14" t="s">
        <v>999</v>
      </c>
      <c r="L37" s="18">
        <f t="shared" si="3"/>
        <v>1.6655092592592569E-2</v>
      </c>
      <c r="M37">
        <f t="shared" si="4"/>
        <v>14</v>
      </c>
    </row>
    <row r="38" spans="1:13" x14ac:dyDescent="0.25">
      <c r="A38" s="11"/>
      <c r="B38" s="12"/>
      <c r="C38" s="9" t="s">
        <v>13</v>
      </c>
      <c r="D38" s="9" t="s">
        <v>14</v>
      </c>
      <c r="E38" s="9" t="s">
        <v>14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1000</v>
      </c>
      <c r="H39" s="9" t="s">
        <v>17</v>
      </c>
      <c r="I39" s="3" t="s">
        <v>919</v>
      </c>
      <c r="J39" s="13" t="s">
        <v>1001</v>
      </c>
      <c r="K39" s="14" t="s">
        <v>1002</v>
      </c>
      <c r="L39" s="18">
        <f t="shared" si="3"/>
        <v>1.967592592592593E-2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1003</v>
      </c>
      <c r="H40" s="9" t="s">
        <v>17</v>
      </c>
      <c r="I40" s="3" t="s">
        <v>919</v>
      </c>
      <c r="J40" s="13" t="s">
        <v>1004</v>
      </c>
      <c r="K40" s="14" t="s">
        <v>1005</v>
      </c>
      <c r="L40" s="18">
        <f t="shared" si="3"/>
        <v>4.1064814814814887E-2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1006</v>
      </c>
      <c r="H41" s="9" t="s">
        <v>17</v>
      </c>
      <c r="I41" s="3" t="s">
        <v>919</v>
      </c>
      <c r="J41" s="13" t="s">
        <v>1007</v>
      </c>
      <c r="K41" s="14" t="s">
        <v>1008</v>
      </c>
      <c r="L41" s="18">
        <f t="shared" si="3"/>
        <v>2.2812500000000013E-2</v>
      </c>
      <c r="M41">
        <f t="shared" si="4"/>
        <v>14</v>
      </c>
    </row>
    <row r="42" spans="1:13" x14ac:dyDescent="0.25">
      <c r="A42" s="11"/>
      <c r="B42" s="12"/>
      <c r="C42" s="9" t="s">
        <v>559</v>
      </c>
      <c r="D42" s="9" t="s">
        <v>560</v>
      </c>
      <c r="E42" s="9" t="s">
        <v>560</v>
      </c>
      <c r="F42" s="9" t="s">
        <v>15</v>
      </c>
      <c r="G42" s="9" t="s">
        <v>1009</v>
      </c>
      <c r="H42" s="9" t="s">
        <v>17</v>
      </c>
      <c r="I42" s="3" t="s">
        <v>919</v>
      </c>
      <c r="J42" s="13" t="s">
        <v>1010</v>
      </c>
      <c r="K42" s="14" t="s">
        <v>1011</v>
      </c>
      <c r="L42" s="18">
        <f t="shared" si="3"/>
        <v>2.1736111111111067E-2</v>
      </c>
      <c r="M42">
        <f t="shared" si="4"/>
        <v>14</v>
      </c>
    </row>
    <row r="43" spans="1:13" x14ac:dyDescent="0.25">
      <c r="A43" s="11"/>
      <c r="B43" s="12"/>
      <c r="C43" s="9" t="s">
        <v>25</v>
      </c>
      <c r="D43" s="9" t="s">
        <v>26</v>
      </c>
      <c r="E43" s="9" t="s">
        <v>26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1012</v>
      </c>
      <c r="H44" s="9" t="s">
        <v>17</v>
      </c>
      <c r="I44" s="3" t="s">
        <v>919</v>
      </c>
      <c r="J44" s="13" t="s">
        <v>1013</v>
      </c>
      <c r="K44" s="14" t="s">
        <v>1014</v>
      </c>
      <c r="L44" s="18">
        <f t="shared" si="3"/>
        <v>2.0509259259259283E-2</v>
      </c>
      <c r="M44">
        <f t="shared" si="4"/>
        <v>8</v>
      </c>
    </row>
    <row r="45" spans="1:13" x14ac:dyDescent="0.25">
      <c r="A45" s="11"/>
      <c r="B45" s="12"/>
      <c r="C45" s="12"/>
      <c r="D45" s="12"/>
      <c r="E45" s="12"/>
      <c r="F45" s="12"/>
      <c r="G45" s="9" t="s">
        <v>1015</v>
      </c>
      <c r="H45" s="9" t="s">
        <v>17</v>
      </c>
      <c r="I45" s="3" t="s">
        <v>919</v>
      </c>
      <c r="J45" s="13" t="s">
        <v>1016</v>
      </c>
      <c r="K45" s="14" t="s">
        <v>1017</v>
      </c>
      <c r="L45" s="18">
        <f t="shared" si="3"/>
        <v>2.1574074074074023E-2</v>
      </c>
      <c r="M45">
        <f t="shared" si="4"/>
        <v>9</v>
      </c>
    </row>
    <row r="46" spans="1:13" x14ac:dyDescent="0.25">
      <c r="A46" s="11"/>
      <c r="B46" s="12"/>
      <c r="C46" s="9" t="s">
        <v>41</v>
      </c>
      <c r="D46" s="9" t="s">
        <v>42</v>
      </c>
      <c r="E46" s="9" t="s">
        <v>42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1018</v>
      </c>
      <c r="H47" s="9" t="s">
        <v>17</v>
      </c>
      <c r="I47" s="3" t="s">
        <v>919</v>
      </c>
      <c r="J47" s="13" t="s">
        <v>1019</v>
      </c>
      <c r="K47" s="14" t="s">
        <v>1020</v>
      </c>
      <c r="L47" s="18">
        <f t="shared" si="3"/>
        <v>1.2604166666666666E-2</v>
      </c>
      <c r="M47">
        <f t="shared" si="4"/>
        <v>3</v>
      </c>
    </row>
    <row r="48" spans="1:13" x14ac:dyDescent="0.25">
      <c r="A48" s="11"/>
      <c r="B48" s="12"/>
      <c r="C48" s="12"/>
      <c r="D48" s="12"/>
      <c r="E48" s="12"/>
      <c r="F48" s="12"/>
      <c r="G48" s="9" t="s">
        <v>1021</v>
      </c>
      <c r="H48" s="9" t="s">
        <v>17</v>
      </c>
      <c r="I48" s="3" t="s">
        <v>919</v>
      </c>
      <c r="J48" s="13" t="s">
        <v>1022</v>
      </c>
      <c r="K48" s="14" t="s">
        <v>1023</v>
      </c>
      <c r="L48" s="18">
        <f t="shared" si="3"/>
        <v>1.4085648148148167E-2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1024</v>
      </c>
      <c r="H49" s="9" t="s">
        <v>17</v>
      </c>
      <c r="I49" s="3" t="s">
        <v>919</v>
      </c>
      <c r="J49" s="13" t="s">
        <v>1025</v>
      </c>
      <c r="K49" s="14" t="s">
        <v>1026</v>
      </c>
      <c r="L49" s="18">
        <f t="shared" si="3"/>
        <v>4.6828703703703678E-2</v>
      </c>
      <c r="M49">
        <f t="shared" si="4"/>
        <v>8</v>
      </c>
    </row>
    <row r="50" spans="1:13" x14ac:dyDescent="0.25">
      <c r="A50" s="11"/>
      <c r="B50" s="12"/>
      <c r="C50" s="9" t="s">
        <v>55</v>
      </c>
      <c r="D50" s="9" t="s">
        <v>56</v>
      </c>
      <c r="E50" s="9" t="s">
        <v>56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1027</v>
      </c>
      <c r="H51" s="9" t="s">
        <v>17</v>
      </c>
      <c r="I51" s="3" t="s">
        <v>919</v>
      </c>
      <c r="J51" s="13" t="s">
        <v>1028</v>
      </c>
      <c r="K51" s="14" t="s">
        <v>1029</v>
      </c>
      <c r="L51" s="18">
        <f t="shared" si="3"/>
        <v>3.521990740740738E-2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1030</v>
      </c>
      <c r="H52" s="9" t="s">
        <v>17</v>
      </c>
      <c r="I52" s="3" t="s">
        <v>919</v>
      </c>
      <c r="J52" s="13" t="s">
        <v>1031</v>
      </c>
      <c r="K52" s="14" t="s">
        <v>1032</v>
      </c>
      <c r="L52" s="18">
        <f t="shared" si="3"/>
        <v>2.7141203703703654E-2</v>
      </c>
      <c r="M52">
        <f t="shared" si="4"/>
        <v>18</v>
      </c>
    </row>
    <row r="53" spans="1:13" x14ac:dyDescent="0.25">
      <c r="A53" s="11"/>
      <c r="B53" s="12"/>
      <c r="C53" s="9" t="s">
        <v>60</v>
      </c>
      <c r="D53" s="9" t="s">
        <v>61</v>
      </c>
      <c r="E53" s="9" t="s">
        <v>61</v>
      </c>
      <c r="F53" s="9" t="s">
        <v>15</v>
      </c>
      <c r="G53" s="9" t="s">
        <v>1033</v>
      </c>
      <c r="H53" s="9" t="s">
        <v>22</v>
      </c>
      <c r="I53" s="3" t="s">
        <v>919</v>
      </c>
      <c r="J53" s="13" t="s">
        <v>1034</v>
      </c>
      <c r="K53" s="14" t="s">
        <v>1035</v>
      </c>
      <c r="L53" s="18">
        <f t="shared" si="3"/>
        <v>3.3900462962962952E-2</v>
      </c>
      <c r="M53">
        <f t="shared" si="4"/>
        <v>8</v>
      </c>
    </row>
    <row r="54" spans="1:13" x14ac:dyDescent="0.25">
      <c r="A54" s="11"/>
      <c r="B54" s="12"/>
      <c r="C54" s="9" t="s">
        <v>150</v>
      </c>
      <c r="D54" s="9" t="s">
        <v>151</v>
      </c>
      <c r="E54" s="9" t="s">
        <v>152</v>
      </c>
      <c r="F54" s="9" t="s">
        <v>15</v>
      </c>
      <c r="G54" s="9" t="s">
        <v>1036</v>
      </c>
      <c r="H54" s="9" t="s">
        <v>17</v>
      </c>
      <c r="I54" s="3" t="s">
        <v>919</v>
      </c>
      <c r="J54" s="13" t="s">
        <v>1037</v>
      </c>
      <c r="K54" s="14" t="s">
        <v>1038</v>
      </c>
      <c r="L54" s="18">
        <f t="shared" si="3"/>
        <v>4.065972222222225E-2</v>
      </c>
      <c r="M54">
        <f t="shared" si="4"/>
        <v>11</v>
      </c>
    </row>
    <row r="55" spans="1:13" x14ac:dyDescent="0.25">
      <c r="A55" s="11"/>
      <c r="B55" s="12"/>
      <c r="C55" s="9" t="s">
        <v>495</v>
      </c>
      <c r="D55" s="9" t="s">
        <v>496</v>
      </c>
      <c r="E55" s="9" t="s">
        <v>496</v>
      </c>
      <c r="F55" s="9" t="s">
        <v>15</v>
      </c>
      <c r="G55" s="9" t="s">
        <v>1039</v>
      </c>
      <c r="H55" s="9" t="s">
        <v>22</v>
      </c>
      <c r="I55" s="3" t="s">
        <v>919</v>
      </c>
      <c r="J55" s="13" t="s">
        <v>1040</v>
      </c>
      <c r="K55" s="14" t="s">
        <v>1041</v>
      </c>
      <c r="L55" s="18">
        <f t="shared" si="3"/>
        <v>2.3217592592592595E-2</v>
      </c>
      <c r="M55">
        <f t="shared" si="4"/>
        <v>15</v>
      </c>
    </row>
    <row r="56" spans="1:13" x14ac:dyDescent="0.25">
      <c r="A56" s="11"/>
      <c r="B56" s="12"/>
      <c r="C56" s="9" t="s">
        <v>505</v>
      </c>
      <c r="D56" s="9" t="s">
        <v>506</v>
      </c>
      <c r="E56" s="9" t="s">
        <v>506</v>
      </c>
      <c r="F56" s="9" t="s">
        <v>15</v>
      </c>
      <c r="G56" s="9" t="s">
        <v>1042</v>
      </c>
      <c r="H56" s="9" t="s">
        <v>17</v>
      </c>
      <c r="I56" s="3" t="s">
        <v>919</v>
      </c>
      <c r="J56" s="13" t="s">
        <v>1043</v>
      </c>
      <c r="K56" s="14" t="s">
        <v>1044</v>
      </c>
      <c r="L56" s="18">
        <f t="shared" si="3"/>
        <v>2.7326388888888831E-2</v>
      </c>
      <c r="M56">
        <f t="shared" si="4"/>
        <v>19</v>
      </c>
    </row>
    <row r="57" spans="1:13" x14ac:dyDescent="0.25">
      <c r="A57" s="3" t="s">
        <v>70</v>
      </c>
      <c r="B57" s="9" t="s">
        <v>71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171</v>
      </c>
      <c r="D58" s="9" t="s">
        <v>172</v>
      </c>
      <c r="E58" s="9" t="s">
        <v>510</v>
      </c>
      <c r="F58" s="9" t="s">
        <v>15</v>
      </c>
      <c r="G58" s="9" t="s">
        <v>1045</v>
      </c>
      <c r="H58" s="9" t="s">
        <v>98</v>
      </c>
      <c r="I58" s="3" t="s">
        <v>919</v>
      </c>
      <c r="J58" s="13" t="s">
        <v>1046</v>
      </c>
      <c r="K58" s="14" t="s">
        <v>1047</v>
      </c>
      <c r="L58" s="18">
        <f t="shared" si="3"/>
        <v>4.0312499999999973E-2</v>
      </c>
      <c r="M58">
        <f t="shared" si="4"/>
        <v>4</v>
      </c>
    </row>
    <row r="59" spans="1:13" x14ac:dyDescent="0.25">
      <c r="A59" s="11"/>
      <c r="B59" s="12"/>
      <c r="C59" s="9" t="s">
        <v>72</v>
      </c>
      <c r="D59" s="9" t="s">
        <v>73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73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1048</v>
      </c>
      <c r="H61" s="9" t="s">
        <v>75</v>
      </c>
      <c r="I61" s="3" t="s">
        <v>919</v>
      </c>
      <c r="J61" s="13" t="s">
        <v>1049</v>
      </c>
      <c r="K61" s="14" t="s">
        <v>1050</v>
      </c>
      <c r="L61" s="18">
        <f t="shared" si="3"/>
        <v>1.0555555555555554E-2</v>
      </c>
      <c r="M61">
        <f t="shared" si="4"/>
        <v>2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1051</v>
      </c>
      <c r="H62" s="9" t="s">
        <v>75</v>
      </c>
      <c r="I62" s="3" t="s">
        <v>919</v>
      </c>
      <c r="J62" s="13" t="s">
        <v>1052</v>
      </c>
      <c r="K62" s="14" t="s">
        <v>1053</v>
      </c>
      <c r="L62" s="18">
        <f t="shared" si="3"/>
        <v>2.839120370370371E-2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1054</v>
      </c>
      <c r="H63" s="9" t="s">
        <v>75</v>
      </c>
      <c r="I63" s="3" t="s">
        <v>919</v>
      </c>
      <c r="J63" s="13" t="s">
        <v>1055</v>
      </c>
      <c r="K63" s="14" t="s">
        <v>1056</v>
      </c>
      <c r="L63" s="18">
        <f t="shared" si="3"/>
        <v>1.4814814814814836E-2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1057</v>
      </c>
      <c r="H64" s="9" t="s">
        <v>75</v>
      </c>
      <c r="I64" s="3" t="s">
        <v>919</v>
      </c>
      <c r="J64" s="13" t="s">
        <v>1058</v>
      </c>
      <c r="K64" s="14" t="s">
        <v>1059</v>
      </c>
      <c r="L64" s="18">
        <f t="shared" si="3"/>
        <v>2.2534722222222248E-2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1060</v>
      </c>
      <c r="H65" s="9" t="s">
        <v>75</v>
      </c>
      <c r="I65" s="3" t="s">
        <v>919</v>
      </c>
      <c r="J65" s="13" t="s">
        <v>1061</v>
      </c>
      <c r="K65" s="14" t="s">
        <v>1062</v>
      </c>
      <c r="L65" s="18">
        <f t="shared" si="3"/>
        <v>3.9212962962962949E-2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1063</v>
      </c>
      <c r="H66" s="9" t="s">
        <v>75</v>
      </c>
      <c r="I66" s="3" t="s">
        <v>919</v>
      </c>
      <c r="J66" s="13" t="s">
        <v>1064</v>
      </c>
      <c r="K66" s="14" t="s">
        <v>1065</v>
      </c>
      <c r="L66" s="18">
        <f t="shared" si="3"/>
        <v>3.6354166666666687E-2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1066</v>
      </c>
      <c r="H67" s="9" t="s">
        <v>75</v>
      </c>
      <c r="I67" s="3" t="s">
        <v>919</v>
      </c>
      <c r="J67" s="13" t="s">
        <v>1067</v>
      </c>
      <c r="K67" s="14" t="s">
        <v>1068</v>
      </c>
      <c r="L67" s="18">
        <f t="shared" ref="L67:L130" si="7">K67-J67</f>
        <v>2.0266203703703689E-2</v>
      </c>
      <c r="M67">
        <f t="shared" ref="M67:M130" si="8">HOUR(J67)</f>
        <v>14</v>
      </c>
    </row>
    <row r="68" spans="1:13" x14ac:dyDescent="0.25">
      <c r="A68" s="11"/>
      <c r="B68" s="12"/>
      <c r="C68" s="12"/>
      <c r="D68" s="12"/>
      <c r="E68" s="12"/>
      <c r="F68" s="12"/>
      <c r="G68" s="9" t="s">
        <v>1069</v>
      </c>
      <c r="H68" s="9" t="s">
        <v>75</v>
      </c>
      <c r="I68" s="3" t="s">
        <v>919</v>
      </c>
      <c r="J68" s="13" t="s">
        <v>1070</v>
      </c>
      <c r="K68" s="14" t="s">
        <v>1071</v>
      </c>
      <c r="L68" s="18">
        <f t="shared" si="7"/>
        <v>2.3171296296296329E-2</v>
      </c>
      <c r="M68">
        <f t="shared" si="8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1072</v>
      </c>
      <c r="H69" s="9" t="s">
        <v>75</v>
      </c>
      <c r="I69" s="3" t="s">
        <v>919</v>
      </c>
      <c r="J69" s="13" t="s">
        <v>1073</v>
      </c>
      <c r="K69" s="14" t="s">
        <v>1074</v>
      </c>
      <c r="L69" s="18">
        <f t="shared" si="7"/>
        <v>3.543981481481473E-2</v>
      </c>
      <c r="M69">
        <f t="shared" si="8"/>
        <v>20</v>
      </c>
    </row>
    <row r="70" spans="1:13" x14ac:dyDescent="0.25">
      <c r="A70" s="11"/>
      <c r="B70" s="12"/>
      <c r="C70" s="12"/>
      <c r="D70" s="12"/>
      <c r="E70" s="9" t="s">
        <v>96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1075</v>
      </c>
      <c r="H71" s="9" t="s">
        <v>98</v>
      </c>
      <c r="I71" s="3" t="s">
        <v>919</v>
      </c>
      <c r="J71" s="13" t="s">
        <v>1076</v>
      </c>
      <c r="K71" s="14" t="s">
        <v>1077</v>
      </c>
      <c r="L71" s="18">
        <f t="shared" si="7"/>
        <v>1.3622685185185168E-2</v>
      </c>
      <c r="M71">
        <f t="shared" si="8"/>
        <v>17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1078</v>
      </c>
      <c r="H72" s="9" t="s">
        <v>98</v>
      </c>
      <c r="I72" s="3" t="s">
        <v>919</v>
      </c>
      <c r="J72" s="13" t="s">
        <v>1079</v>
      </c>
      <c r="K72" s="14" t="s">
        <v>1080</v>
      </c>
      <c r="L72" s="18">
        <f t="shared" si="7"/>
        <v>2.1643518518518423E-2</v>
      </c>
      <c r="M72">
        <f t="shared" si="8"/>
        <v>17</v>
      </c>
    </row>
    <row r="73" spans="1:13" x14ac:dyDescent="0.25">
      <c r="A73" s="11"/>
      <c r="B73" s="12"/>
      <c r="C73" s="9" t="s">
        <v>104</v>
      </c>
      <c r="D73" s="9" t="s">
        <v>105</v>
      </c>
      <c r="E73" s="9" t="s">
        <v>105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1081</v>
      </c>
      <c r="H74" s="9" t="s">
        <v>75</v>
      </c>
      <c r="I74" s="3" t="s">
        <v>919</v>
      </c>
      <c r="J74" s="13" t="s">
        <v>1082</v>
      </c>
      <c r="K74" s="14" t="s">
        <v>1083</v>
      </c>
      <c r="L74" s="18">
        <f t="shared" si="7"/>
        <v>1.5914351851851832E-2</v>
      </c>
      <c r="M74">
        <f t="shared" si="8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1084</v>
      </c>
      <c r="H75" s="9" t="s">
        <v>75</v>
      </c>
      <c r="I75" s="3" t="s">
        <v>919</v>
      </c>
      <c r="J75" s="13" t="s">
        <v>1085</v>
      </c>
      <c r="K75" s="14" t="s">
        <v>1086</v>
      </c>
      <c r="L75" s="18">
        <f t="shared" si="7"/>
        <v>1.7870370370370314E-2</v>
      </c>
      <c r="M75">
        <f t="shared" si="8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1087</v>
      </c>
      <c r="H76" s="9" t="s">
        <v>75</v>
      </c>
      <c r="I76" s="3" t="s">
        <v>919</v>
      </c>
      <c r="J76" s="13" t="s">
        <v>1088</v>
      </c>
      <c r="K76" s="14" t="s">
        <v>1089</v>
      </c>
      <c r="L76" s="18">
        <f t="shared" si="7"/>
        <v>1.751157407407411E-2</v>
      </c>
      <c r="M76">
        <f t="shared" si="8"/>
        <v>10</v>
      </c>
    </row>
    <row r="77" spans="1:13" x14ac:dyDescent="0.25">
      <c r="A77" s="11"/>
      <c r="B77" s="12"/>
      <c r="C77" s="12"/>
      <c r="D77" s="12"/>
      <c r="E77" s="12"/>
      <c r="F77" s="12"/>
      <c r="G77" s="9" t="s">
        <v>1090</v>
      </c>
      <c r="H77" s="9" t="s">
        <v>75</v>
      </c>
      <c r="I77" s="3" t="s">
        <v>919</v>
      </c>
      <c r="J77" s="13" t="s">
        <v>1091</v>
      </c>
      <c r="K77" s="14" t="s">
        <v>1092</v>
      </c>
      <c r="L77" s="18">
        <f t="shared" si="7"/>
        <v>2.0960648148148131E-2</v>
      </c>
      <c r="M77">
        <f t="shared" si="8"/>
        <v>13</v>
      </c>
    </row>
    <row r="78" spans="1:13" x14ac:dyDescent="0.25">
      <c r="A78" s="11"/>
      <c r="B78" s="12"/>
      <c r="C78" s="9" t="s">
        <v>559</v>
      </c>
      <c r="D78" s="9" t="s">
        <v>560</v>
      </c>
      <c r="E78" s="9" t="s">
        <v>560</v>
      </c>
      <c r="F78" s="9" t="s">
        <v>15</v>
      </c>
      <c r="G78" s="9" t="s">
        <v>1093</v>
      </c>
      <c r="H78" s="9" t="s">
        <v>75</v>
      </c>
      <c r="I78" s="3" t="s">
        <v>919</v>
      </c>
      <c r="J78" s="13" t="s">
        <v>1094</v>
      </c>
      <c r="K78" s="14" t="s">
        <v>1095</v>
      </c>
      <c r="L78" s="18">
        <f t="shared" si="7"/>
        <v>2.3622685185185233E-2</v>
      </c>
      <c r="M78">
        <f t="shared" si="8"/>
        <v>10</v>
      </c>
    </row>
    <row r="79" spans="1:13" x14ac:dyDescent="0.25">
      <c r="A79" s="11"/>
      <c r="B79" s="12"/>
      <c r="C79" s="9" t="s">
        <v>115</v>
      </c>
      <c r="D79" s="9" t="s">
        <v>116</v>
      </c>
      <c r="E79" s="9" t="s">
        <v>116</v>
      </c>
      <c r="F79" s="9" t="s">
        <v>15</v>
      </c>
      <c r="G79" s="9" t="s">
        <v>1096</v>
      </c>
      <c r="H79" s="9" t="s">
        <v>75</v>
      </c>
      <c r="I79" s="3" t="s">
        <v>919</v>
      </c>
      <c r="J79" s="13" t="s">
        <v>1097</v>
      </c>
      <c r="K79" s="14" t="s">
        <v>1098</v>
      </c>
      <c r="L79" s="18">
        <f t="shared" si="7"/>
        <v>1.1192129629629621E-2</v>
      </c>
      <c r="M79">
        <f t="shared" si="8"/>
        <v>2</v>
      </c>
    </row>
    <row r="80" spans="1:13" x14ac:dyDescent="0.25">
      <c r="A80" s="11"/>
      <c r="B80" s="12"/>
      <c r="C80" s="9" t="s">
        <v>282</v>
      </c>
      <c r="D80" s="9" t="s">
        <v>283</v>
      </c>
      <c r="E80" s="9" t="s">
        <v>283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1099</v>
      </c>
      <c r="H81" s="9" t="s">
        <v>98</v>
      </c>
      <c r="I81" s="3" t="s">
        <v>919</v>
      </c>
      <c r="J81" s="13" t="s">
        <v>1100</v>
      </c>
      <c r="K81" s="14" t="s">
        <v>1101</v>
      </c>
      <c r="L81" s="18">
        <f t="shared" si="7"/>
        <v>3.2488425925925934E-2</v>
      </c>
      <c r="M81">
        <f t="shared" si="8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1102</v>
      </c>
      <c r="H82" s="9" t="s">
        <v>98</v>
      </c>
      <c r="I82" s="3" t="s">
        <v>919</v>
      </c>
      <c r="J82" s="13" t="s">
        <v>1103</v>
      </c>
      <c r="K82" s="14" t="s">
        <v>1104</v>
      </c>
      <c r="L82" s="18">
        <f t="shared" si="7"/>
        <v>2.8136574074074105E-2</v>
      </c>
      <c r="M82">
        <f t="shared" si="8"/>
        <v>17</v>
      </c>
    </row>
    <row r="83" spans="1:13" x14ac:dyDescent="0.25">
      <c r="A83" s="11"/>
      <c r="B83" s="12"/>
      <c r="C83" s="9" t="s">
        <v>41</v>
      </c>
      <c r="D83" s="9" t="s">
        <v>42</v>
      </c>
      <c r="E83" s="9" t="s">
        <v>137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1105</v>
      </c>
      <c r="H84" s="9" t="s">
        <v>75</v>
      </c>
      <c r="I84" s="3" t="s">
        <v>919</v>
      </c>
      <c r="J84" s="13" t="s">
        <v>1106</v>
      </c>
      <c r="K84" s="14" t="s">
        <v>1107</v>
      </c>
      <c r="L84" s="18">
        <f t="shared" si="7"/>
        <v>2.314814814814814E-2</v>
      </c>
      <c r="M84">
        <f t="shared" si="8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1108</v>
      </c>
      <c r="H85" s="9" t="s">
        <v>75</v>
      </c>
      <c r="I85" s="3" t="s">
        <v>919</v>
      </c>
      <c r="J85" s="13" t="s">
        <v>1109</v>
      </c>
      <c r="K85" s="14" t="s">
        <v>204</v>
      </c>
      <c r="L85" s="18">
        <f t="shared" si="7"/>
        <v>1.4409722222222199E-2</v>
      </c>
      <c r="M85">
        <f t="shared" si="8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1110</v>
      </c>
      <c r="H86" s="9" t="s">
        <v>75</v>
      </c>
      <c r="I86" s="3" t="s">
        <v>919</v>
      </c>
      <c r="J86" s="13" t="s">
        <v>1111</v>
      </c>
      <c r="K86" s="14" t="s">
        <v>1112</v>
      </c>
      <c r="L86" s="18">
        <f t="shared" si="7"/>
        <v>1.8726851851851856E-2</v>
      </c>
      <c r="M86">
        <f t="shared" si="8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1113</v>
      </c>
      <c r="H87" s="9" t="s">
        <v>75</v>
      </c>
      <c r="I87" s="3" t="s">
        <v>919</v>
      </c>
      <c r="J87" s="13" t="s">
        <v>1114</v>
      </c>
      <c r="K87" s="14" t="s">
        <v>1115</v>
      </c>
      <c r="L87" s="18">
        <f t="shared" si="7"/>
        <v>4.0277777777777801E-2</v>
      </c>
      <c r="M87">
        <f t="shared" si="8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1116</v>
      </c>
      <c r="H88" s="9" t="s">
        <v>75</v>
      </c>
      <c r="I88" s="3" t="s">
        <v>919</v>
      </c>
      <c r="J88" s="13" t="s">
        <v>1117</v>
      </c>
      <c r="K88" s="14" t="s">
        <v>1118</v>
      </c>
      <c r="L88" s="18">
        <f t="shared" si="7"/>
        <v>1.2129629629629601E-2</v>
      </c>
      <c r="M88">
        <f t="shared" si="8"/>
        <v>21</v>
      </c>
    </row>
    <row r="89" spans="1:13" x14ac:dyDescent="0.25">
      <c r="A89" s="11"/>
      <c r="B89" s="12"/>
      <c r="C89" s="9" t="s">
        <v>150</v>
      </c>
      <c r="D89" s="9" t="s">
        <v>151</v>
      </c>
      <c r="E89" s="9" t="s">
        <v>152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1119</v>
      </c>
      <c r="H90" s="9" t="s">
        <v>75</v>
      </c>
      <c r="I90" s="3" t="s">
        <v>919</v>
      </c>
      <c r="J90" s="13" t="s">
        <v>1120</v>
      </c>
      <c r="K90" s="14" t="s">
        <v>1121</v>
      </c>
      <c r="L90" s="18">
        <f t="shared" si="7"/>
        <v>1.3530092592592594E-2</v>
      </c>
      <c r="M90">
        <f t="shared" si="8"/>
        <v>1</v>
      </c>
    </row>
    <row r="91" spans="1:13" x14ac:dyDescent="0.25">
      <c r="A91" s="11"/>
      <c r="B91" s="12"/>
      <c r="C91" s="12"/>
      <c r="D91" s="12"/>
      <c r="E91" s="12"/>
      <c r="F91" s="12"/>
      <c r="G91" s="9" t="s">
        <v>1122</v>
      </c>
      <c r="H91" s="9" t="s">
        <v>75</v>
      </c>
      <c r="I91" s="3" t="s">
        <v>919</v>
      </c>
      <c r="J91" s="13" t="s">
        <v>1123</v>
      </c>
      <c r="K91" s="14" t="s">
        <v>1124</v>
      </c>
      <c r="L91" s="18">
        <f t="shared" si="7"/>
        <v>1.9363425925925937E-2</v>
      </c>
      <c r="M91">
        <f t="shared" si="8"/>
        <v>6</v>
      </c>
    </row>
    <row r="92" spans="1:13" x14ac:dyDescent="0.25">
      <c r="A92" s="11"/>
      <c r="B92" s="12"/>
      <c r="C92" s="9" t="s">
        <v>1125</v>
      </c>
      <c r="D92" s="9" t="s">
        <v>1126</v>
      </c>
      <c r="E92" s="9" t="s">
        <v>1126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1127</v>
      </c>
      <c r="H93" s="9" t="s">
        <v>98</v>
      </c>
      <c r="I93" s="3" t="s">
        <v>919</v>
      </c>
      <c r="J93" s="13" t="s">
        <v>1128</v>
      </c>
      <c r="K93" s="14" t="s">
        <v>1129</v>
      </c>
      <c r="L93" s="18">
        <f t="shared" si="7"/>
        <v>3.4571759259259233E-2</v>
      </c>
      <c r="M93">
        <f t="shared" si="8"/>
        <v>5</v>
      </c>
    </row>
    <row r="94" spans="1:13" x14ac:dyDescent="0.25">
      <c r="A94" s="11"/>
      <c r="B94" s="12"/>
      <c r="C94" s="12"/>
      <c r="D94" s="12"/>
      <c r="E94" s="12"/>
      <c r="F94" s="12"/>
      <c r="G94" s="9" t="s">
        <v>1130</v>
      </c>
      <c r="H94" s="9" t="s">
        <v>98</v>
      </c>
      <c r="I94" s="3" t="s">
        <v>919</v>
      </c>
      <c r="J94" s="13" t="s">
        <v>1131</v>
      </c>
      <c r="K94" s="14" t="s">
        <v>1132</v>
      </c>
      <c r="L94" s="18">
        <f t="shared" si="7"/>
        <v>3.4050925925925957E-2</v>
      </c>
      <c r="M94">
        <f t="shared" si="8"/>
        <v>10</v>
      </c>
    </row>
    <row r="95" spans="1:13" x14ac:dyDescent="0.25">
      <c r="A95" s="3" t="s">
        <v>169</v>
      </c>
      <c r="B95" s="9" t="s">
        <v>170</v>
      </c>
      <c r="C95" s="10" t="s">
        <v>12</v>
      </c>
      <c r="D95" s="5"/>
      <c r="E95" s="5"/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9" t="s">
        <v>171</v>
      </c>
      <c r="D96" s="9" t="s">
        <v>172</v>
      </c>
      <c r="E96" s="9" t="s">
        <v>172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1133</v>
      </c>
      <c r="H97" s="9" t="s">
        <v>75</v>
      </c>
      <c r="I97" s="3" t="s">
        <v>919</v>
      </c>
      <c r="J97" s="13" t="s">
        <v>1134</v>
      </c>
      <c r="K97" s="14" t="s">
        <v>1135</v>
      </c>
      <c r="L97" s="18">
        <f t="shared" si="7"/>
        <v>1.4745370370370325E-2</v>
      </c>
      <c r="M97">
        <f t="shared" si="8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1136</v>
      </c>
      <c r="H98" s="9" t="s">
        <v>75</v>
      </c>
      <c r="I98" s="3" t="s">
        <v>919</v>
      </c>
      <c r="J98" s="13" t="s">
        <v>764</v>
      </c>
      <c r="K98" s="14" t="s">
        <v>1137</v>
      </c>
      <c r="L98" s="18">
        <f t="shared" si="7"/>
        <v>1.4201388888888888E-2</v>
      </c>
      <c r="M98">
        <f t="shared" si="8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1138</v>
      </c>
      <c r="H99" s="9" t="s">
        <v>75</v>
      </c>
      <c r="I99" s="3" t="s">
        <v>919</v>
      </c>
      <c r="J99" s="13" t="s">
        <v>1139</v>
      </c>
      <c r="K99" s="14" t="s">
        <v>1140</v>
      </c>
      <c r="L99" s="18">
        <f t="shared" si="7"/>
        <v>3.0706018518518507E-2</v>
      </c>
      <c r="M99">
        <f t="shared" si="8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1141</v>
      </c>
      <c r="H100" s="9" t="s">
        <v>75</v>
      </c>
      <c r="I100" s="3" t="s">
        <v>919</v>
      </c>
      <c r="J100" s="13" t="s">
        <v>1142</v>
      </c>
      <c r="K100" s="14" t="s">
        <v>1143</v>
      </c>
      <c r="L100" s="18">
        <f t="shared" si="7"/>
        <v>4.2280092592592577E-2</v>
      </c>
      <c r="M100">
        <f t="shared" si="8"/>
        <v>8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1144</v>
      </c>
      <c r="H101" s="9" t="s">
        <v>75</v>
      </c>
      <c r="I101" s="3" t="s">
        <v>919</v>
      </c>
      <c r="J101" s="13" t="s">
        <v>1145</v>
      </c>
      <c r="K101" s="14" t="s">
        <v>1146</v>
      </c>
      <c r="L101" s="18">
        <f t="shared" si="7"/>
        <v>2.9652777777777806E-2</v>
      </c>
      <c r="M101">
        <f t="shared" si="8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1147</v>
      </c>
      <c r="H102" s="9" t="s">
        <v>75</v>
      </c>
      <c r="I102" s="3" t="s">
        <v>919</v>
      </c>
      <c r="J102" s="13" t="s">
        <v>1148</v>
      </c>
      <c r="K102" s="14" t="s">
        <v>1149</v>
      </c>
      <c r="L102" s="18">
        <f t="shared" si="7"/>
        <v>1.9629629629629664E-2</v>
      </c>
      <c r="M102">
        <f t="shared" si="8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1150</v>
      </c>
      <c r="H103" s="9" t="s">
        <v>75</v>
      </c>
      <c r="I103" s="3" t="s">
        <v>919</v>
      </c>
      <c r="J103" s="13" t="s">
        <v>1151</v>
      </c>
      <c r="K103" s="14" t="s">
        <v>1152</v>
      </c>
      <c r="L103" s="18">
        <f t="shared" si="7"/>
        <v>2.0266203703703578E-2</v>
      </c>
      <c r="M103">
        <f t="shared" si="8"/>
        <v>15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1153</v>
      </c>
      <c r="H104" s="9" t="s">
        <v>75</v>
      </c>
      <c r="I104" s="3" t="s">
        <v>919</v>
      </c>
      <c r="J104" s="13" t="s">
        <v>1154</v>
      </c>
      <c r="K104" s="14" t="s">
        <v>1155</v>
      </c>
      <c r="L104" s="18">
        <f t="shared" si="7"/>
        <v>9.9849537037036917E-2</v>
      </c>
      <c r="M104">
        <f t="shared" si="8"/>
        <v>17</v>
      </c>
    </row>
    <row r="105" spans="1:13" x14ac:dyDescent="0.25">
      <c r="A105" s="11"/>
      <c r="B105" s="12"/>
      <c r="C105" s="9" t="s">
        <v>72</v>
      </c>
      <c r="D105" s="9" t="s">
        <v>73</v>
      </c>
      <c r="E105" s="9" t="s">
        <v>73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1156</v>
      </c>
      <c r="H106" s="9" t="s">
        <v>75</v>
      </c>
      <c r="I106" s="3" t="s">
        <v>919</v>
      </c>
      <c r="J106" s="13" t="s">
        <v>1157</v>
      </c>
      <c r="K106" s="14" t="s">
        <v>1158</v>
      </c>
      <c r="L106" s="18">
        <f t="shared" si="7"/>
        <v>2.5150462962962972E-2</v>
      </c>
      <c r="M106">
        <f t="shared" si="8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1159</v>
      </c>
      <c r="H107" s="9" t="s">
        <v>75</v>
      </c>
      <c r="I107" s="3" t="s">
        <v>919</v>
      </c>
      <c r="J107" s="13" t="s">
        <v>1160</v>
      </c>
      <c r="K107" s="14" t="s">
        <v>1161</v>
      </c>
      <c r="L107" s="18">
        <f t="shared" si="7"/>
        <v>2.4016203703703665E-2</v>
      </c>
      <c r="M107">
        <f t="shared" si="8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1162</v>
      </c>
      <c r="H108" s="9" t="s">
        <v>75</v>
      </c>
      <c r="I108" s="3" t="s">
        <v>919</v>
      </c>
      <c r="J108" s="13" t="s">
        <v>1163</v>
      </c>
      <c r="K108" s="14" t="s">
        <v>1164</v>
      </c>
      <c r="L108" s="18">
        <f t="shared" si="7"/>
        <v>1.5844907407407405E-2</v>
      </c>
      <c r="M108">
        <f t="shared" si="8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1165</v>
      </c>
      <c r="H109" s="9" t="s">
        <v>75</v>
      </c>
      <c r="I109" s="3" t="s">
        <v>919</v>
      </c>
      <c r="J109" s="13" t="s">
        <v>1166</v>
      </c>
      <c r="K109" s="14" t="s">
        <v>1167</v>
      </c>
      <c r="L109" s="18">
        <f t="shared" si="7"/>
        <v>3.3831018518518552E-2</v>
      </c>
      <c r="M109">
        <f t="shared" si="8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1168</v>
      </c>
      <c r="H110" s="9" t="s">
        <v>75</v>
      </c>
      <c r="I110" s="3" t="s">
        <v>919</v>
      </c>
      <c r="J110" s="13" t="s">
        <v>1169</v>
      </c>
      <c r="K110" s="14" t="s">
        <v>1170</v>
      </c>
      <c r="L110" s="18">
        <f t="shared" si="7"/>
        <v>2.0092592592592551E-2</v>
      </c>
      <c r="M110">
        <f t="shared" si="8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1171</v>
      </c>
      <c r="H111" s="9" t="s">
        <v>75</v>
      </c>
      <c r="I111" s="3" t="s">
        <v>919</v>
      </c>
      <c r="J111" s="13" t="s">
        <v>1172</v>
      </c>
      <c r="K111" s="14" t="s">
        <v>1173</v>
      </c>
      <c r="L111" s="18">
        <f t="shared" si="7"/>
        <v>1.4942129629629652E-2</v>
      </c>
      <c r="M111">
        <f t="shared" si="8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1174</v>
      </c>
      <c r="H112" s="9" t="s">
        <v>75</v>
      </c>
      <c r="I112" s="3" t="s">
        <v>919</v>
      </c>
      <c r="J112" s="13" t="s">
        <v>1175</v>
      </c>
      <c r="K112" s="14" t="s">
        <v>1176</v>
      </c>
      <c r="L112" s="18">
        <f t="shared" si="7"/>
        <v>2.0729166666666687E-2</v>
      </c>
      <c r="M112">
        <f t="shared" si="8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1177</v>
      </c>
      <c r="H113" s="9" t="s">
        <v>75</v>
      </c>
      <c r="I113" s="3" t="s">
        <v>919</v>
      </c>
      <c r="J113" s="13" t="s">
        <v>1178</v>
      </c>
      <c r="K113" s="14" t="s">
        <v>1179</v>
      </c>
      <c r="L113" s="18">
        <f t="shared" si="7"/>
        <v>2.7395833333333286E-2</v>
      </c>
      <c r="M113">
        <f t="shared" si="8"/>
        <v>12</v>
      </c>
    </row>
    <row r="114" spans="1:13" x14ac:dyDescent="0.25">
      <c r="A114" s="11"/>
      <c r="B114" s="12"/>
      <c r="C114" s="9" t="s">
        <v>104</v>
      </c>
      <c r="D114" s="9" t="s">
        <v>105</v>
      </c>
      <c r="E114" s="9" t="s">
        <v>105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1180</v>
      </c>
      <c r="H115" s="9" t="s">
        <v>75</v>
      </c>
      <c r="I115" s="3" t="s">
        <v>919</v>
      </c>
      <c r="J115" s="13" t="s">
        <v>1181</v>
      </c>
      <c r="K115" s="14" t="s">
        <v>1182</v>
      </c>
      <c r="L115" s="18">
        <f t="shared" si="7"/>
        <v>1.2175925925925868E-2</v>
      </c>
      <c r="M115">
        <f t="shared" si="8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1183</v>
      </c>
      <c r="H116" s="9" t="s">
        <v>75</v>
      </c>
      <c r="I116" s="3" t="s">
        <v>919</v>
      </c>
      <c r="J116" s="13" t="s">
        <v>1184</v>
      </c>
      <c r="K116" s="14" t="s">
        <v>1185</v>
      </c>
      <c r="L116" s="18">
        <f t="shared" si="7"/>
        <v>1.7094907407407434E-2</v>
      </c>
      <c r="M116">
        <f t="shared" si="8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1186</v>
      </c>
      <c r="H117" s="9" t="s">
        <v>75</v>
      </c>
      <c r="I117" s="3" t="s">
        <v>919</v>
      </c>
      <c r="J117" s="13" t="s">
        <v>1187</v>
      </c>
      <c r="K117" s="14" t="s">
        <v>1188</v>
      </c>
      <c r="L117" s="18">
        <f t="shared" si="7"/>
        <v>3.0208333333333337E-2</v>
      </c>
      <c r="M117">
        <f t="shared" si="8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1189</v>
      </c>
      <c r="H118" s="9" t="s">
        <v>75</v>
      </c>
      <c r="I118" s="3" t="s">
        <v>919</v>
      </c>
      <c r="J118" s="13" t="s">
        <v>1190</v>
      </c>
      <c r="K118" s="14" t="s">
        <v>1191</v>
      </c>
      <c r="L118" s="18">
        <f t="shared" si="7"/>
        <v>1.0879629629629628E-2</v>
      </c>
      <c r="M118">
        <f t="shared" si="8"/>
        <v>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1192</v>
      </c>
      <c r="H119" s="9" t="s">
        <v>75</v>
      </c>
      <c r="I119" s="3" t="s">
        <v>919</v>
      </c>
      <c r="J119" s="13" t="s">
        <v>1193</v>
      </c>
      <c r="K119" s="14" t="s">
        <v>1194</v>
      </c>
      <c r="L119" s="18">
        <f t="shared" si="7"/>
        <v>1.7476851851851882E-2</v>
      </c>
      <c r="M119">
        <f t="shared" si="8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1195</v>
      </c>
      <c r="H120" s="9" t="s">
        <v>75</v>
      </c>
      <c r="I120" s="3" t="s">
        <v>919</v>
      </c>
      <c r="J120" s="13" t="s">
        <v>1196</v>
      </c>
      <c r="K120" s="14" t="s">
        <v>1197</v>
      </c>
      <c r="L120" s="18">
        <f t="shared" si="7"/>
        <v>2.7997685185185139E-2</v>
      </c>
      <c r="M120">
        <f t="shared" si="8"/>
        <v>10</v>
      </c>
    </row>
    <row r="121" spans="1:13" x14ac:dyDescent="0.25">
      <c r="A121" s="11"/>
      <c r="B121" s="12"/>
      <c r="C121" s="9" t="s">
        <v>251</v>
      </c>
      <c r="D121" s="9" t="s">
        <v>252</v>
      </c>
      <c r="E121" s="10" t="s">
        <v>12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253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1198</v>
      </c>
      <c r="H123" s="9" t="s">
        <v>75</v>
      </c>
      <c r="I123" s="3" t="s">
        <v>919</v>
      </c>
      <c r="J123" s="13" t="s">
        <v>1199</v>
      </c>
      <c r="K123" s="14" t="s">
        <v>1200</v>
      </c>
      <c r="L123" s="18">
        <f t="shared" si="7"/>
        <v>1.7199074074074061E-2</v>
      </c>
      <c r="M123">
        <f t="shared" si="8"/>
        <v>5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1201</v>
      </c>
      <c r="H124" s="9" t="s">
        <v>75</v>
      </c>
      <c r="I124" s="3" t="s">
        <v>919</v>
      </c>
      <c r="J124" s="13" t="s">
        <v>1202</v>
      </c>
      <c r="K124" s="14" t="s">
        <v>1203</v>
      </c>
      <c r="L124" s="18">
        <f t="shared" si="7"/>
        <v>2.7754629629629601E-2</v>
      </c>
      <c r="M124">
        <f t="shared" si="8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1204</v>
      </c>
      <c r="H125" s="9" t="s">
        <v>75</v>
      </c>
      <c r="I125" s="3" t="s">
        <v>919</v>
      </c>
      <c r="J125" s="13" t="s">
        <v>1205</v>
      </c>
      <c r="K125" s="14" t="s">
        <v>1206</v>
      </c>
      <c r="L125" s="18">
        <f t="shared" si="7"/>
        <v>2.6412037037036984E-2</v>
      </c>
      <c r="M125">
        <f t="shared" si="8"/>
        <v>12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1207</v>
      </c>
      <c r="H126" s="9" t="s">
        <v>75</v>
      </c>
      <c r="I126" s="3" t="s">
        <v>919</v>
      </c>
      <c r="J126" s="13" t="s">
        <v>1208</v>
      </c>
      <c r="K126" s="14" t="s">
        <v>1209</v>
      </c>
      <c r="L126" s="18">
        <f t="shared" si="7"/>
        <v>1.793981481481477E-2</v>
      </c>
      <c r="M126">
        <f t="shared" si="8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1210</v>
      </c>
      <c r="H127" s="9" t="s">
        <v>75</v>
      </c>
      <c r="I127" s="3" t="s">
        <v>919</v>
      </c>
      <c r="J127" s="13" t="s">
        <v>1211</v>
      </c>
      <c r="K127" s="14" t="s">
        <v>1212</v>
      </c>
      <c r="L127" s="18">
        <f t="shared" si="7"/>
        <v>1.7268518518518627E-2</v>
      </c>
      <c r="M127">
        <f t="shared" si="8"/>
        <v>14</v>
      </c>
    </row>
    <row r="128" spans="1:13" x14ac:dyDescent="0.25">
      <c r="A128" s="11"/>
      <c r="B128" s="12"/>
      <c r="C128" s="12"/>
      <c r="D128" s="12"/>
      <c r="E128" s="9" t="s">
        <v>257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1213</v>
      </c>
      <c r="H129" s="9" t="s">
        <v>75</v>
      </c>
      <c r="I129" s="3" t="s">
        <v>919</v>
      </c>
      <c r="J129" s="13" t="s">
        <v>579</v>
      </c>
      <c r="K129" s="14" t="s">
        <v>1214</v>
      </c>
      <c r="L129" s="18">
        <f t="shared" si="7"/>
        <v>1.3761574074074134E-2</v>
      </c>
      <c r="M129">
        <f t="shared" si="8"/>
        <v>9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1215</v>
      </c>
      <c r="H130" s="9" t="s">
        <v>75</v>
      </c>
      <c r="I130" s="3" t="s">
        <v>919</v>
      </c>
      <c r="J130" s="13" t="s">
        <v>1216</v>
      </c>
      <c r="K130" s="14" t="s">
        <v>1217</v>
      </c>
      <c r="L130" s="18">
        <f t="shared" si="7"/>
        <v>1.3379629629629575E-2</v>
      </c>
      <c r="M130">
        <f t="shared" si="8"/>
        <v>11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1218</v>
      </c>
      <c r="H131" s="9" t="s">
        <v>75</v>
      </c>
      <c r="I131" s="3" t="s">
        <v>919</v>
      </c>
      <c r="J131" s="13" t="s">
        <v>1219</v>
      </c>
      <c r="K131" s="14" t="s">
        <v>1220</v>
      </c>
      <c r="L131" s="18">
        <f t="shared" ref="L131:L175" si="9">K131-J131</f>
        <v>2.2916666666666585E-2</v>
      </c>
      <c r="M131">
        <f t="shared" ref="M131:M175" si="10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1221</v>
      </c>
      <c r="H132" s="9" t="s">
        <v>75</v>
      </c>
      <c r="I132" s="3" t="s">
        <v>919</v>
      </c>
      <c r="J132" s="13" t="s">
        <v>1222</v>
      </c>
      <c r="K132" s="14" t="s">
        <v>1223</v>
      </c>
      <c r="L132" s="18">
        <f t="shared" si="9"/>
        <v>1.7615740740740682E-2</v>
      </c>
      <c r="M132">
        <f t="shared" si="10"/>
        <v>16</v>
      </c>
    </row>
    <row r="133" spans="1:13" x14ac:dyDescent="0.25">
      <c r="A133" s="11"/>
      <c r="B133" s="12"/>
      <c r="C133" s="9" t="s">
        <v>282</v>
      </c>
      <c r="D133" s="9" t="s">
        <v>283</v>
      </c>
      <c r="E133" s="9" t="s">
        <v>283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1224</v>
      </c>
      <c r="H134" s="9" t="s">
        <v>75</v>
      </c>
      <c r="I134" s="3" t="s">
        <v>919</v>
      </c>
      <c r="J134" s="13" t="s">
        <v>1225</v>
      </c>
      <c r="K134" s="14" t="s">
        <v>1226</v>
      </c>
      <c r="L134" s="18">
        <f t="shared" si="9"/>
        <v>1.3009259259259248E-2</v>
      </c>
      <c r="M134">
        <f t="shared" si="10"/>
        <v>4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1227</v>
      </c>
      <c r="H135" s="9" t="s">
        <v>75</v>
      </c>
      <c r="I135" s="3" t="s">
        <v>919</v>
      </c>
      <c r="J135" s="13" t="s">
        <v>1228</v>
      </c>
      <c r="K135" s="14" t="s">
        <v>1229</v>
      </c>
      <c r="L135" s="18">
        <f t="shared" si="9"/>
        <v>3.0162037037037071E-2</v>
      </c>
      <c r="M135">
        <f t="shared" si="10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1230</v>
      </c>
      <c r="H136" s="9" t="s">
        <v>75</v>
      </c>
      <c r="I136" s="3" t="s">
        <v>919</v>
      </c>
      <c r="J136" s="13" t="s">
        <v>1231</v>
      </c>
      <c r="K136" s="14" t="s">
        <v>1232</v>
      </c>
      <c r="L136" s="18">
        <f t="shared" si="9"/>
        <v>1.460648148148147E-2</v>
      </c>
      <c r="M136">
        <f t="shared" si="10"/>
        <v>9</v>
      </c>
    </row>
    <row r="137" spans="1:13" x14ac:dyDescent="0.25">
      <c r="A137" s="11"/>
      <c r="B137" s="12"/>
      <c r="C137" s="9" t="s">
        <v>41</v>
      </c>
      <c r="D137" s="9" t="s">
        <v>42</v>
      </c>
      <c r="E137" s="10" t="s">
        <v>12</v>
      </c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9" t="s">
        <v>42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1233</v>
      </c>
      <c r="H139" s="9" t="s">
        <v>75</v>
      </c>
      <c r="I139" s="3" t="s">
        <v>919</v>
      </c>
      <c r="J139" s="13" t="s">
        <v>1234</v>
      </c>
      <c r="K139" s="14" t="s">
        <v>1235</v>
      </c>
      <c r="L139" s="18">
        <f t="shared" si="9"/>
        <v>1.8240740740740752E-2</v>
      </c>
      <c r="M139">
        <f t="shared" si="10"/>
        <v>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1236</v>
      </c>
      <c r="H140" s="9" t="s">
        <v>75</v>
      </c>
      <c r="I140" s="3" t="s">
        <v>919</v>
      </c>
      <c r="J140" s="13" t="s">
        <v>1237</v>
      </c>
      <c r="K140" s="14" t="s">
        <v>1238</v>
      </c>
      <c r="L140" s="18">
        <f t="shared" si="9"/>
        <v>1.0277777777777719E-2</v>
      </c>
      <c r="M140">
        <f t="shared" si="10"/>
        <v>22</v>
      </c>
    </row>
    <row r="141" spans="1:13" x14ac:dyDescent="0.25">
      <c r="A141" s="11"/>
      <c r="B141" s="12"/>
      <c r="C141" s="12"/>
      <c r="D141" s="12"/>
      <c r="E141" s="9" t="s">
        <v>137</v>
      </c>
      <c r="F141" s="9" t="s">
        <v>15</v>
      </c>
      <c r="G141" s="9" t="s">
        <v>1239</v>
      </c>
      <c r="H141" s="9" t="s">
        <v>75</v>
      </c>
      <c r="I141" s="3" t="s">
        <v>919</v>
      </c>
      <c r="J141" s="13" t="s">
        <v>1240</v>
      </c>
      <c r="K141" s="14" t="s">
        <v>1241</v>
      </c>
      <c r="L141" s="18">
        <f t="shared" si="9"/>
        <v>1.7905092592592653E-2</v>
      </c>
      <c r="M141">
        <f t="shared" si="10"/>
        <v>17</v>
      </c>
    </row>
    <row r="142" spans="1:13" x14ac:dyDescent="0.25">
      <c r="A142" s="11"/>
      <c r="B142" s="12"/>
      <c r="C142" s="9" t="s">
        <v>743</v>
      </c>
      <c r="D142" s="9" t="s">
        <v>744</v>
      </c>
      <c r="E142" s="9" t="s">
        <v>744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1242</v>
      </c>
      <c r="H143" s="9" t="s">
        <v>75</v>
      </c>
      <c r="I143" s="3" t="s">
        <v>919</v>
      </c>
      <c r="J143" s="13" t="s">
        <v>1243</v>
      </c>
      <c r="K143" s="14" t="s">
        <v>1244</v>
      </c>
      <c r="L143" s="18">
        <f t="shared" si="9"/>
        <v>1.5810185185185177E-2</v>
      </c>
      <c r="M143">
        <f t="shared" si="10"/>
        <v>2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1245</v>
      </c>
      <c r="H144" s="9" t="s">
        <v>75</v>
      </c>
      <c r="I144" s="3" t="s">
        <v>919</v>
      </c>
      <c r="J144" s="13" t="s">
        <v>1246</v>
      </c>
      <c r="K144" s="14" t="s">
        <v>1247</v>
      </c>
      <c r="L144" s="18">
        <f t="shared" si="9"/>
        <v>1.309027777777777E-2</v>
      </c>
      <c r="M144">
        <f t="shared" si="10"/>
        <v>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1248</v>
      </c>
      <c r="H145" s="9" t="s">
        <v>75</v>
      </c>
      <c r="I145" s="3" t="s">
        <v>919</v>
      </c>
      <c r="J145" s="13" t="s">
        <v>1249</v>
      </c>
      <c r="K145" s="14" t="s">
        <v>1250</v>
      </c>
      <c r="L145" s="18">
        <f t="shared" si="9"/>
        <v>1.6828703703703707E-2</v>
      </c>
      <c r="M145">
        <f t="shared" si="10"/>
        <v>6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1251</v>
      </c>
      <c r="H146" s="9" t="s">
        <v>75</v>
      </c>
      <c r="I146" s="3" t="s">
        <v>919</v>
      </c>
      <c r="J146" s="13" t="s">
        <v>1252</v>
      </c>
      <c r="K146" s="17" t="s">
        <v>2081</v>
      </c>
      <c r="L146" s="18">
        <f t="shared" si="9"/>
        <v>1.6284722222222325E-2</v>
      </c>
      <c r="M146">
        <f t="shared" si="10"/>
        <v>23</v>
      </c>
    </row>
    <row r="147" spans="1:13" x14ac:dyDescent="0.25">
      <c r="A147" s="11"/>
      <c r="B147" s="12"/>
      <c r="C147" s="9" t="s">
        <v>297</v>
      </c>
      <c r="D147" s="9" t="s">
        <v>298</v>
      </c>
      <c r="E147" s="9" t="s">
        <v>298</v>
      </c>
      <c r="F147" s="9" t="s">
        <v>15</v>
      </c>
      <c r="G147" s="9" t="s">
        <v>1253</v>
      </c>
      <c r="H147" s="9" t="s">
        <v>75</v>
      </c>
      <c r="I147" s="3" t="s">
        <v>919</v>
      </c>
      <c r="J147" s="13" t="s">
        <v>1254</v>
      </c>
      <c r="K147" s="14" t="s">
        <v>1255</v>
      </c>
      <c r="L147" s="18">
        <f t="shared" si="9"/>
        <v>2.5011574074074117E-2</v>
      </c>
      <c r="M147">
        <f t="shared" si="10"/>
        <v>7</v>
      </c>
    </row>
    <row r="148" spans="1:13" x14ac:dyDescent="0.25">
      <c r="A148" s="11"/>
      <c r="B148" s="12"/>
      <c r="C148" s="9" t="s">
        <v>150</v>
      </c>
      <c r="D148" s="9" t="s">
        <v>151</v>
      </c>
      <c r="E148" s="9" t="s">
        <v>152</v>
      </c>
      <c r="F148" s="9" t="s">
        <v>15</v>
      </c>
      <c r="G148" s="9" t="s">
        <v>1256</v>
      </c>
      <c r="H148" s="9" t="s">
        <v>154</v>
      </c>
      <c r="I148" s="3" t="s">
        <v>919</v>
      </c>
      <c r="J148" s="13" t="s">
        <v>1257</v>
      </c>
      <c r="K148" s="14" t="s">
        <v>1258</v>
      </c>
      <c r="L148" s="18">
        <f t="shared" si="9"/>
        <v>1.5937500000000049E-2</v>
      </c>
      <c r="M148">
        <f t="shared" si="10"/>
        <v>18</v>
      </c>
    </row>
    <row r="149" spans="1:13" x14ac:dyDescent="0.25">
      <c r="A149" s="11"/>
      <c r="B149" s="12"/>
      <c r="C149" s="9" t="s">
        <v>768</v>
      </c>
      <c r="D149" s="9" t="s">
        <v>769</v>
      </c>
      <c r="E149" s="9" t="s">
        <v>769</v>
      </c>
      <c r="F149" s="9" t="s">
        <v>15</v>
      </c>
      <c r="G149" s="9" t="s">
        <v>1259</v>
      </c>
      <c r="H149" s="9" t="s">
        <v>75</v>
      </c>
      <c r="I149" s="3" t="s">
        <v>919</v>
      </c>
      <c r="J149" s="13" t="s">
        <v>1260</v>
      </c>
      <c r="K149" s="14" t="s">
        <v>1261</v>
      </c>
      <c r="L149" s="18">
        <f t="shared" si="9"/>
        <v>2.2627314814814836E-2</v>
      </c>
      <c r="M149">
        <f t="shared" si="10"/>
        <v>10</v>
      </c>
    </row>
    <row r="150" spans="1:13" x14ac:dyDescent="0.25">
      <c r="A150" s="11"/>
      <c r="B150" s="12"/>
      <c r="C150" s="9" t="s">
        <v>321</v>
      </c>
      <c r="D150" s="9" t="s">
        <v>322</v>
      </c>
      <c r="E150" s="9" t="s">
        <v>322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1262</v>
      </c>
      <c r="H151" s="9" t="s">
        <v>75</v>
      </c>
      <c r="I151" s="3" t="s">
        <v>919</v>
      </c>
      <c r="J151" s="13" t="s">
        <v>1263</v>
      </c>
      <c r="K151" s="14" t="s">
        <v>1264</v>
      </c>
      <c r="L151" s="18">
        <f t="shared" si="9"/>
        <v>1.5763888888888883E-2</v>
      </c>
      <c r="M151">
        <f t="shared" si="10"/>
        <v>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1265</v>
      </c>
      <c r="H152" s="9" t="s">
        <v>75</v>
      </c>
      <c r="I152" s="3" t="s">
        <v>919</v>
      </c>
      <c r="J152" s="13" t="s">
        <v>1266</v>
      </c>
      <c r="K152" s="14" t="s">
        <v>1267</v>
      </c>
      <c r="L152" s="18">
        <f t="shared" si="9"/>
        <v>2.6643518518518539E-2</v>
      </c>
      <c r="M152">
        <f t="shared" si="10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1268</v>
      </c>
      <c r="H153" s="9" t="s">
        <v>75</v>
      </c>
      <c r="I153" s="3" t="s">
        <v>919</v>
      </c>
      <c r="J153" s="13" t="s">
        <v>1269</v>
      </c>
      <c r="K153" s="14" t="s">
        <v>1270</v>
      </c>
      <c r="L153" s="18">
        <f t="shared" si="9"/>
        <v>2.1111111111111136E-2</v>
      </c>
      <c r="M153">
        <f t="shared" si="10"/>
        <v>7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1271</v>
      </c>
      <c r="H154" s="9" t="s">
        <v>75</v>
      </c>
      <c r="I154" s="3" t="s">
        <v>919</v>
      </c>
      <c r="J154" s="13" t="s">
        <v>1272</v>
      </c>
      <c r="K154" s="14" t="s">
        <v>1273</v>
      </c>
      <c r="L154" s="18">
        <f t="shared" si="9"/>
        <v>2.6631944444444444E-2</v>
      </c>
      <c r="M154">
        <f t="shared" si="10"/>
        <v>7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1274</v>
      </c>
      <c r="H155" s="9" t="s">
        <v>75</v>
      </c>
      <c r="I155" s="3" t="s">
        <v>919</v>
      </c>
      <c r="J155" s="13" t="s">
        <v>1275</v>
      </c>
      <c r="K155" s="14" t="s">
        <v>1276</v>
      </c>
      <c r="L155" s="18">
        <f t="shared" si="9"/>
        <v>1.7488425925925921E-2</v>
      </c>
      <c r="M155">
        <f t="shared" si="10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1277</v>
      </c>
      <c r="H156" s="9" t="s">
        <v>75</v>
      </c>
      <c r="I156" s="3" t="s">
        <v>919</v>
      </c>
      <c r="J156" s="13" t="s">
        <v>1278</v>
      </c>
      <c r="K156" s="14" t="s">
        <v>1279</v>
      </c>
      <c r="L156" s="18">
        <f t="shared" si="9"/>
        <v>1.5995370370370465E-2</v>
      </c>
      <c r="M156">
        <f t="shared" si="10"/>
        <v>22</v>
      </c>
    </row>
    <row r="157" spans="1:13" x14ac:dyDescent="0.25">
      <c r="A157" s="3" t="s">
        <v>390</v>
      </c>
      <c r="B157" s="9" t="s">
        <v>391</v>
      </c>
      <c r="C157" s="9" t="s">
        <v>862</v>
      </c>
      <c r="D157" s="9" t="s">
        <v>863</v>
      </c>
      <c r="E157" s="9" t="s">
        <v>863</v>
      </c>
      <c r="F157" s="9" t="s">
        <v>394</v>
      </c>
      <c r="G157" s="9" t="s">
        <v>1280</v>
      </c>
      <c r="H157" s="9" t="s">
        <v>75</v>
      </c>
      <c r="I157" s="3" t="s">
        <v>919</v>
      </c>
      <c r="J157" s="13" t="s">
        <v>1281</v>
      </c>
      <c r="K157" s="14" t="s">
        <v>1282</v>
      </c>
      <c r="L157" s="18">
        <f t="shared" si="9"/>
        <v>3.4467592592592577E-2</v>
      </c>
      <c r="M157">
        <f t="shared" si="10"/>
        <v>4</v>
      </c>
    </row>
    <row r="158" spans="1:13" x14ac:dyDescent="0.25">
      <c r="A158" s="3" t="s">
        <v>398</v>
      </c>
      <c r="B158" s="9" t="s">
        <v>399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400</v>
      </c>
      <c r="D159" s="9" t="s">
        <v>401</v>
      </c>
      <c r="E159" s="9" t="s">
        <v>402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1283</v>
      </c>
      <c r="H160" s="9" t="s">
        <v>75</v>
      </c>
      <c r="I160" s="3" t="s">
        <v>919</v>
      </c>
      <c r="J160" s="13" t="s">
        <v>1284</v>
      </c>
      <c r="K160" s="14" t="s">
        <v>1285</v>
      </c>
      <c r="L160" s="18">
        <f t="shared" si="9"/>
        <v>1.7453703703703805E-2</v>
      </c>
      <c r="M160">
        <f t="shared" si="10"/>
        <v>15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1286</v>
      </c>
      <c r="H161" s="9" t="s">
        <v>75</v>
      </c>
      <c r="I161" s="3" t="s">
        <v>919</v>
      </c>
      <c r="J161" s="13" t="s">
        <v>1287</v>
      </c>
      <c r="K161" s="14" t="s">
        <v>1288</v>
      </c>
      <c r="L161" s="18">
        <f t="shared" si="9"/>
        <v>1.2673611111111094E-2</v>
      </c>
      <c r="M161">
        <f t="shared" si="10"/>
        <v>16</v>
      </c>
    </row>
    <row r="162" spans="1:13" x14ac:dyDescent="0.25">
      <c r="A162" s="11"/>
      <c r="B162" s="12"/>
      <c r="C162" s="9" t="s">
        <v>420</v>
      </c>
      <c r="D162" s="9" t="s">
        <v>421</v>
      </c>
      <c r="E162" s="9" t="s">
        <v>421</v>
      </c>
      <c r="F162" s="9" t="s">
        <v>15</v>
      </c>
      <c r="G162" s="9" t="s">
        <v>1289</v>
      </c>
      <c r="H162" s="9" t="s">
        <v>75</v>
      </c>
      <c r="I162" s="3" t="s">
        <v>919</v>
      </c>
      <c r="J162" s="13" t="s">
        <v>1290</v>
      </c>
      <c r="K162" s="14" t="s">
        <v>1291</v>
      </c>
      <c r="L162" s="18">
        <f t="shared" si="9"/>
        <v>2.1388888888888902E-2</v>
      </c>
      <c r="M162">
        <f t="shared" si="10"/>
        <v>4</v>
      </c>
    </row>
    <row r="163" spans="1:13" x14ac:dyDescent="0.25">
      <c r="A163" s="11"/>
      <c r="B163" s="12"/>
      <c r="C163" s="9" t="s">
        <v>1292</v>
      </c>
      <c r="D163" s="9" t="s">
        <v>1293</v>
      </c>
      <c r="E163" s="9" t="s">
        <v>1294</v>
      </c>
      <c r="F163" s="9" t="s">
        <v>15</v>
      </c>
      <c r="G163" s="9" t="s">
        <v>1295</v>
      </c>
      <c r="H163" s="9" t="s">
        <v>75</v>
      </c>
      <c r="I163" s="3" t="s">
        <v>919</v>
      </c>
      <c r="J163" s="13" t="s">
        <v>1296</v>
      </c>
      <c r="K163" s="14" t="s">
        <v>1297</v>
      </c>
      <c r="L163" s="18">
        <f t="shared" si="9"/>
        <v>2.6782407407407394E-2</v>
      </c>
      <c r="M163">
        <f t="shared" si="10"/>
        <v>5</v>
      </c>
    </row>
    <row r="164" spans="1:13" x14ac:dyDescent="0.25">
      <c r="A164" s="11"/>
      <c r="B164" s="12"/>
      <c r="C164" s="9" t="s">
        <v>1298</v>
      </c>
      <c r="D164" s="9" t="s">
        <v>1299</v>
      </c>
      <c r="E164" s="9" t="s">
        <v>1300</v>
      </c>
      <c r="F164" s="9" t="s">
        <v>15</v>
      </c>
      <c r="G164" s="9" t="s">
        <v>1301</v>
      </c>
      <c r="H164" s="9" t="s">
        <v>75</v>
      </c>
      <c r="I164" s="3" t="s">
        <v>919</v>
      </c>
      <c r="J164" s="13" t="s">
        <v>1302</v>
      </c>
      <c r="K164" s="14" t="s">
        <v>1303</v>
      </c>
      <c r="L164" s="18">
        <f t="shared" si="9"/>
        <v>2.835648148148151E-2</v>
      </c>
      <c r="M164">
        <f t="shared" si="10"/>
        <v>7</v>
      </c>
    </row>
    <row r="165" spans="1:13" x14ac:dyDescent="0.25">
      <c r="A165" s="11"/>
      <c r="B165" s="12"/>
      <c r="C165" s="9" t="s">
        <v>412</v>
      </c>
      <c r="D165" s="9" t="s">
        <v>413</v>
      </c>
      <c r="E165" s="9" t="s">
        <v>414</v>
      </c>
      <c r="F165" s="9" t="s">
        <v>15</v>
      </c>
      <c r="G165" s="9" t="s">
        <v>1304</v>
      </c>
      <c r="H165" s="9" t="s">
        <v>75</v>
      </c>
      <c r="I165" s="3" t="s">
        <v>919</v>
      </c>
      <c r="J165" s="13" t="s">
        <v>1305</v>
      </c>
      <c r="K165" s="14" t="s">
        <v>1306</v>
      </c>
      <c r="L165" s="18">
        <f t="shared" si="9"/>
        <v>2.4131944444444553E-2</v>
      </c>
      <c r="M165">
        <f t="shared" si="10"/>
        <v>16</v>
      </c>
    </row>
    <row r="166" spans="1:13" x14ac:dyDescent="0.25">
      <c r="A166" s="11"/>
      <c r="B166" s="12"/>
      <c r="C166" s="9" t="s">
        <v>437</v>
      </c>
      <c r="D166" s="9" t="s">
        <v>438</v>
      </c>
      <c r="E166" s="9" t="s">
        <v>439</v>
      </c>
      <c r="F166" s="9" t="s">
        <v>15</v>
      </c>
      <c r="G166" s="9" t="s">
        <v>1307</v>
      </c>
      <c r="H166" s="9" t="s">
        <v>75</v>
      </c>
      <c r="I166" s="3" t="s">
        <v>919</v>
      </c>
      <c r="J166" s="13" t="s">
        <v>1308</v>
      </c>
      <c r="K166" s="14" t="s">
        <v>1309</v>
      </c>
      <c r="L166" s="18">
        <f t="shared" si="9"/>
        <v>1.9432870370370448E-2</v>
      </c>
      <c r="M166">
        <f t="shared" si="10"/>
        <v>13</v>
      </c>
    </row>
    <row r="167" spans="1:13" x14ac:dyDescent="0.25">
      <c r="A167" s="3" t="s">
        <v>418</v>
      </c>
      <c r="B167" s="9" t="s">
        <v>419</v>
      </c>
      <c r="C167" s="10" t="s">
        <v>12</v>
      </c>
      <c r="D167" s="5"/>
      <c r="E167" s="5"/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9" t="s">
        <v>420</v>
      </c>
      <c r="D168" s="9" t="s">
        <v>421</v>
      </c>
      <c r="E168" s="9" t="s">
        <v>421</v>
      </c>
      <c r="F168" s="9" t="s">
        <v>15</v>
      </c>
      <c r="G168" s="9" t="s">
        <v>1310</v>
      </c>
      <c r="H168" s="9" t="s">
        <v>17</v>
      </c>
      <c r="I168" s="3" t="s">
        <v>919</v>
      </c>
      <c r="J168" s="13" t="s">
        <v>1311</v>
      </c>
      <c r="K168" s="14" t="s">
        <v>1312</v>
      </c>
      <c r="L168" s="18">
        <f t="shared" si="9"/>
        <v>1.8495370370370301E-2</v>
      </c>
      <c r="M168">
        <f t="shared" si="10"/>
        <v>16</v>
      </c>
    </row>
    <row r="169" spans="1:13" x14ac:dyDescent="0.25">
      <c r="A169" s="11"/>
      <c r="B169" s="12"/>
      <c r="C169" s="9" t="s">
        <v>888</v>
      </c>
      <c r="D169" s="9" t="s">
        <v>889</v>
      </c>
      <c r="E169" s="9" t="s">
        <v>890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1313</v>
      </c>
      <c r="H170" s="9" t="s">
        <v>17</v>
      </c>
      <c r="I170" s="3" t="s">
        <v>919</v>
      </c>
      <c r="J170" s="13" t="s">
        <v>1314</v>
      </c>
      <c r="K170" s="14" t="s">
        <v>1315</v>
      </c>
      <c r="L170" s="18">
        <f t="shared" si="9"/>
        <v>2.3287037037037023E-2</v>
      </c>
      <c r="M170">
        <f t="shared" si="10"/>
        <v>5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1316</v>
      </c>
      <c r="H171" s="9" t="s">
        <v>17</v>
      </c>
      <c r="I171" s="3" t="s">
        <v>919</v>
      </c>
      <c r="J171" s="13" t="s">
        <v>1317</v>
      </c>
      <c r="K171" s="14" t="s">
        <v>1318</v>
      </c>
      <c r="L171" s="18">
        <f t="shared" si="9"/>
        <v>1.8587962962962973E-2</v>
      </c>
      <c r="M171">
        <f t="shared" si="10"/>
        <v>5</v>
      </c>
    </row>
    <row r="172" spans="1:13" x14ac:dyDescent="0.25">
      <c r="A172" s="11"/>
      <c r="B172" s="12"/>
      <c r="C172" s="9" t="s">
        <v>437</v>
      </c>
      <c r="D172" s="9" t="s">
        <v>438</v>
      </c>
      <c r="E172" s="9" t="s">
        <v>439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1319</v>
      </c>
      <c r="H173" s="9" t="s">
        <v>17</v>
      </c>
      <c r="I173" s="3" t="s">
        <v>919</v>
      </c>
      <c r="J173" s="13" t="s">
        <v>1320</v>
      </c>
      <c r="K173" s="14" t="s">
        <v>1321</v>
      </c>
      <c r="L173" s="18">
        <f t="shared" si="9"/>
        <v>3.3263888888888871E-2</v>
      </c>
      <c r="M173">
        <f t="shared" si="10"/>
        <v>9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1322</v>
      </c>
      <c r="H174" s="9" t="s">
        <v>17</v>
      </c>
      <c r="I174" s="3" t="s">
        <v>919</v>
      </c>
      <c r="J174" s="13" t="s">
        <v>1323</v>
      </c>
      <c r="K174" s="14" t="s">
        <v>1324</v>
      </c>
      <c r="L174" s="18">
        <f t="shared" si="9"/>
        <v>2.6226851851851807E-2</v>
      </c>
      <c r="M174">
        <f t="shared" si="10"/>
        <v>10</v>
      </c>
    </row>
    <row r="175" spans="1:13" x14ac:dyDescent="0.25">
      <c r="A175" s="11"/>
      <c r="B175" s="11"/>
      <c r="C175" s="11"/>
      <c r="D175" s="11"/>
      <c r="E175" s="11"/>
      <c r="F175" s="11"/>
      <c r="G175" s="3" t="s">
        <v>1325</v>
      </c>
      <c r="H175" s="3" t="s">
        <v>17</v>
      </c>
      <c r="I175" s="3" t="s">
        <v>919</v>
      </c>
      <c r="J175" s="15" t="s">
        <v>1326</v>
      </c>
      <c r="K175" s="16" t="s">
        <v>1327</v>
      </c>
      <c r="L175" s="18">
        <f t="shared" si="9"/>
        <v>1.9884259259259185E-2</v>
      </c>
      <c r="M175">
        <f t="shared" si="10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opLeftCell="J1" workbookViewId="0">
      <selection activeCell="S32" sqref="S3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5.583333333333333</v>
      </c>
      <c r="R2" s="19">
        <f>AVERAGEIF(M:M,O2,L:L)</f>
        <v>1.0636574074074076E-2</v>
      </c>
      <c r="S2" s="18">
        <f>AVERAGEIF($R$2:$R$25, "&lt;&gt; 0")</f>
        <v>1.9733515101042275E-2</v>
      </c>
    </row>
    <row r="3" spans="1:19" x14ac:dyDescent="0.25">
      <c r="A3" s="3" t="s">
        <v>340</v>
      </c>
      <c r="B3" s="9" t="s">
        <v>341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5.583333333333333</v>
      </c>
      <c r="R3" s="19">
        <f t="shared" ref="R3:R25" si="1">AVERAGEIF(M:M,O3,L:L)</f>
        <v>9.6296296296296199E-3</v>
      </c>
      <c r="S3" s="18">
        <f t="shared" ref="S3:S25" si="2">AVERAGEIF($R$2:$R$25, "&lt;&gt; 0")</f>
        <v>1.9733515101042275E-2</v>
      </c>
    </row>
    <row r="4" spans="1:19" x14ac:dyDescent="0.25">
      <c r="A4" s="11"/>
      <c r="B4" s="12"/>
      <c r="C4" s="9" t="s">
        <v>25</v>
      </c>
      <c r="D4" s="9" t="s">
        <v>26</v>
      </c>
      <c r="E4" s="9" t="s">
        <v>26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5.583333333333333</v>
      </c>
      <c r="R4" s="19">
        <f t="shared" si="1"/>
        <v>1.3483796296296285E-2</v>
      </c>
      <c r="S4" s="18">
        <f t="shared" si="2"/>
        <v>1.9733515101042275E-2</v>
      </c>
    </row>
    <row r="5" spans="1:19" x14ac:dyDescent="0.25">
      <c r="A5" s="11"/>
      <c r="B5" s="12"/>
      <c r="C5" s="12"/>
      <c r="D5" s="12"/>
      <c r="E5" s="12"/>
      <c r="F5" s="12"/>
      <c r="G5" s="9" t="s">
        <v>1328</v>
      </c>
      <c r="H5" s="9" t="s">
        <v>17</v>
      </c>
      <c r="I5" s="3" t="s">
        <v>1329</v>
      </c>
      <c r="J5" s="13" t="s">
        <v>1330</v>
      </c>
      <c r="K5" s="14" t="s">
        <v>1331</v>
      </c>
      <c r="L5" s="18">
        <f t="shared" ref="L5:L65" si="3">K5-J5</f>
        <v>1.9976851851851829E-2</v>
      </c>
      <c r="M5">
        <f t="shared" ref="M5:M65" si="4">HOUR(J5)</f>
        <v>6</v>
      </c>
      <c r="O5">
        <v>3</v>
      </c>
      <c r="P5">
        <f>COUNTIF(M:M,"3")</f>
        <v>4</v>
      </c>
      <c r="Q5">
        <f t="shared" si="0"/>
        <v>5.583333333333333</v>
      </c>
      <c r="R5" s="19">
        <f t="shared" si="1"/>
        <v>1.8156828703703685E-2</v>
      </c>
      <c r="S5" s="18">
        <f t="shared" si="2"/>
        <v>1.9733515101042275E-2</v>
      </c>
    </row>
    <row r="6" spans="1:19" x14ac:dyDescent="0.25">
      <c r="A6" s="11"/>
      <c r="B6" s="12"/>
      <c r="C6" s="12"/>
      <c r="D6" s="12"/>
      <c r="E6" s="12"/>
      <c r="F6" s="12"/>
      <c r="G6" s="9" t="s">
        <v>1332</v>
      </c>
      <c r="H6" s="9" t="s">
        <v>17</v>
      </c>
      <c r="I6" s="3" t="s">
        <v>1329</v>
      </c>
      <c r="J6" s="13" t="s">
        <v>1333</v>
      </c>
      <c r="K6" s="14" t="s">
        <v>1334</v>
      </c>
      <c r="L6" s="18">
        <f t="shared" si="3"/>
        <v>3.5034722222222259E-2</v>
      </c>
      <c r="M6">
        <f t="shared" si="4"/>
        <v>13</v>
      </c>
      <c r="O6">
        <v>4</v>
      </c>
      <c r="P6">
        <f>COUNTIF(M:M,"4")</f>
        <v>8</v>
      </c>
      <c r="Q6">
        <f t="shared" si="0"/>
        <v>5.583333333333333</v>
      </c>
      <c r="R6" s="19">
        <f t="shared" si="1"/>
        <v>1.8051215277777779E-2</v>
      </c>
      <c r="S6" s="18">
        <f t="shared" si="2"/>
        <v>1.9733515101042275E-2</v>
      </c>
    </row>
    <row r="7" spans="1:19" x14ac:dyDescent="0.25">
      <c r="A7" s="11"/>
      <c r="B7" s="12"/>
      <c r="C7" s="12"/>
      <c r="D7" s="12"/>
      <c r="E7" s="12"/>
      <c r="F7" s="12"/>
      <c r="G7" s="9" t="s">
        <v>1335</v>
      </c>
      <c r="H7" s="9" t="s">
        <v>17</v>
      </c>
      <c r="I7" s="3" t="s">
        <v>1329</v>
      </c>
      <c r="J7" s="13" t="s">
        <v>1336</v>
      </c>
      <c r="K7" s="14" t="s">
        <v>1337</v>
      </c>
      <c r="L7" s="18">
        <f t="shared" si="3"/>
        <v>4.4502314814814814E-2</v>
      </c>
      <c r="M7">
        <f t="shared" si="4"/>
        <v>15</v>
      </c>
      <c r="O7">
        <v>5</v>
      </c>
      <c r="P7">
        <f>COUNTIF(M:M,"5")</f>
        <v>8</v>
      </c>
      <c r="Q7">
        <f t="shared" si="0"/>
        <v>5.583333333333333</v>
      </c>
      <c r="R7" s="19">
        <f t="shared" si="1"/>
        <v>2.2160011574074077E-2</v>
      </c>
      <c r="S7" s="18">
        <f t="shared" si="2"/>
        <v>1.9733515101042275E-2</v>
      </c>
    </row>
    <row r="8" spans="1:19" x14ac:dyDescent="0.25">
      <c r="A8" s="11"/>
      <c r="B8" s="12"/>
      <c r="C8" s="9" t="s">
        <v>46</v>
      </c>
      <c r="D8" s="9" t="s">
        <v>47</v>
      </c>
      <c r="E8" s="9" t="s">
        <v>47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5.583333333333333</v>
      </c>
      <c r="R8" s="19">
        <f t="shared" si="1"/>
        <v>1.5282407407407394E-2</v>
      </c>
      <c r="S8" s="18">
        <f t="shared" si="2"/>
        <v>1.9733515101042275E-2</v>
      </c>
    </row>
    <row r="9" spans="1:19" x14ac:dyDescent="0.25">
      <c r="A9" s="11"/>
      <c r="B9" s="12"/>
      <c r="C9" s="12"/>
      <c r="D9" s="12"/>
      <c r="E9" s="12"/>
      <c r="F9" s="12"/>
      <c r="G9" s="9" t="s">
        <v>1338</v>
      </c>
      <c r="H9" s="9" t="s">
        <v>17</v>
      </c>
      <c r="I9" s="3" t="s">
        <v>1329</v>
      </c>
      <c r="J9" s="13" t="s">
        <v>1339</v>
      </c>
      <c r="K9" s="14" t="s">
        <v>1340</v>
      </c>
      <c r="L9" s="18">
        <f t="shared" si="3"/>
        <v>1.3483796296296285E-2</v>
      </c>
      <c r="M9">
        <f t="shared" si="4"/>
        <v>2</v>
      </c>
      <c r="O9">
        <v>7</v>
      </c>
      <c r="P9">
        <f>COUNTIF(M:M,"7")</f>
        <v>13</v>
      </c>
      <c r="Q9">
        <f t="shared" si="0"/>
        <v>5.583333333333333</v>
      </c>
      <c r="R9" s="19">
        <f t="shared" si="1"/>
        <v>1.9676816239316237E-2</v>
      </c>
      <c r="S9" s="18">
        <f t="shared" si="2"/>
        <v>1.9733515101042275E-2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1341</v>
      </c>
      <c r="H10" s="9" t="s">
        <v>17</v>
      </c>
      <c r="I10" s="3" t="s">
        <v>1329</v>
      </c>
      <c r="J10" s="13" t="s">
        <v>1342</v>
      </c>
      <c r="K10" s="14" t="s">
        <v>1343</v>
      </c>
      <c r="L10" s="18">
        <f t="shared" si="3"/>
        <v>2.2141203703703732E-2</v>
      </c>
      <c r="M10">
        <f t="shared" si="4"/>
        <v>4</v>
      </c>
      <c r="O10">
        <v>8</v>
      </c>
      <c r="P10">
        <f>COUNTIF(M:M,"8")</f>
        <v>7</v>
      </c>
      <c r="Q10">
        <f t="shared" si="0"/>
        <v>5.583333333333333</v>
      </c>
      <c r="R10" s="19">
        <f t="shared" si="1"/>
        <v>2.4327050264550239E-2</v>
      </c>
      <c r="S10" s="18">
        <f t="shared" si="2"/>
        <v>1.9733515101042275E-2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1344</v>
      </c>
      <c r="H11" s="9" t="s">
        <v>17</v>
      </c>
      <c r="I11" s="3" t="s">
        <v>1329</v>
      </c>
      <c r="J11" s="13" t="s">
        <v>1345</v>
      </c>
      <c r="K11" s="14" t="s">
        <v>1346</v>
      </c>
      <c r="L11" s="18">
        <f t="shared" si="3"/>
        <v>2.4108796296296281E-2</v>
      </c>
      <c r="M11">
        <f t="shared" si="4"/>
        <v>5</v>
      </c>
      <c r="O11">
        <v>9</v>
      </c>
      <c r="P11">
        <f>COUNTIF(M:M,"9")</f>
        <v>14</v>
      </c>
      <c r="Q11">
        <f t="shared" si="0"/>
        <v>5.583333333333333</v>
      </c>
      <c r="R11" s="19">
        <f t="shared" si="1"/>
        <v>2.0524140211640226E-2</v>
      </c>
      <c r="S11" s="18">
        <f t="shared" si="2"/>
        <v>1.9733515101042275E-2</v>
      </c>
    </row>
    <row r="12" spans="1:19" x14ac:dyDescent="0.25">
      <c r="A12" s="11"/>
      <c r="B12" s="12"/>
      <c r="C12" s="9" t="s">
        <v>55</v>
      </c>
      <c r="D12" s="9" t="s">
        <v>56</v>
      </c>
      <c r="E12" s="9" t="s">
        <v>56</v>
      </c>
      <c r="F12" s="9" t="s">
        <v>15</v>
      </c>
      <c r="G12" s="9" t="s">
        <v>1347</v>
      </c>
      <c r="H12" s="9" t="s">
        <v>17</v>
      </c>
      <c r="I12" s="3" t="s">
        <v>1329</v>
      </c>
      <c r="J12" s="13" t="s">
        <v>1348</v>
      </c>
      <c r="K12" s="14" t="s">
        <v>1349</v>
      </c>
      <c r="L12" s="18">
        <f t="shared" si="3"/>
        <v>3.5428240740740802E-2</v>
      </c>
      <c r="M12">
        <f t="shared" si="4"/>
        <v>15</v>
      </c>
      <c r="O12">
        <v>10</v>
      </c>
      <c r="P12">
        <f>COUNTIF(M:M,"10")</f>
        <v>10</v>
      </c>
      <c r="Q12">
        <f t="shared" si="0"/>
        <v>5.583333333333333</v>
      </c>
      <c r="R12" s="19">
        <f t="shared" si="1"/>
        <v>3.2934027777777777E-2</v>
      </c>
      <c r="S12" s="18">
        <f t="shared" si="2"/>
        <v>1.9733515101042275E-2</v>
      </c>
    </row>
    <row r="13" spans="1:19" x14ac:dyDescent="0.25">
      <c r="A13" s="11"/>
      <c r="B13" s="12"/>
      <c r="C13" s="9" t="s">
        <v>60</v>
      </c>
      <c r="D13" s="9" t="s">
        <v>61</v>
      </c>
      <c r="E13" s="9" t="s">
        <v>61</v>
      </c>
      <c r="F13" s="9" t="s">
        <v>15</v>
      </c>
      <c r="G13" s="9" t="s">
        <v>1350</v>
      </c>
      <c r="H13" s="9" t="s">
        <v>22</v>
      </c>
      <c r="I13" s="3" t="s">
        <v>1329</v>
      </c>
      <c r="J13" s="13" t="s">
        <v>1351</v>
      </c>
      <c r="K13" s="14" t="s">
        <v>1352</v>
      </c>
      <c r="L13" s="18">
        <f t="shared" si="3"/>
        <v>1.5821759259259216E-2</v>
      </c>
      <c r="M13">
        <f t="shared" si="4"/>
        <v>18</v>
      </c>
      <c r="O13">
        <v>11</v>
      </c>
      <c r="P13">
        <f>COUNTIF(M:M,"11")</f>
        <v>9</v>
      </c>
      <c r="Q13">
        <f t="shared" si="0"/>
        <v>5.583333333333333</v>
      </c>
      <c r="R13" s="19">
        <f t="shared" si="1"/>
        <v>2.05864197530864E-2</v>
      </c>
      <c r="S13" s="18">
        <f t="shared" si="2"/>
        <v>1.9733515101042275E-2</v>
      </c>
    </row>
    <row r="14" spans="1:19" x14ac:dyDescent="0.25">
      <c r="A14" s="11"/>
      <c r="B14" s="12"/>
      <c r="C14" s="9" t="s">
        <v>65</v>
      </c>
      <c r="D14" s="9" t="s">
        <v>66</v>
      </c>
      <c r="E14" s="9" t="s">
        <v>66</v>
      </c>
      <c r="F14" s="9" t="s">
        <v>15</v>
      </c>
      <c r="G14" s="9" t="s">
        <v>1353</v>
      </c>
      <c r="H14" s="9" t="s">
        <v>17</v>
      </c>
      <c r="I14" s="3" t="s">
        <v>1329</v>
      </c>
      <c r="J14" s="13" t="s">
        <v>1354</v>
      </c>
      <c r="K14" s="14" t="s">
        <v>1355</v>
      </c>
      <c r="L14" s="18">
        <f t="shared" si="3"/>
        <v>2.2395833333333365E-2</v>
      </c>
      <c r="M14">
        <f t="shared" si="4"/>
        <v>4</v>
      </c>
      <c r="O14">
        <v>12</v>
      </c>
      <c r="P14">
        <f>COUNTIF(M:M,"12")</f>
        <v>8</v>
      </c>
      <c r="Q14">
        <f t="shared" si="0"/>
        <v>5.583333333333333</v>
      </c>
      <c r="R14" s="19">
        <f t="shared" si="1"/>
        <v>2.5998263888888887E-2</v>
      </c>
      <c r="S14" s="18">
        <f t="shared" si="2"/>
        <v>1.9733515101042275E-2</v>
      </c>
    </row>
    <row r="15" spans="1:19" x14ac:dyDescent="0.25">
      <c r="A15" s="11"/>
      <c r="B15" s="12"/>
      <c r="C15" s="9" t="s">
        <v>150</v>
      </c>
      <c r="D15" s="9" t="s">
        <v>151</v>
      </c>
      <c r="E15" s="10" t="s">
        <v>12</v>
      </c>
      <c r="F15" s="5"/>
      <c r="G15" s="5"/>
      <c r="H15" s="5"/>
      <c r="I15" s="6"/>
      <c r="J15" s="7"/>
      <c r="K15" s="8"/>
      <c r="O15">
        <v>13</v>
      </c>
      <c r="P15">
        <f>COUNTIF(M:M,"13")</f>
        <v>14</v>
      </c>
      <c r="Q15">
        <f t="shared" si="0"/>
        <v>5.583333333333333</v>
      </c>
      <c r="R15" s="19">
        <f t="shared" si="1"/>
        <v>3.3096064814814814E-2</v>
      </c>
      <c r="S15" s="18">
        <f t="shared" si="2"/>
        <v>1.9733515101042275E-2</v>
      </c>
    </row>
    <row r="16" spans="1:19" x14ac:dyDescent="0.25">
      <c r="A16" s="11"/>
      <c r="B16" s="12"/>
      <c r="C16" s="12"/>
      <c r="D16" s="12"/>
      <c r="E16" s="9" t="s">
        <v>152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5.583333333333333</v>
      </c>
      <c r="R16" s="19">
        <f t="shared" si="1"/>
        <v>2.4890873015873005E-2</v>
      </c>
      <c r="S16" s="18">
        <f t="shared" si="2"/>
        <v>1.9733515101042275E-2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1356</v>
      </c>
      <c r="H17" s="9" t="s">
        <v>17</v>
      </c>
      <c r="I17" s="3" t="s">
        <v>1329</v>
      </c>
      <c r="J17" s="13" t="s">
        <v>1357</v>
      </c>
      <c r="K17" s="14" t="s">
        <v>1358</v>
      </c>
      <c r="L17" s="18">
        <f t="shared" si="3"/>
        <v>2.2870370370370402E-2</v>
      </c>
      <c r="M17">
        <f t="shared" si="4"/>
        <v>5</v>
      </c>
      <c r="O17">
        <v>15</v>
      </c>
      <c r="P17">
        <f>COUNTIF(M:M,"15")</f>
        <v>6</v>
      </c>
      <c r="Q17">
        <f t="shared" si="0"/>
        <v>5.583333333333333</v>
      </c>
      <c r="R17" s="19">
        <f t="shared" si="1"/>
        <v>2.9766589506172874E-2</v>
      </c>
      <c r="S17" s="18">
        <f t="shared" si="2"/>
        <v>1.9733515101042275E-2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1359</v>
      </c>
      <c r="H18" s="9" t="s">
        <v>22</v>
      </c>
      <c r="I18" s="3" t="s">
        <v>1329</v>
      </c>
      <c r="J18" s="13" t="s">
        <v>1360</v>
      </c>
      <c r="K18" s="14" t="s">
        <v>1361</v>
      </c>
      <c r="L18" s="18">
        <f t="shared" si="3"/>
        <v>2.241898148148147E-2</v>
      </c>
      <c r="M18">
        <f t="shared" si="4"/>
        <v>15</v>
      </c>
      <c r="O18">
        <v>16</v>
      </c>
      <c r="P18">
        <f>COUNTIF(M:M,"16")</f>
        <v>3</v>
      </c>
      <c r="Q18">
        <f t="shared" si="0"/>
        <v>5.583333333333333</v>
      </c>
      <c r="R18" s="19">
        <f t="shared" si="1"/>
        <v>1.822916666666663E-2</v>
      </c>
      <c r="S18" s="18">
        <f t="shared" si="2"/>
        <v>1.9733515101042275E-2</v>
      </c>
    </row>
    <row r="19" spans="1:19" x14ac:dyDescent="0.25">
      <c r="A19" s="11"/>
      <c r="B19" s="12"/>
      <c r="C19" s="12"/>
      <c r="D19" s="12"/>
      <c r="E19" s="9" t="s">
        <v>151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5.583333333333333</v>
      </c>
      <c r="R19" s="19">
        <f t="shared" si="1"/>
        <v>1.6319444444444515E-2</v>
      </c>
      <c r="S19" s="18">
        <f t="shared" si="2"/>
        <v>1.9733515101042275E-2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1362</v>
      </c>
      <c r="H20" s="9" t="s">
        <v>17</v>
      </c>
      <c r="I20" s="3" t="s">
        <v>1329</v>
      </c>
      <c r="J20" s="13" t="s">
        <v>1363</v>
      </c>
      <c r="K20" s="14" t="s">
        <v>1364</v>
      </c>
      <c r="L20" s="18">
        <f t="shared" si="3"/>
        <v>1.7245370370370439E-2</v>
      </c>
      <c r="M20">
        <f t="shared" si="4"/>
        <v>9</v>
      </c>
      <c r="O20">
        <v>18</v>
      </c>
      <c r="P20">
        <f>COUNTIF(M:M,"18")</f>
        <v>1</v>
      </c>
      <c r="Q20">
        <f t="shared" si="0"/>
        <v>5.583333333333333</v>
      </c>
      <c r="R20" s="19">
        <f t="shared" si="1"/>
        <v>1.5821759259259216E-2</v>
      </c>
      <c r="S20" s="18">
        <f t="shared" si="2"/>
        <v>1.9733515101042275E-2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1365</v>
      </c>
      <c r="H21" s="9" t="s">
        <v>17</v>
      </c>
      <c r="I21" s="3" t="s">
        <v>1329</v>
      </c>
      <c r="J21" s="13" t="s">
        <v>1366</v>
      </c>
      <c r="K21" s="14" t="s">
        <v>1367</v>
      </c>
      <c r="L21" s="18">
        <f t="shared" si="3"/>
        <v>4.9895833333333361E-2</v>
      </c>
      <c r="M21">
        <f t="shared" si="4"/>
        <v>13</v>
      </c>
      <c r="O21">
        <v>19</v>
      </c>
      <c r="P21">
        <f>COUNTIF(M:M,"19")</f>
        <v>3</v>
      </c>
      <c r="Q21">
        <f t="shared" si="0"/>
        <v>5.583333333333333</v>
      </c>
      <c r="R21" s="19">
        <f t="shared" si="1"/>
        <v>1.7951388888888919E-2</v>
      </c>
      <c r="S21" s="18">
        <f t="shared" si="2"/>
        <v>1.9733515101042275E-2</v>
      </c>
    </row>
    <row r="22" spans="1:19" x14ac:dyDescent="0.25">
      <c r="A22" s="3" t="s">
        <v>10</v>
      </c>
      <c r="B22" s="9" t="s">
        <v>11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5.583333333333333</v>
      </c>
      <c r="R22" s="19">
        <f t="shared" si="1"/>
        <v>1.3877314814814801E-2</v>
      </c>
      <c r="S22" s="18">
        <f t="shared" si="2"/>
        <v>1.9733515101042275E-2</v>
      </c>
    </row>
    <row r="23" spans="1:19" x14ac:dyDescent="0.25">
      <c r="A23" s="11"/>
      <c r="B23" s="12"/>
      <c r="C23" s="9" t="s">
        <v>446</v>
      </c>
      <c r="D23" s="9" t="s">
        <v>447</v>
      </c>
      <c r="E23" s="9" t="s">
        <v>447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5.583333333333333</v>
      </c>
      <c r="R23" s="19">
        <v>0</v>
      </c>
      <c r="S23" s="18">
        <f t="shared" si="2"/>
        <v>1.9733515101042275E-2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1368</v>
      </c>
      <c r="H24" s="9" t="s">
        <v>17</v>
      </c>
      <c r="I24" s="3" t="s">
        <v>1329</v>
      </c>
      <c r="J24" s="13" t="s">
        <v>1369</v>
      </c>
      <c r="K24" s="14" t="s">
        <v>1370</v>
      </c>
      <c r="L24" s="18">
        <f t="shared" si="3"/>
        <v>2.5497685185185137E-2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5.583333333333333</v>
      </c>
      <c r="R24" s="19">
        <f t="shared" si="1"/>
        <v>1.6597222222222208E-2</v>
      </c>
      <c r="S24" s="18">
        <f t="shared" si="2"/>
        <v>1.9733515101042275E-2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1371</v>
      </c>
      <c r="H25" s="9" t="s">
        <v>17</v>
      </c>
      <c r="I25" s="3" t="s">
        <v>1329</v>
      </c>
      <c r="J25" s="13" t="s">
        <v>1372</v>
      </c>
      <c r="K25" s="14" t="s">
        <v>1373</v>
      </c>
      <c r="L25" s="18">
        <f t="shared" si="3"/>
        <v>1.9212962962962932E-2</v>
      </c>
      <c r="M25">
        <f t="shared" si="4"/>
        <v>11</v>
      </c>
      <c r="O25">
        <v>23</v>
      </c>
      <c r="P25">
        <f>COUNTIF(M:M,"23")</f>
        <v>2</v>
      </c>
      <c r="Q25">
        <f t="shared" si="0"/>
        <v>5.583333333333333</v>
      </c>
      <c r="R25" s="19">
        <f t="shared" si="1"/>
        <v>1.5873842592592668E-2</v>
      </c>
      <c r="S25" s="18">
        <f t="shared" si="2"/>
        <v>1.9733515101042275E-2</v>
      </c>
    </row>
    <row r="26" spans="1:19" x14ac:dyDescent="0.25">
      <c r="A26" s="11"/>
      <c r="B26" s="12"/>
      <c r="C26" s="9" t="s">
        <v>452</v>
      </c>
      <c r="D26" s="9" t="s">
        <v>453</v>
      </c>
      <c r="E26" s="9" t="s">
        <v>453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1374</v>
      </c>
      <c r="H27" s="9" t="s">
        <v>22</v>
      </c>
      <c r="I27" s="3" t="s">
        <v>1329</v>
      </c>
      <c r="J27" s="13" t="s">
        <v>1375</v>
      </c>
      <c r="K27" s="14" t="s">
        <v>1376</v>
      </c>
      <c r="L27" s="18">
        <f t="shared" si="3"/>
        <v>2.7349537037037075E-2</v>
      </c>
      <c r="M27">
        <f t="shared" si="4"/>
        <v>7</v>
      </c>
    </row>
    <row r="28" spans="1:19" x14ac:dyDescent="0.25">
      <c r="A28" s="11"/>
      <c r="B28" s="12"/>
      <c r="C28" s="12"/>
      <c r="D28" s="12"/>
      <c r="E28" s="12"/>
      <c r="F28" s="12"/>
      <c r="G28" s="9" t="s">
        <v>1377</v>
      </c>
      <c r="H28" s="9" t="s">
        <v>22</v>
      </c>
      <c r="I28" s="3" t="s">
        <v>1329</v>
      </c>
      <c r="J28" s="13" t="s">
        <v>1378</v>
      </c>
      <c r="K28" s="14" t="s">
        <v>1379</v>
      </c>
      <c r="L28" s="18">
        <f t="shared" si="3"/>
        <v>1.9745370370370441E-2</v>
      </c>
      <c r="M28">
        <f t="shared" si="4"/>
        <v>11</v>
      </c>
      <c r="O28" s="13" t="s">
        <v>1488</v>
      </c>
      <c r="P28" s="14" t="s">
        <v>1489</v>
      </c>
      <c r="Q28" s="18">
        <f t="shared" ref="Q28" si="5">P28-O28</f>
        <v>1.0636574074074076E-2</v>
      </c>
      <c r="R28">
        <v>0</v>
      </c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1380</v>
      </c>
      <c r="H30" s="9" t="s">
        <v>17</v>
      </c>
      <c r="I30" s="3" t="s">
        <v>1329</v>
      </c>
      <c r="J30" s="13" t="s">
        <v>1381</v>
      </c>
      <c r="K30" s="14" t="s">
        <v>1382</v>
      </c>
      <c r="L30" s="18">
        <f t="shared" si="3"/>
        <v>3.1874999999999931E-2</v>
      </c>
      <c r="M30">
        <f t="shared" si="4"/>
        <v>8</v>
      </c>
      <c r="O30" s="13" t="s">
        <v>1462</v>
      </c>
      <c r="P30" s="17" t="s">
        <v>2082</v>
      </c>
      <c r="Q30" s="18">
        <f t="shared" ref="Q30:Q31" si="6">P30-O30</f>
        <v>1.534722222222229E-2</v>
      </c>
      <c r="R30">
        <f t="shared" ref="R30:R31" si="7">HOUR(O30)</f>
        <v>23</v>
      </c>
    </row>
    <row r="31" spans="1:19" x14ac:dyDescent="0.25">
      <c r="A31" s="11"/>
      <c r="B31" s="12"/>
      <c r="C31" s="12"/>
      <c r="D31" s="12"/>
      <c r="E31" s="12"/>
      <c r="F31" s="12"/>
      <c r="G31" s="9" t="s">
        <v>1383</v>
      </c>
      <c r="H31" s="9" t="s">
        <v>17</v>
      </c>
      <c r="I31" s="3" t="s">
        <v>1329</v>
      </c>
      <c r="J31" s="13" t="s">
        <v>1384</v>
      </c>
      <c r="K31" s="14" t="s">
        <v>1385</v>
      </c>
      <c r="L31" s="18">
        <f t="shared" si="3"/>
        <v>1.6134259259259265E-2</v>
      </c>
      <c r="M31">
        <f t="shared" si="4"/>
        <v>11</v>
      </c>
      <c r="O31" s="13" t="s">
        <v>1655</v>
      </c>
      <c r="P31" s="14" t="s">
        <v>1656</v>
      </c>
      <c r="Q31" s="18">
        <f t="shared" si="6"/>
        <v>1.6400462962963047E-2</v>
      </c>
      <c r="R31">
        <f t="shared" si="7"/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1386</v>
      </c>
      <c r="H32" s="9" t="s">
        <v>17</v>
      </c>
      <c r="I32" s="3" t="s">
        <v>1329</v>
      </c>
      <c r="J32" s="13" t="s">
        <v>1387</v>
      </c>
      <c r="K32" s="14" t="s">
        <v>1388</v>
      </c>
      <c r="L32" s="18">
        <f t="shared" si="3"/>
        <v>5.5289351851851909E-2</v>
      </c>
      <c r="M32">
        <f t="shared" si="4"/>
        <v>13</v>
      </c>
    </row>
    <row r="33" spans="1:13" x14ac:dyDescent="0.25">
      <c r="A33" s="11"/>
      <c r="B33" s="12"/>
      <c r="C33" s="9" t="s">
        <v>36</v>
      </c>
      <c r="D33" s="9" t="s">
        <v>37</v>
      </c>
      <c r="E33" s="9" t="s">
        <v>37</v>
      </c>
      <c r="F33" s="9" t="s">
        <v>15</v>
      </c>
      <c r="G33" s="9" t="s">
        <v>1389</v>
      </c>
      <c r="H33" s="9" t="s">
        <v>22</v>
      </c>
      <c r="I33" s="3" t="s">
        <v>1329</v>
      </c>
      <c r="J33" s="13" t="s">
        <v>1390</v>
      </c>
      <c r="K33" s="14" t="s">
        <v>1391</v>
      </c>
      <c r="L33" s="18">
        <f t="shared" si="3"/>
        <v>2.0462962962962905E-2</v>
      </c>
      <c r="M33">
        <f t="shared" si="4"/>
        <v>11</v>
      </c>
    </row>
    <row r="34" spans="1:13" x14ac:dyDescent="0.25">
      <c r="A34" s="11"/>
      <c r="B34" s="12"/>
      <c r="C34" s="9" t="s">
        <v>41</v>
      </c>
      <c r="D34" s="9" t="s">
        <v>42</v>
      </c>
      <c r="E34" s="9" t="s">
        <v>42</v>
      </c>
      <c r="F34" s="9" t="s">
        <v>15</v>
      </c>
      <c r="G34" s="9" t="s">
        <v>1392</v>
      </c>
      <c r="H34" s="9" t="s">
        <v>17</v>
      </c>
      <c r="I34" s="3" t="s">
        <v>1329</v>
      </c>
      <c r="J34" s="13" t="s">
        <v>1393</v>
      </c>
      <c r="K34" s="14" t="s">
        <v>1394</v>
      </c>
      <c r="L34" s="18">
        <f t="shared" si="3"/>
        <v>1.6168981481481437E-2</v>
      </c>
      <c r="M34">
        <f t="shared" si="4"/>
        <v>3</v>
      </c>
    </row>
    <row r="35" spans="1:13" x14ac:dyDescent="0.25">
      <c r="A35" s="11"/>
      <c r="B35" s="12"/>
      <c r="C35" s="9" t="s">
        <v>1395</v>
      </c>
      <c r="D35" s="9" t="s">
        <v>1396</v>
      </c>
      <c r="E35" s="9" t="s">
        <v>1396</v>
      </c>
      <c r="F35" s="9" t="s">
        <v>15</v>
      </c>
      <c r="G35" s="9" t="s">
        <v>1397</v>
      </c>
      <c r="H35" s="9" t="s">
        <v>17</v>
      </c>
      <c r="I35" s="3" t="s">
        <v>1329</v>
      </c>
      <c r="J35" s="13" t="s">
        <v>1398</v>
      </c>
      <c r="K35" s="14" t="s">
        <v>1399</v>
      </c>
      <c r="L35" s="18">
        <f t="shared" si="3"/>
        <v>1.5868055555555566E-2</v>
      </c>
      <c r="M35">
        <f t="shared" si="4"/>
        <v>4</v>
      </c>
    </row>
    <row r="36" spans="1:13" x14ac:dyDescent="0.25">
      <c r="A36" s="11"/>
      <c r="B36" s="12"/>
      <c r="C36" s="9" t="s">
        <v>55</v>
      </c>
      <c r="D36" s="9" t="s">
        <v>56</v>
      </c>
      <c r="E36" s="9" t="s">
        <v>56</v>
      </c>
      <c r="F36" s="9" t="s">
        <v>15</v>
      </c>
      <c r="G36" s="9" t="s">
        <v>1400</v>
      </c>
      <c r="H36" s="9" t="s">
        <v>17</v>
      </c>
      <c r="I36" s="3" t="s">
        <v>1329</v>
      </c>
      <c r="J36" s="13" t="s">
        <v>1401</v>
      </c>
      <c r="K36" s="14" t="s">
        <v>1402</v>
      </c>
      <c r="L36" s="18">
        <f t="shared" si="3"/>
        <v>2.6840277777777755E-2</v>
      </c>
      <c r="M36">
        <f t="shared" si="4"/>
        <v>12</v>
      </c>
    </row>
    <row r="37" spans="1:13" x14ac:dyDescent="0.25">
      <c r="A37" s="11"/>
      <c r="B37" s="12"/>
      <c r="C37" s="9" t="s">
        <v>1403</v>
      </c>
      <c r="D37" s="9" t="s">
        <v>1404</v>
      </c>
      <c r="E37" s="9" t="s">
        <v>1404</v>
      </c>
      <c r="F37" s="9" t="s">
        <v>15</v>
      </c>
      <c r="G37" s="9" t="s">
        <v>1405</v>
      </c>
      <c r="H37" s="9" t="s">
        <v>17</v>
      </c>
      <c r="I37" s="3" t="s">
        <v>1329</v>
      </c>
      <c r="J37" s="13" t="s">
        <v>1406</v>
      </c>
      <c r="K37" s="14" t="s">
        <v>1407</v>
      </c>
      <c r="L37" s="18">
        <f t="shared" si="3"/>
        <v>2.5798611111111092E-2</v>
      </c>
      <c r="M37">
        <f t="shared" si="4"/>
        <v>3</v>
      </c>
    </row>
    <row r="38" spans="1:13" x14ac:dyDescent="0.25">
      <c r="A38" s="11"/>
      <c r="B38" s="12"/>
      <c r="C38" s="9" t="s">
        <v>60</v>
      </c>
      <c r="D38" s="9" t="s">
        <v>61</v>
      </c>
      <c r="E38" s="9" t="s">
        <v>61</v>
      </c>
      <c r="F38" s="9" t="s">
        <v>15</v>
      </c>
      <c r="G38" s="9" t="s">
        <v>1408</v>
      </c>
      <c r="H38" s="9" t="s">
        <v>22</v>
      </c>
      <c r="I38" s="3" t="s">
        <v>1329</v>
      </c>
      <c r="J38" s="13" t="s">
        <v>1409</v>
      </c>
      <c r="K38" s="14" t="s">
        <v>1410</v>
      </c>
      <c r="L38" s="18">
        <f t="shared" si="3"/>
        <v>5.1817129629629699E-2</v>
      </c>
      <c r="M38">
        <f t="shared" si="4"/>
        <v>14</v>
      </c>
    </row>
    <row r="39" spans="1:13" x14ac:dyDescent="0.25">
      <c r="A39" s="11"/>
      <c r="B39" s="12"/>
      <c r="C39" s="9" t="s">
        <v>150</v>
      </c>
      <c r="D39" s="9" t="s">
        <v>151</v>
      </c>
      <c r="E39" s="9" t="s">
        <v>151</v>
      </c>
      <c r="F39" s="9" t="s">
        <v>15</v>
      </c>
      <c r="G39" s="9" t="s">
        <v>1411</v>
      </c>
      <c r="H39" s="9" t="s">
        <v>17</v>
      </c>
      <c r="I39" s="3" t="s">
        <v>1329</v>
      </c>
      <c r="J39" s="13" t="s">
        <v>1412</v>
      </c>
      <c r="K39" s="14" t="s">
        <v>1413</v>
      </c>
      <c r="L39" s="18">
        <f t="shared" si="3"/>
        <v>3.0428240740740686E-2</v>
      </c>
      <c r="M39">
        <f t="shared" si="4"/>
        <v>14</v>
      </c>
    </row>
    <row r="40" spans="1:13" x14ac:dyDescent="0.25">
      <c r="A40" s="11"/>
      <c r="B40" s="12"/>
      <c r="C40" s="9" t="s">
        <v>495</v>
      </c>
      <c r="D40" s="9" t="s">
        <v>496</v>
      </c>
      <c r="E40" s="9" t="s">
        <v>496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1414</v>
      </c>
      <c r="H41" s="9" t="s">
        <v>22</v>
      </c>
      <c r="I41" s="3" t="s">
        <v>1329</v>
      </c>
      <c r="J41" s="13" t="s">
        <v>1415</v>
      </c>
      <c r="K41" s="14" t="s">
        <v>1416</v>
      </c>
      <c r="L41" s="18">
        <f t="shared" si="3"/>
        <v>1.837962962962969E-2</v>
      </c>
      <c r="M41">
        <f t="shared" si="4"/>
        <v>13</v>
      </c>
    </row>
    <row r="42" spans="1:13" x14ac:dyDescent="0.25">
      <c r="A42" s="11"/>
      <c r="B42" s="12"/>
      <c r="C42" s="12"/>
      <c r="D42" s="12"/>
      <c r="E42" s="12"/>
      <c r="F42" s="12"/>
      <c r="G42" s="9" t="s">
        <v>1417</v>
      </c>
      <c r="H42" s="9" t="s">
        <v>22</v>
      </c>
      <c r="I42" s="3" t="s">
        <v>1329</v>
      </c>
      <c r="J42" s="13" t="s">
        <v>1418</v>
      </c>
      <c r="K42" s="14" t="s">
        <v>1419</v>
      </c>
      <c r="L42" s="18">
        <f t="shared" si="3"/>
        <v>3.5509259259259185E-2</v>
      </c>
      <c r="M42">
        <f t="shared" si="4"/>
        <v>15</v>
      </c>
    </row>
    <row r="43" spans="1:13" x14ac:dyDescent="0.25">
      <c r="A43" s="11"/>
      <c r="B43" s="12"/>
      <c r="C43" s="9" t="s">
        <v>1420</v>
      </c>
      <c r="D43" s="9" t="s">
        <v>1421</v>
      </c>
      <c r="E43" s="9" t="s">
        <v>1421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1422</v>
      </c>
      <c r="H44" s="9" t="s">
        <v>17</v>
      </c>
      <c r="I44" s="3" t="s">
        <v>1329</v>
      </c>
      <c r="J44" s="13" t="s">
        <v>1423</v>
      </c>
      <c r="K44" s="14" t="s">
        <v>1424</v>
      </c>
      <c r="L44" s="18">
        <f t="shared" si="3"/>
        <v>2.105324074074072E-2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1425</v>
      </c>
      <c r="H45" s="9" t="s">
        <v>17</v>
      </c>
      <c r="I45" s="3" t="s">
        <v>1329</v>
      </c>
      <c r="J45" s="13" t="s">
        <v>1426</v>
      </c>
      <c r="K45" s="14" t="s">
        <v>1427</v>
      </c>
      <c r="L45" s="18">
        <f t="shared" si="3"/>
        <v>2.2916666666666585E-2</v>
      </c>
      <c r="M45">
        <f t="shared" si="4"/>
        <v>8</v>
      </c>
    </row>
    <row r="46" spans="1:13" x14ac:dyDescent="0.25">
      <c r="A46" s="11"/>
      <c r="B46" s="12"/>
      <c r="C46" s="9" t="s">
        <v>505</v>
      </c>
      <c r="D46" s="9" t="s">
        <v>506</v>
      </c>
      <c r="E46" s="9" t="s">
        <v>506</v>
      </c>
      <c r="F46" s="9" t="s">
        <v>15</v>
      </c>
      <c r="G46" s="9" t="s">
        <v>1428</v>
      </c>
      <c r="H46" s="9" t="s">
        <v>17</v>
      </c>
      <c r="I46" s="3" t="s">
        <v>1329</v>
      </c>
      <c r="J46" s="13" t="s">
        <v>1429</v>
      </c>
      <c r="K46" s="14" t="s">
        <v>1430</v>
      </c>
      <c r="L46" s="18">
        <f t="shared" si="3"/>
        <v>2.2685185185185142E-2</v>
      </c>
      <c r="M46">
        <f t="shared" si="4"/>
        <v>11</v>
      </c>
    </row>
    <row r="47" spans="1:13" x14ac:dyDescent="0.25">
      <c r="A47" s="11"/>
      <c r="B47" s="12"/>
      <c r="C47" s="9" t="s">
        <v>1431</v>
      </c>
      <c r="D47" s="9" t="s">
        <v>1432</v>
      </c>
      <c r="E47" s="9" t="s">
        <v>1432</v>
      </c>
      <c r="F47" s="9" t="s">
        <v>15</v>
      </c>
      <c r="G47" s="9" t="s">
        <v>1433</v>
      </c>
      <c r="H47" s="9" t="s">
        <v>17</v>
      </c>
      <c r="I47" s="3" t="s">
        <v>1329</v>
      </c>
      <c r="J47" s="13" t="s">
        <v>129</v>
      </c>
      <c r="K47" s="14" t="s">
        <v>1434</v>
      </c>
      <c r="L47" s="18">
        <f t="shared" si="3"/>
        <v>2.7523148148148158E-2</v>
      </c>
      <c r="M47">
        <f t="shared" si="4"/>
        <v>7</v>
      </c>
    </row>
    <row r="48" spans="1:13" x14ac:dyDescent="0.25">
      <c r="A48" s="11"/>
      <c r="B48" s="12"/>
      <c r="C48" s="9" t="s">
        <v>1435</v>
      </c>
      <c r="D48" s="9" t="s">
        <v>1436</v>
      </c>
      <c r="E48" s="9" t="s">
        <v>1436</v>
      </c>
      <c r="F48" s="9" t="s">
        <v>15</v>
      </c>
      <c r="G48" s="9" t="s">
        <v>1437</v>
      </c>
      <c r="H48" s="9" t="s">
        <v>17</v>
      </c>
      <c r="I48" s="3" t="s">
        <v>1329</v>
      </c>
      <c r="J48" s="13" t="s">
        <v>1438</v>
      </c>
      <c r="K48" s="14" t="s">
        <v>1439</v>
      </c>
      <c r="L48" s="18">
        <f t="shared" si="3"/>
        <v>2.0555555555555494E-2</v>
      </c>
      <c r="M48">
        <f t="shared" si="4"/>
        <v>8</v>
      </c>
    </row>
    <row r="49" spans="1:13" x14ac:dyDescent="0.25">
      <c r="A49" s="3" t="s">
        <v>70</v>
      </c>
      <c r="B49" s="9" t="s">
        <v>71</v>
      </c>
      <c r="C49" s="10" t="s">
        <v>12</v>
      </c>
      <c r="D49" s="5"/>
      <c r="E49" s="5"/>
      <c r="F49" s="5"/>
      <c r="G49" s="5"/>
      <c r="H49" s="5"/>
      <c r="I49" s="6"/>
      <c r="J49" s="7"/>
      <c r="K49" s="8"/>
    </row>
    <row r="50" spans="1:13" x14ac:dyDescent="0.25">
      <c r="A50" s="11"/>
      <c r="B50" s="12"/>
      <c r="C50" s="9" t="s">
        <v>171</v>
      </c>
      <c r="D50" s="9" t="s">
        <v>172</v>
      </c>
      <c r="E50" s="9" t="s">
        <v>510</v>
      </c>
      <c r="F50" s="9" t="s">
        <v>15</v>
      </c>
      <c r="G50" s="9" t="s">
        <v>1440</v>
      </c>
      <c r="H50" s="9" t="s">
        <v>98</v>
      </c>
      <c r="I50" s="3" t="s">
        <v>1329</v>
      </c>
      <c r="J50" s="13" t="s">
        <v>1441</v>
      </c>
      <c r="K50" s="14" t="s">
        <v>1442</v>
      </c>
      <c r="L50" s="18">
        <f t="shared" si="3"/>
        <v>1.3969907407407389E-2</v>
      </c>
      <c r="M50">
        <f t="shared" si="4"/>
        <v>3</v>
      </c>
    </row>
    <row r="51" spans="1:13" x14ac:dyDescent="0.25">
      <c r="A51" s="11"/>
      <c r="B51" s="12"/>
      <c r="C51" s="9" t="s">
        <v>72</v>
      </c>
      <c r="D51" s="9" t="s">
        <v>73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73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1443</v>
      </c>
      <c r="H53" s="9" t="s">
        <v>75</v>
      </c>
      <c r="I53" s="3" t="s">
        <v>1329</v>
      </c>
      <c r="J53" s="13" t="s">
        <v>1444</v>
      </c>
      <c r="K53" s="14" t="s">
        <v>1445</v>
      </c>
      <c r="L53" s="18">
        <f t="shared" si="3"/>
        <v>1.7314814814814783E-2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1446</v>
      </c>
      <c r="H54" s="9" t="s">
        <v>75</v>
      </c>
      <c r="I54" s="3" t="s">
        <v>1329</v>
      </c>
      <c r="J54" s="13" t="s">
        <v>1447</v>
      </c>
      <c r="K54" s="14" t="s">
        <v>1448</v>
      </c>
      <c r="L54" s="18">
        <f t="shared" si="3"/>
        <v>1.4004629629629617E-2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1449</v>
      </c>
      <c r="H55" s="9" t="s">
        <v>75</v>
      </c>
      <c r="I55" s="3" t="s">
        <v>1329</v>
      </c>
      <c r="J55" s="13" t="s">
        <v>1450</v>
      </c>
      <c r="K55" s="14" t="s">
        <v>1451</v>
      </c>
      <c r="L55" s="18">
        <f t="shared" si="3"/>
        <v>1.7546296296296227E-2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1452</v>
      </c>
      <c r="H56" s="9" t="s">
        <v>75</v>
      </c>
      <c r="I56" s="3" t="s">
        <v>1329</v>
      </c>
      <c r="J56" s="13" t="s">
        <v>1453</v>
      </c>
      <c r="K56" s="14" t="s">
        <v>1454</v>
      </c>
      <c r="L56" s="18">
        <f t="shared" si="3"/>
        <v>2.7893518518518567E-2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1455</v>
      </c>
      <c r="H57" s="9" t="s">
        <v>75</v>
      </c>
      <c r="I57" s="3" t="s">
        <v>1329</v>
      </c>
      <c r="J57" s="13" t="s">
        <v>1456</v>
      </c>
      <c r="K57" s="14" t="s">
        <v>1457</v>
      </c>
      <c r="L57" s="18">
        <f t="shared" si="3"/>
        <v>1.9606481481481475E-2</v>
      </c>
      <c r="M57">
        <f t="shared" si="4"/>
        <v>16</v>
      </c>
    </row>
    <row r="58" spans="1:13" x14ac:dyDescent="0.25">
      <c r="A58" s="11"/>
      <c r="B58" s="12"/>
      <c r="C58" s="12"/>
      <c r="D58" s="12"/>
      <c r="E58" s="12"/>
      <c r="F58" s="12"/>
      <c r="G58" s="9" t="s">
        <v>1458</v>
      </c>
      <c r="H58" s="9" t="s">
        <v>75</v>
      </c>
      <c r="I58" s="3" t="s">
        <v>1329</v>
      </c>
      <c r="J58" s="13" t="s">
        <v>1459</v>
      </c>
      <c r="K58" s="14" t="s">
        <v>1460</v>
      </c>
      <c r="L58" s="18">
        <f t="shared" si="3"/>
        <v>1.4548611111111054E-2</v>
      </c>
      <c r="M58">
        <f t="shared" si="4"/>
        <v>20</v>
      </c>
    </row>
    <row r="59" spans="1:13" x14ac:dyDescent="0.25">
      <c r="A59" s="11"/>
      <c r="B59" s="12"/>
      <c r="C59" s="12"/>
      <c r="D59" s="12"/>
      <c r="E59" s="12"/>
      <c r="F59" s="12"/>
      <c r="G59" s="9" t="s">
        <v>1461</v>
      </c>
      <c r="H59" s="9" t="s">
        <v>75</v>
      </c>
      <c r="I59" s="3" t="s">
        <v>1329</v>
      </c>
      <c r="J59" s="13" t="s">
        <v>1462</v>
      </c>
      <c r="K59" s="17" t="s">
        <v>2082</v>
      </c>
      <c r="L59" s="18">
        <f t="shared" si="3"/>
        <v>1.534722222222229E-2</v>
      </c>
      <c r="M59">
        <f t="shared" si="4"/>
        <v>23</v>
      </c>
    </row>
    <row r="60" spans="1:13" x14ac:dyDescent="0.25">
      <c r="A60" s="11"/>
      <c r="B60" s="12"/>
      <c r="C60" s="12"/>
      <c r="D60" s="12"/>
      <c r="E60" s="9" t="s">
        <v>96</v>
      </c>
      <c r="F60" s="9" t="s">
        <v>15</v>
      </c>
      <c r="G60" s="9" t="s">
        <v>1463</v>
      </c>
      <c r="H60" s="9" t="s">
        <v>98</v>
      </c>
      <c r="I60" s="3" t="s">
        <v>1329</v>
      </c>
      <c r="J60" s="13" t="s">
        <v>1464</v>
      </c>
      <c r="K60" s="14" t="s">
        <v>1465</v>
      </c>
      <c r="L60" s="18">
        <f t="shared" si="3"/>
        <v>1.3969907407407445E-2</v>
      </c>
      <c r="M60">
        <f t="shared" si="4"/>
        <v>22</v>
      </c>
    </row>
    <row r="61" spans="1:13" x14ac:dyDescent="0.25">
      <c r="A61" s="11"/>
      <c r="B61" s="12"/>
      <c r="C61" s="9" t="s">
        <v>104</v>
      </c>
      <c r="D61" s="9" t="s">
        <v>105</v>
      </c>
      <c r="E61" s="9" t="s">
        <v>105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1466</v>
      </c>
      <c r="H62" s="9" t="s">
        <v>75</v>
      </c>
      <c r="I62" s="3" t="s">
        <v>1329</v>
      </c>
      <c r="J62" s="13" t="s">
        <v>1467</v>
      </c>
      <c r="K62" s="14" t="s">
        <v>1468</v>
      </c>
      <c r="L62" s="18">
        <f t="shared" si="3"/>
        <v>1.3831018518518534E-2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1469</v>
      </c>
      <c r="H63" s="9" t="s">
        <v>75</v>
      </c>
      <c r="I63" s="3" t="s">
        <v>1329</v>
      </c>
      <c r="J63" s="13" t="s">
        <v>1470</v>
      </c>
      <c r="K63" s="14" t="s">
        <v>1471</v>
      </c>
      <c r="L63" s="18">
        <f t="shared" si="3"/>
        <v>2.0254629629629595E-2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1472</v>
      </c>
      <c r="H64" s="9" t="s">
        <v>75</v>
      </c>
      <c r="I64" s="3" t="s">
        <v>1329</v>
      </c>
      <c r="J64" s="13" t="s">
        <v>1473</v>
      </c>
      <c r="K64" s="14" t="s">
        <v>1474</v>
      </c>
      <c r="L64" s="18">
        <f t="shared" si="3"/>
        <v>1.3946759259259256E-2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1475</v>
      </c>
      <c r="H65" s="9" t="s">
        <v>75</v>
      </c>
      <c r="I65" s="3" t="s">
        <v>1329</v>
      </c>
      <c r="J65" s="13" t="s">
        <v>1476</v>
      </c>
      <c r="K65" s="14" t="s">
        <v>1477</v>
      </c>
      <c r="L65" s="18">
        <f t="shared" si="3"/>
        <v>1.6249999999999987E-2</v>
      </c>
      <c r="M65">
        <f t="shared" si="4"/>
        <v>14</v>
      </c>
    </row>
    <row r="66" spans="1:13" x14ac:dyDescent="0.25">
      <c r="A66" s="11"/>
      <c r="B66" s="12"/>
      <c r="C66" s="9" t="s">
        <v>559</v>
      </c>
      <c r="D66" s="9" t="s">
        <v>560</v>
      </c>
      <c r="E66" s="9" t="s">
        <v>560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1478</v>
      </c>
      <c r="H67" s="9" t="s">
        <v>75</v>
      </c>
      <c r="I67" s="3" t="s">
        <v>1329</v>
      </c>
      <c r="J67" s="13" t="s">
        <v>1479</v>
      </c>
      <c r="K67" s="14" t="s">
        <v>1480</v>
      </c>
      <c r="L67" s="18">
        <f t="shared" ref="L67:L130" si="8">K67-J67</f>
        <v>2.9259259259259263E-2</v>
      </c>
      <c r="M67">
        <f t="shared" ref="M67:M130" si="9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1481</v>
      </c>
      <c r="H68" s="9" t="s">
        <v>75</v>
      </c>
      <c r="I68" s="3" t="s">
        <v>1329</v>
      </c>
      <c r="J68" s="13" t="s">
        <v>1482</v>
      </c>
      <c r="K68" s="14" t="s">
        <v>1483</v>
      </c>
      <c r="L68" s="18">
        <f t="shared" si="8"/>
        <v>3.4097222222222223E-2</v>
      </c>
      <c r="M68">
        <f t="shared" si="9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1484</v>
      </c>
      <c r="H69" s="9" t="s">
        <v>75</v>
      </c>
      <c r="I69" s="3" t="s">
        <v>1329</v>
      </c>
      <c r="J69" s="13" t="s">
        <v>1485</v>
      </c>
      <c r="K69" s="14" t="s">
        <v>1486</v>
      </c>
      <c r="L69" s="18">
        <f t="shared" si="8"/>
        <v>4.4108796296296271E-2</v>
      </c>
      <c r="M69">
        <f t="shared" si="9"/>
        <v>13</v>
      </c>
    </row>
    <row r="70" spans="1:13" x14ac:dyDescent="0.25">
      <c r="A70" s="11"/>
      <c r="B70" s="12"/>
      <c r="C70" s="9" t="s">
        <v>115</v>
      </c>
      <c r="D70" s="9" t="s">
        <v>116</v>
      </c>
      <c r="E70" s="9" t="s">
        <v>116</v>
      </c>
      <c r="F70" s="9" t="s">
        <v>15</v>
      </c>
      <c r="G70" s="9" t="s">
        <v>1487</v>
      </c>
      <c r="H70" s="9" t="s">
        <v>75</v>
      </c>
      <c r="I70" s="3" t="s">
        <v>1329</v>
      </c>
      <c r="J70" s="13" t="s">
        <v>1488</v>
      </c>
      <c r="K70" s="14" t="s">
        <v>1489</v>
      </c>
      <c r="L70" s="18">
        <f t="shared" si="8"/>
        <v>1.0636574074074076E-2</v>
      </c>
      <c r="M70">
        <v>0</v>
      </c>
    </row>
    <row r="71" spans="1:13" x14ac:dyDescent="0.25">
      <c r="A71" s="11"/>
      <c r="B71" s="12"/>
      <c r="C71" s="9" t="s">
        <v>123</v>
      </c>
      <c r="D71" s="9" t="s">
        <v>124</v>
      </c>
      <c r="E71" s="9" t="s">
        <v>124</v>
      </c>
      <c r="F71" s="9" t="s">
        <v>15</v>
      </c>
      <c r="G71" s="9" t="s">
        <v>1490</v>
      </c>
      <c r="H71" s="9" t="s">
        <v>75</v>
      </c>
      <c r="I71" s="3" t="s">
        <v>1329</v>
      </c>
      <c r="J71" s="13" t="s">
        <v>1491</v>
      </c>
      <c r="K71" s="14" t="s">
        <v>1492</v>
      </c>
      <c r="L71" s="18">
        <f t="shared" si="8"/>
        <v>4.9363425925925908E-2</v>
      </c>
      <c r="M71">
        <f t="shared" si="9"/>
        <v>13</v>
      </c>
    </row>
    <row r="72" spans="1:13" x14ac:dyDescent="0.25">
      <c r="A72" s="11"/>
      <c r="B72" s="12"/>
      <c r="C72" s="9" t="s">
        <v>282</v>
      </c>
      <c r="D72" s="9" t="s">
        <v>283</v>
      </c>
      <c r="E72" s="9" t="s">
        <v>283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1493</v>
      </c>
      <c r="H73" s="9" t="s">
        <v>98</v>
      </c>
      <c r="I73" s="3" t="s">
        <v>1329</v>
      </c>
      <c r="J73" s="13" t="s">
        <v>1494</v>
      </c>
      <c r="K73" s="14" t="s">
        <v>1495</v>
      </c>
      <c r="L73" s="18">
        <f t="shared" si="8"/>
        <v>2.3599537037037099E-2</v>
      </c>
      <c r="M73">
        <f t="shared" si="9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1496</v>
      </c>
      <c r="H74" s="9" t="s">
        <v>98</v>
      </c>
      <c r="I74" s="3" t="s">
        <v>1329</v>
      </c>
      <c r="J74" s="13" t="s">
        <v>1497</v>
      </c>
      <c r="K74" s="14" t="s">
        <v>1498</v>
      </c>
      <c r="L74" s="18">
        <f t="shared" si="8"/>
        <v>1.7696759259259287E-2</v>
      </c>
      <c r="M74">
        <f t="shared" si="9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1499</v>
      </c>
      <c r="H75" s="9" t="s">
        <v>98</v>
      </c>
      <c r="I75" s="3" t="s">
        <v>1329</v>
      </c>
      <c r="J75" s="13" t="s">
        <v>1500</v>
      </c>
      <c r="K75" s="14" t="s">
        <v>1501</v>
      </c>
      <c r="L75" s="18">
        <f t="shared" si="8"/>
        <v>2.5393518518518454E-2</v>
      </c>
      <c r="M75">
        <f t="shared" si="9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1502</v>
      </c>
      <c r="H76" s="9" t="s">
        <v>98</v>
      </c>
      <c r="I76" s="3" t="s">
        <v>1329</v>
      </c>
      <c r="J76" s="13" t="s">
        <v>1503</v>
      </c>
      <c r="K76" s="14" t="s">
        <v>1504</v>
      </c>
      <c r="L76" s="18">
        <f t="shared" si="8"/>
        <v>1.9351851851851953E-2</v>
      </c>
      <c r="M76">
        <f t="shared" si="9"/>
        <v>17</v>
      </c>
    </row>
    <row r="77" spans="1:13" x14ac:dyDescent="0.25">
      <c r="A77" s="11"/>
      <c r="B77" s="12"/>
      <c r="C77" s="9" t="s">
        <v>41</v>
      </c>
      <c r="D77" s="9" t="s">
        <v>42</v>
      </c>
      <c r="E77" s="9" t="s">
        <v>137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1505</v>
      </c>
      <c r="H78" s="9" t="s">
        <v>75</v>
      </c>
      <c r="I78" s="3" t="s">
        <v>1329</v>
      </c>
      <c r="J78" s="13" t="s">
        <v>1506</v>
      </c>
      <c r="K78" s="14" t="s">
        <v>1507</v>
      </c>
      <c r="L78" s="18">
        <f t="shared" si="8"/>
        <v>1.4351851851851838E-2</v>
      </c>
      <c r="M78">
        <f t="shared" si="9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1508</v>
      </c>
      <c r="H79" s="9" t="s">
        <v>75</v>
      </c>
      <c r="I79" s="3" t="s">
        <v>1329</v>
      </c>
      <c r="J79" s="13" t="s">
        <v>1509</v>
      </c>
      <c r="K79" s="14" t="s">
        <v>1510</v>
      </c>
      <c r="L79" s="18">
        <f t="shared" si="8"/>
        <v>1.2222222222222134E-2</v>
      </c>
      <c r="M79">
        <f t="shared" si="9"/>
        <v>20</v>
      </c>
    </row>
    <row r="80" spans="1:13" x14ac:dyDescent="0.25">
      <c r="A80" s="11"/>
      <c r="B80" s="12"/>
      <c r="C80" s="9" t="s">
        <v>1511</v>
      </c>
      <c r="D80" s="9" t="s">
        <v>1512</v>
      </c>
      <c r="E80" s="9" t="s">
        <v>1512</v>
      </c>
      <c r="F80" s="9" t="s">
        <v>15</v>
      </c>
      <c r="G80" s="9" t="s">
        <v>1513</v>
      </c>
      <c r="H80" s="9" t="s">
        <v>75</v>
      </c>
      <c r="I80" s="3" t="s">
        <v>1329</v>
      </c>
      <c r="J80" s="13" t="s">
        <v>1514</v>
      </c>
      <c r="K80" s="14" t="s">
        <v>1515</v>
      </c>
      <c r="L80" s="18">
        <f t="shared" si="8"/>
        <v>2.3634259259259327E-2</v>
      </c>
      <c r="M80">
        <f t="shared" si="9"/>
        <v>15</v>
      </c>
    </row>
    <row r="81" spans="1:13" x14ac:dyDescent="0.25">
      <c r="A81" s="11"/>
      <c r="B81" s="12"/>
      <c r="C81" s="9" t="s">
        <v>607</v>
      </c>
      <c r="D81" s="9" t="s">
        <v>608</v>
      </c>
      <c r="E81" s="9" t="s">
        <v>608</v>
      </c>
      <c r="F81" s="9" t="s">
        <v>15</v>
      </c>
      <c r="G81" s="9" t="s">
        <v>1516</v>
      </c>
      <c r="H81" s="9" t="s">
        <v>75</v>
      </c>
      <c r="I81" s="3" t="s">
        <v>1329</v>
      </c>
      <c r="J81" s="13" t="s">
        <v>1517</v>
      </c>
      <c r="K81" s="14" t="s">
        <v>1518</v>
      </c>
      <c r="L81" s="18">
        <f t="shared" si="8"/>
        <v>1.9131944444444549E-2</v>
      </c>
      <c r="M81">
        <f t="shared" si="9"/>
        <v>19</v>
      </c>
    </row>
    <row r="82" spans="1:13" x14ac:dyDescent="0.25">
      <c r="A82" s="11"/>
      <c r="B82" s="12"/>
      <c r="C82" s="9" t="s">
        <v>335</v>
      </c>
      <c r="D82" s="9" t="s">
        <v>336</v>
      </c>
      <c r="E82" s="9" t="s">
        <v>336</v>
      </c>
      <c r="F82" s="9" t="s">
        <v>15</v>
      </c>
      <c r="G82" s="9" t="s">
        <v>1519</v>
      </c>
      <c r="H82" s="9" t="s">
        <v>75</v>
      </c>
      <c r="I82" s="3" t="s">
        <v>1329</v>
      </c>
      <c r="J82" s="13" t="s">
        <v>1520</v>
      </c>
      <c r="K82" s="14" t="s">
        <v>1521</v>
      </c>
      <c r="L82" s="18">
        <f t="shared" si="8"/>
        <v>3.4166666666666679E-2</v>
      </c>
      <c r="M82">
        <f t="shared" si="9"/>
        <v>9</v>
      </c>
    </row>
    <row r="83" spans="1:13" x14ac:dyDescent="0.25">
      <c r="A83" s="11"/>
      <c r="B83" s="12"/>
      <c r="C83" s="9" t="s">
        <v>615</v>
      </c>
      <c r="D83" s="9" t="s">
        <v>616</v>
      </c>
      <c r="E83" s="9" t="s">
        <v>616</v>
      </c>
      <c r="F83" s="9" t="s">
        <v>15</v>
      </c>
      <c r="G83" s="9" t="s">
        <v>1522</v>
      </c>
      <c r="H83" s="9" t="s">
        <v>75</v>
      </c>
      <c r="I83" s="3" t="s">
        <v>1329</v>
      </c>
      <c r="J83" s="13" t="s">
        <v>1523</v>
      </c>
      <c r="K83" s="14" t="s">
        <v>1524</v>
      </c>
      <c r="L83" s="18">
        <f t="shared" si="8"/>
        <v>2.2303240740740721E-2</v>
      </c>
      <c r="M83">
        <f t="shared" si="9"/>
        <v>4</v>
      </c>
    </row>
    <row r="84" spans="1:13" x14ac:dyDescent="0.25">
      <c r="A84" s="3" t="s">
        <v>169</v>
      </c>
      <c r="B84" s="9" t="s">
        <v>170</v>
      </c>
      <c r="C84" s="10" t="s">
        <v>12</v>
      </c>
      <c r="D84" s="5"/>
      <c r="E84" s="5"/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9" t="s">
        <v>171</v>
      </c>
      <c r="D85" s="9" t="s">
        <v>172</v>
      </c>
      <c r="E85" s="9" t="s">
        <v>172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1525</v>
      </c>
      <c r="H86" s="9" t="s">
        <v>75</v>
      </c>
      <c r="I86" s="3" t="s">
        <v>1329</v>
      </c>
      <c r="J86" s="13" t="s">
        <v>1526</v>
      </c>
      <c r="K86" s="14" t="s">
        <v>625</v>
      </c>
      <c r="L86" s="18">
        <f t="shared" si="8"/>
        <v>1.3657407407407396E-2</v>
      </c>
      <c r="M86">
        <f t="shared" si="9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1527</v>
      </c>
      <c r="H87" s="9" t="s">
        <v>75</v>
      </c>
      <c r="I87" s="3" t="s">
        <v>1329</v>
      </c>
      <c r="J87" s="13" t="s">
        <v>1528</v>
      </c>
      <c r="K87" s="14" t="s">
        <v>1529</v>
      </c>
      <c r="L87" s="18">
        <f t="shared" si="8"/>
        <v>2.1238425925925952E-2</v>
      </c>
      <c r="M87">
        <f t="shared" si="9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1530</v>
      </c>
      <c r="H88" s="9" t="s">
        <v>75</v>
      </c>
      <c r="I88" s="3" t="s">
        <v>1329</v>
      </c>
      <c r="J88" s="13" t="s">
        <v>1531</v>
      </c>
      <c r="K88" s="14" t="s">
        <v>1532</v>
      </c>
      <c r="L88" s="18">
        <f t="shared" si="8"/>
        <v>1.9594907407407325E-2</v>
      </c>
      <c r="M88">
        <f t="shared" si="9"/>
        <v>13</v>
      </c>
    </row>
    <row r="89" spans="1:13" x14ac:dyDescent="0.25">
      <c r="A89" s="11"/>
      <c r="B89" s="12"/>
      <c r="C89" s="12"/>
      <c r="D89" s="12"/>
      <c r="E89" s="12"/>
      <c r="F89" s="12"/>
      <c r="G89" s="9" t="s">
        <v>1533</v>
      </c>
      <c r="H89" s="9" t="s">
        <v>75</v>
      </c>
      <c r="I89" s="3" t="s">
        <v>1329</v>
      </c>
      <c r="J89" s="13" t="s">
        <v>1534</v>
      </c>
      <c r="K89" s="14" t="s">
        <v>1535</v>
      </c>
      <c r="L89" s="18">
        <f t="shared" si="8"/>
        <v>1.7106481481481639E-2</v>
      </c>
      <c r="M89">
        <f t="shared" si="9"/>
        <v>15</v>
      </c>
    </row>
    <row r="90" spans="1:13" x14ac:dyDescent="0.25">
      <c r="A90" s="11"/>
      <c r="B90" s="12"/>
      <c r="C90" s="9" t="s">
        <v>72</v>
      </c>
      <c r="D90" s="9" t="s">
        <v>73</v>
      </c>
      <c r="E90" s="9" t="s">
        <v>73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1536</v>
      </c>
      <c r="H91" s="9" t="s">
        <v>75</v>
      </c>
      <c r="I91" s="3" t="s">
        <v>1329</v>
      </c>
      <c r="J91" s="13" t="s">
        <v>1537</v>
      </c>
      <c r="K91" s="14" t="s">
        <v>1538</v>
      </c>
      <c r="L91" s="18">
        <f t="shared" si="8"/>
        <v>1.5057870370370319E-2</v>
      </c>
      <c r="M91">
        <f t="shared" si="9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1539</v>
      </c>
      <c r="H92" s="9" t="s">
        <v>75</v>
      </c>
      <c r="I92" s="3" t="s">
        <v>1329</v>
      </c>
      <c r="J92" s="13" t="s">
        <v>1540</v>
      </c>
      <c r="K92" s="14" t="s">
        <v>1541</v>
      </c>
      <c r="L92" s="18">
        <f t="shared" si="8"/>
        <v>1.1817129629629608E-2</v>
      </c>
      <c r="M92">
        <f t="shared" si="9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1542</v>
      </c>
      <c r="H93" s="9" t="s">
        <v>75</v>
      </c>
      <c r="I93" s="3" t="s">
        <v>1329</v>
      </c>
      <c r="J93" s="13" t="s">
        <v>1543</v>
      </c>
      <c r="K93" s="14" t="s">
        <v>957</v>
      </c>
      <c r="L93" s="18">
        <f t="shared" si="8"/>
        <v>1.3148148148148131E-2</v>
      </c>
      <c r="M93">
        <f t="shared" si="9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1544</v>
      </c>
      <c r="H94" s="9" t="s">
        <v>75</v>
      </c>
      <c r="I94" s="3" t="s">
        <v>1329</v>
      </c>
      <c r="J94" s="13" t="s">
        <v>1545</v>
      </c>
      <c r="K94" s="14" t="s">
        <v>1546</v>
      </c>
      <c r="L94" s="18">
        <f t="shared" si="8"/>
        <v>1.4317129629629721E-2</v>
      </c>
      <c r="M94">
        <f t="shared" si="9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1547</v>
      </c>
      <c r="H95" s="9" t="s">
        <v>75</v>
      </c>
      <c r="I95" s="3" t="s">
        <v>1329</v>
      </c>
      <c r="J95" s="13" t="s">
        <v>1548</v>
      </c>
      <c r="K95" s="14" t="s">
        <v>1549</v>
      </c>
      <c r="L95" s="18">
        <f t="shared" si="8"/>
        <v>1.7685185185185248E-2</v>
      </c>
      <c r="M95">
        <f t="shared" si="9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1550</v>
      </c>
      <c r="H96" s="9" t="s">
        <v>75</v>
      </c>
      <c r="I96" s="3" t="s">
        <v>1329</v>
      </c>
      <c r="J96" s="13" t="s">
        <v>1551</v>
      </c>
      <c r="K96" s="14" t="s">
        <v>1552</v>
      </c>
      <c r="L96" s="18">
        <f t="shared" si="8"/>
        <v>1.375000000000004E-2</v>
      </c>
      <c r="M96">
        <f t="shared" si="9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1553</v>
      </c>
      <c r="H97" s="9" t="s">
        <v>75</v>
      </c>
      <c r="I97" s="3" t="s">
        <v>1329</v>
      </c>
      <c r="J97" s="13" t="s">
        <v>1554</v>
      </c>
      <c r="K97" s="14" t="s">
        <v>39</v>
      </c>
      <c r="L97" s="18">
        <f t="shared" si="8"/>
        <v>1.2233796296296229E-2</v>
      </c>
      <c r="M97">
        <f t="shared" si="9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1555</v>
      </c>
      <c r="H98" s="9" t="s">
        <v>75</v>
      </c>
      <c r="I98" s="3" t="s">
        <v>1329</v>
      </c>
      <c r="J98" s="13" t="s">
        <v>1556</v>
      </c>
      <c r="K98" s="14" t="s">
        <v>1557</v>
      </c>
      <c r="L98" s="18">
        <f t="shared" si="8"/>
        <v>3.7766203703703649E-2</v>
      </c>
      <c r="M98">
        <f t="shared" si="9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1558</v>
      </c>
      <c r="H99" s="9" t="s">
        <v>75</v>
      </c>
      <c r="I99" s="3" t="s">
        <v>1329</v>
      </c>
      <c r="J99" s="13" t="s">
        <v>1559</v>
      </c>
      <c r="K99" s="14" t="s">
        <v>1560</v>
      </c>
      <c r="L99" s="18">
        <f t="shared" si="8"/>
        <v>1.6597222222222263E-2</v>
      </c>
      <c r="M99">
        <f t="shared" si="9"/>
        <v>12</v>
      </c>
    </row>
    <row r="100" spans="1:13" x14ac:dyDescent="0.25">
      <c r="A100" s="11"/>
      <c r="B100" s="12"/>
      <c r="C100" s="9" t="s">
        <v>104</v>
      </c>
      <c r="D100" s="9" t="s">
        <v>105</v>
      </c>
      <c r="E100" s="9" t="s">
        <v>105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1561</v>
      </c>
      <c r="H101" s="9" t="s">
        <v>75</v>
      </c>
      <c r="I101" s="3" t="s">
        <v>1329</v>
      </c>
      <c r="J101" s="13" t="s">
        <v>1562</v>
      </c>
      <c r="K101" s="14" t="s">
        <v>1563</v>
      </c>
      <c r="L101" s="18">
        <f t="shared" si="8"/>
        <v>1.1053240740740766E-2</v>
      </c>
      <c r="M101">
        <f t="shared" si="9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1564</v>
      </c>
      <c r="H102" s="9" t="s">
        <v>75</v>
      </c>
      <c r="I102" s="3" t="s">
        <v>1329</v>
      </c>
      <c r="J102" s="13" t="s">
        <v>1565</v>
      </c>
      <c r="K102" s="14" t="s">
        <v>1566</v>
      </c>
      <c r="L102" s="18">
        <f t="shared" si="8"/>
        <v>1.5960648148148127E-2</v>
      </c>
      <c r="M102">
        <f t="shared" si="9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1567</v>
      </c>
      <c r="H103" s="9" t="s">
        <v>75</v>
      </c>
      <c r="I103" s="3" t="s">
        <v>1329</v>
      </c>
      <c r="J103" s="13" t="s">
        <v>1568</v>
      </c>
      <c r="K103" s="14" t="s">
        <v>1569</v>
      </c>
      <c r="L103" s="18">
        <f t="shared" si="8"/>
        <v>3.1886574074074081E-2</v>
      </c>
      <c r="M103">
        <f t="shared" si="9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1570</v>
      </c>
      <c r="H104" s="9" t="s">
        <v>75</v>
      </c>
      <c r="I104" s="3" t="s">
        <v>1329</v>
      </c>
      <c r="J104" s="13" t="s">
        <v>1571</v>
      </c>
      <c r="K104" s="14" t="s">
        <v>1572</v>
      </c>
      <c r="L104" s="18">
        <f t="shared" si="8"/>
        <v>1.9837962962962974E-2</v>
      </c>
      <c r="M104">
        <f t="shared" si="9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1573</v>
      </c>
      <c r="H105" s="9" t="s">
        <v>75</v>
      </c>
      <c r="I105" s="3" t="s">
        <v>1329</v>
      </c>
      <c r="J105" s="13" t="s">
        <v>1574</v>
      </c>
      <c r="K105" s="14" t="s">
        <v>1575</v>
      </c>
      <c r="L105" s="18">
        <f t="shared" si="8"/>
        <v>3.1932870370370348E-2</v>
      </c>
      <c r="M105">
        <f t="shared" si="9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1576</v>
      </c>
      <c r="H106" s="9" t="s">
        <v>75</v>
      </c>
      <c r="I106" s="3" t="s">
        <v>1329</v>
      </c>
      <c r="J106" s="13" t="s">
        <v>1577</v>
      </c>
      <c r="K106" s="14" t="s">
        <v>1578</v>
      </c>
      <c r="L106" s="18">
        <f t="shared" si="8"/>
        <v>2.7835648148148096E-2</v>
      </c>
      <c r="M106">
        <f t="shared" si="9"/>
        <v>13</v>
      </c>
    </row>
    <row r="107" spans="1:13" x14ac:dyDescent="0.25">
      <c r="A107" s="11"/>
      <c r="B107" s="12"/>
      <c r="C107" s="9" t="s">
        <v>251</v>
      </c>
      <c r="D107" s="9" t="s">
        <v>252</v>
      </c>
      <c r="E107" s="10" t="s">
        <v>12</v>
      </c>
      <c r="F107" s="5"/>
      <c r="G107" s="5"/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9" t="s">
        <v>253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1579</v>
      </c>
      <c r="H109" s="9" t="s">
        <v>75</v>
      </c>
      <c r="I109" s="3" t="s">
        <v>1329</v>
      </c>
      <c r="J109" s="13" t="s">
        <v>1580</v>
      </c>
      <c r="K109" s="14" t="s">
        <v>1581</v>
      </c>
      <c r="L109" s="18">
        <f t="shared" si="8"/>
        <v>2.1527777777777812E-2</v>
      </c>
      <c r="M109">
        <f t="shared" si="9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1582</v>
      </c>
      <c r="H110" s="9" t="s">
        <v>75</v>
      </c>
      <c r="I110" s="3" t="s">
        <v>1329</v>
      </c>
      <c r="J110" s="13" t="s">
        <v>1583</v>
      </c>
      <c r="K110" s="14" t="s">
        <v>1584</v>
      </c>
      <c r="L110" s="18">
        <f t="shared" si="8"/>
        <v>4.2997685185185208E-2</v>
      </c>
      <c r="M110">
        <f t="shared" si="9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1585</v>
      </c>
      <c r="H111" s="9" t="s">
        <v>75</v>
      </c>
      <c r="I111" s="3" t="s">
        <v>1329</v>
      </c>
      <c r="J111" s="13" t="s">
        <v>1586</v>
      </c>
      <c r="K111" s="14" t="s">
        <v>1587</v>
      </c>
      <c r="L111" s="18">
        <f t="shared" si="8"/>
        <v>1.8865740740740766E-2</v>
      </c>
      <c r="M111">
        <f t="shared" si="9"/>
        <v>12</v>
      </c>
    </row>
    <row r="112" spans="1:13" x14ac:dyDescent="0.25">
      <c r="A112" s="11"/>
      <c r="B112" s="12"/>
      <c r="C112" s="12"/>
      <c r="D112" s="12"/>
      <c r="E112" s="9" t="s">
        <v>257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1588</v>
      </c>
      <c r="H113" s="9" t="s">
        <v>75</v>
      </c>
      <c r="I113" s="3" t="s">
        <v>1329</v>
      </c>
      <c r="J113" s="13" t="s">
        <v>1589</v>
      </c>
      <c r="K113" s="14" t="s">
        <v>1590</v>
      </c>
      <c r="L113" s="18">
        <f t="shared" si="8"/>
        <v>1.9479166666666603E-2</v>
      </c>
      <c r="M113">
        <f t="shared" si="9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1591</v>
      </c>
      <c r="H114" s="9" t="s">
        <v>75</v>
      </c>
      <c r="I114" s="3" t="s">
        <v>1329</v>
      </c>
      <c r="J114" s="13" t="s">
        <v>1592</v>
      </c>
      <c r="K114" s="14" t="s">
        <v>1593</v>
      </c>
      <c r="L114" s="18">
        <f t="shared" si="8"/>
        <v>3.2523148148148107E-2</v>
      </c>
      <c r="M114">
        <f t="shared" si="9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1594</v>
      </c>
      <c r="H115" s="9" t="s">
        <v>75</v>
      </c>
      <c r="I115" s="3" t="s">
        <v>1329</v>
      </c>
      <c r="J115" s="13" t="s">
        <v>1595</v>
      </c>
      <c r="K115" s="14" t="s">
        <v>1596</v>
      </c>
      <c r="L115" s="18">
        <f t="shared" si="8"/>
        <v>2.2650462962962914E-2</v>
      </c>
      <c r="M115">
        <f t="shared" si="9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1597</v>
      </c>
      <c r="H116" s="9" t="s">
        <v>75</v>
      </c>
      <c r="I116" s="3" t="s">
        <v>1329</v>
      </c>
      <c r="J116" s="13" t="s">
        <v>1598</v>
      </c>
      <c r="K116" s="14" t="s">
        <v>1599</v>
      </c>
      <c r="L116" s="18">
        <f t="shared" si="8"/>
        <v>3.2303240740740757E-2</v>
      </c>
      <c r="M116">
        <f t="shared" si="9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1600</v>
      </c>
      <c r="H117" s="9" t="s">
        <v>75</v>
      </c>
      <c r="I117" s="3" t="s">
        <v>1329</v>
      </c>
      <c r="J117" s="13" t="s">
        <v>1601</v>
      </c>
      <c r="K117" s="14" t="s">
        <v>1602</v>
      </c>
      <c r="L117" s="18">
        <f t="shared" si="8"/>
        <v>3.7615740740740811E-2</v>
      </c>
      <c r="M117">
        <f t="shared" si="9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1603</v>
      </c>
      <c r="H118" s="9" t="s">
        <v>75</v>
      </c>
      <c r="I118" s="3" t="s">
        <v>1329</v>
      </c>
      <c r="J118" s="13" t="s">
        <v>1604</v>
      </c>
      <c r="K118" s="14" t="s">
        <v>1605</v>
      </c>
      <c r="L118" s="18">
        <f t="shared" si="8"/>
        <v>1.9699074074074008E-2</v>
      </c>
      <c r="M118">
        <f t="shared" si="9"/>
        <v>14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1606</v>
      </c>
      <c r="H119" s="9" t="s">
        <v>75</v>
      </c>
      <c r="I119" s="3" t="s">
        <v>1329</v>
      </c>
      <c r="J119" s="13" t="s">
        <v>1607</v>
      </c>
      <c r="K119" s="14" t="s">
        <v>1608</v>
      </c>
      <c r="L119" s="18">
        <f t="shared" si="8"/>
        <v>1.6053240740740771E-2</v>
      </c>
      <c r="M119">
        <f t="shared" si="9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1609</v>
      </c>
      <c r="H120" s="9" t="s">
        <v>75</v>
      </c>
      <c r="I120" s="3" t="s">
        <v>1329</v>
      </c>
      <c r="J120" s="13" t="s">
        <v>1610</v>
      </c>
      <c r="K120" s="14" t="s">
        <v>1611</v>
      </c>
      <c r="L120" s="18">
        <f t="shared" si="8"/>
        <v>2.3171296296296218E-2</v>
      </c>
      <c r="M120">
        <f t="shared" si="9"/>
        <v>16</v>
      </c>
    </row>
    <row r="121" spans="1:13" x14ac:dyDescent="0.25">
      <c r="A121" s="11"/>
      <c r="B121" s="12"/>
      <c r="C121" s="9" t="s">
        <v>123</v>
      </c>
      <c r="D121" s="9" t="s">
        <v>124</v>
      </c>
      <c r="E121" s="9" t="s">
        <v>124</v>
      </c>
      <c r="F121" s="9" t="s">
        <v>15</v>
      </c>
      <c r="G121" s="9" t="s">
        <v>1612</v>
      </c>
      <c r="H121" s="9" t="s">
        <v>75</v>
      </c>
      <c r="I121" s="3" t="s">
        <v>1329</v>
      </c>
      <c r="J121" s="13" t="s">
        <v>1613</v>
      </c>
      <c r="K121" s="14" t="s">
        <v>1614</v>
      </c>
      <c r="L121" s="18">
        <f t="shared" si="8"/>
        <v>1.5925925925925899E-2</v>
      </c>
      <c r="M121">
        <f t="shared" si="9"/>
        <v>19</v>
      </c>
    </row>
    <row r="122" spans="1:13" x14ac:dyDescent="0.25">
      <c r="A122" s="11"/>
      <c r="B122" s="12"/>
      <c r="C122" s="9" t="s">
        <v>282</v>
      </c>
      <c r="D122" s="9" t="s">
        <v>283</v>
      </c>
      <c r="E122" s="9" t="s">
        <v>283</v>
      </c>
      <c r="F122" s="9" t="s">
        <v>15</v>
      </c>
      <c r="G122" s="9" t="s">
        <v>1615</v>
      </c>
      <c r="H122" s="9" t="s">
        <v>75</v>
      </c>
      <c r="I122" s="3" t="s">
        <v>1329</v>
      </c>
      <c r="J122" s="13" t="s">
        <v>1616</v>
      </c>
      <c r="K122" s="14" t="s">
        <v>1617</v>
      </c>
      <c r="L122" s="18">
        <f t="shared" si="8"/>
        <v>1.5254629629629646E-2</v>
      </c>
      <c r="M122">
        <f t="shared" si="9"/>
        <v>5</v>
      </c>
    </row>
    <row r="123" spans="1:13" x14ac:dyDescent="0.25">
      <c r="A123" s="11"/>
      <c r="B123" s="12"/>
      <c r="C123" s="9" t="s">
        <v>41</v>
      </c>
      <c r="D123" s="9" t="s">
        <v>42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42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1618</v>
      </c>
      <c r="H125" s="9" t="s">
        <v>75</v>
      </c>
      <c r="I125" s="3" t="s">
        <v>1329</v>
      </c>
      <c r="J125" s="13" t="s">
        <v>1619</v>
      </c>
      <c r="K125" s="14" t="s">
        <v>1620</v>
      </c>
      <c r="L125" s="18">
        <f t="shared" si="8"/>
        <v>9.6296296296296199E-3</v>
      </c>
      <c r="M125">
        <f t="shared" si="9"/>
        <v>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1621</v>
      </c>
      <c r="H126" s="9" t="s">
        <v>75</v>
      </c>
      <c r="I126" s="3" t="s">
        <v>1329</v>
      </c>
      <c r="J126" s="13" t="s">
        <v>1622</v>
      </c>
      <c r="K126" s="14" t="s">
        <v>1623</v>
      </c>
      <c r="L126" s="18">
        <f t="shared" si="8"/>
        <v>1.7152777777777795E-2</v>
      </c>
      <c r="M126">
        <f t="shared" si="9"/>
        <v>13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1624</v>
      </c>
      <c r="H127" s="9" t="s">
        <v>75</v>
      </c>
      <c r="I127" s="3" t="s">
        <v>1329</v>
      </c>
      <c r="J127" s="13" t="s">
        <v>1625</v>
      </c>
      <c r="K127" s="14" t="s">
        <v>1626</v>
      </c>
      <c r="L127" s="18">
        <f t="shared" si="8"/>
        <v>1.0925925925925895E-2</v>
      </c>
      <c r="M127">
        <f t="shared" si="9"/>
        <v>20</v>
      </c>
    </row>
    <row r="128" spans="1:13" x14ac:dyDescent="0.25">
      <c r="A128" s="11"/>
      <c r="B128" s="12"/>
      <c r="C128" s="12"/>
      <c r="D128" s="12"/>
      <c r="E128" s="9" t="s">
        <v>137</v>
      </c>
      <c r="F128" s="9" t="s">
        <v>15</v>
      </c>
      <c r="G128" s="9" t="s">
        <v>1627</v>
      </c>
      <c r="H128" s="9" t="s">
        <v>75</v>
      </c>
      <c r="I128" s="3" t="s">
        <v>1329</v>
      </c>
      <c r="J128" s="13" t="s">
        <v>1628</v>
      </c>
      <c r="K128" s="14" t="s">
        <v>1629</v>
      </c>
      <c r="L128" s="18">
        <f t="shared" si="8"/>
        <v>1.4050925925925939E-2</v>
      </c>
      <c r="M128">
        <f t="shared" si="9"/>
        <v>17</v>
      </c>
    </row>
    <row r="129" spans="1:13" x14ac:dyDescent="0.25">
      <c r="A129" s="11"/>
      <c r="B129" s="12"/>
      <c r="C129" s="9" t="s">
        <v>292</v>
      </c>
      <c r="D129" s="9" t="s">
        <v>293</v>
      </c>
      <c r="E129" s="9" t="s">
        <v>293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1630</v>
      </c>
      <c r="H130" s="9" t="s">
        <v>75</v>
      </c>
      <c r="I130" s="3" t="s">
        <v>1329</v>
      </c>
      <c r="J130" s="13" t="s">
        <v>1631</v>
      </c>
      <c r="K130" s="14" t="s">
        <v>1632</v>
      </c>
      <c r="L130" s="18">
        <f t="shared" si="8"/>
        <v>2.4085648148148175E-2</v>
      </c>
      <c r="M130">
        <f t="shared" si="9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1633</v>
      </c>
      <c r="H131" s="9" t="s">
        <v>75</v>
      </c>
      <c r="I131" s="3" t="s">
        <v>1329</v>
      </c>
      <c r="J131" s="13" t="s">
        <v>1634</v>
      </c>
      <c r="K131" s="14" t="s">
        <v>1635</v>
      </c>
      <c r="L131" s="18">
        <f t="shared" ref="L131:L177" si="10">K131-J131</f>
        <v>2.5624999999999953E-2</v>
      </c>
      <c r="M131">
        <f t="shared" ref="M131:M177" si="11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1636</v>
      </c>
      <c r="H132" s="9" t="s">
        <v>75</v>
      </c>
      <c r="I132" s="3" t="s">
        <v>1329</v>
      </c>
      <c r="J132" s="13" t="s">
        <v>1637</v>
      </c>
      <c r="K132" s="14" t="s">
        <v>1638</v>
      </c>
      <c r="L132" s="18">
        <f t="shared" si="10"/>
        <v>7.2453703703703687E-2</v>
      </c>
      <c r="M132">
        <f t="shared" si="11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1639</v>
      </c>
      <c r="H133" s="9" t="s">
        <v>75</v>
      </c>
      <c r="I133" s="3" t="s">
        <v>1329</v>
      </c>
      <c r="J133" s="13" t="s">
        <v>1640</v>
      </c>
      <c r="K133" s="14" t="s">
        <v>1641</v>
      </c>
      <c r="L133" s="18">
        <f t="shared" si="10"/>
        <v>3.4976851851851787E-2</v>
      </c>
      <c r="M133">
        <f t="shared" si="11"/>
        <v>11</v>
      </c>
    </row>
    <row r="134" spans="1:13" x14ac:dyDescent="0.25">
      <c r="A134" s="11"/>
      <c r="B134" s="12"/>
      <c r="C134" s="9" t="s">
        <v>743</v>
      </c>
      <c r="D134" s="9" t="s">
        <v>744</v>
      </c>
      <c r="E134" s="9" t="s">
        <v>744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1642</v>
      </c>
      <c r="H135" s="9" t="s">
        <v>75</v>
      </c>
      <c r="I135" s="3" t="s">
        <v>1329</v>
      </c>
      <c r="J135" s="13" t="s">
        <v>1643</v>
      </c>
      <c r="K135" s="14" t="s">
        <v>1644</v>
      </c>
      <c r="L135" s="18">
        <f t="shared" si="10"/>
        <v>1.6226851851851826E-2</v>
      </c>
      <c r="M135">
        <f t="shared" si="11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1645</v>
      </c>
      <c r="H136" s="9" t="s">
        <v>75</v>
      </c>
      <c r="I136" s="3" t="s">
        <v>1329</v>
      </c>
      <c r="J136" s="13" t="s">
        <v>1646</v>
      </c>
      <c r="K136" s="14" t="s">
        <v>1647</v>
      </c>
      <c r="L136" s="18">
        <f t="shared" si="10"/>
        <v>1.8854166666666644E-2</v>
      </c>
      <c r="M136">
        <f t="shared" si="11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1648</v>
      </c>
      <c r="H137" s="9" t="s">
        <v>75</v>
      </c>
      <c r="I137" s="3" t="s">
        <v>1329</v>
      </c>
      <c r="J137" s="13" t="s">
        <v>1649</v>
      </c>
      <c r="K137" s="14" t="s">
        <v>1650</v>
      </c>
      <c r="L137" s="18">
        <f t="shared" si="10"/>
        <v>1.5104166666666669E-2</v>
      </c>
      <c r="M137">
        <f t="shared" si="11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1651</v>
      </c>
      <c r="H138" s="9" t="s">
        <v>75</v>
      </c>
      <c r="I138" s="3" t="s">
        <v>1329</v>
      </c>
      <c r="J138" s="13" t="s">
        <v>1652</v>
      </c>
      <c r="K138" s="14" t="s">
        <v>1653</v>
      </c>
      <c r="L138" s="18">
        <f t="shared" si="10"/>
        <v>1.9224537037036971E-2</v>
      </c>
      <c r="M138">
        <f t="shared" si="11"/>
        <v>22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1654</v>
      </c>
      <c r="H139" s="9" t="s">
        <v>75</v>
      </c>
      <c r="I139" s="3" t="s">
        <v>1329</v>
      </c>
      <c r="J139" s="13" t="s">
        <v>1655</v>
      </c>
      <c r="K139" s="14" t="s">
        <v>1656</v>
      </c>
      <c r="L139" s="18">
        <f t="shared" si="10"/>
        <v>1.6400462962963047E-2</v>
      </c>
      <c r="M139">
        <f t="shared" si="11"/>
        <v>23</v>
      </c>
    </row>
    <row r="140" spans="1:13" x14ac:dyDescent="0.25">
      <c r="A140" s="11"/>
      <c r="B140" s="12"/>
      <c r="C140" s="9" t="s">
        <v>297</v>
      </c>
      <c r="D140" s="9" t="s">
        <v>298</v>
      </c>
      <c r="E140" s="9" t="s">
        <v>298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1657</v>
      </c>
      <c r="H141" s="9" t="s">
        <v>75</v>
      </c>
      <c r="I141" s="3" t="s">
        <v>1329</v>
      </c>
      <c r="J141" s="13" t="s">
        <v>1658</v>
      </c>
      <c r="K141" s="14" t="s">
        <v>1659</v>
      </c>
      <c r="L141" s="18">
        <f t="shared" si="10"/>
        <v>1.6898148148148134E-2</v>
      </c>
      <c r="M141">
        <f t="shared" si="11"/>
        <v>4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1660</v>
      </c>
      <c r="H142" s="9" t="s">
        <v>75</v>
      </c>
      <c r="I142" s="3" t="s">
        <v>1329</v>
      </c>
      <c r="J142" s="13" t="s">
        <v>1661</v>
      </c>
      <c r="K142" s="14" t="s">
        <v>1662</v>
      </c>
      <c r="L142" s="18">
        <f t="shared" si="10"/>
        <v>2.7905092592592606E-2</v>
      </c>
      <c r="M142">
        <f t="shared" si="11"/>
        <v>7</v>
      </c>
    </row>
    <row r="143" spans="1:13" x14ac:dyDescent="0.25">
      <c r="A143" s="11"/>
      <c r="B143" s="12"/>
      <c r="C143" s="9" t="s">
        <v>65</v>
      </c>
      <c r="D143" s="9" t="s">
        <v>66</v>
      </c>
      <c r="E143" s="9" t="s">
        <v>66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1663</v>
      </c>
      <c r="H144" s="9" t="s">
        <v>75</v>
      </c>
      <c r="I144" s="3" t="s">
        <v>1329</v>
      </c>
      <c r="J144" s="13" t="s">
        <v>1664</v>
      </c>
      <c r="K144" s="14" t="s">
        <v>1665</v>
      </c>
      <c r="L144" s="18">
        <f t="shared" si="10"/>
        <v>3.8553240740740735E-2</v>
      </c>
      <c r="M144">
        <f t="shared" si="11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1666</v>
      </c>
      <c r="H145" s="9" t="s">
        <v>75</v>
      </c>
      <c r="I145" s="3" t="s">
        <v>1329</v>
      </c>
      <c r="J145" s="13" t="s">
        <v>1667</v>
      </c>
      <c r="K145" s="14" t="s">
        <v>1668</v>
      </c>
      <c r="L145" s="18">
        <f t="shared" si="10"/>
        <v>3.7407407407407445E-2</v>
      </c>
      <c r="M145">
        <f t="shared" si="11"/>
        <v>12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1669</v>
      </c>
      <c r="H146" s="9" t="s">
        <v>75</v>
      </c>
      <c r="I146" s="3" t="s">
        <v>1329</v>
      </c>
      <c r="J146" s="13" t="s">
        <v>1670</v>
      </c>
      <c r="K146" s="14" t="s">
        <v>1671</v>
      </c>
      <c r="L146" s="18">
        <f t="shared" si="10"/>
        <v>1.9502314814814792E-2</v>
      </c>
      <c r="M146">
        <f t="shared" si="11"/>
        <v>14</v>
      </c>
    </row>
    <row r="147" spans="1:13" x14ac:dyDescent="0.25">
      <c r="A147" s="11"/>
      <c r="B147" s="12"/>
      <c r="C147" s="9" t="s">
        <v>321</v>
      </c>
      <c r="D147" s="9" t="s">
        <v>322</v>
      </c>
      <c r="E147" s="9" t="s">
        <v>322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1672</v>
      </c>
      <c r="H148" s="9" t="s">
        <v>75</v>
      </c>
      <c r="I148" s="3" t="s">
        <v>1329</v>
      </c>
      <c r="J148" s="13" t="s">
        <v>1673</v>
      </c>
      <c r="K148" s="14" t="s">
        <v>1674</v>
      </c>
      <c r="L148" s="18">
        <f t="shared" si="10"/>
        <v>1.6689814814814824E-2</v>
      </c>
      <c r="M148">
        <f t="shared" si="11"/>
        <v>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1675</v>
      </c>
      <c r="H149" s="9" t="s">
        <v>75</v>
      </c>
      <c r="I149" s="3" t="s">
        <v>1329</v>
      </c>
      <c r="J149" s="13" t="s">
        <v>1676</v>
      </c>
      <c r="K149" s="14" t="s">
        <v>1677</v>
      </c>
      <c r="L149" s="18">
        <f t="shared" si="10"/>
        <v>1.781250000000012E-2</v>
      </c>
      <c r="M149">
        <f t="shared" si="11"/>
        <v>20</v>
      </c>
    </row>
    <row r="150" spans="1:13" x14ac:dyDescent="0.25">
      <c r="A150" s="11"/>
      <c r="B150" s="12"/>
      <c r="C150" s="9" t="s">
        <v>335</v>
      </c>
      <c r="D150" s="9" t="s">
        <v>336</v>
      </c>
      <c r="E150" s="9" t="s">
        <v>336</v>
      </c>
      <c r="F150" s="9" t="s">
        <v>15</v>
      </c>
      <c r="G150" s="9" t="s">
        <v>1678</v>
      </c>
      <c r="H150" s="9" t="s">
        <v>75</v>
      </c>
      <c r="I150" s="3" t="s">
        <v>1329</v>
      </c>
      <c r="J150" s="13" t="s">
        <v>1679</v>
      </c>
      <c r="K150" s="14" t="s">
        <v>1680</v>
      </c>
      <c r="L150" s="18">
        <f t="shared" si="10"/>
        <v>1.6516203703703769E-2</v>
      </c>
      <c r="M150">
        <f t="shared" si="11"/>
        <v>9</v>
      </c>
    </row>
    <row r="151" spans="1:13" x14ac:dyDescent="0.25">
      <c r="A151" s="3" t="s">
        <v>390</v>
      </c>
      <c r="B151" s="9" t="s">
        <v>391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1681</v>
      </c>
      <c r="D152" s="9" t="s">
        <v>1682</v>
      </c>
      <c r="E152" s="9" t="s">
        <v>1682</v>
      </c>
      <c r="F152" s="9" t="s">
        <v>394</v>
      </c>
      <c r="G152" s="9" t="s">
        <v>1683</v>
      </c>
      <c r="H152" s="9" t="s">
        <v>75</v>
      </c>
      <c r="I152" s="3" t="s">
        <v>1329</v>
      </c>
      <c r="J152" s="13" t="s">
        <v>1684</v>
      </c>
      <c r="K152" s="14" t="s">
        <v>1685</v>
      </c>
      <c r="L152" s="18">
        <f t="shared" si="10"/>
        <v>1.8796296296296311E-2</v>
      </c>
      <c r="M152">
        <f t="shared" si="11"/>
        <v>19</v>
      </c>
    </row>
    <row r="153" spans="1:13" x14ac:dyDescent="0.25">
      <c r="A153" s="11"/>
      <c r="B153" s="12"/>
      <c r="C153" s="9" t="s">
        <v>862</v>
      </c>
      <c r="D153" s="9" t="s">
        <v>863</v>
      </c>
      <c r="E153" s="9" t="s">
        <v>863</v>
      </c>
      <c r="F153" s="9" t="s">
        <v>394</v>
      </c>
      <c r="G153" s="9" t="s">
        <v>1686</v>
      </c>
      <c r="H153" s="9" t="s">
        <v>75</v>
      </c>
      <c r="I153" s="3" t="s">
        <v>1329</v>
      </c>
      <c r="J153" s="13" t="s">
        <v>1687</v>
      </c>
      <c r="K153" s="14" t="s">
        <v>1688</v>
      </c>
      <c r="L153" s="18">
        <f t="shared" si="10"/>
        <v>3.9849537037037086E-2</v>
      </c>
      <c r="M153">
        <f t="shared" si="11"/>
        <v>13</v>
      </c>
    </row>
    <row r="154" spans="1:13" x14ac:dyDescent="0.25">
      <c r="A154" s="11"/>
      <c r="B154" s="12"/>
      <c r="C154" s="9" t="s">
        <v>867</v>
      </c>
      <c r="D154" s="9" t="s">
        <v>868</v>
      </c>
      <c r="E154" s="9" t="s">
        <v>868</v>
      </c>
      <c r="F154" s="9" t="s">
        <v>394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1689</v>
      </c>
      <c r="H155" s="9" t="s">
        <v>75</v>
      </c>
      <c r="I155" s="3" t="s">
        <v>1329</v>
      </c>
      <c r="J155" s="13" t="s">
        <v>1690</v>
      </c>
      <c r="K155" s="14" t="s">
        <v>1691</v>
      </c>
      <c r="L155" s="18">
        <f t="shared" si="10"/>
        <v>1.55555555555556E-2</v>
      </c>
      <c r="M155">
        <f t="shared" si="11"/>
        <v>6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1692</v>
      </c>
      <c r="H156" s="9" t="s">
        <v>75</v>
      </c>
      <c r="I156" s="3" t="s">
        <v>1329</v>
      </c>
      <c r="J156" s="13" t="s">
        <v>1693</v>
      </c>
      <c r="K156" s="14" t="s">
        <v>1694</v>
      </c>
      <c r="L156" s="18">
        <f t="shared" si="10"/>
        <v>1.5844907407407405E-2</v>
      </c>
      <c r="M156">
        <f t="shared" si="11"/>
        <v>7</v>
      </c>
    </row>
    <row r="157" spans="1:13" x14ac:dyDescent="0.25">
      <c r="A157" s="3" t="s">
        <v>398</v>
      </c>
      <c r="B157" s="9" t="s">
        <v>399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400</v>
      </c>
      <c r="D158" s="9" t="s">
        <v>401</v>
      </c>
      <c r="E158" s="9" t="s">
        <v>402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1695</v>
      </c>
      <c r="H159" s="9" t="s">
        <v>75</v>
      </c>
      <c r="I159" s="3" t="s">
        <v>1329</v>
      </c>
      <c r="J159" s="13" t="s">
        <v>1696</v>
      </c>
      <c r="K159" s="14" t="s">
        <v>1697</v>
      </c>
      <c r="L159" s="18">
        <f t="shared" si="10"/>
        <v>3.1886574074074026E-2</v>
      </c>
      <c r="M159">
        <f t="shared" si="11"/>
        <v>10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1698</v>
      </c>
      <c r="H160" s="9" t="s">
        <v>75</v>
      </c>
      <c r="I160" s="3" t="s">
        <v>1329</v>
      </c>
      <c r="J160" s="13" t="s">
        <v>1699</v>
      </c>
      <c r="K160" s="14" t="s">
        <v>1700</v>
      </c>
      <c r="L160" s="18">
        <f t="shared" si="10"/>
        <v>2.5879629629629641E-2</v>
      </c>
      <c r="M160">
        <f t="shared" si="11"/>
        <v>11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1701</v>
      </c>
      <c r="H161" s="9" t="s">
        <v>75</v>
      </c>
      <c r="I161" s="3" t="s">
        <v>1329</v>
      </c>
      <c r="J161" s="13" t="s">
        <v>1702</v>
      </c>
      <c r="K161" s="14" t="s">
        <v>1703</v>
      </c>
      <c r="L161" s="18">
        <f t="shared" si="10"/>
        <v>2.0486111111111094E-2</v>
      </c>
      <c r="M161">
        <f t="shared" si="11"/>
        <v>14</v>
      </c>
    </row>
    <row r="162" spans="1:13" x14ac:dyDescent="0.25">
      <c r="A162" s="11"/>
      <c r="B162" s="12"/>
      <c r="C162" s="9" t="s">
        <v>1704</v>
      </c>
      <c r="D162" s="9" t="s">
        <v>1705</v>
      </c>
      <c r="E162" s="9" t="s">
        <v>1706</v>
      </c>
      <c r="F162" s="9" t="s">
        <v>15</v>
      </c>
      <c r="G162" s="9" t="s">
        <v>1707</v>
      </c>
      <c r="H162" s="9" t="s">
        <v>75</v>
      </c>
      <c r="I162" s="3" t="s">
        <v>1329</v>
      </c>
      <c r="J162" s="13" t="s">
        <v>1708</v>
      </c>
      <c r="K162" s="14" t="s">
        <v>1709</v>
      </c>
      <c r="L162" s="18">
        <f t="shared" si="10"/>
        <v>2.8819444444444398E-2</v>
      </c>
      <c r="M162">
        <f t="shared" si="11"/>
        <v>13</v>
      </c>
    </row>
    <row r="163" spans="1:13" x14ac:dyDescent="0.25">
      <c r="A163" s="11"/>
      <c r="B163" s="12"/>
      <c r="C163" s="9" t="s">
        <v>1710</v>
      </c>
      <c r="D163" s="9" t="s">
        <v>1711</v>
      </c>
      <c r="E163" s="9" t="s">
        <v>1712</v>
      </c>
      <c r="F163" s="9" t="s">
        <v>15</v>
      </c>
      <c r="G163" s="9" t="s">
        <v>1713</v>
      </c>
      <c r="H163" s="9" t="s">
        <v>75</v>
      </c>
      <c r="I163" s="3" t="s">
        <v>1329</v>
      </c>
      <c r="J163" s="13" t="s">
        <v>1714</v>
      </c>
      <c r="K163" s="14" t="s">
        <v>1715</v>
      </c>
      <c r="L163" s="18">
        <f t="shared" si="10"/>
        <v>1.5555555555555656E-2</v>
      </c>
      <c r="M163">
        <f t="shared" si="11"/>
        <v>17</v>
      </c>
    </row>
    <row r="164" spans="1:13" x14ac:dyDescent="0.25">
      <c r="A164" s="11"/>
      <c r="B164" s="12"/>
      <c r="C164" s="9" t="s">
        <v>1298</v>
      </c>
      <c r="D164" s="9" t="s">
        <v>1299</v>
      </c>
      <c r="E164" s="9" t="s">
        <v>1300</v>
      </c>
      <c r="F164" s="9" t="s">
        <v>15</v>
      </c>
      <c r="G164" s="9" t="s">
        <v>1716</v>
      </c>
      <c r="H164" s="9" t="s">
        <v>75</v>
      </c>
      <c r="I164" s="3" t="s">
        <v>1329</v>
      </c>
      <c r="J164" s="13" t="s">
        <v>1717</v>
      </c>
      <c r="K164" s="14" t="s">
        <v>1718</v>
      </c>
      <c r="L164" s="18">
        <f t="shared" si="10"/>
        <v>1.447916666666671E-2</v>
      </c>
      <c r="M164">
        <f t="shared" si="11"/>
        <v>7</v>
      </c>
    </row>
    <row r="165" spans="1:13" x14ac:dyDescent="0.25">
      <c r="A165" s="11"/>
      <c r="B165" s="12"/>
      <c r="C165" s="9" t="s">
        <v>412</v>
      </c>
      <c r="D165" s="9" t="s">
        <v>413</v>
      </c>
      <c r="E165" s="9" t="s">
        <v>414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1719</v>
      </c>
      <c r="H166" s="9" t="s">
        <v>75</v>
      </c>
      <c r="I166" s="3" t="s">
        <v>1329</v>
      </c>
      <c r="J166" s="13" t="s">
        <v>1720</v>
      </c>
      <c r="K166" s="14" t="s">
        <v>1721</v>
      </c>
      <c r="L166" s="18">
        <f t="shared" si="10"/>
        <v>1.5011574074074052E-2</v>
      </c>
      <c r="M166">
        <f t="shared" si="11"/>
        <v>13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1722</v>
      </c>
      <c r="H167" s="9" t="s">
        <v>75</v>
      </c>
      <c r="I167" s="3" t="s">
        <v>1329</v>
      </c>
      <c r="J167" s="13" t="s">
        <v>1723</v>
      </c>
      <c r="K167" s="14" t="s">
        <v>1724</v>
      </c>
      <c r="L167" s="18">
        <f t="shared" si="10"/>
        <v>1.1909722222222197E-2</v>
      </c>
      <c r="M167">
        <f t="shared" si="11"/>
        <v>16</v>
      </c>
    </row>
    <row r="168" spans="1:13" x14ac:dyDescent="0.25">
      <c r="A168" s="3" t="s">
        <v>418</v>
      </c>
      <c r="B168" s="9" t="s">
        <v>419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420</v>
      </c>
      <c r="D169" s="9" t="s">
        <v>421</v>
      </c>
      <c r="E169" s="9" t="s">
        <v>421</v>
      </c>
      <c r="F169" s="9" t="s">
        <v>15</v>
      </c>
      <c r="G169" s="9" t="s">
        <v>1725</v>
      </c>
      <c r="H169" s="9" t="s">
        <v>17</v>
      </c>
      <c r="I169" s="3" t="s">
        <v>1329</v>
      </c>
      <c r="J169" s="13" t="s">
        <v>1726</v>
      </c>
      <c r="K169" s="14" t="s">
        <v>1727</v>
      </c>
      <c r="L169" s="18">
        <f t="shared" si="10"/>
        <v>1.2569444444444411E-2</v>
      </c>
      <c r="M169">
        <f t="shared" si="11"/>
        <v>10</v>
      </c>
    </row>
    <row r="170" spans="1:13" x14ac:dyDescent="0.25">
      <c r="A170" s="11"/>
      <c r="B170" s="12"/>
      <c r="C170" s="9" t="s">
        <v>888</v>
      </c>
      <c r="D170" s="9" t="s">
        <v>889</v>
      </c>
      <c r="E170" s="9" t="s">
        <v>890</v>
      </c>
      <c r="F170" s="9" t="s">
        <v>15</v>
      </c>
      <c r="G170" s="9" t="s">
        <v>1728</v>
      </c>
      <c r="H170" s="9" t="s">
        <v>17</v>
      </c>
      <c r="I170" s="3" t="s">
        <v>1329</v>
      </c>
      <c r="J170" s="13" t="s">
        <v>1729</v>
      </c>
      <c r="K170" s="14" t="s">
        <v>1730</v>
      </c>
      <c r="L170" s="18">
        <f t="shared" si="10"/>
        <v>3.5601851851851885E-2</v>
      </c>
      <c r="M170">
        <f t="shared" si="11"/>
        <v>5</v>
      </c>
    </row>
    <row r="171" spans="1:13" x14ac:dyDescent="0.25">
      <c r="A171" s="11"/>
      <c r="B171" s="12"/>
      <c r="C171" s="9" t="s">
        <v>900</v>
      </c>
      <c r="D171" s="9" t="s">
        <v>901</v>
      </c>
      <c r="E171" s="9" t="s">
        <v>902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1731</v>
      </c>
      <c r="H172" s="9" t="s">
        <v>17</v>
      </c>
      <c r="I172" s="3" t="s">
        <v>1329</v>
      </c>
      <c r="J172" s="13" t="s">
        <v>1732</v>
      </c>
      <c r="K172" s="14" t="s">
        <v>1733</v>
      </c>
      <c r="L172" s="18">
        <f t="shared" si="10"/>
        <v>1.9201388888888893E-2</v>
      </c>
      <c r="M172">
        <f t="shared" si="11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1734</v>
      </c>
      <c r="H173" s="9" t="s">
        <v>17</v>
      </c>
      <c r="I173" s="3" t="s">
        <v>1329</v>
      </c>
      <c r="J173" s="13" t="s">
        <v>1735</v>
      </c>
      <c r="K173" s="14" t="s">
        <v>1736</v>
      </c>
      <c r="L173" s="18">
        <f t="shared" si="10"/>
        <v>1.7002314814814845E-2</v>
      </c>
      <c r="M173">
        <f t="shared" si="11"/>
        <v>10</v>
      </c>
    </row>
    <row r="174" spans="1:13" x14ac:dyDescent="0.25">
      <c r="A174" s="11"/>
      <c r="B174" s="12"/>
      <c r="C174" s="9" t="s">
        <v>437</v>
      </c>
      <c r="D174" s="9" t="s">
        <v>438</v>
      </c>
      <c r="E174" s="9" t="s">
        <v>439</v>
      </c>
      <c r="F174" s="9" t="s">
        <v>15</v>
      </c>
      <c r="G174" s="10" t="s">
        <v>12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1737</v>
      </c>
      <c r="H175" s="9" t="s">
        <v>17</v>
      </c>
      <c r="I175" s="3" t="s">
        <v>1329</v>
      </c>
      <c r="J175" s="13" t="s">
        <v>1738</v>
      </c>
      <c r="K175" s="14" t="s">
        <v>1739</v>
      </c>
      <c r="L175" s="18">
        <f t="shared" si="10"/>
        <v>1.5300925925925857E-2</v>
      </c>
      <c r="M175">
        <f t="shared" si="11"/>
        <v>9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1740</v>
      </c>
      <c r="H176" s="9" t="s">
        <v>17</v>
      </c>
      <c r="I176" s="3" t="s">
        <v>1329</v>
      </c>
      <c r="J176" s="13" t="s">
        <v>1741</v>
      </c>
      <c r="K176" s="14" t="s">
        <v>1742</v>
      </c>
      <c r="L176" s="18">
        <f t="shared" si="10"/>
        <v>2.0381944444444411E-2</v>
      </c>
      <c r="M176">
        <f t="shared" si="11"/>
        <v>9</v>
      </c>
    </row>
    <row r="177" spans="1:13" x14ac:dyDescent="0.25">
      <c r="A177" s="11"/>
      <c r="B177" s="11"/>
      <c r="C177" s="11"/>
      <c r="D177" s="11"/>
      <c r="E177" s="11"/>
      <c r="F177" s="11"/>
      <c r="G177" s="3" t="s">
        <v>1743</v>
      </c>
      <c r="H177" s="3" t="s">
        <v>17</v>
      </c>
      <c r="I177" s="3" t="s">
        <v>1329</v>
      </c>
      <c r="J177" s="15" t="s">
        <v>1744</v>
      </c>
      <c r="K177" s="16" t="s">
        <v>1745</v>
      </c>
      <c r="L177" s="18">
        <f t="shared" si="10"/>
        <v>1.5555555555555545E-2</v>
      </c>
      <c r="M177">
        <f t="shared" si="11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opLeftCell="K1" workbookViewId="0">
      <selection activeCell="R29" sqref="R29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3.3333333333333335</v>
      </c>
      <c r="R2" s="19">
        <v>0</v>
      </c>
      <c r="S2" s="18">
        <f>AVERAGEIF($R$2:$R$25, "&lt;&gt; 0")</f>
        <v>1.9746780960648136E-2</v>
      </c>
    </row>
    <row r="3" spans="1:19" x14ac:dyDescent="0.25">
      <c r="A3" s="3" t="s">
        <v>340</v>
      </c>
      <c r="B3" s="9" t="s">
        <v>341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3.3333333333333335</v>
      </c>
      <c r="R3" s="19">
        <v>0</v>
      </c>
      <c r="S3" s="18">
        <f t="shared" ref="S3:S25" si="1">AVERAGEIF($R$2:$R$25, "&lt;&gt; 0")</f>
        <v>1.9746780960648136E-2</v>
      </c>
    </row>
    <row r="4" spans="1:19" x14ac:dyDescent="0.25">
      <c r="A4" s="11"/>
      <c r="B4" s="12"/>
      <c r="C4" s="9" t="s">
        <v>25</v>
      </c>
      <c r="D4" s="9" t="s">
        <v>26</v>
      </c>
      <c r="E4" s="9" t="s">
        <v>26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3.3333333333333335</v>
      </c>
      <c r="R4" s="19">
        <v>0</v>
      </c>
      <c r="S4" s="18">
        <f t="shared" si="1"/>
        <v>1.9746780960648136E-2</v>
      </c>
    </row>
    <row r="5" spans="1:19" x14ac:dyDescent="0.25">
      <c r="A5" s="11"/>
      <c r="B5" s="12"/>
      <c r="C5" s="12"/>
      <c r="D5" s="12"/>
      <c r="E5" s="12"/>
      <c r="F5" s="12"/>
      <c r="G5" s="9" t="s">
        <v>1746</v>
      </c>
      <c r="H5" s="9" t="s">
        <v>17</v>
      </c>
      <c r="I5" s="3" t="s">
        <v>1747</v>
      </c>
      <c r="J5" s="13" t="s">
        <v>1748</v>
      </c>
      <c r="K5" s="14" t="s">
        <v>1749</v>
      </c>
      <c r="L5" s="18">
        <f t="shared" ref="L5:L66" si="2">K5-J5</f>
        <v>1.620370370370372E-2</v>
      </c>
      <c r="M5">
        <f t="shared" ref="M5:M66" si="3">HOUR(J5)</f>
        <v>6</v>
      </c>
      <c r="O5">
        <v>3</v>
      </c>
      <c r="P5">
        <f>COUNTIF(M:M,"3")</f>
        <v>5</v>
      </c>
      <c r="Q5">
        <f t="shared" si="0"/>
        <v>3.3333333333333335</v>
      </c>
      <c r="R5" s="19">
        <f t="shared" ref="R5:R22" si="4">AVERAGEIF(M:M,O5,L:L)</f>
        <v>1.56875E-2</v>
      </c>
      <c r="S5" s="18">
        <f t="shared" si="1"/>
        <v>1.9746780960648136E-2</v>
      </c>
    </row>
    <row r="6" spans="1:19" x14ac:dyDescent="0.25">
      <c r="A6" s="11"/>
      <c r="B6" s="12"/>
      <c r="C6" s="12"/>
      <c r="D6" s="12"/>
      <c r="E6" s="12"/>
      <c r="F6" s="12"/>
      <c r="G6" s="9" t="s">
        <v>1750</v>
      </c>
      <c r="H6" s="9" t="s">
        <v>17</v>
      </c>
      <c r="I6" s="3" t="s">
        <v>1747</v>
      </c>
      <c r="J6" s="13" t="s">
        <v>1751</v>
      </c>
      <c r="K6" s="14" t="s">
        <v>1752</v>
      </c>
      <c r="L6" s="18">
        <f t="shared" si="2"/>
        <v>1.7546296296296282E-2</v>
      </c>
      <c r="M6">
        <f t="shared" si="3"/>
        <v>8</v>
      </c>
      <c r="O6">
        <v>4</v>
      </c>
      <c r="P6">
        <f>COUNTIF(M:M,"4")</f>
        <v>2</v>
      </c>
      <c r="Q6">
        <f t="shared" si="0"/>
        <v>3.3333333333333335</v>
      </c>
      <c r="R6" s="19">
        <f t="shared" si="4"/>
        <v>1.6730324074074085E-2</v>
      </c>
      <c r="S6" s="18">
        <f t="shared" si="1"/>
        <v>1.9746780960648136E-2</v>
      </c>
    </row>
    <row r="7" spans="1:19" x14ac:dyDescent="0.25">
      <c r="A7" s="11"/>
      <c r="B7" s="12"/>
      <c r="C7" s="12"/>
      <c r="D7" s="12"/>
      <c r="E7" s="12"/>
      <c r="F7" s="12"/>
      <c r="G7" s="9" t="s">
        <v>1753</v>
      </c>
      <c r="H7" s="9" t="s">
        <v>17</v>
      </c>
      <c r="I7" s="3" t="s">
        <v>1747</v>
      </c>
      <c r="J7" s="13" t="s">
        <v>1754</v>
      </c>
      <c r="K7" s="14" t="s">
        <v>1755</v>
      </c>
      <c r="L7" s="18">
        <f t="shared" si="2"/>
        <v>3.7280092592592573E-2</v>
      </c>
      <c r="M7">
        <f t="shared" si="3"/>
        <v>12</v>
      </c>
      <c r="O7">
        <v>5</v>
      </c>
      <c r="P7">
        <f>COUNTIF(M:M,"5")</f>
        <v>5</v>
      </c>
      <c r="Q7">
        <f t="shared" si="0"/>
        <v>3.3333333333333335</v>
      </c>
      <c r="R7" s="19">
        <f t="shared" si="4"/>
        <v>1.8155092592592591E-2</v>
      </c>
      <c r="S7" s="18">
        <f t="shared" si="1"/>
        <v>1.9746780960648136E-2</v>
      </c>
    </row>
    <row r="8" spans="1:19" x14ac:dyDescent="0.25">
      <c r="A8" s="11"/>
      <c r="B8" s="12"/>
      <c r="C8" s="9" t="s">
        <v>150</v>
      </c>
      <c r="D8" s="9" t="s">
        <v>151</v>
      </c>
      <c r="E8" s="10" t="s">
        <v>12</v>
      </c>
      <c r="F8" s="5"/>
      <c r="G8" s="5"/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3.3333333333333335</v>
      </c>
      <c r="R8" s="19">
        <f t="shared" si="4"/>
        <v>1.9299768518518511E-2</v>
      </c>
      <c r="S8" s="18">
        <f t="shared" si="1"/>
        <v>1.9746780960648136E-2</v>
      </c>
    </row>
    <row r="9" spans="1:19" x14ac:dyDescent="0.25">
      <c r="A9" s="11"/>
      <c r="B9" s="12"/>
      <c r="C9" s="12"/>
      <c r="D9" s="12"/>
      <c r="E9" s="9" t="s">
        <v>152</v>
      </c>
      <c r="F9" s="9" t="s">
        <v>15</v>
      </c>
      <c r="G9" s="9" t="s">
        <v>1756</v>
      </c>
      <c r="H9" s="9" t="s">
        <v>17</v>
      </c>
      <c r="I9" s="3" t="s">
        <v>1747</v>
      </c>
      <c r="J9" s="13" t="s">
        <v>1757</v>
      </c>
      <c r="K9" s="14" t="s">
        <v>1758</v>
      </c>
      <c r="L9" s="18">
        <f t="shared" si="2"/>
        <v>2.2048611111111116E-2</v>
      </c>
      <c r="M9">
        <f t="shared" si="3"/>
        <v>16</v>
      </c>
      <c r="O9">
        <v>7</v>
      </c>
      <c r="P9">
        <f>COUNTIF(M:M,"7")</f>
        <v>7</v>
      </c>
      <c r="Q9">
        <f t="shared" si="0"/>
        <v>3.3333333333333335</v>
      </c>
      <c r="R9" s="19">
        <f t="shared" si="4"/>
        <v>2.4783399470899477E-2</v>
      </c>
      <c r="S9" s="18">
        <f t="shared" si="1"/>
        <v>1.9746780960648136E-2</v>
      </c>
    </row>
    <row r="10" spans="1:19" x14ac:dyDescent="0.25">
      <c r="A10" s="11"/>
      <c r="B10" s="12"/>
      <c r="C10" s="12"/>
      <c r="D10" s="12"/>
      <c r="E10" s="9" t="s">
        <v>151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3.3333333333333335</v>
      </c>
      <c r="R10" s="19">
        <f t="shared" si="4"/>
        <v>1.9530423280423266E-2</v>
      </c>
      <c r="S10" s="18">
        <f t="shared" si="1"/>
        <v>1.9746780960648136E-2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1759</v>
      </c>
      <c r="H11" s="9" t="s">
        <v>17</v>
      </c>
      <c r="I11" s="3" t="s">
        <v>1747</v>
      </c>
      <c r="J11" s="13" t="s">
        <v>1760</v>
      </c>
      <c r="K11" s="14" t="s">
        <v>1761</v>
      </c>
      <c r="L11" s="18">
        <f t="shared" si="2"/>
        <v>2.1504629629629624E-2</v>
      </c>
      <c r="M11">
        <f t="shared" si="3"/>
        <v>7</v>
      </c>
      <c r="O11">
        <v>9</v>
      </c>
      <c r="P11">
        <f>COUNTIF(M:M,"9")</f>
        <v>4</v>
      </c>
      <c r="Q11">
        <f t="shared" si="0"/>
        <v>3.3333333333333335</v>
      </c>
      <c r="R11" s="19">
        <f t="shared" si="4"/>
        <v>1.8839699074074068E-2</v>
      </c>
      <c r="S11" s="18">
        <f t="shared" si="1"/>
        <v>1.9746780960648136E-2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1762</v>
      </c>
      <c r="H12" s="9" t="s">
        <v>17</v>
      </c>
      <c r="I12" s="3" t="s">
        <v>1747</v>
      </c>
      <c r="J12" s="13" t="s">
        <v>1763</v>
      </c>
      <c r="K12" s="14" t="s">
        <v>1764</v>
      </c>
      <c r="L12" s="18">
        <f t="shared" si="2"/>
        <v>1.8993055555555527E-2</v>
      </c>
      <c r="M12">
        <f t="shared" si="3"/>
        <v>10</v>
      </c>
      <c r="O12">
        <v>10</v>
      </c>
      <c r="P12">
        <f>COUNTIF(M:M,"10")</f>
        <v>10</v>
      </c>
      <c r="Q12">
        <f t="shared" si="0"/>
        <v>3.3333333333333335</v>
      </c>
      <c r="R12" s="19">
        <f t="shared" si="4"/>
        <v>2.6396990740740745E-2</v>
      </c>
      <c r="S12" s="18">
        <f t="shared" si="1"/>
        <v>1.9746780960648136E-2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1765</v>
      </c>
      <c r="H13" s="9" t="s">
        <v>17</v>
      </c>
      <c r="I13" s="3" t="s">
        <v>1747</v>
      </c>
      <c r="J13" s="13" t="s">
        <v>1766</v>
      </c>
      <c r="K13" s="14" t="s">
        <v>1767</v>
      </c>
      <c r="L13" s="18">
        <f t="shared" si="2"/>
        <v>2.6886574074074077E-2</v>
      </c>
      <c r="M13">
        <f t="shared" si="3"/>
        <v>11</v>
      </c>
      <c r="O13">
        <v>11</v>
      </c>
      <c r="P13">
        <f>COUNTIF(M:M,"11")</f>
        <v>7</v>
      </c>
      <c r="Q13">
        <f t="shared" si="0"/>
        <v>3.3333333333333335</v>
      </c>
      <c r="R13" s="19">
        <f t="shared" si="4"/>
        <v>2.1129298941798928E-2</v>
      </c>
      <c r="S13" s="18">
        <f t="shared" si="1"/>
        <v>1.9746780960648136E-2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1768</v>
      </c>
      <c r="H14" s="9" t="s">
        <v>17</v>
      </c>
      <c r="I14" s="3" t="s">
        <v>1747</v>
      </c>
      <c r="J14" s="13" t="s">
        <v>1769</v>
      </c>
      <c r="K14" s="14" t="s">
        <v>1770</v>
      </c>
      <c r="L14" s="18">
        <f t="shared" si="2"/>
        <v>2.80555555555555E-2</v>
      </c>
      <c r="M14">
        <f t="shared" si="3"/>
        <v>14</v>
      </c>
      <c r="O14">
        <v>12</v>
      </c>
      <c r="P14">
        <f>COUNTIF(M:M,"12")</f>
        <v>7</v>
      </c>
      <c r="Q14">
        <f t="shared" si="0"/>
        <v>3.3333333333333335</v>
      </c>
      <c r="R14" s="19">
        <f t="shared" si="4"/>
        <v>2.3290343915343886E-2</v>
      </c>
      <c r="S14" s="18">
        <f t="shared" si="1"/>
        <v>1.9746780960648136E-2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1771</v>
      </c>
      <c r="H15" s="9" t="s">
        <v>17</v>
      </c>
      <c r="I15" s="3" t="s">
        <v>1747</v>
      </c>
      <c r="J15" s="13" t="s">
        <v>1772</v>
      </c>
      <c r="K15" s="14" t="s">
        <v>1773</v>
      </c>
      <c r="L15" s="18">
        <f t="shared" si="2"/>
        <v>3.545138888888888E-2</v>
      </c>
      <c r="M15">
        <f t="shared" si="3"/>
        <v>15</v>
      </c>
      <c r="O15">
        <v>13</v>
      </c>
      <c r="P15">
        <f>COUNTIF(M:M,"13")</f>
        <v>3</v>
      </c>
      <c r="Q15">
        <f t="shared" si="0"/>
        <v>3.3333333333333335</v>
      </c>
      <c r="R15" s="19">
        <f t="shared" si="4"/>
        <v>1.9976851851851791E-2</v>
      </c>
      <c r="S15" s="18">
        <f t="shared" si="1"/>
        <v>1.9746780960648136E-2</v>
      </c>
    </row>
    <row r="16" spans="1:19" x14ac:dyDescent="0.25">
      <c r="A16" s="3" t="s">
        <v>10</v>
      </c>
      <c r="B16" s="9" t="s">
        <v>11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3.3333333333333335</v>
      </c>
      <c r="R16" s="19">
        <f t="shared" si="4"/>
        <v>1.8731812169312141E-2</v>
      </c>
      <c r="S16" s="18">
        <f t="shared" si="1"/>
        <v>1.9746780960648136E-2</v>
      </c>
    </row>
    <row r="17" spans="1:19" x14ac:dyDescent="0.25">
      <c r="A17" s="11"/>
      <c r="B17" s="12"/>
      <c r="C17" s="9" t="s">
        <v>452</v>
      </c>
      <c r="D17" s="9" t="s">
        <v>453</v>
      </c>
      <c r="E17" s="9" t="s">
        <v>453</v>
      </c>
      <c r="F17" s="9" t="s">
        <v>15</v>
      </c>
      <c r="G17" s="9" t="s">
        <v>1774</v>
      </c>
      <c r="H17" s="9" t="s">
        <v>22</v>
      </c>
      <c r="I17" s="3" t="s">
        <v>1747</v>
      </c>
      <c r="J17" s="13" t="s">
        <v>1775</v>
      </c>
      <c r="K17" s="14" t="s">
        <v>1776</v>
      </c>
      <c r="L17" s="18">
        <f t="shared" si="2"/>
        <v>2.0717592592592593E-2</v>
      </c>
      <c r="M17">
        <f t="shared" si="3"/>
        <v>8</v>
      </c>
      <c r="O17">
        <v>15</v>
      </c>
      <c r="P17">
        <f>COUNTIF(M:M,"15")</f>
        <v>2</v>
      </c>
      <c r="Q17">
        <f t="shared" si="0"/>
        <v>3.3333333333333335</v>
      </c>
      <c r="R17" s="19">
        <f t="shared" si="4"/>
        <v>2.640625000000002E-2</v>
      </c>
      <c r="S17" s="18">
        <f t="shared" si="1"/>
        <v>1.9746780960648136E-2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9" t="s">
        <v>1777</v>
      </c>
      <c r="H18" s="9" t="s">
        <v>17</v>
      </c>
      <c r="I18" s="3" t="s">
        <v>1747</v>
      </c>
      <c r="J18" s="13" t="s">
        <v>1778</v>
      </c>
      <c r="K18" s="14" t="s">
        <v>1779</v>
      </c>
      <c r="L18" s="18">
        <f t="shared" si="2"/>
        <v>1.693287037037039E-2</v>
      </c>
      <c r="M18">
        <f t="shared" si="3"/>
        <v>10</v>
      </c>
      <c r="O18">
        <v>16</v>
      </c>
      <c r="P18">
        <f>COUNTIF(M:M,"16")</f>
        <v>2</v>
      </c>
      <c r="Q18">
        <f t="shared" si="0"/>
        <v>3.3333333333333335</v>
      </c>
      <c r="R18" s="19">
        <f t="shared" si="4"/>
        <v>1.9293981481481481E-2</v>
      </c>
      <c r="S18" s="18">
        <f t="shared" si="1"/>
        <v>1.9746780960648136E-2</v>
      </c>
    </row>
    <row r="19" spans="1:19" x14ac:dyDescent="0.25">
      <c r="A19" s="11"/>
      <c r="B19" s="12"/>
      <c r="C19" s="9" t="s">
        <v>559</v>
      </c>
      <c r="D19" s="9" t="s">
        <v>560</v>
      </c>
      <c r="E19" s="9" t="s">
        <v>560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0"/>
        <v>3.3333333333333335</v>
      </c>
      <c r="R19" s="19">
        <v>0</v>
      </c>
      <c r="S19" s="18">
        <f t="shared" si="1"/>
        <v>1.9746780960648136E-2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1780</v>
      </c>
      <c r="H20" s="9" t="s">
        <v>17</v>
      </c>
      <c r="I20" s="3" t="s">
        <v>1747</v>
      </c>
      <c r="J20" s="13" t="s">
        <v>1781</v>
      </c>
      <c r="K20" s="14" t="s">
        <v>1782</v>
      </c>
      <c r="L20" s="18">
        <f t="shared" si="2"/>
        <v>2.4918981481481473E-2</v>
      </c>
      <c r="M20">
        <f t="shared" si="3"/>
        <v>9</v>
      </c>
      <c r="O20">
        <v>18</v>
      </c>
      <c r="P20">
        <f>COUNTIF(M:M,"18")</f>
        <v>1</v>
      </c>
      <c r="Q20">
        <f t="shared" si="0"/>
        <v>3.3333333333333335</v>
      </c>
      <c r="R20" s="19">
        <f t="shared" si="4"/>
        <v>1.2905092592592649E-2</v>
      </c>
      <c r="S20" s="18">
        <f t="shared" si="1"/>
        <v>1.9746780960648136E-2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1783</v>
      </c>
      <c r="H21" s="9" t="s">
        <v>17</v>
      </c>
      <c r="I21" s="3" t="s">
        <v>1747</v>
      </c>
      <c r="J21" s="13" t="s">
        <v>1784</v>
      </c>
      <c r="K21" s="14" t="s">
        <v>1785</v>
      </c>
      <c r="L21" s="18">
        <f t="shared" si="2"/>
        <v>2.0624999999999893E-2</v>
      </c>
      <c r="M21">
        <f t="shared" si="3"/>
        <v>13</v>
      </c>
      <c r="O21">
        <v>19</v>
      </c>
      <c r="P21">
        <f>COUNTIF(M:M,"19")</f>
        <v>0</v>
      </c>
      <c r="Q21">
        <f t="shared" si="0"/>
        <v>3.3333333333333335</v>
      </c>
      <c r="R21" s="19">
        <v>0</v>
      </c>
      <c r="S21" s="18">
        <f t="shared" si="1"/>
        <v>1.9746780960648136E-2</v>
      </c>
    </row>
    <row r="22" spans="1:19" x14ac:dyDescent="0.25">
      <c r="A22" s="11"/>
      <c r="B22" s="12"/>
      <c r="C22" s="9" t="s">
        <v>25</v>
      </c>
      <c r="D22" s="9" t="s">
        <v>26</v>
      </c>
      <c r="E22" s="9" t="s">
        <v>26</v>
      </c>
      <c r="F22" s="9" t="s">
        <v>15</v>
      </c>
      <c r="G22" s="9" t="s">
        <v>1786</v>
      </c>
      <c r="H22" s="9" t="s">
        <v>17</v>
      </c>
      <c r="I22" s="3" t="s">
        <v>1747</v>
      </c>
      <c r="J22" s="13" t="s">
        <v>1787</v>
      </c>
      <c r="K22" s="14" t="s">
        <v>1788</v>
      </c>
      <c r="L22" s="18">
        <f t="shared" si="2"/>
        <v>1.6099537037036926E-2</v>
      </c>
      <c r="M22">
        <f t="shared" si="3"/>
        <v>14</v>
      </c>
      <c r="O22">
        <v>20</v>
      </c>
      <c r="P22">
        <f>COUNTIF(M:M,"20")</f>
        <v>1</v>
      </c>
      <c r="Q22">
        <f t="shared" si="0"/>
        <v>3.3333333333333335</v>
      </c>
      <c r="R22" s="19">
        <f t="shared" si="4"/>
        <v>1.4791666666666536E-2</v>
      </c>
      <c r="S22" s="18">
        <f t="shared" si="1"/>
        <v>1.9746780960648136E-2</v>
      </c>
    </row>
    <row r="23" spans="1:19" x14ac:dyDescent="0.25">
      <c r="A23" s="11"/>
      <c r="B23" s="12"/>
      <c r="C23" s="9" t="s">
        <v>41</v>
      </c>
      <c r="D23" s="9" t="s">
        <v>42</v>
      </c>
      <c r="E23" s="9" t="s">
        <v>42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3.3333333333333335</v>
      </c>
      <c r="R23" s="19">
        <v>0</v>
      </c>
      <c r="S23" s="18">
        <f t="shared" si="1"/>
        <v>1.9746780960648136E-2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1789</v>
      </c>
      <c r="H24" s="9" t="s">
        <v>17</v>
      </c>
      <c r="I24" s="3" t="s">
        <v>1747</v>
      </c>
      <c r="J24" s="13" t="s">
        <v>1790</v>
      </c>
      <c r="K24" s="14" t="s">
        <v>1791</v>
      </c>
      <c r="L24" s="18">
        <f t="shared" si="2"/>
        <v>1.2928240740740726E-2</v>
      </c>
      <c r="M24">
        <f t="shared" si="3"/>
        <v>3</v>
      </c>
      <c r="O24">
        <v>22</v>
      </c>
      <c r="P24">
        <f>COUNTIF(M:M,"22")</f>
        <v>0</v>
      </c>
      <c r="Q24">
        <f t="shared" si="0"/>
        <v>3.3333333333333335</v>
      </c>
      <c r="R24" s="19">
        <v>0</v>
      </c>
      <c r="S24" s="18">
        <f t="shared" si="1"/>
        <v>1.9746780960648136E-2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1792</v>
      </c>
      <c r="H25" s="9" t="s">
        <v>17</v>
      </c>
      <c r="I25" s="3" t="s">
        <v>1747</v>
      </c>
      <c r="J25" s="13" t="s">
        <v>1793</v>
      </c>
      <c r="K25" s="14" t="s">
        <v>1794</v>
      </c>
      <c r="L25" s="18">
        <f t="shared" si="2"/>
        <v>1.4618055555555509E-2</v>
      </c>
      <c r="M25">
        <f t="shared" si="3"/>
        <v>6</v>
      </c>
      <c r="O25">
        <v>23</v>
      </c>
      <c r="P25">
        <f>COUNTIF(M:M,"23")</f>
        <v>0</v>
      </c>
      <c r="Q25">
        <f t="shared" si="0"/>
        <v>3.3333333333333335</v>
      </c>
      <c r="R25" s="19">
        <v>0</v>
      </c>
      <c r="S25" s="18">
        <f t="shared" si="1"/>
        <v>1.9746780960648136E-2</v>
      </c>
    </row>
    <row r="26" spans="1:19" x14ac:dyDescent="0.25">
      <c r="A26" s="11"/>
      <c r="B26" s="12"/>
      <c r="C26" s="9" t="s">
        <v>472</v>
      </c>
      <c r="D26" s="9" t="s">
        <v>473</v>
      </c>
      <c r="E26" s="9" t="s">
        <v>473</v>
      </c>
      <c r="F26" s="9" t="s">
        <v>15</v>
      </c>
      <c r="G26" s="9" t="s">
        <v>1795</v>
      </c>
      <c r="H26" s="9" t="s">
        <v>17</v>
      </c>
      <c r="I26" s="3" t="s">
        <v>1747</v>
      </c>
      <c r="J26" s="13" t="s">
        <v>1796</v>
      </c>
      <c r="K26" s="14" t="s">
        <v>1797</v>
      </c>
      <c r="L26" s="18">
        <f t="shared" si="2"/>
        <v>2.1412037037037035E-2</v>
      </c>
      <c r="M26">
        <f t="shared" si="3"/>
        <v>3</v>
      </c>
    </row>
    <row r="27" spans="1:19" x14ac:dyDescent="0.25">
      <c r="A27" s="11"/>
      <c r="B27" s="12"/>
      <c r="C27" s="9" t="s">
        <v>1395</v>
      </c>
      <c r="D27" s="9" t="s">
        <v>1396</v>
      </c>
      <c r="E27" s="9" t="s">
        <v>1396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1798</v>
      </c>
      <c r="H28" s="9" t="s">
        <v>22</v>
      </c>
      <c r="I28" s="3" t="s">
        <v>1747</v>
      </c>
      <c r="J28" s="13" t="s">
        <v>1799</v>
      </c>
      <c r="K28" s="14" t="s">
        <v>1800</v>
      </c>
      <c r="L28" s="18">
        <f t="shared" si="2"/>
        <v>1.8240740740740724E-2</v>
      </c>
      <c r="M28">
        <f t="shared" si="3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1801</v>
      </c>
      <c r="H29" s="9" t="s">
        <v>22</v>
      </c>
      <c r="I29" s="3" t="s">
        <v>1747</v>
      </c>
      <c r="J29" s="13" t="s">
        <v>1802</v>
      </c>
      <c r="K29" s="14" t="s">
        <v>1803</v>
      </c>
      <c r="L29" s="18">
        <f t="shared" si="2"/>
        <v>1.6863425925925934E-2</v>
      </c>
      <c r="M29">
        <f t="shared" si="3"/>
        <v>8</v>
      </c>
    </row>
    <row r="30" spans="1:19" x14ac:dyDescent="0.25">
      <c r="A30" s="11"/>
      <c r="B30" s="12"/>
      <c r="C30" s="9" t="s">
        <v>46</v>
      </c>
      <c r="D30" s="9" t="s">
        <v>47</v>
      </c>
      <c r="E30" s="9" t="s">
        <v>48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1804</v>
      </c>
      <c r="H31" s="9" t="s">
        <v>17</v>
      </c>
      <c r="I31" s="3" t="s">
        <v>1747</v>
      </c>
      <c r="J31" s="13" t="s">
        <v>1805</v>
      </c>
      <c r="K31" s="14" t="s">
        <v>1806</v>
      </c>
      <c r="L31" s="18">
        <f t="shared" si="2"/>
        <v>1.9409722222222203E-2</v>
      </c>
      <c r="M31">
        <f t="shared" si="3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1807</v>
      </c>
      <c r="H32" s="9" t="s">
        <v>17</v>
      </c>
      <c r="I32" s="3" t="s">
        <v>1747</v>
      </c>
      <c r="J32" s="13" t="s">
        <v>1808</v>
      </c>
      <c r="K32" s="14" t="s">
        <v>1809</v>
      </c>
      <c r="L32" s="18">
        <f t="shared" si="2"/>
        <v>1.8206018518518441E-2</v>
      </c>
      <c r="M32">
        <f t="shared" si="3"/>
        <v>12</v>
      </c>
    </row>
    <row r="33" spans="1:13" x14ac:dyDescent="0.25">
      <c r="A33" s="11"/>
      <c r="B33" s="12"/>
      <c r="C33" s="9" t="s">
        <v>150</v>
      </c>
      <c r="D33" s="9" t="s">
        <v>151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152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1810</v>
      </c>
      <c r="H35" s="9" t="s">
        <v>17</v>
      </c>
      <c r="I35" s="3" t="s">
        <v>1747</v>
      </c>
      <c r="J35" s="13" t="s">
        <v>1811</v>
      </c>
      <c r="K35" s="14" t="s">
        <v>1812</v>
      </c>
      <c r="L35" s="18">
        <f t="shared" si="2"/>
        <v>1.4490740740740748E-2</v>
      </c>
      <c r="M35">
        <f t="shared" si="3"/>
        <v>3</v>
      </c>
    </row>
    <row r="36" spans="1:13" x14ac:dyDescent="0.25">
      <c r="A36" s="11"/>
      <c r="B36" s="12"/>
      <c r="C36" s="12"/>
      <c r="D36" s="12"/>
      <c r="E36" s="12"/>
      <c r="F36" s="12"/>
      <c r="G36" s="9" t="s">
        <v>1813</v>
      </c>
      <c r="H36" s="9" t="s">
        <v>17</v>
      </c>
      <c r="I36" s="3" t="s">
        <v>1747</v>
      </c>
      <c r="J36" s="13" t="s">
        <v>1814</v>
      </c>
      <c r="K36" s="14" t="s">
        <v>1815</v>
      </c>
      <c r="L36" s="18">
        <f t="shared" si="2"/>
        <v>1.5289351851851873E-2</v>
      </c>
      <c r="M36">
        <f t="shared" si="3"/>
        <v>8</v>
      </c>
    </row>
    <row r="37" spans="1:13" x14ac:dyDescent="0.25">
      <c r="A37" s="11"/>
      <c r="B37" s="12"/>
      <c r="C37" s="12"/>
      <c r="D37" s="12"/>
      <c r="E37" s="9" t="s">
        <v>151</v>
      </c>
      <c r="F37" s="9" t="s">
        <v>15</v>
      </c>
      <c r="G37" s="9" t="s">
        <v>1816</v>
      </c>
      <c r="H37" s="9" t="s">
        <v>17</v>
      </c>
      <c r="I37" s="3" t="s">
        <v>1747</v>
      </c>
      <c r="J37" s="13" t="s">
        <v>1817</v>
      </c>
      <c r="K37" s="14" t="s">
        <v>1818</v>
      </c>
      <c r="L37" s="18">
        <f t="shared" si="2"/>
        <v>2.119212962962963E-2</v>
      </c>
      <c r="M37">
        <f t="shared" si="3"/>
        <v>7</v>
      </c>
    </row>
    <row r="38" spans="1:13" x14ac:dyDescent="0.25">
      <c r="A38" s="3" t="s">
        <v>70</v>
      </c>
      <c r="B38" s="9" t="s">
        <v>71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171</v>
      </c>
      <c r="D39" s="9" t="s">
        <v>172</v>
      </c>
      <c r="E39" s="9" t="s">
        <v>510</v>
      </c>
      <c r="F39" s="9" t="s">
        <v>15</v>
      </c>
      <c r="G39" s="9" t="s">
        <v>1819</v>
      </c>
      <c r="H39" s="9" t="s">
        <v>98</v>
      </c>
      <c r="I39" s="3" t="s">
        <v>1747</v>
      </c>
      <c r="J39" s="13" t="s">
        <v>1820</v>
      </c>
      <c r="K39" s="14" t="s">
        <v>1821</v>
      </c>
      <c r="L39" s="18">
        <f t="shared" si="2"/>
        <v>1.4768518518518514E-2</v>
      </c>
      <c r="M39">
        <f t="shared" si="3"/>
        <v>6</v>
      </c>
    </row>
    <row r="40" spans="1:13" x14ac:dyDescent="0.25">
      <c r="A40" s="11"/>
      <c r="B40" s="12"/>
      <c r="C40" s="9" t="s">
        <v>72</v>
      </c>
      <c r="D40" s="9" t="s">
        <v>73</v>
      </c>
      <c r="E40" s="9" t="s">
        <v>73</v>
      </c>
      <c r="F40" s="9" t="s">
        <v>15</v>
      </c>
      <c r="G40" s="9" t="s">
        <v>1822</v>
      </c>
      <c r="H40" s="9" t="s">
        <v>75</v>
      </c>
      <c r="I40" s="3" t="s">
        <v>1747</v>
      </c>
      <c r="J40" s="13" t="s">
        <v>1823</v>
      </c>
      <c r="K40" s="14" t="s">
        <v>1824</v>
      </c>
      <c r="L40" s="18">
        <f t="shared" si="2"/>
        <v>1.7638888888888871E-2</v>
      </c>
      <c r="M40">
        <f t="shared" si="3"/>
        <v>11</v>
      </c>
    </row>
    <row r="41" spans="1:13" x14ac:dyDescent="0.25">
      <c r="A41" s="11"/>
      <c r="B41" s="12"/>
      <c r="C41" s="9" t="s">
        <v>559</v>
      </c>
      <c r="D41" s="9" t="s">
        <v>560</v>
      </c>
      <c r="E41" s="9" t="s">
        <v>560</v>
      </c>
      <c r="F41" s="9" t="s">
        <v>15</v>
      </c>
      <c r="G41" s="9" t="s">
        <v>1825</v>
      </c>
      <c r="H41" s="9" t="s">
        <v>75</v>
      </c>
      <c r="I41" s="3" t="s">
        <v>1747</v>
      </c>
      <c r="J41" s="13" t="s">
        <v>1826</v>
      </c>
      <c r="K41" s="14" t="s">
        <v>1827</v>
      </c>
      <c r="L41" s="18">
        <f t="shared" si="2"/>
        <v>1.7442129629629627E-2</v>
      </c>
      <c r="M41">
        <f t="shared" si="3"/>
        <v>5</v>
      </c>
    </row>
    <row r="42" spans="1:13" x14ac:dyDescent="0.25">
      <c r="A42" s="11"/>
      <c r="B42" s="12"/>
      <c r="C42" s="9" t="s">
        <v>123</v>
      </c>
      <c r="D42" s="9" t="s">
        <v>124</v>
      </c>
      <c r="E42" s="9" t="s">
        <v>124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1828</v>
      </c>
      <c r="H43" s="9" t="s">
        <v>75</v>
      </c>
      <c r="I43" s="3" t="s">
        <v>1747</v>
      </c>
      <c r="J43" s="13" t="s">
        <v>1829</v>
      </c>
      <c r="K43" s="14" t="s">
        <v>1830</v>
      </c>
      <c r="L43" s="18">
        <f t="shared" si="2"/>
        <v>2.8078703703703745E-2</v>
      </c>
      <c r="M43">
        <f t="shared" si="3"/>
        <v>7</v>
      </c>
    </row>
    <row r="44" spans="1:13" x14ac:dyDescent="0.25">
      <c r="A44" s="11"/>
      <c r="B44" s="12"/>
      <c r="C44" s="12"/>
      <c r="D44" s="12"/>
      <c r="E44" s="12"/>
      <c r="F44" s="12"/>
      <c r="G44" s="9" t="s">
        <v>1831</v>
      </c>
      <c r="H44" s="9" t="s">
        <v>75</v>
      </c>
      <c r="I44" s="3" t="s">
        <v>1747</v>
      </c>
      <c r="J44" s="13" t="s">
        <v>1832</v>
      </c>
      <c r="K44" s="14" t="s">
        <v>1833</v>
      </c>
      <c r="L44" s="18">
        <f t="shared" si="2"/>
        <v>1.7916666666666692E-2</v>
      </c>
      <c r="M44">
        <f t="shared" si="3"/>
        <v>12</v>
      </c>
    </row>
    <row r="45" spans="1:13" x14ac:dyDescent="0.25">
      <c r="A45" s="11"/>
      <c r="B45" s="12"/>
      <c r="C45" s="9" t="s">
        <v>282</v>
      </c>
      <c r="D45" s="9" t="s">
        <v>283</v>
      </c>
      <c r="E45" s="9" t="s">
        <v>283</v>
      </c>
      <c r="F45" s="9" t="s">
        <v>15</v>
      </c>
      <c r="G45" s="9" t="s">
        <v>1834</v>
      </c>
      <c r="H45" s="9" t="s">
        <v>98</v>
      </c>
      <c r="I45" s="3" t="s">
        <v>1747</v>
      </c>
      <c r="J45" s="13" t="s">
        <v>1835</v>
      </c>
      <c r="K45" s="14" t="s">
        <v>1836</v>
      </c>
      <c r="L45" s="18">
        <f t="shared" si="2"/>
        <v>2.769675925925924E-2</v>
      </c>
      <c r="M45">
        <f t="shared" si="3"/>
        <v>8</v>
      </c>
    </row>
    <row r="46" spans="1:13" x14ac:dyDescent="0.25">
      <c r="A46" s="11"/>
      <c r="B46" s="12"/>
      <c r="C46" s="9" t="s">
        <v>41</v>
      </c>
      <c r="D46" s="9" t="s">
        <v>42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42</v>
      </c>
      <c r="F47" s="9" t="s">
        <v>15</v>
      </c>
      <c r="G47" s="9" t="s">
        <v>1837</v>
      </c>
      <c r="H47" s="9" t="s">
        <v>75</v>
      </c>
      <c r="I47" s="3" t="s">
        <v>1747</v>
      </c>
      <c r="J47" s="13" t="s">
        <v>1838</v>
      </c>
      <c r="K47" s="14" t="s">
        <v>1839</v>
      </c>
      <c r="L47" s="18">
        <f t="shared" si="2"/>
        <v>2.6145833333333368E-2</v>
      </c>
      <c r="M47">
        <f t="shared" si="3"/>
        <v>6</v>
      </c>
    </row>
    <row r="48" spans="1:13" x14ac:dyDescent="0.25">
      <c r="A48" s="11"/>
      <c r="B48" s="12"/>
      <c r="C48" s="12"/>
      <c r="D48" s="12"/>
      <c r="E48" s="9" t="s">
        <v>137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1840</v>
      </c>
      <c r="H49" s="9" t="s">
        <v>75</v>
      </c>
      <c r="I49" s="3" t="s">
        <v>1747</v>
      </c>
      <c r="J49" s="13" t="s">
        <v>1841</v>
      </c>
      <c r="K49" s="14" t="s">
        <v>1842</v>
      </c>
      <c r="L49" s="18">
        <f t="shared" si="2"/>
        <v>3.2418981481481479E-2</v>
      </c>
      <c r="M49">
        <f t="shared" si="3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1843</v>
      </c>
      <c r="H50" s="9" t="s">
        <v>75</v>
      </c>
      <c r="I50" s="3" t="s">
        <v>1747</v>
      </c>
      <c r="J50" s="13" t="s">
        <v>1844</v>
      </c>
      <c r="K50" s="14" t="s">
        <v>1845</v>
      </c>
      <c r="L50" s="18">
        <f t="shared" si="2"/>
        <v>2.1585648148148173E-2</v>
      </c>
      <c r="M50">
        <f t="shared" si="3"/>
        <v>11</v>
      </c>
    </row>
    <row r="51" spans="1:13" x14ac:dyDescent="0.25">
      <c r="A51" s="11"/>
      <c r="B51" s="12"/>
      <c r="C51" s="9" t="s">
        <v>505</v>
      </c>
      <c r="D51" s="9" t="s">
        <v>506</v>
      </c>
      <c r="E51" s="9" t="s">
        <v>506</v>
      </c>
      <c r="F51" s="9" t="s">
        <v>15</v>
      </c>
      <c r="G51" s="9" t="s">
        <v>1846</v>
      </c>
      <c r="H51" s="9" t="s">
        <v>75</v>
      </c>
      <c r="I51" s="3" t="s">
        <v>1747</v>
      </c>
      <c r="J51" s="13" t="s">
        <v>1847</v>
      </c>
      <c r="K51" s="14" t="s">
        <v>1848</v>
      </c>
      <c r="L51" s="18">
        <f t="shared" si="2"/>
        <v>2.1215277777777763E-2</v>
      </c>
      <c r="M51">
        <f t="shared" si="3"/>
        <v>14</v>
      </c>
    </row>
    <row r="52" spans="1:13" x14ac:dyDescent="0.25">
      <c r="A52" s="3" t="s">
        <v>169</v>
      </c>
      <c r="B52" s="9" t="s">
        <v>170</v>
      </c>
      <c r="C52" s="10" t="s">
        <v>12</v>
      </c>
      <c r="D52" s="5"/>
      <c r="E52" s="5"/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9" t="s">
        <v>171</v>
      </c>
      <c r="D53" s="9" t="s">
        <v>172</v>
      </c>
      <c r="E53" s="9" t="s">
        <v>172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1849</v>
      </c>
      <c r="H54" s="9" t="s">
        <v>75</v>
      </c>
      <c r="I54" s="3" t="s">
        <v>1747</v>
      </c>
      <c r="J54" s="13" t="s">
        <v>1850</v>
      </c>
      <c r="K54" s="14" t="s">
        <v>1851</v>
      </c>
      <c r="L54" s="18">
        <f t="shared" si="2"/>
        <v>1.9803240740740774E-2</v>
      </c>
      <c r="M54">
        <f t="shared" si="3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1852</v>
      </c>
      <c r="H55" s="9" t="s">
        <v>75</v>
      </c>
      <c r="I55" s="3" t="s">
        <v>1747</v>
      </c>
      <c r="J55" s="13" t="s">
        <v>1853</v>
      </c>
      <c r="K55" s="14" t="s">
        <v>1854</v>
      </c>
      <c r="L55" s="18">
        <f t="shared" si="2"/>
        <v>1.7013888888888939E-2</v>
      </c>
      <c r="M55">
        <f t="shared" si="3"/>
        <v>5</v>
      </c>
    </row>
    <row r="56" spans="1:13" x14ac:dyDescent="0.25">
      <c r="A56" s="11"/>
      <c r="B56" s="12"/>
      <c r="C56" s="9" t="s">
        <v>72</v>
      </c>
      <c r="D56" s="9" t="s">
        <v>73</v>
      </c>
      <c r="E56" s="9" t="s">
        <v>73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1855</v>
      </c>
      <c r="H57" s="9" t="s">
        <v>75</v>
      </c>
      <c r="I57" s="3" t="s">
        <v>1747</v>
      </c>
      <c r="J57" s="13" t="s">
        <v>1856</v>
      </c>
      <c r="K57" s="14" t="s">
        <v>1857</v>
      </c>
      <c r="L57" s="18">
        <f t="shared" si="2"/>
        <v>2.0474537037037027E-2</v>
      </c>
      <c r="M57">
        <f t="shared" si="3"/>
        <v>5</v>
      </c>
    </row>
    <row r="58" spans="1:13" x14ac:dyDescent="0.25">
      <c r="A58" s="11"/>
      <c r="B58" s="12"/>
      <c r="C58" s="12"/>
      <c r="D58" s="12"/>
      <c r="E58" s="12"/>
      <c r="F58" s="12"/>
      <c r="G58" s="9" t="s">
        <v>1858</v>
      </c>
      <c r="H58" s="9" t="s">
        <v>75</v>
      </c>
      <c r="I58" s="3" t="s">
        <v>1747</v>
      </c>
      <c r="J58" s="13" t="s">
        <v>1859</v>
      </c>
      <c r="K58" s="14" t="s">
        <v>1860</v>
      </c>
      <c r="L58" s="18">
        <f t="shared" si="2"/>
        <v>2.0451388888888866E-2</v>
      </c>
      <c r="M58">
        <f t="shared" si="3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1861</v>
      </c>
      <c r="H59" s="9" t="s">
        <v>75</v>
      </c>
      <c r="I59" s="3" t="s">
        <v>1747</v>
      </c>
      <c r="J59" s="13" t="s">
        <v>1862</v>
      </c>
      <c r="K59" s="14" t="s">
        <v>1863</v>
      </c>
      <c r="L59" s="18">
        <f t="shared" si="2"/>
        <v>1.9652777777777797E-2</v>
      </c>
      <c r="M59">
        <f t="shared" si="3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1864</v>
      </c>
      <c r="H60" s="9" t="s">
        <v>75</v>
      </c>
      <c r="I60" s="3" t="s">
        <v>1747</v>
      </c>
      <c r="J60" s="13" t="s">
        <v>1865</v>
      </c>
      <c r="K60" s="14" t="s">
        <v>715</v>
      </c>
      <c r="L60" s="18">
        <f t="shared" si="2"/>
        <v>1.460648148148147E-2</v>
      </c>
      <c r="M60">
        <f t="shared" si="3"/>
        <v>10</v>
      </c>
    </row>
    <row r="61" spans="1:13" x14ac:dyDescent="0.25">
      <c r="A61" s="11"/>
      <c r="B61" s="12"/>
      <c r="C61" s="9" t="s">
        <v>251</v>
      </c>
      <c r="D61" s="9" t="s">
        <v>252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253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1866</v>
      </c>
      <c r="H63" s="9" t="s">
        <v>75</v>
      </c>
      <c r="I63" s="3" t="s">
        <v>1747</v>
      </c>
      <c r="J63" s="13" t="s">
        <v>1867</v>
      </c>
      <c r="K63" s="14" t="s">
        <v>1868</v>
      </c>
      <c r="L63" s="18">
        <f t="shared" si="2"/>
        <v>3.0312499999999964E-2</v>
      </c>
      <c r="M63">
        <f t="shared" si="3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1869</v>
      </c>
      <c r="H64" s="9" t="s">
        <v>75</v>
      </c>
      <c r="I64" s="3" t="s">
        <v>1747</v>
      </c>
      <c r="J64" s="13" t="s">
        <v>1870</v>
      </c>
      <c r="K64" s="14" t="s">
        <v>1871</v>
      </c>
      <c r="L64" s="18">
        <f t="shared" si="2"/>
        <v>4.261574074074076E-2</v>
      </c>
      <c r="M64">
        <f t="shared" si="3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1872</v>
      </c>
      <c r="H65" s="9" t="s">
        <v>75</v>
      </c>
      <c r="I65" s="3" t="s">
        <v>1747</v>
      </c>
      <c r="J65" s="13" t="s">
        <v>1873</v>
      </c>
      <c r="K65" s="14" t="s">
        <v>1874</v>
      </c>
      <c r="L65" s="18">
        <f t="shared" si="2"/>
        <v>3.3472222222222237E-2</v>
      </c>
      <c r="M65">
        <f t="shared" si="3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1875</v>
      </c>
      <c r="H66" s="9" t="s">
        <v>75</v>
      </c>
      <c r="I66" s="3" t="s">
        <v>1747</v>
      </c>
      <c r="J66" s="13" t="s">
        <v>1876</v>
      </c>
      <c r="K66" s="14" t="s">
        <v>1877</v>
      </c>
      <c r="L66" s="18">
        <f t="shared" si="2"/>
        <v>2.9618055555555578E-2</v>
      </c>
      <c r="M66">
        <f t="shared" si="3"/>
        <v>11</v>
      </c>
    </row>
    <row r="67" spans="1:13" x14ac:dyDescent="0.25">
      <c r="A67" s="11"/>
      <c r="B67" s="12"/>
      <c r="C67" s="12"/>
      <c r="D67" s="12"/>
      <c r="E67" s="12"/>
      <c r="F67" s="12"/>
      <c r="G67" s="9" t="s">
        <v>1878</v>
      </c>
      <c r="H67" s="9" t="s">
        <v>75</v>
      </c>
      <c r="I67" s="3" t="s">
        <v>1747</v>
      </c>
      <c r="J67" s="13" t="s">
        <v>1879</v>
      </c>
      <c r="K67" s="14" t="s">
        <v>1880</v>
      </c>
      <c r="L67" s="18">
        <f t="shared" ref="L67:L111" si="5">K67-J67</f>
        <v>1.9675925925925819E-2</v>
      </c>
      <c r="M67">
        <f t="shared" ref="M67:M111" si="6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1881</v>
      </c>
      <c r="H68" s="9" t="s">
        <v>75</v>
      </c>
      <c r="I68" s="3" t="s">
        <v>1747</v>
      </c>
      <c r="J68" s="13" t="s">
        <v>1882</v>
      </c>
      <c r="K68" s="14" t="s">
        <v>1883</v>
      </c>
      <c r="L68" s="18">
        <f t="shared" si="5"/>
        <v>1.4837962962963025E-2</v>
      </c>
      <c r="M68">
        <f t="shared" si="6"/>
        <v>14</v>
      </c>
    </row>
    <row r="69" spans="1:13" x14ac:dyDescent="0.25">
      <c r="A69" s="11"/>
      <c r="B69" s="12"/>
      <c r="C69" s="12"/>
      <c r="D69" s="12"/>
      <c r="E69" s="9" t="s">
        <v>257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1884</v>
      </c>
      <c r="H70" s="9" t="s">
        <v>75</v>
      </c>
      <c r="I70" s="3" t="s">
        <v>1747</v>
      </c>
      <c r="J70" s="13" t="s">
        <v>1885</v>
      </c>
      <c r="K70" s="14" t="s">
        <v>1886</v>
      </c>
      <c r="L70" s="18">
        <f t="shared" si="5"/>
        <v>2.3449074074074094E-2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1887</v>
      </c>
      <c r="H71" s="9" t="s">
        <v>75</v>
      </c>
      <c r="I71" s="3" t="s">
        <v>1747</v>
      </c>
      <c r="J71" s="13" t="s">
        <v>1888</v>
      </c>
      <c r="K71" s="14" t="s">
        <v>1889</v>
      </c>
      <c r="L71" s="18">
        <f t="shared" si="5"/>
        <v>1.2696759259259227E-2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1890</v>
      </c>
      <c r="H72" s="9" t="s">
        <v>75</v>
      </c>
      <c r="I72" s="3" t="s">
        <v>1747</v>
      </c>
      <c r="J72" s="13" t="s">
        <v>1891</v>
      </c>
      <c r="K72" s="14" t="s">
        <v>1892</v>
      </c>
      <c r="L72" s="18">
        <f t="shared" si="5"/>
        <v>2.8194444444444522E-2</v>
      </c>
      <c r="M72">
        <f t="shared" si="6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1893</v>
      </c>
      <c r="H73" s="9" t="s">
        <v>75</v>
      </c>
      <c r="I73" s="3" t="s">
        <v>1747</v>
      </c>
      <c r="J73" s="13" t="s">
        <v>1894</v>
      </c>
      <c r="K73" s="14" t="s">
        <v>1895</v>
      </c>
      <c r="L73" s="18">
        <f t="shared" si="5"/>
        <v>3.1886574074074026E-2</v>
      </c>
      <c r="M73">
        <f t="shared" si="6"/>
        <v>10</v>
      </c>
    </row>
    <row r="74" spans="1:13" x14ac:dyDescent="0.25">
      <c r="A74" s="11"/>
      <c r="B74" s="12"/>
      <c r="C74" s="9" t="s">
        <v>123</v>
      </c>
      <c r="D74" s="9" t="s">
        <v>124</v>
      </c>
      <c r="E74" s="9" t="s">
        <v>124</v>
      </c>
      <c r="F74" s="9" t="s">
        <v>15</v>
      </c>
      <c r="G74" s="9" t="s">
        <v>1896</v>
      </c>
      <c r="H74" s="9" t="s">
        <v>75</v>
      </c>
      <c r="I74" s="3" t="s">
        <v>1747</v>
      </c>
      <c r="J74" s="13" t="s">
        <v>1897</v>
      </c>
      <c r="K74" s="14" t="s">
        <v>1898</v>
      </c>
      <c r="L74" s="18">
        <f t="shared" si="5"/>
        <v>1.6539351851851847E-2</v>
      </c>
      <c r="M74">
        <f t="shared" si="6"/>
        <v>16</v>
      </c>
    </row>
    <row r="75" spans="1:13" x14ac:dyDescent="0.25">
      <c r="A75" s="11"/>
      <c r="B75" s="12"/>
      <c r="C75" s="9" t="s">
        <v>282</v>
      </c>
      <c r="D75" s="9" t="s">
        <v>283</v>
      </c>
      <c r="E75" s="9" t="s">
        <v>283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1899</v>
      </c>
      <c r="H76" s="9" t="s">
        <v>75</v>
      </c>
      <c r="I76" s="3" t="s">
        <v>1747</v>
      </c>
      <c r="J76" s="13" t="s">
        <v>1900</v>
      </c>
      <c r="K76" s="14" t="s">
        <v>1901</v>
      </c>
      <c r="L76" s="18">
        <f t="shared" si="5"/>
        <v>1.3657407407407396E-2</v>
      </c>
      <c r="M76">
        <f t="shared" si="6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1902</v>
      </c>
      <c r="H77" s="9" t="s">
        <v>75</v>
      </c>
      <c r="I77" s="3" t="s">
        <v>1747</v>
      </c>
      <c r="J77" s="13" t="s">
        <v>441</v>
      </c>
      <c r="K77" s="14" t="s">
        <v>1903</v>
      </c>
      <c r="L77" s="18">
        <f t="shared" si="5"/>
        <v>1.4236111111111116E-2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1904</v>
      </c>
      <c r="H78" s="9" t="s">
        <v>75</v>
      </c>
      <c r="I78" s="3" t="s">
        <v>1747</v>
      </c>
      <c r="J78" s="13" t="s">
        <v>1905</v>
      </c>
      <c r="K78" s="14" t="s">
        <v>1906</v>
      </c>
      <c r="L78" s="18">
        <f t="shared" si="5"/>
        <v>1.2858796296296326E-2</v>
      </c>
      <c r="M78">
        <f t="shared" si="6"/>
        <v>10</v>
      </c>
    </row>
    <row r="79" spans="1:13" x14ac:dyDescent="0.25">
      <c r="A79" s="11"/>
      <c r="B79" s="12"/>
      <c r="C79" s="9" t="s">
        <v>41</v>
      </c>
      <c r="D79" s="9" t="s">
        <v>42</v>
      </c>
      <c r="E79" s="9" t="s">
        <v>137</v>
      </c>
      <c r="F79" s="9" t="s">
        <v>15</v>
      </c>
      <c r="G79" s="9" t="s">
        <v>1907</v>
      </c>
      <c r="H79" s="9" t="s">
        <v>75</v>
      </c>
      <c r="I79" s="3" t="s">
        <v>1747</v>
      </c>
      <c r="J79" s="13" t="s">
        <v>1908</v>
      </c>
      <c r="K79" s="14" t="s">
        <v>1909</v>
      </c>
      <c r="L79" s="18">
        <f t="shared" si="5"/>
        <v>1.4791666666666536E-2</v>
      </c>
      <c r="M79">
        <f t="shared" si="6"/>
        <v>20</v>
      </c>
    </row>
    <row r="80" spans="1:13" x14ac:dyDescent="0.25">
      <c r="A80" s="11"/>
      <c r="B80" s="12"/>
      <c r="C80" s="9" t="s">
        <v>743</v>
      </c>
      <c r="D80" s="9" t="s">
        <v>744</v>
      </c>
      <c r="E80" s="9" t="s">
        <v>744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1910</v>
      </c>
      <c r="H81" s="9" t="s">
        <v>75</v>
      </c>
      <c r="I81" s="3" t="s">
        <v>1747</v>
      </c>
      <c r="J81" s="13" t="s">
        <v>1911</v>
      </c>
      <c r="K81" s="14" t="s">
        <v>1912</v>
      </c>
      <c r="L81" s="18">
        <f t="shared" si="5"/>
        <v>1.4930555555555558E-2</v>
      </c>
      <c r="M81">
        <f t="shared" si="6"/>
        <v>3</v>
      </c>
    </row>
    <row r="82" spans="1:13" x14ac:dyDescent="0.25">
      <c r="A82" s="11"/>
      <c r="B82" s="12"/>
      <c r="C82" s="12"/>
      <c r="D82" s="12"/>
      <c r="E82" s="12"/>
      <c r="F82" s="12"/>
      <c r="G82" s="9" t="s">
        <v>1913</v>
      </c>
      <c r="H82" s="9" t="s">
        <v>75</v>
      </c>
      <c r="I82" s="3" t="s">
        <v>1747</v>
      </c>
      <c r="J82" s="13" t="s">
        <v>1914</v>
      </c>
      <c r="K82" s="14" t="s">
        <v>1915</v>
      </c>
      <c r="L82" s="18">
        <f t="shared" si="5"/>
        <v>1.4675925925925926E-2</v>
      </c>
      <c r="M82">
        <f t="shared" si="6"/>
        <v>3</v>
      </c>
    </row>
    <row r="83" spans="1:13" x14ac:dyDescent="0.25">
      <c r="A83" s="11"/>
      <c r="B83" s="12"/>
      <c r="C83" s="12"/>
      <c r="D83" s="12"/>
      <c r="E83" s="12"/>
      <c r="F83" s="12"/>
      <c r="G83" s="9" t="s">
        <v>1916</v>
      </c>
      <c r="H83" s="9" t="s">
        <v>75</v>
      </c>
      <c r="I83" s="3" t="s">
        <v>1747</v>
      </c>
      <c r="J83" s="13" t="s">
        <v>1917</v>
      </c>
      <c r="K83" s="14" t="s">
        <v>1918</v>
      </c>
      <c r="L83" s="18">
        <f t="shared" si="5"/>
        <v>1.3657407407407396E-2</v>
      </c>
      <c r="M83">
        <f t="shared" si="6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1919</v>
      </c>
      <c r="H84" s="9" t="s">
        <v>75</v>
      </c>
      <c r="I84" s="3" t="s">
        <v>1747</v>
      </c>
      <c r="J84" s="13" t="s">
        <v>1920</v>
      </c>
      <c r="K84" s="14" t="s">
        <v>1921</v>
      </c>
      <c r="L84" s="18">
        <f t="shared" si="5"/>
        <v>1.6041666666666621E-2</v>
      </c>
      <c r="M84">
        <f t="shared" si="6"/>
        <v>14</v>
      </c>
    </row>
    <row r="85" spans="1:13" x14ac:dyDescent="0.25">
      <c r="A85" s="11"/>
      <c r="B85" s="12"/>
      <c r="C85" s="9" t="s">
        <v>65</v>
      </c>
      <c r="D85" s="9" t="s">
        <v>66</v>
      </c>
      <c r="E85" s="9" t="s">
        <v>66</v>
      </c>
      <c r="F85" s="9" t="s">
        <v>15</v>
      </c>
      <c r="G85" s="9" t="s">
        <v>1922</v>
      </c>
      <c r="H85" s="9" t="s">
        <v>75</v>
      </c>
      <c r="I85" s="3" t="s">
        <v>1747</v>
      </c>
      <c r="J85" s="13" t="s">
        <v>1923</v>
      </c>
      <c r="K85" s="14" t="s">
        <v>1924</v>
      </c>
      <c r="L85" s="18">
        <f t="shared" si="5"/>
        <v>1.7569444444444471E-2</v>
      </c>
      <c r="M85">
        <f t="shared" si="6"/>
        <v>9</v>
      </c>
    </row>
    <row r="86" spans="1:13" x14ac:dyDescent="0.25">
      <c r="A86" s="11"/>
      <c r="B86" s="12"/>
      <c r="C86" s="9" t="s">
        <v>1925</v>
      </c>
      <c r="D86" s="9" t="s">
        <v>1926</v>
      </c>
      <c r="E86" s="9" t="s">
        <v>1926</v>
      </c>
      <c r="F86" s="9" t="s">
        <v>15</v>
      </c>
      <c r="G86" s="9" t="s">
        <v>1927</v>
      </c>
      <c r="H86" s="9" t="s">
        <v>75</v>
      </c>
      <c r="I86" s="3" t="s">
        <v>1747</v>
      </c>
      <c r="J86" s="13" t="s">
        <v>1928</v>
      </c>
      <c r="K86" s="14" t="s">
        <v>1929</v>
      </c>
      <c r="L86" s="18">
        <f t="shared" si="5"/>
        <v>2.9432870370370345E-2</v>
      </c>
      <c r="M86">
        <f t="shared" si="6"/>
        <v>12</v>
      </c>
    </row>
    <row r="87" spans="1:13" x14ac:dyDescent="0.25">
      <c r="A87" s="3" t="s">
        <v>390</v>
      </c>
      <c r="B87" s="9" t="s">
        <v>391</v>
      </c>
      <c r="C87" s="9" t="s">
        <v>867</v>
      </c>
      <c r="D87" s="9" t="s">
        <v>868</v>
      </c>
      <c r="E87" s="9" t="s">
        <v>868</v>
      </c>
      <c r="F87" s="9" t="s">
        <v>394</v>
      </c>
      <c r="G87" s="9" t="s">
        <v>1930</v>
      </c>
      <c r="H87" s="9" t="s">
        <v>98</v>
      </c>
      <c r="I87" s="3" t="s">
        <v>1747</v>
      </c>
      <c r="J87" s="13" t="s">
        <v>1931</v>
      </c>
      <c r="K87" s="14" t="s">
        <v>1932</v>
      </c>
      <c r="L87" s="18">
        <f t="shared" si="5"/>
        <v>1.5474537037037051E-2</v>
      </c>
      <c r="M87">
        <f t="shared" si="6"/>
        <v>6</v>
      </c>
    </row>
    <row r="88" spans="1:13" x14ac:dyDescent="0.25">
      <c r="A88" s="3" t="s">
        <v>398</v>
      </c>
      <c r="B88" s="9" t="s">
        <v>399</v>
      </c>
      <c r="C88" s="10" t="s">
        <v>12</v>
      </c>
      <c r="D88" s="5"/>
      <c r="E88" s="5"/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9" t="s">
        <v>400</v>
      </c>
      <c r="D89" s="9" t="s">
        <v>401</v>
      </c>
      <c r="E89" s="9" t="s">
        <v>402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1933</v>
      </c>
      <c r="H90" s="9" t="s">
        <v>75</v>
      </c>
      <c r="I90" s="3" t="s">
        <v>1747</v>
      </c>
      <c r="J90" s="13" t="s">
        <v>1934</v>
      </c>
      <c r="K90" s="14" t="s">
        <v>1935</v>
      </c>
      <c r="L90" s="18">
        <f t="shared" si="5"/>
        <v>2.1122685185185175E-2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1936</v>
      </c>
      <c r="H91" s="9" t="s">
        <v>75</v>
      </c>
      <c r="I91" s="3" t="s">
        <v>1747</v>
      </c>
      <c r="J91" s="13" t="s">
        <v>1937</v>
      </c>
      <c r="K91" s="14" t="s">
        <v>1938</v>
      </c>
      <c r="L91" s="18">
        <f t="shared" si="5"/>
        <v>4.3287037037037013E-2</v>
      </c>
      <c r="M91">
        <f t="shared" si="6"/>
        <v>10</v>
      </c>
    </row>
    <row r="92" spans="1:13" x14ac:dyDescent="0.25">
      <c r="A92" s="11"/>
      <c r="B92" s="12"/>
      <c r="C92" s="9" t="s">
        <v>1298</v>
      </c>
      <c r="D92" s="9" t="s">
        <v>1299</v>
      </c>
      <c r="E92" s="9" t="s">
        <v>1300</v>
      </c>
      <c r="F92" s="9" t="s">
        <v>15</v>
      </c>
      <c r="G92" s="9" t="s">
        <v>1939</v>
      </c>
      <c r="H92" s="9" t="s">
        <v>75</v>
      </c>
      <c r="I92" s="3" t="s">
        <v>1747</v>
      </c>
      <c r="J92" s="13" t="s">
        <v>1940</v>
      </c>
      <c r="K92" s="14" t="s">
        <v>1941</v>
      </c>
      <c r="L92" s="18">
        <f t="shared" si="5"/>
        <v>1.7916666666666636E-2</v>
      </c>
      <c r="M92">
        <f t="shared" si="6"/>
        <v>6</v>
      </c>
    </row>
    <row r="93" spans="1:13" x14ac:dyDescent="0.25">
      <c r="A93" s="11"/>
      <c r="B93" s="12"/>
      <c r="C93" s="9" t="s">
        <v>900</v>
      </c>
      <c r="D93" s="9" t="s">
        <v>901</v>
      </c>
      <c r="E93" s="9" t="s">
        <v>902</v>
      </c>
      <c r="F93" s="9" t="s">
        <v>15</v>
      </c>
      <c r="G93" s="9" t="s">
        <v>1942</v>
      </c>
      <c r="H93" s="9" t="s">
        <v>75</v>
      </c>
      <c r="I93" s="3" t="s">
        <v>1747</v>
      </c>
      <c r="J93" s="13" t="s">
        <v>1943</v>
      </c>
      <c r="K93" s="14" t="s">
        <v>1944</v>
      </c>
      <c r="L93" s="18">
        <f t="shared" si="5"/>
        <v>1.8344907407407407E-2</v>
      </c>
      <c r="M93">
        <f t="shared" si="6"/>
        <v>11</v>
      </c>
    </row>
    <row r="94" spans="1:13" x14ac:dyDescent="0.25">
      <c r="A94" s="11"/>
      <c r="B94" s="12"/>
      <c r="C94" s="9" t="s">
        <v>437</v>
      </c>
      <c r="D94" s="9" t="s">
        <v>438</v>
      </c>
      <c r="E94" s="9" t="s">
        <v>439</v>
      </c>
      <c r="F94" s="9" t="s">
        <v>15</v>
      </c>
      <c r="G94" s="9" t="s">
        <v>1945</v>
      </c>
      <c r="H94" s="9" t="s">
        <v>75</v>
      </c>
      <c r="I94" s="3" t="s">
        <v>1747</v>
      </c>
      <c r="J94" s="13" t="s">
        <v>1946</v>
      </c>
      <c r="K94" s="14" t="s">
        <v>1947</v>
      </c>
      <c r="L94" s="18">
        <f t="shared" si="5"/>
        <v>1.8437499999999996E-2</v>
      </c>
      <c r="M94">
        <f t="shared" si="6"/>
        <v>13</v>
      </c>
    </row>
    <row r="95" spans="1:13" x14ac:dyDescent="0.25">
      <c r="A95" s="3" t="s">
        <v>418</v>
      </c>
      <c r="B95" s="9" t="s">
        <v>419</v>
      </c>
      <c r="C95" s="10" t="s">
        <v>12</v>
      </c>
      <c r="D95" s="5"/>
      <c r="E95" s="5"/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9" t="s">
        <v>400</v>
      </c>
      <c r="D96" s="9" t="s">
        <v>401</v>
      </c>
      <c r="E96" s="9" t="s">
        <v>402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1948</v>
      </c>
      <c r="H97" s="9" t="s">
        <v>17</v>
      </c>
      <c r="I97" s="3" t="s">
        <v>1747</v>
      </c>
      <c r="J97" s="13" t="s">
        <v>1949</v>
      </c>
      <c r="K97" s="14" t="s">
        <v>1950</v>
      </c>
      <c r="L97" s="18">
        <f t="shared" si="5"/>
        <v>3.1226851851851867E-2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1951</v>
      </c>
      <c r="H98" s="9" t="s">
        <v>17</v>
      </c>
      <c r="I98" s="3" t="s">
        <v>1747</v>
      </c>
      <c r="J98" s="13" t="s">
        <v>1952</v>
      </c>
      <c r="K98" s="14" t="s">
        <v>1953</v>
      </c>
      <c r="L98" s="18">
        <f t="shared" si="5"/>
        <v>2.3796296296296315E-2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1954</v>
      </c>
      <c r="H99" s="9" t="s">
        <v>17</v>
      </c>
      <c r="I99" s="3" t="s">
        <v>1747</v>
      </c>
      <c r="J99" s="13" t="s">
        <v>1955</v>
      </c>
      <c r="K99" s="14" t="s">
        <v>1956</v>
      </c>
      <c r="L99" s="18">
        <f t="shared" si="5"/>
        <v>2.0868055555555487E-2</v>
      </c>
      <c r="M99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1957</v>
      </c>
      <c r="H100" s="9" t="s">
        <v>17</v>
      </c>
      <c r="I100" s="3" t="s">
        <v>1747</v>
      </c>
      <c r="J100" s="13" t="s">
        <v>1958</v>
      </c>
      <c r="K100" s="14" t="s">
        <v>1959</v>
      </c>
      <c r="L100" s="18">
        <f t="shared" si="5"/>
        <v>1.736111111111116E-2</v>
      </c>
      <c r="M100">
        <f t="shared" si="6"/>
        <v>15</v>
      </c>
    </row>
    <row r="101" spans="1:13" x14ac:dyDescent="0.25">
      <c r="A101" s="11"/>
      <c r="B101" s="12"/>
      <c r="C101" s="9" t="s">
        <v>420</v>
      </c>
      <c r="D101" s="9" t="s">
        <v>421</v>
      </c>
      <c r="E101" s="9" t="s">
        <v>421</v>
      </c>
      <c r="F101" s="9" t="s">
        <v>15</v>
      </c>
      <c r="G101" s="9" t="s">
        <v>1960</v>
      </c>
      <c r="H101" s="9" t="s">
        <v>17</v>
      </c>
      <c r="I101" s="3" t="s">
        <v>1747</v>
      </c>
      <c r="J101" s="13" t="s">
        <v>1961</v>
      </c>
      <c r="K101" s="14" t="s">
        <v>1962</v>
      </c>
      <c r="L101" s="18">
        <f t="shared" si="5"/>
        <v>1.2905092592592649E-2</v>
      </c>
      <c r="M101">
        <f t="shared" si="6"/>
        <v>18</v>
      </c>
    </row>
    <row r="102" spans="1:13" x14ac:dyDescent="0.25">
      <c r="A102" s="11"/>
      <c r="B102" s="12"/>
      <c r="C102" s="9" t="s">
        <v>888</v>
      </c>
      <c r="D102" s="9" t="s">
        <v>889</v>
      </c>
      <c r="E102" s="9" t="s">
        <v>890</v>
      </c>
      <c r="F102" s="9" t="s">
        <v>15</v>
      </c>
      <c r="G102" s="9" t="s">
        <v>1963</v>
      </c>
      <c r="H102" s="9" t="s">
        <v>17</v>
      </c>
      <c r="I102" s="3" t="s">
        <v>1747</v>
      </c>
      <c r="J102" s="13" t="s">
        <v>1964</v>
      </c>
      <c r="K102" s="14" t="s">
        <v>1965</v>
      </c>
      <c r="L102" s="18">
        <f t="shared" si="5"/>
        <v>1.7604166666666643E-2</v>
      </c>
      <c r="M102">
        <f t="shared" si="6"/>
        <v>5</v>
      </c>
    </row>
    <row r="103" spans="1:13" x14ac:dyDescent="0.25">
      <c r="A103" s="11"/>
      <c r="B103" s="12"/>
      <c r="C103" s="9" t="s">
        <v>412</v>
      </c>
      <c r="D103" s="9" t="s">
        <v>413</v>
      </c>
      <c r="E103" s="9" t="s">
        <v>414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1966</v>
      </c>
      <c r="H104" s="9" t="s">
        <v>17</v>
      </c>
      <c r="I104" s="3" t="s">
        <v>1747</v>
      </c>
      <c r="J104" s="13" t="s">
        <v>1967</v>
      </c>
      <c r="K104" s="14" t="s">
        <v>1968</v>
      </c>
      <c r="L104" s="18">
        <f t="shared" si="5"/>
        <v>1.3090277777777715E-2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1969</v>
      </c>
      <c r="H105" s="9" t="s">
        <v>17</v>
      </c>
      <c r="I105" s="3" t="s">
        <v>1747</v>
      </c>
      <c r="J105" s="13" t="s">
        <v>1970</v>
      </c>
      <c r="K105" s="14" t="s">
        <v>1754</v>
      </c>
      <c r="L105" s="18">
        <f t="shared" si="5"/>
        <v>1.6724537037037024E-2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1971</v>
      </c>
      <c r="H106" s="9" t="s">
        <v>17</v>
      </c>
      <c r="I106" s="3" t="s">
        <v>1747</v>
      </c>
      <c r="J106" s="13" t="s">
        <v>1972</v>
      </c>
      <c r="K106" s="14" t="s">
        <v>1973</v>
      </c>
      <c r="L106" s="18">
        <f t="shared" si="5"/>
        <v>1.3194444444444509E-2</v>
      </c>
      <c r="M106">
        <f t="shared" si="6"/>
        <v>14</v>
      </c>
    </row>
    <row r="107" spans="1:13" x14ac:dyDescent="0.25">
      <c r="A107" s="11"/>
      <c r="B107" s="12"/>
      <c r="C107" s="9" t="s">
        <v>900</v>
      </c>
      <c r="D107" s="9" t="s">
        <v>901</v>
      </c>
      <c r="E107" s="9" t="s">
        <v>902</v>
      </c>
      <c r="F107" s="9" t="s">
        <v>15</v>
      </c>
      <c r="G107" s="9" t="s">
        <v>1974</v>
      </c>
      <c r="H107" s="9" t="s">
        <v>17</v>
      </c>
      <c r="I107" s="3" t="s">
        <v>1747</v>
      </c>
      <c r="J107" s="13" t="s">
        <v>1975</v>
      </c>
      <c r="K107" s="14" t="s">
        <v>1976</v>
      </c>
      <c r="L107" s="18">
        <f t="shared" si="5"/>
        <v>2.5902777777777719E-2</v>
      </c>
      <c r="M107">
        <f t="shared" si="6"/>
        <v>8</v>
      </c>
    </row>
    <row r="108" spans="1:13" x14ac:dyDescent="0.25">
      <c r="A108" s="11"/>
      <c r="B108" s="12"/>
      <c r="C108" s="9" t="s">
        <v>437</v>
      </c>
      <c r="D108" s="9" t="s">
        <v>438</v>
      </c>
      <c r="E108" s="9" t="s">
        <v>439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1977</v>
      </c>
      <c r="H109" s="9" t="s">
        <v>17</v>
      </c>
      <c r="I109" s="3" t="s">
        <v>1747</v>
      </c>
      <c r="J109" s="13" t="s">
        <v>1978</v>
      </c>
      <c r="K109" s="14" t="s">
        <v>1979</v>
      </c>
      <c r="L109" s="18">
        <f t="shared" si="5"/>
        <v>1.8634259259259212E-2</v>
      </c>
      <c r="M109">
        <f t="shared" si="6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1980</v>
      </c>
      <c r="H110" s="9" t="s">
        <v>17</v>
      </c>
      <c r="I110" s="3" t="s">
        <v>1747</v>
      </c>
      <c r="J110" s="13" t="s">
        <v>1981</v>
      </c>
      <c r="K110" s="14" t="s">
        <v>1586</v>
      </c>
      <c r="L110" s="18">
        <f t="shared" si="5"/>
        <v>2.0740740740740671E-2</v>
      </c>
      <c r="M110">
        <f t="shared" si="6"/>
        <v>11</v>
      </c>
    </row>
    <row r="111" spans="1:13" x14ac:dyDescent="0.25">
      <c r="A111" s="11"/>
      <c r="B111" s="11"/>
      <c r="C111" s="11"/>
      <c r="D111" s="11"/>
      <c r="E111" s="11"/>
      <c r="F111" s="11"/>
      <c r="G111" s="3" t="s">
        <v>1982</v>
      </c>
      <c r="H111" s="3" t="s">
        <v>17</v>
      </c>
      <c r="I111" s="3" t="s">
        <v>1747</v>
      </c>
      <c r="J111" s="15" t="s">
        <v>1983</v>
      </c>
      <c r="K111" s="16" t="s">
        <v>1984</v>
      </c>
      <c r="L111" s="18">
        <f t="shared" si="5"/>
        <v>2.1678240740740651E-2</v>
      </c>
      <c r="M111">
        <f t="shared" si="6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J1" workbookViewId="0">
      <selection activeCell="P33" sqref="P33"/>
    </sheetView>
  </sheetViews>
  <sheetFormatPr defaultRowHeight="15" x14ac:dyDescent="0.25"/>
  <cols>
    <col min="1" max="1" width="14.140625" customWidth="1"/>
    <col min="2" max="2" width="27.42578125" customWidth="1"/>
    <col min="3" max="3" width="7.5703125" customWidth="1"/>
    <col min="4" max="4" width="27.85546875" customWidth="1"/>
    <col min="5" max="5" width="27.5703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0.66666666666666663</v>
      </c>
      <c r="R2" s="19">
        <f>AVERAGEIF(M:M,O2,L:L)</f>
        <v>1.7615740740740737E-2</v>
      </c>
      <c r="S2" s="18">
        <f>AVERAGEIF($R$2:$R$25, "&lt;&gt; 0")</f>
        <v>1.7559220679012343E-2</v>
      </c>
    </row>
    <row r="3" spans="1:19" x14ac:dyDescent="0.25">
      <c r="A3" s="3" t="s">
        <v>340</v>
      </c>
      <c r="B3" s="9" t="s">
        <v>341</v>
      </c>
      <c r="C3" s="9" t="s">
        <v>150</v>
      </c>
      <c r="D3" s="9" t="s">
        <v>151</v>
      </c>
      <c r="E3" s="9" t="s">
        <v>151</v>
      </c>
      <c r="F3" s="9" t="s">
        <v>15</v>
      </c>
      <c r="G3" s="9" t="s">
        <v>1985</v>
      </c>
      <c r="H3" s="9" t="s">
        <v>17</v>
      </c>
      <c r="I3" s="3" t="s">
        <v>1986</v>
      </c>
      <c r="J3" s="13" t="s">
        <v>1987</v>
      </c>
      <c r="K3" s="14" t="s">
        <v>1988</v>
      </c>
      <c r="L3" s="18">
        <f t="shared" ref="L3:L26" si="0">K3-J3</f>
        <v>1.5891203703703727E-2</v>
      </c>
      <c r="M3">
        <f t="shared" ref="M3:M26" si="1">HOUR(J3)</f>
        <v>11</v>
      </c>
      <c r="O3">
        <v>1</v>
      </c>
      <c r="P3">
        <f>COUNTIF(M:M,"1")</f>
        <v>1</v>
      </c>
      <c r="Q3">
        <f t="shared" ref="Q3:Q25" si="2">AVERAGE($P$2:$P$25)</f>
        <v>0.66666666666666663</v>
      </c>
      <c r="R3" s="19">
        <f t="shared" ref="R3:R22" si="3">AVERAGEIF(M:M,O3,L:L)</f>
        <v>1.5763888888888897E-2</v>
      </c>
      <c r="S3" s="18">
        <f t="shared" ref="S3:S25" si="4">AVERAGEIF($R$2:$R$25, "&lt;&gt; 0")</f>
        <v>1.7559220679012343E-2</v>
      </c>
    </row>
    <row r="4" spans="1:19" x14ac:dyDescent="0.25">
      <c r="A4" s="3" t="s">
        <v>169</v>
      </c>
      <c r="B4" s="9" t="s">
        <v>170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0.66666666666666663</v>
      </c>
      <c r="R4" s="19">
        <v>0</v>
      </c>
      <c r="S4" s="18">
        <f t="shared" si="4"/>
        <v>1.7559220679012343E-2</v>
      </c>
    </row>
    <row r="5" spans="1:19" x14ac:dyDescent="0.25">
      <c r="A5" s="11"/>
      <c r="B5" s="12"/>
      <c r="C5" s="9" t="s">
        <v>123</v>
      </c>
      <c r="D5" s="9" t="s">
        <v>124</v>
      </c>
      <c r="E5" s="9" t="s">
        <v>124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0.66666666666666663</v>
      </c>
      <c r="R5" s="19">
        <v>0</v>
      </c>
      <c r="S5" s="18">
        <f t="shared" si="4"/>
        <v>1.7559220679012343E-2</v>
      </c>
    </row>
    <row r="6" spans="1:19" x14ac:dyDescent="0.25">
      <c r="A6" s="11"/>
      <c r="B6" s="12"/>
      <c r="C6" s="12"/>
      <c r="D6" s="12"/>
      <c r="E6" s="12"/>
      <c r="F6" s="12"/>
      <c r="G6" s="9" t="s">
        <v>1989</v>
      </c>
      <c r="H6" s="9" t="s">
        <v>75</v>
      </c>
      <c r="I6" s="3" t="s">
        <v>1986</v>
      </c>
      <c r="J6" s="13" t="s">
        <v>1990</v>
      </c>
      <c r="K6" s="14" t="s">
        <v>1991</v>
      </c>
      <c r="L6" s="18">
        <f t="shared" si="0"/>
        <v>1.518518518518519E-2</v>
      </c>
      <c r="M6">
        <f t="shared" si="1"/>
        <v>20</v>
      </c>
      <c r="O6">
        <v>4</v>
      </c>
      <c r="P6">
        <f>COUNTIF(M:M,"4")</f>
        <v>0</v>
      </c>
      <c r="Q6">
        <f t="shared" si="2"/>
        <v>0.66666666666666663</v>
      </c>
      <c r="R6" s="19">
        <v>0</v>
      </c>
      <c r="S6" s="18">
        <f t="shared" si="4"/>
        <v>1.7559220679012343E-2</v>
      </c>
    </row>
    <row r="7" spans="1:19" x14ac:dyDescent="0.25">
      <c r="A7" s="11"/>
      <c r="B7" s="12"/>
      <c r="C7" s="12"/>
      <c r="D7" s="12"/>
      <c r="E7" s="12"/>
      <c r="F7" s="12"/>
      <c r="G7" s="9" t="s">
        <v>1992</v>
      </c>
      <c r="H7" s="9" t="s">
        <v>75</v>
      </c>
      <c r="I7" s="3" t="s">
        <v>1986</v>
      </c>
      <c r="J7" s="13" t="s">
        <v>1993</v>
      </c>
      <c r="K7" s="14" t="s">
        <v>1994</v>
      </c>
      <c r="L7" s="18">
        <f t="shared" si="0"/>
        <v>1.6574074074074074E-2</v>
      </c>
      <c r="M7">
        <f t="shared" si="1"/>
        <v>17</v>
      </c>
      <c r="O7">
        <v>5</v>
      </c>
      <c r="P7">
        <f>COUNTIF(M:M,"5")</f>
        <v>2</v>
      </c>
      <c r="Q7">
        <f t="shared" si="2"/>
        <v>0.66666666666666663</v>
      </c>
      <c r="R7" s="19">
        <f t="shared" si="3"/>
        <v>1.5081018518518507E-2</v>
      </c>
      <c r="S7" s="18">
        <f t="shared" si="4"/>
        <v>1.7559220679012343E-2</v>
      </c>
    </row>
    <row r="8" spans="1:19" x14ac:dyDescent="0.25">
      <c r="A8" s="11"/>
      <c r="B8" s="12"/>
      <c r="C8" s="9" t="s">
        <v>282</v>
      </c>
      <c r="D8" s="9" t="s">
        <v>283</v>
      </c>
      <c r="E8" s="9" t="s">
        <v>283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2"/>
        <v>0.66666666666666663</v>
      </c>
      <c r="R8" s="19">
        <f t="shared" si="3"/>
        <v>2.4984567901234583E-2</v>
      </c>
      <c r="S8" s="18">
        <f t="shared" si="4"/>
        <v>1.7559220679012343E-2</v>
      </c>
    </row>
    <row r="9" spans="1:19" x14ac:dyDescent="0.25">
      <c r="A9" s="11"/>
      <c r="B9" s="12"/>
      <c r="C9" s="12"/>
      <c r="D9" s="12"/>
      <c r="E9" s="12"/>
      <c r="F9" s="12"/>
      <c r="G9" s="9" t="s">
        <v>1995</v>
      </c>
      <c r="H9" s="9" t="s">
        <v>75</v>
      </c>
      <c r="I9" s="3" t="s">
        <v>1986</v>
      </c>
      <c r="J9" s="13" t="s">
        <v>1996</v>
      </c>
      <c r="K9" s="14" t="s">
        <v>1997</v>
      </c>
      <c r="L9" s="18">
        <f t="shared" si="0"/>
        <v>1.1967592592592557E-2</v>
      </c>
      <c r="M9">
        <f t="shared" si="1"/>
        <v>7</v>
      </c>
      <c r="O9">
        <v>7</v>
      </c>
      <c r="P9">
        <f>COUNTIF(M:M,"7")</f>
        <v>1</v>
      </c>
      <c r="Q9">
        <f t="shared" si="2"/>
        <v>0.66666666666666663</v>
      </c>
      <c r="R9" s="19">
        <f t="shared" si="3"/>
        <v>1.1967592592592557E-2</v>
      </c>
      <c r="S9" s="18">
        <f t="shared" si="4"/>
        <v>1.7559220679012343E-2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1998</v>
      </c>
      <c r="H10" s="9" t="s">
        <v>75</v>
      </c>
      <c r="I10" s="3" t="s">
        <v>1986</v>
      </c>
      <c r="J10" s="13" t="s">
        <v>1999</v>
      </c>
      <c r="K10" s="14" t="s">
        <v>2000</v>
      </c>
      <c r="L10" s="18">
        <f t="shared" si="0"/>
        <v>1.5995370370370354E-2</v>
      </c>
      <c r="M10">
        <f t="shared" si="1"/>
        <v>11</v>
      </c>
      <c r="O10">
        <v>8</v>
      </c>
      <c r="P10">
        <f>COUNTIF(M:M,"8")</f>
        <v>0</v>
      </c>
      <c r="Q10">
        <f t="shared" si="2"/>
        <v>0.66666666666666663</v>
      </c>
      <c r="R10" s="19">
        <v>0</v>
      </c>
      <c r="S10" s="18">
        <f t="shared" si="4"/>
        <v>1.7559220679012343E-2</v>
      </c>
    </row>
    <row r="11" spans="1:19" x14ac:dyDescent="0.25">
      <c r="A11" s="11"/>
      <c r="B11" s="12"/>
      <c r="C11" s="9" t="s">
        <v>743</v>
      </c>
      <c r="D11" s="9" t="s">
        <v>744</v>
      </c>
      <c r="E11" s="9" t="s">
        <v>744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</v>
      </c>
      <c r="Q11">
        <f t="shared" si="2"/>
        <v>0.66666666666666663</v>
      </c>
      <c r="R11" s="19">
        <f t="shared" si="3"/>
        <v>1.5254629629629646E-2</v>
      </c>
      <c r="S11" s="18">
        <f t="shared" si="4"/>
        <v>1.7559220679012343E-2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2001</v>
      </c>
      <c r="H12" s="9" t="s">
        <v>75</v>
      </c>
      <c r="I12" s="3" t="s">
        <v>1986</v>
      </c>
      <c r="J12" s="13" t="s">
        <v>2002</v>
      </c>
      <c r="K12" s="17" t="s">
        <v>2003</v>
      </c>
      <c r="L12" s="18">
        <f t="shared" si="0"/>
        <v>1.7615740740740737E-2</v>
      </c>
      <c r="M12">
        <v>0</v>
      </c>
      <c r="O12">
        <v>10</v>
      </c>
      <c r="P12">
        <f>COUNTIF(M:M,"10")</f>
        <v>2</v>
      </c>
      <c r="Q12">
        <f t="shared" si="2"/>
        <v>0.66666666666666663</v>
      </c>
      <c r="R12" s="19">
        <f t="shared" si="3"/>
        <v>2.6834490740740735E-2</v>
      </c>
      <c r="S12" s="18">
        <f t="shared" si="4"/>
        <v>1.7559220679012343E-2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2004</v>
      </c>
      <c r="H13" s="9" t="s">
        <v>75</v>
      </c>
      <c r="I13" s="3" t="s">
        <v>1986</v>
      </c>
      <c r="J13" s="13" t="s">
        <v>2005</v>
      </c>
      <c r="K13" s="14" t="s">
        <v>2006</v>
      </c>
      <c r="L13" s="18">
        <f t="shared" si="0"/>
        <v>1.5763888888888897E-2</v>
      </c>
      <c r="M13">
        <f t="shared" si="1"/>
        <v>1</v>
      </c>
      <c r="O13">
        <v>11</v>
      </c>
      <c r="P13">
        <f>COUNTIF(M:M,"11")</f>
        <v>3</v>
      </c>
      <c r="Q13">
        <f t="shared" si="2"/>
        <v>0.66666666666666663</v>
      </c>
      <c r="R13" s="19">
        <f t="shared" si="3"/>
        <v>1.6331018518518519E-2</v>
      </c>
      <c r="S13" s="18">
        <f t="shared" si="4"/>
        <v>1.7559220679012343E-2</v>
      </c>
    </row>
    <row r="14" spans="1:19" x14ac:dyDescent="0.25">
      <c r="A14" s="3" t="s">
        <v>70</v>
      </c>
      <c r="B14" s="9" t="s">
        <v>71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0</v>
      </c>
      <c r="Q14">
        <f t="shared" si="2"/>
        <v>0.66666666666666663</v>
      </c>
      <c r="R14" s="19">
        <v>0</v>
      </c>
      <c r="S14" s="18">
        <f t="shared" si="4"/>
        <v>1.7559220679012343E-2</v>
      </c>
    </row>
    <row r="15" spans="1:19" x14ac:dyDescent="0.25">
      <c r="A15" s="11"/>
      <c r="B15" s="12"/>
      <c r="C15" s="9" t="s">
        <v>171</v>
      </c>
      <c r="D15" s="9" t="s">
        <v>172</v>
      </c>
      <c r="E15" s="9" t="s">
        <v>510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0</v>
      </c>
      <c r="Q15">
        <f t="shared" si="2"/>
        <v>0.66666666666666663</v>
      </c>
      <c r="R15" s="19">
        <v>0</v>
      </c>
      <c r="S15" s="18">
        <f t="shared" si="4"/>
        <v>1.7559220679012343E-2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2007</v>
      </c>
      <c r="H16" s="9" t="s">
        <v>98</v>
      </c>
      <c r="I16" s="3" t="s">
        <v>1986</v>
      </c>
      <c r="J16" s="13" t="s">
        <v>2008</v>
      </c>
      <c r="K16" s="14" t="s">
        <v>2009</v>
      </c>
      <c r="L16" s="18">
        <f t="shared" si="0"/>
        <v>1.5324074074074073E-2</v>
      </c>
      <c r="M16">
        <f t="shared" si="1"/>
        <v>5</v>
      </c>
      <c r="O16">
        <v>14</v>
      </c>
      <c r="P16">
        <f>COUNTIF(M:M,"14")</f>
        <v>0</v>
      </c>
      <c r="Q16">
        <f t="shared" si="2"/>
        <v>0.66666666666666663</v>
      </c>
      <c r="R16" s="19">
        <v>0</v>
      </c>
      <c r="S16" s="18">
        <f t="shared" si="4"/>
        <v>1.7559220679012343E-2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2010</v>
      </c>
      <c r="H17" s="9" t="s">
        <v>98</v>
      </c>
      <c r="I17" s="3" t="s">
        <v>1986</v>
      </c>
      <c r="J17" s="13" t="s">
        <v>2011</v>
      </c>
      <c r="K17" s="14" t="s">
        <v>2012</v>
      </c>
      <c r="L17" s="18">
        <f t="shared" si="0"/>
        <v>1.4837962962962942E-2</v>
      </c>
      <c r="M17">
        <f t="shared" si="1"/>
        <v>5</v>
      </c>
      <c r="O17">
        <v>15</v>
      </c>
      <c r="P17">
        <f>COUNTIF(M:M,"15")</f>
        <v>0</v>
      </c>
      <c r="Q17">
        <f t="shared" si="2"/>
        <v>0.66666666666666663</v>
      </c>
      <c r="R17" s="19">
        <v>0</v>
      </c>
      <c r="S17" s="18">
        <f t="shared" si="4"/>
        <v>1.7559220679012343E-2</v>
      </c>
    </row>
    <row r="18" spans="1:19" x14ac:dyDescent="0.25">
      <c r="A18" s="11"/>
      <c r="B18" s="12"/>
      <c r="C18" s="9" t="s">
        <v>72</v>
      </c>
      <c r="D18" s="9" t="s">
        <v>73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0</v>
      </c>
      <c r="Q18">
        <f t="shared" si="2"/>
        <v>0.66666666666666663</v>
      </c>
      <c r="R18" s="19">
        <v>0</v>
      </c>
      <c r="S18" s="18">
        <f t="shared" si="4"/>
        <v>1.7559220679012343E-2</v>
      </c>
    </row>
    <row r="19" spans="1:19" x14ac:dyDescent="0.25">
      <c r="A19" s="11"/>
      <c r="B19" s="12"/>
      <c r="C19" s="12"/>
      <c r="D19" s="12"/>
      <c r="E19" s="9" t="s">
        <v>73</v>
      </c>
      <c r="F19" s="9" t="s">
        <v>15</v>
      </c>
      <c r="G19" s="9" t="s">
        <v>2013</v>
      </c>
      <c r="H19" s="9" t="s">
        <v>75</v>
      </c>
      <c r="I19" s="3" t="s">
        <v>1986</v>
      </c>
      <c r="J19" s="13" t="s">
        <v>2014</v>
      </c>
      <c r="K19" s="14" t="s">
        <v>2015</v>
      </c>
      <c r="L19" s="18">
        <f t="shared" si="0"/>
        <v>1.5254629629629646E-2</v>
      </c>
      <c r="M19">
        <f t="shared" si="1"/>
        <v>9</v>
      </c>
      <c r="O19">
        <v>17</v>
      </c>
      <c r="P19">
        <f>COUNTIF(M:M,"17")</f>
        <v>1</v>
      </c>
      <c r="Q19">
        <f t="shared" si="2"/>
        <v>0.66666666666666663</v>
      </c>
      <c r="R19" s="19">
        <f t="shared" si="3"/>
        <v>1.6574074074074074E-2</v>
      </c>
      <c r="S19" s="18">
        <f t="shared" si="4"/>
        <v>1.7559220679012343E-2</v>
      </c>
    </row>
    <row r="20" spans="1:19" x14ac:dyDescent="0.25">
      <c r="A20" s="11"/>
      <c r="B20" s="12"/>
      <c r="C20" s="12"/>
      <c r="D20" s="12"/>
      <c r="E20" s="9" t="s">
        <v>96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2"/>
        <v>0.66666666666666663</v>
      </c>
      <c r="R20" s="19">
        <v>0</v>
      </c>
      <c r="S20" s="18">
        <f t="shared" si="4"/>
        <v>1.7559220679012343E-2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2016</v>
      </c>
      <c r="H21" s="9" t="s">
        <v>98</v>
      </c>
      <c r="I21" s="3" t="s">
        <v>1986</v>
      </c>
      <c r="J21" s="13" t="s">
        <v>2017</v>
      </c>
      <c r="K21" s="14" t="s">
        <v>2018</v>
      </c>
      <c r="L21" s="18">
        <f t="shared" si="0"/>
        <v>3.0277777777777792E-2</v>
      </c>
      <c r="M21">
        <f t="shared" si="1"/>
        <v>6</v>
      </c>
      <c r="O21">
        <v>19</v>
      </c>
      <c r="P21">
        <f>COUNTIF(M:M,"19")</f>
        <v>0</v>
      </c>
      <c r="Q21">
        <f t="shared" si="2"/>
        <v>0.66666666666666663</v>
      </c>
      <c r="R21" s="19">
        <v>0</v>
      </c>
      <c r="S21" s="18">
        <f t="shared" si="4"/>
        <v>1.7559220679012343E-2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2019</v>
      </c>
      <c r="H22" s="9" t="s">
        <v>98</v>
      </c>
      <c r="I22" s="3" t="s">
        <v>1986</v>
      </c>
      <c r="J22" s="13" t="s">
        <v>1124</v>
      </c>
      <c r="K22" s="14" t="s">
        <v>2020</v>
      </c>
      <c r="L22" s="18">
        <f t="shared" si="0"/>
        <v>3.1087962962962956E-2</v>
      </c>
      <c r="M22">
        <f t="shared" si="1"/>
        <v>6</v>
      </c>
      <c r="O22">
        <v>20</v>
      </c>
      <c r="P22">
        <f>COUNTIF(M:M,"20")</f>
        <v>1</v>
      </c>
      <c r="Q22">
        <f t="shared" si="2"/>
        <v>0.66666666666666663</v>
      </c>
      <c r="R22" s="19">
        <f t="shared" si="3"/>
        <v>1.518518518518519E-2</v>
      </c>
      <c r="S22" s="18">
        <f t="shared" si="4"/>
        <v>1.7559220679012343E-2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2021</v>
      </c>
      <c r="H23" s="9" t="s">
        <v>98</v>
      </c>
      <c r="I23" s="3" t="s">
        <v>1986</v>
      </c>
      <c r="J23" s="13" t="s">
        <v>2022</v>
      </c>
      <c r="K23" s="14" t="s">
        <v>2023</v>
      </c>
      <c r="L23" s="18">
        <f t="shared" si="0"/>
        <v>2.6805555555555527E-2</v>
      </c>
      <c r="M23">
        <f t="shared" si="1"/>
        <v>10</v>
      </c>
      <c r="O23">
        <v>21</v>
      </c>
      <c r="P23">
        <f>COUNTIF(M:M,"21")</f>
        <v>0</v>
      </c>
      <c r="Q23">
        <f t="shared" si="2"/>
        <v>0.66666666666666663</v>
      </c>
      <c r="R23" s="19">
        <v>0</v>
      </c>
      <c r="S23" s="18">
        <f t="shared" si="4"/>
        <v>1.7559220679012343E-2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2024</v>
      </c>
      <c r="H24" s="9" t="s">
        <v>98</v>
      </c>
      <c r="I24" s="3" t="s">
        <v>1986</v>
      </c>
      <c r="J24" s="13" t="s">
        <v>2025</v>
      </c>
      <c r="K24" s="14" t="s">
        <v>2026</v>
      </c>
      <c r="L24" s="18">
        <f t="shared" si="0"/>
        <v>2.6863425925925943E-2</v>
      </c>
      <c r="M24">
        <f t="shared" si="1"/>
        <v>10</v>
      </c>
      <c r="O24">
        <v>22</v>
      </c>
      <c r="P24">
        <f>COUNTIF(M:M,"22")</f>
        <v>0</v>
      </c>
      <c r="Q24">
        <f t="shared" si="2"/>
        <v>0.66666666666666663</v>
      </c>
      <c r="R24" s="19">
        <v>0</v>
      </c>
      <c r="S24" s="18">
        <f t="shared" si="4"/>
        <v>1.7559220679012343E-2</v>
      </c>
    </row>
    <row r="25" spans="1:19" x14ac:dyDescent="0.25">
      <c r="A25" s="11"/>
      <c r="B25" s="12"/>
      <c r="C25" s="9" t="s">
        <v>282</v>
      </c>
      <c r="D25" s="9" t="s">
        <v>283</v>
      </c>
      <c r="E25" s="9" t="s">
        <v>283</v>
      </c>
      <c r="F25" s="9" t="s">
        <v>15</v>
      </c>
      <c r="G25" s="9" t="s">
        <v>2027</v>
      </c>
      <c r="H25" s="9" t="s">
        <v>98</v>
      </c>
      <c r="I25" s="3" t="s">
        <v>1986</v>
      </c>
      <c r="J25" s="13" t="s">
        <v>2028</v>
      </c>
      <c r="K25" s="14" t="s">
        <v>2029</v>
      </c>
      <c r="L25" s="18">
        <f t="shared" si="0"/>
        <v>1.7106481481481473E-2</v>
      </c>
      <c r="M25">
        <f t="shared" si="1"/>
        <v>11</v>
      </c>
      <c r="O25">
        <v>23</v>
      </c>
      <c r="P25">
        <f>COUNTIF(M:M,"23")</f>
        <v>0</v>
      </c>
      <c r="Q25">
        <f t="shared" si="2"/>
        <v>0.66666666666666663</v>
      </c>
      <c r="R25" s="19">
        <v>0</v>
      </c>
      <c r="S25" s="18">
        <f t="shared" si="4"/>
        <v>1.7559220679012343E-2</v>
      </c>
    </row>
    <row r="26" spans="1:19" x14ac:dyDescent="0.25">
      <c r="A26" s="3" t="s">
        <v>10</v>
      </c>
      <c r="B26" s="3" t="s">
        <v>11</v>
      </c>
      <c r="C26" s="3" t="s">
        <v>559</v>
      </c>
      <c r="D26" s="3" t="s">
        <v>560</v>
      </c>
      <c r="E26" s="3" t="s">
        <v>560</v>
      </c>
      <c r="F26" s="3" t="s">
        <v>15</v>
      </c>
      <c r="G26" s="3" t="s">
        <v>2030</v>
      </c>
      <c r="H26" s="3" t="s">
        <v>17</v>
      </c>
      <c r="I26" s="3" t="s">
        <v>1986</v>
      </c>
      <c r="J26" s="15" t="s">
        <v>2031</v>
      </c>
      <c r="K26" s="16" t="s">
        <v>2032</v>
      </c>
      <c r="L26" s="18">
        <f t="shared" si="0"/>
        <v>1.3587962962962996E-2</v>
      </c>
      <c r="M26">
        <f t="shared" si="1"/>
        <v>6</v>
      </c>
    </row>
    <row r="28" spans="1:19" x14ac:dyDescent="0.25">
      <c r="O28" s="13" t="s">
        <v>2002</v>
      </c>
      <c r="P28" s="17" t="s">
        <v>2003</v>
      </c>
      <c r="Q28" s="18">
        <f t="shared" ref="Q28" si="5">P28-O28</f>
        <v>1.7615740740740737E-2</v>
      </c>
      <c r="R28"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I1" workbookViewId="0">
      <selection activeCell="Q35" sqref="Q35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2076</v>
      </c>
      <c r="M1" t="s">
        <v>2073</v>
      </c>
      <c r="O1" t="s">
        <v>2074</v>
      </c>
      <c r="P1" t="s">
        <v>2075</v>
      </c>
      <c r="Q1" t="s">
        <v>2077</v>
      </c>
      <c r="R1" t="s">
        <v>2078</v>
      </c>
      <c r="S1" t="s">
        <v>2079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0.54166666666666663</v>
      </c>
      <c r="R2" s="19">
        <v>0</v>
      </c>
      <c r="S2" s="18">
        <f>AVERAGEIF($R$2:$R$25, "&lt;&gt; 0")</f>
        <v>1.4050282921810721E-2</v>
      </c>
    </row>
    <row r="3" spans="1:19" x14ac:dyDescent="0.25">
      <c r="A3" s="3" t="s">
        <v>340</v>
      </c>
      <c r="B3" s="9" t="s">
        <v>341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0.54166666666666663</v>
      </c>
      <c r="R3" s="19">
        <v>0</v>
      </c>
      <c r="S3" s="18">
        <f t="shared" ref="S3:S25" si="1">AVERAGEIF($R$2:$R$25, "&lt;&gt; 0")</f>
        <v>1.4050282921810721E-2</v>
      </c>
    </row>
    <row r="4" spans="1:19" x14ac:dyDescent="0.25">
      <c r="A4" s="11"/>
      <c r="B4" s="12"/>
      <c r="C4" s="9" t="s">
        <v>46</v>
      </c>
      <c r="D4" s="9" t="s">
        <v>47</v>
      </c>
      <c r="E4" s="9" t="s">
        <v>47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0.54166666666666663</v>
      </c>
      <c r="R4" s="19">
        <v>0</v>
      </c>
      <c r="S4" s="18">
        <f t="shared" si="1"/>
        <v>1.4050282921810721E-2</v>
      </c>
    </row>
    <row r="5" spans="1:19" x14ac:dyDescent="0.25">
      <c r="A5" s="11"/>
      <c r="B5" s="12"/>
      <c r="C5" s="12"/>
      <c r="D5" s="12"/>
      <c r="E5" s="12"/>
      <c r="F5" s="12"/>
      <c r="G5" s="9" t="s">
        <v>2033</v>
      </c>
      <c r="H5" s="9" t="s">
        <v>17</v>
      </c>
      <c r="I5" s="3" t="s">
        <v>2034</v>
      </c>
      <c r="J5" s="13" t="s">
        <v>2035</v>
      </c>
      <c r="K5" s="14" t="s">
        <v>2036</v>
      </c>
      <c r="L5" s="18">
        <f t="shared" ref="L5:L21" si="2">K5-J5</f>
        <v>1.1921296296296346E-2</v>
      </c>
      <c r="M5">
        <f t="shared" ref="M5:M21" si="3">HOUR(J5)</f>
        <v>19</v>
      </c>
      <c r="O5">
        <v>3</v>
      </c>
      <c r="P5">
        <f>COUNTIF(M:M,"3")</f>
        <v>0</v>
      </c>
      <c r="Q5">
        <f t="shared" si="0"/>
        <v>0.54166666666666663</v>
      </c>
      <c r="R5" s="19">
        <v>0</v>
      </c>
      <c r="S5" s="18">
        <f t="shared" si="1"/>
        <v>1.4050282921810721E-2</v>
      </c>
    </row>
    <row r="6" spans="1:19" x14ac:dyDescent="0.25">
      <c r="A6" s="11"/>
      <c r="B6" s="12"/>
      <c r="C6" s="12"/>
      <c r="D6" s="12"/>
      <c r="E6" s="12"/>
      <c r="F6" s="12"/>
      <c r="G6" s="9" t="s">
        <v>2037</v>
      </c>
      <c r="H6" s="9" t="s">
        <v>17</v>
      </c>
      <c r="I6" s="3" t="s">
        <v>2034</v>
      </c>
      <c r="J6" s="13" t="s">
        <v>2038</v>
      </c>
      <c r="K6" s="17" t="s">
        <v>2083</v>
      </c>
      <c r="L6" s="18">
        <f t="shared" si="2"/>
        <v>1.7222222222222361E-2</v>
      </c>
      <c r="M6">
        <f t="shared" si="3"/>
        <v>23</v>
      </c>
      <c r="O6">
        <v>4</v>
      </c>
      <c r="P6">
        <f>COUNTIF(M:M,"4")</f>
        <v>0</v>
      </c>
      <c r="Q6">
        <f t="shared" si="0"/>
        <v>0.54166666666666663</v>
      </c>
      <c r="R6" s="19">
        <v>0</v>
      </c>
      <c r="S6" s="18">
        <f t="shared" si="1"/>
        <v>1.4050282921810721E-2</v>
      </c>
    </row>
    <row r="7" spans="1:19" x14ac:dyDescent="0.25">
      <c r="A7" s="11"/>
      <c r="B7" s="12"/>
      <c r="C7" s="9" t="s">
        <v>150</v>
      </c>
      <c r="D7" s="9" t="s">
        <v>151</v>
      </c>
      <c r="E7" s="9" t="s">
        <v>152</v>
      </c>
      <c r="F7" s="9" t="s">
        <v>15</v>
      </c>
      <c r="G7" s="9" t="s">
        <v>2039</v>
      </c>
      <c r="H7" s="9" t="s">
        <v>17</v>
      </c>
      <c r="I7" s="3" t="s">
        <v>2034</v>
      </c>
      <c r="J7" s="13" t="s">
        <v>2040</v>
      </c>
      <c r="K7" s="14" t="s">
        <v>2041</v>
      </c>
      <c r="L7" s="18">
        <f t="shared" si="2"/>
        <v>3.0763888888888813E-2</v>
      </c>
      <c r="M7">
        <f t="shared" si="3"/>
        <v>14</v>
      </c>
      <c r="O7">
        <v>5</v>
      </c>
      <c r="P7">
        <f>COUNTIF(M:M,"5")</f>
        <v>0</v>
      </c>
      <c r="Q7">
        <f t="shared" si="0"/>
        <v>0.54166666666666663</v>
      </c>
      <c r="R7" s="19">
        <v>0</v>
      </c>
      <c r="S7" s="18">
        <f t="shared" si="1"/>
        <v>1.4050282921810721E-2</v>
      </c>
    </row>
    <row r="8" spans="1:19" x14ac:dyDescent="0.25">
      <c r="A8" s="3" t="s">
        <v>10</v>
      </c>
      <c r="B8" s="9" t="s">
        <v>11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0.54166666666666663</v>
      </c>
      <c r="R8" s="19">
        <v>0</v>
      </c>
      <c r="S8" s="18">
        <f t="shared" si="1"/>
        <v>1.4050282921810721E-2</v>
      </c>
    </row>
    <row r="9" spans="1:19" x14ac:dyDescent="0.25">
      <c r="A9" s="11"/>
      <c r="B9" s="12"/>
      <c r="C9" s="9" t="s">
        <v>41</v>
      </c>
      <c r="D9" s="9" t="s">
        <v>42</v>
      </c>
      <c r="E9" s="9" t="s">
        <v>42</v>
      </c>
      <c r="F9" s="9" t="s">
        <v>15</v>
      </c>
      <c r="G9" s="9" t="s">
        <v>2042</v>
      </c>
      <c r="H9" s="9" t="s">
        <v>17</v>
      </c>
      <c r="I9" s="3" t="s">
        <v>2034</v>
      </c>
      <c r="J9" s="13" t="s">
        <v>2043</v>
      </c>
      <c r="K9" s="14" t="s">
        <v>2044</v>
      </c>
      <c r="L9" s="18">
        <f t="shared" si="2"/>
        <v>1.2511574074073994E-2</v>
      </c>
      <c r="M9">
        <f t="shared" si="3"/>
        <v>23</v>
      </c>
      <c r="O9">
        <v>7</v>
      </c>
      <c r="P9">
        <f>COUNTIF(M:M,"7")</f>
        <v>1</v>
      </c>
      <c r="Q9">
        <f t="shared" si="0"/>
        <v>0.54166666666666663</v>
      </c>
      <c r="R9" s="19">
        <f t="shared" ref="R9:R25" si="4">AVERAGEIF(M:M,O9,L:L)</f>
        <v>1.1273148148148115E-2</v>
      </c>
      <c r="S9" s="18">
        <f t="shared" si="1"/>
        <v>1.4050282921810721E-2</v>
      </c>
    </row>
    <row r="10" spans="1:19" x14ac:dyDescent="0.25">
      <c r="A10" s="11"/>
      <c r="B10" s="12"/>
      <c r="C10" s="9" t="s">
        <v>495</v>
      </c>
      <c r="D10" s="9" t="s">
        <v>496</v>
      </c>
      <c r="E10" s="9" t="s">
        <v>496</v>
      </c>
      <c r="F10" s="9" t="s">
        <v>15</v>
      </c>
      <c r="G10" s="9" t="s">
        <v>2045</v>
      </c>
      <c r="H10" s="9" t="s">
        <v>22</v>
      </c>
      <c r="I10" s="3" t="s">
        <v>2034</v>
      </c>
      <c r="J10" s="13" t="s">
        <v>2046</v>
      </c>
      <c r="K10" s="14" t="s">
        <v>2084</v>
      </c>
      <c r="L10" s="18">
        <f t="shared" si="2"/>
        <v>7.2916666666666963E-3</v>
      </c>
      <c r="M10">
        <f t="shared" si="3"/>
        <v>20</v>
      </c>
      <c r="O10">
        <v>8</v>
      </c>
      <c r="P10">
        <f>COUNTIF(M:M,"8")</f>
        <v>0</v>
      </c>
      <c r="Q10">
        <f t="shared" si="0"/>
        <v>0.54166666666666663</v>
      </c>
      <c r="R10" s="19">
        <v>0</v>
      </c>
      <c r="S10" s="18">
        <f t="shared" si="1"/>
        <v>1.4050282921810721E-2</v>
      </c>
    </row>
    <row r="11" spans="1:19" x14ac:dyDescent="0.25">
      <c r="A11" s="3" t="s">
        <v>70</v>
      </c>
      <c r="B11" s="9" t="s">
        <v>71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</v>
      </c>
      <c r="Q11">
        <f t="shared" si="0"/>
        <v>0.54166666666666663</v>
      </c>
      <c r="R11" s="19">
        <f t="shared" si="4"/>
        <v>1.4710648148148209E-2</v>
      </c>
      <c r="S11" s="18">
        <f t="shared" si="1"/>
        <v>1.4050282921810721E-2</v>
      </c>
    </row>
    <row r="12" spans="1:19" x14ac:dyDescent="0.25">
      <c r="A12" s="11"/>
      <c r="B12" s="12"/>
      <c r="C12" s="9" t="s">
        <v>72</v>
      </c>
      <c r="D12" s="9" t="s">
        <v>73</v>
      </c>
      <c r="E12" s="9" t="s">
        <v>96</v>
      </c>
      <c r="F12" s="9" t="s">
        <v>15</v>
      </c>
      <c r="G12" s="9" t="s">
        <v>2047</v>
      </c>
      <c r="H12" s="9" t="s">
        <v>98</v>
      </c>
      <c r="I12" s="3" t="s">
        <v>2034</v>
      </c>
      <c r="J12" s="13" t="s">
        <v>2048</v>
      </c>
      <c r="K12" s="14" t="s">
        <v>2085</v>
      </c>
      <c r="L12" s="18">
        <f t="shared" si="2"/>
        <v>6.9907407407406863E-3</v>
      </c>
      <c r="M12">
        <f t="shared" si="3"/>
        <v>21</v>
      </c>
      <c r="O12">
        <v>10</v>
      </c>
      <c r="P12">
        <f>COUNTIF(M:M,"10")</f>
        <v>0</v>
      </c>
      <c r="Q12">
        <f t="shared" si="0"/>
        <v>0.54166666666666663</v>
      </c>
      <c r="R12" s="19">
        <v>0</v>
      </c>
      <c r="S12" s="18">
        <f t="shared" si="1"/>
        <v>1.4050282921810721E-2</v>
      </c>
    </row>
    <row r="13" spans="1:19" x14ac:dyDescent="0.25">
      <c r="A13" s="11"/>
      <c r="B13" s="12"/>
      <c r="C13" s="9" t="s">
        <v>41</v>
      </c>
      <c r="D13" s="9" t="s">
        <v>42</v>
      </c>
      <c r="E13" s="9" t="s">
        <v>137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0</v>
      </c>
      <c r="Q13">
        <f t="shared" si="0"/>
        <v>0.54166666666666663</v>
      </c>
      <c r="R13" s="19">
        <v>0</v>
      </c>
      <c r="S13" s="18">
        <f t="shared" si="1"/>
        <v>1.4050282921810721E-2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2049</v>
      </c>
      <c r="H14" s="9" t="s">
        <v>75</v>
      </c>
      <c r="I14" s="3" t="s">
        <v>2034</v>
      </c>
      <c r="J14" s="13" t="s">
        <v>2050</v>
      </c>
      <c r="K14" s="14" t="s">
        <v>2051</v>
      </c>
      <c r="L14" s="18">
        <f t="shared" si="2"/>
        <v>1.2337962962963078E-2</v>
      </c>
      <c r="M14">
        <f t="shared" si="3"/>
        <v>20</v>
      </c>
      <c r="O14">
        <v>12</v>
      </c>
      <c r="P14">
        <f>COUNTIF(M:M,"12")</f>
        <v>0</v>
      </c>
      <c r="Q14">
        <f t="shared" si="0"/>
        <v>0.54166666666666663</v>
      </c>
      <c r="R14" s="19">
        <v>0</v>
      </c>
      <c r="S14" s="18">
        <f t="shared" si="1"/>
        <v>1.4050282921810721E-2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2052</v>
      </c>
      <c r="H15" s="9" t="s">
        <v>75</v>
      </c>
      <c r="I15" s="3" t="s">
        <v>2034</v>
      </c>
      <c r="J15" s="13" t="s">
        <v>2053</v>
      </c>
      <c r="K15" s="14" t="s">
        <v>2054</v>
      </c>
      <c r="L15" s="18">
        <f t="shared" si="2"/>
        <v>1.461805555555562E-2</v>
      </c>
      <c r="M15">
        <f t="shared" si="3"/>
        <v>17</v>
      </c>
      <c r="O15">
        <v>13</v>
      </c>
      <c r="P15">
        <f>COUNTIF(M:M,"13")</f>
        <v>0</v>
      </c>
      <c r="Q15">
        <f t="shared" si="0"/>
        <v>0.54166666666666663</v>
      </c>
      <c r="R15" s="19">
        <v>0</v>
      </c>
      <c r="S15" s="18">
        <f t="shared" si="1"/>
        <v>1.4050282921810721E-2</v>
      </c>
    </row>
    <row r="16" spans="1:19" x14ac:dyDescent="0.25">
      <c r="A16" s="11"/>
      <c r="B16" s="12"/>
      <c r="C16" s="9" t="s">
        <v>607</v>
      </c>
      <c r="D16" s="9" t="s">
        <v>608</v>
      </c>
      <c r="E16" s="9" t="s">
        <v>608</v>
      </c>
      <c r="F16" s="9" t="s">
        <v>15</v>
      </c>
      <c r="G16" s="9" t="s">
        <v>2055</v>
      </c>
      <c r="H16" s="9" t="s">
        <v>75</v>
      </c>
      <c r="I16" s="3" t="s">
        <v>2034</v>
      </c>
      <c r="J16" s="13" t="s">
        <v>2056</v>
      </c>
      <c r="K16" s="14" t="s">
        <v>2057</v>
      </c>
      <c r="L16" s="18">
        <f t="shared" si="2"/>
        <v>1.8842592592592688E-2</v>
      </c>
      <c r="M16">
        <f t="shared" si="3"/>
        <v>14</v>
      </c>
      <c r="O16">
        <v>14</v>
      </c>
      <c r="P16">
        <f>COUNTIF(M:M,"14")</f>
        <v>2</v>
      </c>
      <c r="Q16">
        <f t="shared" si="0"/>
        <v>0.54166666666666663</v>
      </c>
      <c r="R16" s="19">
        <f t="shared" si="4"/>
        <v>2.4803240740740751E-2</v>
      </c>
      <c r="S16" s="18">
        <f t="shared" si="1"/>
        <v>1.4050282921810721E-2</v>
      </c>
    </row>
    <row r="17" spans="1:19" x14ac:dyDescent="0.25">
      <c r="A17" s="11"/>
      <c r="B17" s="12"/>
      <c r="C17" s="9" t="s">
        <v>2058</v>
      </c>
      <c r="D17" s="9" t="s">
        <v>2059</v>
      </c>
      <c r="E17" s="9" t="s">
        <v>2059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0.54166666666666663</v>
      </c>
      <c r="R17" s="19">
        <v>0</v>
      </c>
      <c r="S17" s="18">
        <f t="shared" si="1"/>
        <v>1.4050282921810721E-2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2060</v>
      </c>
      <c r="H18" s="9" t="s">
        <v>98</v>
      </c>
      <c r="I18" s="3" t="s">
        <v>2034</v>
      </c>
      <c r="J18" s="13" t="s">
        <v>2061</v>
      </c>
      <c r="K18" s="14" t="s">
        <v>2062</v>
      </c>
      <c r="L18" s="18">
        <f t="shared" si="2"/>
        <v>1.5138888888888924E-2</v>
      </c>
      <c r="M18">
        <f t="shared" si="3"/>
        <v>19</v>
      </c>
      <c r="O18">
        <v>16</v>
      </c>
      <c r="P18">
        <f>COUNTIF(M:M,"16")</f>
        <v>0</v>
      </c>
      <c r="Q18">
        <f t="shared" si="0"/>
        <v>0.54166666666666663</v>
      </c>
      <c r="R18" s="19">
        <v>0</v>
      </c>
      <c r="S18" s="18">
        <f t="shared" si="1"/>
        <v>1.4050282921810721E-2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2063</v>
      </c>
      <c r="H19" s="9" t="s">
        <v>98</v>
      </c>
      <c r="I19" s="3" t="s">
        <v>2034</v>
      </c>
      <c r="J19" s="13" t="s">
        <v>2064</v>
      </c>
      <c r="K19" s="14" t="s">
        <v>2065</v>
      </c>
      <c r="L19" s="18">
        <f t="shared" si="2"/>
        <v>1.5844907407407405E-2</v>
      </c>
      <c r="M19">
        <f t="shared" si="3"/>
        <v>22</v>
      </c>
      <c r="O19">
        <v>17</v>
      </c>
      <c r="P19">
        <f>COUNTIF(M:M,"17")</f>
        <v>1</v>
      </c>
      <c r="Q19">
        <f t="shared" si="0"/>
        <v>0.54166666666666663</v>
      </c>
      <c r="R19" s="19">
        <f t="shared" si="4"/>
        <v>1.461805555555562E-2</v>
      </c>
      <c r="S19" s="18">
        <f t="shared" si="1"/>
        <v>1.4050282921810721E-2</v>
      </c>
    </row>
    <row r="20" spans="1:19" x14ac:dyDescent="0.25">
      <c r="A20" s="3" t="s">
        <v>169</v>
      </c>
      <c r="B20" s="9" t="s">
        <v>170</v>
      </c>
      <c r="C20" s="9" t="s">
        <v>282</v>
      </c>
      <c r="D20" s="9" t="s">
        <v>283</v>
      </c>
      <c r="E20" s="9" t="s">
        <v>283</v>
      </c>
      <c r="F20" s="9" t="s">
        <v>15</v>
      </c>
      <c r="G20" s="9" t="s">
        <v>2066</v>
      </c>
      <c r="H20" s="9" t="s">
        <v>75</v>
      </c>
      <c r="I20" s="3" t="s">
        <v>2034</v>
      </c>
      <c r="J20" s="13" t="s">
        <v>1996</v>
      </c>
      <c r="K20" s="14" t="s">
        <v>2067</v>
      </c>
      <c r="L20" s="18">
        <f t="shared" si="2"/>
        <v>1.1273148148148115E-2</v>
      </c>
      <c r="M20">
        <f t="shared" si="3"/>
        <v>7</v>
      </c>
      <c r="O20">
        <v>18</v>
      </c>
      <c r="P20">
        <f>COUNTIF(M:M,"18")</f>
        <v>0</v>
      </c>
      <c r="Q20">
        <f t="shared" si="0"/>
        <v>0.54166666666666663</v>
      </c>
      <c r="R20" s="19">
        <v>0</v>
      </c>
      <c r="S20" s="18">
        <f t="shared" si="1"/>
        <v>1.4050282921810721E-2</v>
      </c>
    </row>
    <row r="21" spans="1:19" x14ac:dyDescent="0.25">
      <c r="A21" s="3" t="s">
        <v>390</v>
      </c>
      <c r="B21" s="3" t="s">
        <v>391</v>
      </c>
      <c r="C21" s="3" t="s">
        <v>862</v>
      </c>
      <c r="D21" s="3" t="s">
        <v>863</v>
      </c>
      <c r="E21" s="3" t="s">
        <v>863</v>
      </c>
      <c r="F21" s="3" t="s">
        <v>394</v>
      </c>
      <c r="G21" s="3" t="s">
        <v>2068</v>
      </c>
      <c r="H21" s="3" t="s">
        <v>75</v>
      </c>
      <c r="I21" s="3" t="s">
        <v>2034</v>
      </c>
      <c r="J21" s="15" t="s">
        <v>2069</v>
      </c>
      <c r="K21" s="16" t="s">
        <v>2070</v>
      </c>
      <c r="L21" s="18">
        <f t="shared" si="2"/>
        <v>1.4710648148148209E-2</v>
      </c>
      <c r="M21">
        <f t="shared" si="3"/>
        <v>9</v>
      </c>
      <c r="O21">
        <v>19</v>
      </c>
      <c r="P21">
        <f>COUNTIF(M:M,"19")</f>
        <v>2</v>
      </c>
      <c r="Q21">
        <f t="shared" si="0"/>
        <v>0.54166666666666663</v>
      </c>
      <c r="R21" s="19">
        <f t="shared" si="4"/>
        <v>1.3530092592592635E-2</v>
      </c>
      <c r="S21" s="18">
        <f t="shared" si="1"/>
        <v>1.4050282921810721E-2</v>
      </c>
    </row>
    <row r="22" spans="1:19" x14ac:dyDescent="0.25">
      <c r="O22">
        <v>20</v>
      </c>
      <c r="P22">
        <f>COUNTIF(M:M,"20")</f>
        <v>2</v>
      </c>
      <c r="Q22">
        <f t="shared" si="0"/>
        <v>0.54166666666666663</v>
      </c>
      <c r="R22" s="19">
        <f t="shared" si="4"/>
        <v>9.8148148148148873E-3</v>
      </c>
      <c r="S22" s="18">
        <f t="shared" si="1"/>
        <v>1.4050282921810721E-2</v>
      </c>
    </row>
    <row r="23" spans="1:19" x14ac:dyDescent="0.25">
      <c r="O23">
        <v>21</v>
      </c>
      <c r="P23">
        <f>COUNTIF(M:M,"21")</f>
        <v>1</v>
      </c>
      <c r="Q23">
        <f t="shared" si="0"/>
        <v>0.54166666666666663</v>
      </c>
      <c r="R23" s="19">
        <f t="shared" si="4"/>
        <v>6.9907407407406863E-3</v>
      </c>
      <c r="S23" s="18">
        <f t="shared" si="1"/>
        <v>1.4050282921810721E-2</v>
      </c>
    </row>
    <row r="24" spans="1:19" x14ac:dyDescent="0.25">
      <c r="O24">
        <v>22</v>
      </c>
      <c r="P24">
        <f>COUNTIF(M:M,"22")</f>
        <v>1</v>
      </c>
      <c r="Q24">
        <f t="shared" si="0"/>
        <v>0.54166666666666663</v>
      </c>
      <c r="R24" s="19">
        <f t="shared" si="4"/>
        <v>1.5844907407407405E-2</v>
      </c>
      <c r="S24" s="18">
        <f t="shared" si="1"/>
        <v>1.4050282921810721E-2</v>
      </c>
    </row>
    <row r="25" spans="1:19" x14ac:dyDescent="0.25">
      <c r="O25">
        <v>23</v>
      </c>
      <c r="P25">
        <f>COUNTIF(M:M,"23")</f>
        <v>2</v>
      </c>
      <c r="Q25">
        <f t="shared" si="0"/>
        <v>0.54166666666666663</v>
      </c>
      <c r="R25" s="19">
        <f t="shared" si="4"/>
        <v>1.4866898148148178E-2</v>
      </c>
      <c r="S25" s="18">
        <f t="shared" si="1"/>
        <v>1.4050282921810721E-2</v>
      </c>
    </row>
    <row r="28" spans="1:19" x14ac:dyDescent="0.25">
      <c r="O28" s="13" t="s">
        <v>2038</v>
      </c>
      <c r="P28" s="17" t="s">
        <v>2083</v>
      </c>
      <c r="Q28" s="18">
        <f t="shared" ref="Q28:Q29" si="5">P28-O28</f>
        <v>1.7222222222222361E-2</v>
      </c>
      <c r="R28">
        <f t="shared" ref="R28:R29" si="6">HOUR(O28)</f>
        <v>23</v>
      </c>
    </row>
    <row r="29" spans="1:19" x14ac:dyDescent="0.25">
      <c r="O29" s="13" t="s">
        <v>2043</v>
      </c>
      <c r="P29" s="14" t="s">
        <v>2044</v>
      </c>
      <c r="Q29" s="18">
        <f t="shared" si="5"/>
        <v>1.2511574074073994E-2</v>
      </c>
      <c r="R29">
        <f t="shared" si="6"/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38</vt:lpstr>
      <vt:lpstr>Mon, September 19, 2022</vt:lpstr>
      <vt:lpstr>Tue, September 20, 2022</vt:lpstr>
      <vt:lpstr>Wed, September 21, 2022</vt:lpstr>
      <vt:lpstr>Thu, September 22, 2022</vt:lpstr>
      <vt:lpstr>Fri, September 23, 2022</vt:lpstr>
      <vt:lpstr>Sat, September 24, 2022</vt:lpstr>
      <vt:lpstr>Sun, September 25,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2022-09-26T20:25:40Z</dcterms:created>
  <dcterms:modified xsi:type="dcterms:W3CDTF">2022-09-27T19:57:35Z</dcterms:modified>
</cp:coreProperties>
</file>