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1200" windowWidth="21570" windowHeight="8055" tabRatio="602" firstSheet="2" activeTab="7"/>
  </bookViews>
  <sheets>
    <sheet name="Mon, Apr 4th, 2022" sheetId="1" r:id="rId1"/>
    <sheet name="Tue, Apr 5th, 2022" sheetId="2" r:id="rId2"/>
    <sheet name="Wed. Apr 6th, 2022" sheetId="3" r:id="rId3"/>
    <sheet name="Thu, Apr 7th, 2022" sheetId="4" r:id="rId4"/>
    <sheet name="Fri, Apr 8th, 2022" sheetId="5" r:id="rId5"/>
    <sheet name="Sat, Apr 9th, 2022" sheetId="6" r:id="rId6"/>
    <sheet name="Sun, Apr 10th, 2022" sheetId="7" r:id="rId7"/>
    <sheet name="Week 14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" i="6"/>
  <c r="P27" i="5"/>
  <c r="P27" i="4"/>
  <c r="P27" i="3"/>
  <c r="P27" i="2"/>
  <c r="P27" i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6" i="7"/>
  <c r="R8" i="7"/>
  <c r="R10" i="7"/>
  <c r="R13" i="7"/>
  <c r="R19" i="7"/>
  <c r="R21" i="7"/>
  <c r="R22" i="7"/>
  <c r="R24" i="7"/>
  <c r="R25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4" i="6"/>
  <c r="R7" i="6"/>
  <c r="R9" i="6"/>
  <c r="R10" i="6"/>
  <c r="R12" i="6"/>
  <c r="R13" i="6"/>
  <c r="R14" i="6"/>
  <c r="R16" i="6"/>
  <c r="R19" i="6"/>
  <c r="R2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3" i="5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M5" i="8"/>
  <c r="M6" i="8"/>
  <c r="M7" i="8"/>
  <c r="M8" i="8"/>
  <c r="M9" i="8"/>
  <c r="M11" i="8"/>
  <c r="M12" i="8"/>
  <c r="M13" i="8"/>
  <c r="M14" i="8"/>
  <c r="M15" i="8"/>
  <c r="M16" i="8"/>
  <c r="M17" i="8"/>
  <c r="M18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5" i="8"/>
  <c r="M36" i="8"/>
  <c r="M37" i="8"/>
  <c r="M39" i="8"/>
  <c r="M40" i="8"/>
  <c r="M42" i="8"/>
  <c r="M43" i="8"/>
  <c r="M44" i="8"/>
  <c r="M45" i="8"/>
  <c r="M46" i="8"/>
  <c r="M48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9" i="8"/>
  <c r="M70" i="8"/>
  <c r="M71" i="8"/>
  <c r="M72" i="8"/>
  <c r="M73" i="8"/>
  <c r="M76" i="8"/>
  <c r="M77" i="8"/>
  <c r="M78" i="8"/>
  <c r="M80" i="8"/>
  <c r="M81" i="8"/>
  <c r="M82" i="8"/>
  <c r="M83" i="8"/>
  <c r="M84" i="8"/>
  <c r="M85" i="8"/>
  <c r="M86" i="8"/>
  <c r="M88" i="8"/>
  <c r="M89" i="8"/>
  <c r="M90" i="8"/>
  <c r="M91" i="8"/>
  <c r="M93" i="8"/>
  <c r="M94" i="8"/>
  <c r="M96" i="8"/>
  <c r="M97" i="8"/>
  <c r="M98" i="8"/>
  <c r="M99" i="8"/>
  <c r="M102" i="8"/>
  <c r="M103" i="8"/>
  <c r="M104" i="8"/>
  <c r="M105" i="8"/>
  <c r="M106" i="8"/>
  <c r="M107" i="8"/>
  <c r="M108" i="8"/>
  <c r="M110" i="8"/>
  <c r="M111" i="8"/>
  <c r="M112" i="8"/>
  <c r="M113" i="8"/>
  <c r="M114" i="8"/>
  <c r="M116" i="8"/>
  <c r="M117" i="8"/>
  <c r="M118" i="8"/>
  <c r="M119" i="8"/>
  <c r="M120" i="8"/>
  <c r="M121" i="8"/>
  <c r="M122" i="8"/>
  <c r="M123" i="8"/>
  <c r="M125" i="8"/>
  <c r="M126" i="8"/>
  <c r="M127" i="8"/>
  <c r="M128" i="8"/>
  <c r="M130" i="8"/>
  <c r="M131" i="8"/>
  <c r="M132" i="8"/>
  <c r="M133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3" i="8"/>
  <c r="M184" i="8"/>
  <c r="M185" i="8"/>
  <c r="M186" i="8"/>
  <c r="M187" i="8"/>
  <c r="M188" i="8"/>
  <c r="M189" i="8"/>
  <c r="M190" i="8"/>
  <c r="M191" i="8"/>
  <c r="M192" i="8"/>
  <c r="M193" i="8"/>
  <c r="M195" i="8"/>
  <c r="M196" i="8"/>
  <c r="M198" i="8"/>
  <c r="M199" i="8"/>
  <c r="M200" i="8"/>
  <c r="M203" i="8"/>
  <c r="M204" i="8"/>
  <c r="M205" i="8"/>
  <c r="M206" i="8"/>
  <c r="M207" i="8"/>
  <c r="M208" i="8"/>
  <c r="M209" i="8"/>
  <c r="M210" i="8"/>
  <c r="M213" i="8"/>
  <c r="M214" i="8"/>
  <c r="M215" i="8"/>
  <c r="M216" i="8"/>
  <c r="M217" i="8"/>
  <c r="M218" i="8"/>
  <c r="M219" i="8"/>
  <c r="M220" i="8"/>
  <c r="M221" i="8"/>
  <c r="M222" i="8"/>
  <c r="M223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4" i="8"/>
  <c r="M245" i="8"/>
  <c r="M246" i="8"/>
  <c r="M247" i="8"/>
  <c r="M248" i="8"/>
  <c r="M249" i="8"/>
  <c r="M250" i="8"/>
  <c r="M251" i="8"/>
  <c r="M252" i="8"/>
  <c r="M254" i="8"/>
  <c r="M255" i="8"/>
  <c r="M256" i="8"/>
  <c r="M257" i="8"/>
  <c r="M258" i="8"/>
  <c r="M259" i="8"/>
  <c r="M261" i="8"/>
  <c r="M262" i="8"/>
  <c r="M263" i="8"/>
  <c r="M264" i="8"/>
  <c r="M265" i="8"/>
  <c r="M266" i="8"/>
  <c r="M268" i="8"/>
  <c r="M269" i="8"/>
  <c r="M271" i="8"/>
  <c r="M272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1" i="8"/>
  <c r="M422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41" i="8"/>
  <c r="M442" i="8"/>
  <c r="M443" i="8"/>
  <c r="M444" i="8"/>
  <c r="M445" i="8"/>
  <c r="M447" i="8"/>
  <c r="M448" i="8"/>
  <c r="M449" i="8"/>
  <c r="M450" i="8"/>
  <c r="M451" i="8"/>
  <c r="M452" i="8"/>
  <c r="M453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6" i="8"/>
  <c r="M477" i="8"/>
  <c r="M478" i="8"/>
  <c r="M479" i="8"/>
  <c r="M480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9" i="8"/>
  <c r="M510" i="8"/>
  <c r="M512" i="8"/>
  <c r="M513" i="8"/>
  <c r="M514" i="8"/>
  <c r="M515" i="8"/>
  <c r="M516" i="8"/>
  <c r="M518" i="8"/>
  <c r="M519" i="8"/>
  <c r="M520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9" i="8"/>
  <c r="M551" i="8"/>
  <c r="M552" i="8"/>
  <c r="M553" i="8"/>
  <c r="M554" i="8"/>
  <c r="M556" i="8"/>
  <c r="M557" i="8"/>
  <c r="M558" i="8"/>
  <c r="M561" i="8"/>
  <c r="M562" i="8"/>
  <c r="M564" i="8"/>
  <c r="M565" i="8"/>
  <c r="M566" i="8"/>
  <c r="M567" i="8"/>
  <c r="M568" i="8"/>
  <c r="M570" i="8"/>
  <c r="M571" i="8"/>
  <c r="M572" i="8"/>
  <c r="M573" i="8"/>
  <c r="M574" i="8"/>
  <c r="M575" i="8"/>
  <c r="M576" i="8"/>
  <c r="M577" i="8"/>
  <c r="M579" i="8"/>
  <c r="M580" i="8"/>
  <c r="M581" i="8"/>
  <c r="M582" i="8"/>
  <c r="M583" i="8"/>
  <c r="M585" i="8"/>
  <c r="M586" i="8"/>
  <c r="M588" i="8"/>
  <c r="M589" i="8"/>
  <c r="M591" i="8"/>
  <c r="M592" i="8"/>
  <c r="M593" i="8"/>
  <c r="M595" i="8"/>
  <c r="M596" i="8"/>
  <c r="M598" i="8"/>
  <c r="M599" i="8"/>
  <c r="M600" i="8"/>
  <c r="M601" i="8"/>
  <c r="M603" i="8"/>
  <c r="M604" i="8"/>
  <c r="M605" i="8"/>
  <c r="M606" i="8"/>
  <c r="M607" i="8"/>
  <c r="M608" i="8"/>
  <c r="M609" i="8"/>
  <c r="M610" i="8"/>
  <c r="M613" i="8"/>
  <c r="M614" i="8"/>
  <c r="M615" i="8"/>
  <c r="M616" i="8"/>
  <c r="M617" i="8"/>
  <c r="M618" i="8"/>
  <c r="M619" i="8"/>
  <c r="M621" i="8"/>
  <c r="M622" i="8"/>
  <c r="M623" i="8"/>
  <c r="M624" i="8"/>
  <c r="M625" i="8"/>
  <c r="M626" i="8"/>
  <c r="M627" i="8"/>
  <c r="M628" i="8"/>
  <c r="M629" i="8"/>
  <c r="M631" i="8"/>
  <c r="M632" i="8"/>
  <c r="M634" i="8"/>
  <c r="M635" i="8"/>
  <c r="M637" i="8"/>
  <c r="M638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1" i="8"/>
  <c r="N12" i="8"/>
  <c r="N13" i="8"/>
  <c r="N14" i="8"/>
  <c r="N15" i="8"/>
  <c r="N16" i="8"/>
  <c r="N17" i="8"/>
  <c r="N18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5" i="8"/>
  <c r="N36" i="8"/>
  <c r="N37" i="8"/>
  <c r="N39" i="8"/>
  <c r="N40" i="8"/>
  <c r="N42" i="8"/>
  <c r="N43" i="8"/>
  <c r="N44" i="8"/>
  <c r="N45" i="8"/>
  <c r="N46" i="8"/>
  <c r="N48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9" i="8"/>
  <c r="N70" i="8"/>
  <c r="N71" i="8"/>
  <c r="N72" i="8"/>
  <c r="N73" i="8"/>
  <c r="N76" i="8"/>
  <c r="N77" i="8"/>
  <c r="N78" i="8"/>
  <c r="N80" i="8"/>
  <c r="N81" i="8"/>
  <c r="N82" i="8"/>
  <c r="N83" i="8"/>
  <c r="N84" i="8"/>
  <c r="N85" i="8"/>
  <c r="N86" i="8"/>
  <c r="N88" i="8"/>
  <c r="N89" i="8"/>
  <c r="N90" i="8"/>
  <c r="N91" i="8"/>
  <c r="N93" i="8"/>
  <c r="N94" i="8"/>
  <c r="N96" i="8"/>
  <c r="N97" i="8"/>
  <c r="N98" i="8"/>
  <c r="N99" i="8"/>
  <c r="N103" i="8"/>
  <c r="N104" i="8"/>
  <c r="N106" i="8"/>
  <c r="N107" i="8"/>
  <c r="N108" i="8"/>
  <c r="N110" i="8"/>
  <c r="N111" i="8"/>
  <c r="N112" i="8"/>
  <c r="N113" i="8"/>
  <c r="N114" i="8"/>
  <c r="N116" i="8"/>
  <c r="N117" i="8"/>
  <c r="N118" i="8"/>
  <c r="N119" i="8"/>
  <c r="N120" i="8"/>
  <c r="N121" i="8"/>
  <c r="N122" i="8"/>
  <c r="N123" i="8"/>
  <c r="N125" i="8"/>
  <c r="N126" i="8"/>
  <c r="N127" i="8"/>
  <c r="N128" i="8"/>
  <c r="N130" i="8"/>
  <c r="N131" i="8"/>
  <c r="N132" i="8"/>
  <c r="N133" i="8"/>
  <c r="N137" i="8"/>
  <c r="N138" i="8"/>
  <c r="N139" i="8"/>
  <c r="N140" i="8"/>
  <c r="N141" i="8"/>
  <c r="N142" i="8"/>
  <c r="N143" i="8"/>
  <c r="N144" i="8"/>
  <c r="N145" i="8"/>
  <c r="N146" i="8"/>
  <c r="N148" i="8"/>
  <c r="N149" i="8"/>
  <c r="N150" i="8"/>
  <c r="N151" i="8"/>
  <c r="N152" i="8"/>
  <c r="N153" i="8"/>
  <c r="N154" i="8"/>
  <c r="N155" i="8"/>
  <c r="N156" i="8"/>
  <c r="N157" i="8"/>
  <c r="N159" i="8"/>
  <c r="N160" i="8"/>
  <c r="N161" i="8"/>
  <c r="N162" i="8"/>
  <c r="N163" i="8"/>
  <c r="N165" i="8"/>
  <c r="N166" i="8"/>
  <c r="N167" i="8"/>
  <c r="N168" i="8"/>
  <c r="N169" i="8"/>
  <c r="N170" i="8"/>
  <c r="N172" i="8"/>
  <c r="N173" i="8"/>
  <c r="N174" i="8"/>
  <c r="N175" i="8"/>
  <c r="N176" i="8"/>
  <c r="N177" i="8"/>
  <c r="N178" i="8"/>
  <c r="N179" i="8"/>
  <c r="N180" i="8"/>
  <c r="N181" i="8"/>
  <c r="N183" i="8"/>
  <c r="N184" i="8"/>
  <c r="N185" i="8"/>
  <c r="N186" i="8"/>
  <c r="N187" i="8"/>
  <c r="N188" i="8"/>
  <c r="N189" i="8"/>
  <c r="N190" i="8"/>
  <c r="N191" i="8"/>
  <c r="N192" i="8"/>
  <c r="N193" i="8"/>
  <c r="N195" i="8"/>
  <c r="N196" i="8"/>
  <c r="N198" i="8"/>
  <c r="N199" i="8"/>
  <c r="N200" i="8"/>
  <c r="N203" i="8"/>
  <c r="N204" i="8"/>
  <c r="N205" i="8"/>
  <c r="N206" i="8"/>
  <c r="N207" i="8"/>
  <c r="N208" i="8"/>
  <c r="N209" i="8"/>
  <c r="N210" i="8"/>
  <c r="N213" i="8"/>
  <c r="N214" i="8"/>
  <c r="N215" i="8"/>
  <c r="N216" i="8"/>
  <c r="N217" i="8"/>
  <c r="N218" i="8"/>
  <c r="N219" i="8"/>
  <c r="N220" i="8"/>
  <c r="N221" i="8"/>
  <c r="N222" i="8"/>
  <c r="N223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4" i="8"/>
  <c r="N245" i="8"/>
  <c r="N246" i="8"/>
  <c r="N247" i="8"/>
  <c r="N248" i="8"/>
  <c r="N249" i="8"/>
  <c r="N250" i="8"/>
  <c r="N251" i="8"/>
  <c r="N252" i="8"/>
  <c r="N254" i="8"/>
  <c r="N255" i="8"/>
  <c r="N256" i="8"/>
  <c r="N257" i="8"/>
  <c r="N258" i="8"/>
  <c r="N259" i="8"/>
  <c r="N261" i="8"/>
  <c r="N262" i="8"/>
  <c r="N263" i="8"/>
  <c r="N264" i="8"/>
  <c r="N265" i="8"/>
  <c r="N266" i="8"/>
  <c r="N268" i="8"/>
  <c r="N269" i="8"/>
  <c r="N271" i="8"/>
  <c r="N272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1" i="8"/>
  <c r="N422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41" i="8"/>
  <c r="N442" i="8"/>
  <c r="N443" i="8"/>
  <c r="N444" i="8"/>
  <c r="N445" i="8"/>
  <c r="N447" i="8"/>
  <c r="N448" i="8"/>
  <c r="N449" i="8"/>
  <c r="N450" i="8"/>
  <c r="N451" i="8"/>
  <c r="N452" i="8"/>
  <c r="N453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6" i="8"/>
  <c r="N477" i="8"/>
  <c r="N478" i="8"/>
  <c r="N479" i="8"/>
  <c r="N480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9" i="8"/>
  <c r="N510" i="8"/>
  <c r="N512" i="8"/>
  <c r="N513" i="8"/>
  <c r="N514" i="8"/>
  <c r="N515" i="8"/>
  <c r="N516" i="8"/>
  <c r="N518" i="8"/>
  <c r="N519" i="8"/>
  <c r="N520" i="8"/>
  <c r="N523" i="8"/>
  <c r="N524" i="8"/>
  <c r="N525" i="8"/>
  <c r="N526" i="8"/>
  <c r="N527" i="8"/>
  <c r="N529" i="8"/>
  <c r="N530" i="8"/>
  <c r="N531" i="8"/>
  <c r="N532" i="8"/>
  <c r="N534" i="8"/>
  <c r="N535" i="8"/>
  <c r="N536" i="8"/>
  <c r="N537" i="8"/>
  <c r="N538" i="8"/>
  <c r="N539" i="8"/>
  <c r="N540" i="8"/>
  <c r="N541" i="8"/>
  <c r="N542" i="8"/>
  <c r="N544" i="8"/>
  <c r="N545" i="8"/>
  <c r="N546" i="8"/>
  <c r="N547" i="8"/>
  <c r="N549" i="8"/>
  <c r="N551" i="8"/>
  <c r="N552" i="8"/>
  <c r="N553" i="8"/>
  <c r="N554" i="8"/>
  <c r="N556" i="8"/>
  <c r="N557" i="8"/>
  <c r="N558" i="8"/>
  <c r="N561" i="8"/>
  <c r="N562" i="8"/>
  <c r="N564" i="8"/>
  <c r="N565" i="8"/>
  <c r="N566" i="8"/>
  <c r="N567" i="8"/>
  <c r="N568" i="8"/>
  <c r="N570" i="8"/>
  <c r="N571" i="8"/>
  <c r="N572" i="8"/>
  <c r="N573" i="8"/>
  <c r="N574" i="8"/>
  <c r="N575" i="8"/>
  <c r="N576" i="8"/>
  <c r="N577" i="8"/>
  <c r="N579" i="8"/>
  <c r="N580" i="8"/>
  <c r="N581" i="8"/>
  <c r="N582" i="8"/>
  <c r="N583" i="8"/>
  <c r="N585" i="8"/>
  <c r="N586" i="8"/>
  <c r="N588" i="8"/>
  <c r="N589" i="8"/>
  <c r="N591" i="8"/>
  <c r="N592" i="8"/>
  <c r="N593" i="8"/>
  <c r="N595" i="8"/>
  <c r="N596" i="8"/>
  <c r="N598" i="8"/>
  <c r="N599" i="8"/>
  <c r="N600" i="8"/>
  <c r="N601" i="8"/>
  <c r="N603" i="8"/>
  <c r="N604" i="8"/>
  <c r="N605" i="8"/>
  <c r="N606" i="8"/>
  <c r="N607" i="8"/>
  <c r="N608" i="8"/>
  <c r="N609" i="8"/>
  <c r="N610" i="8"/>
  <c r="N613" i="8"/>
  <c r="N614" i="8"/>
  <c r="N615" i="8"/>
  <c r="N616" i="8"/>
  <c r="N617" i="8"/>
  <c r="N618" i="8"/>
  <c r="N619" i="8"/>
  <c r="N621" i="8"/>
  <c r="N622" i="8"/>
  <c r="N623" i="8"/>
  <c r="N624" i="8"/>
  <c r="N625" i="8"/>
  <c r="N626" i="8"/>
  <c r="N627" i="8"/>
  <c r="N628" i="8"/>
  <c r="N629" i="8"/>
  <c r="N631" i="8"/>
  <c r="N632" i="8"/>
  <c r="N634" i="8"/>
  <c r="N635" i="8"/>
  <c r="N637" i="8"/>
  <c r="N638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5" i="7"/>
  <c r="L6" i="7"/>
  <c r="L7" i="7"/>
  <c r="L10" i="7"/>
  <c r="L11" i="7"/>
  <c r="L12" i="7"/>
  <c r="L14" i="7"/>
  <c r="L15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5" i="7"/>
  <c r="M6" i="7"/>
  <c r="M7" i="7"/>
  <c r="M10" i="7"/>
  <c r="M11" i="7"/>
  <c r="M12" i="7"/>
  <c r="M14" i="7"/>
  <c r="M15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7" i="6"/>
  <c r="L8" i="6"/>
  <c r="L9" i="6"/>
  <c r="L11" i="6"/>
  <c r="L12" i="6"/>
  <c r="L15" i="6"/>
  <c r="L16" i="6"/>
  <c r="L17" i="6"/>
  <c r="L18" i="6"/>
  <c r="L20" i="6"/>
  <c r="L22" i="6"/>
  <c r="L23" i="6"/>
  <c r="L24" i="6"/>
  <c r="L25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M5" i="6"/>
  <c r="M6" i="6"/>
  <c r="M7" i="6"/>
  <c r="M8" i="6"/>
  <c r="M9" i="6"/>
  <c r="M11" i="6"/>
  <c r="M12" i="6"/>
  <c r="M15" i="6"/>
  <c r="M16" i="6"/>
  <c r="M17" i="6"/>
  <c r="M18" i="6"/>
  <c r="M20" i="6"/>
  <c r="M22" i="6"/>
  <c r="M23" i="6"/>
  <c r="M24" i="6"/>
  <c r="M25" i="6"/>
  <c r="L4" i="5"/>
  <c r="L6" i="5"/>
  <c r="L7" i="5"/>
  <c r="L8" i="5"/>
  <c r="L10" i="5"/>
  <c r="L11" i="5"/>
  <c r="L13" i="5"/>
  <c r="L14" i="5"/>
  <c r="L15" i="5"/>
  <c r="L16" i="5"/>
  <c r="L19" i="5"/>
  <c r="L20" i="5"/>
  <c r="L22" i="5"/>
  <c r="L23" i="5"/>
  <c r="L24" i="5"/>
  <c r="L25" i="5"/>
  <c r="L26" i="5"/>
  <c r="L30" i="5"/>
  <c r="L31" i="5"/>
  <c r="L32" i="5"/>
  <c r="L33" i="5"/>
  <c r="L35" i="5"/>
  <c r="L36" i="5"/>
  <c r="L37" i="5"/>
  <c r="L38" i="5"/>
  <c r="L39" i="5"/>
  <c r="L40" i="5"/>
  <c r="L41" i="5"/>
  <c r="L42" i="5"/>
  <c r="L44" i="5"/>
  <c r="L45" i="5"/>
  <c r="L48" i="5"/>
  <c r="L49" i="5"/>
  <c r="L51" i="5"/>
  <c r="L52" i="5"/>
  <c r="L53" i="5"/>
  <c r="L54" i="5"/>
  <c r="L55" i="5"/>
  <c r="L59" i="5"/>
  <c r="L60" i="5"/>
  <c r="L61" i="5"/>
  <c r="L62" i="5"/>
  <c r="L64" i="5"/>
  <c r="L65" i="5"/>
  <c r="L66" i="5"/>
  <c r="L67" i="5"/>
  <c r="L69" i="5"/>
  <c r="L70" i="5"/>
  <c r="L71" i="5"/>
  <c r="L72" i="5"/>
  <c r="L74" i="5"/>
  <c r="L75" i="5"/>
  <c r="L76" i="5"/>
  <c r="L78" i="5"/>
  <c r="L79" i="5"/>
  <c r="L80" i="5"/>
  <c r="L82" i="5"/>
  <c r="L83" i="5"/>
  <c r="L85" i="5"/>
  <c r="L86" i="5"/>
  <c r="L88" i="5"/>
  <c r="L89" i="5"/>
  <c r="M4" i="5"/>
  <c r="M6" i="5"/>
  <c r="M7" i="5"/>
  <c r="M8" i="5"/>
  <c r="M10" i="5"/>
  <c r="M11" i="5"/>
  <c r="M13" i="5"/>
  <c r="M14" i="5"/>
  <c r="M15" i="5"/>
  <c r="M16" i="5"/>
  <c r="M19" i="5"/>
  <c r="M20" i="5"/>
  <c r="M22" i="5"/>
  <c r="M23" i="5"/>
  <c r="M24" i="5"/>
  <c r="M25" i="5"/>
  <c r="M26" i="5"/>
  <c r="M30" i="5"/>
  <c r="M31" i="5"/>
  <c r="M32" i="5"/>
  <c r="M33" i="5"/>
  <c r="M36" i="5"/>
  <c r="M37" i="5"/>
  <c r="M38" i="5"/>
  <c r="M39" i="5"/>
  <c r="M40" i="5"/>
  <c r="M41" i="5"/>
  <c r="M42" i="5"/>
  <c r="M44" i="5"/>
  <c r="M45" i="5"/>
  <c r="M48" i="5"/>
  <c r="M49" i="5"/>
  <c r="M51" i="5"/>
  <c r="M52" i="5"/>
  <c r="M53" i="5"/>
  <c r="M54" i="5"/>
  <c r="M55" i="5"/>
  <c r="M59" i="5"/>
  <c r="M60" i="5"/>
  <c r="M61" i="5"/>
  <c r="M62" i="5"/>
  <c r="M64" i="5"/>
  <c r="M65" i="5"/>
  <c r="M66" i="5"/>
  <c r="M67" i="5"/>
  <c r="M69" i="5"/>
  <c r="M70" i="5"/>
  <c r="M71" i="5"/>
  <c r="M72" i="5"/>
  <c r="M75" i="5"/>
  <c r="M76" i="5"/>
  <c r="M78" i="5"/>
  <c r="M79" i="5"/>
  <c r="M80" i="5"/>
  <c r="M82" i="5"/>
  <c r="M83" i="5"/>
  <c r="M85" i="5"/>
  <c r="M86" i="5"/>
  <c r="M88" i="5"/>
  <c r="M89" i="5"/>
  <c r="P9" i="5" l="1"/>
  <c r="P24" i="5"/>
  <c r="P6" i="5"/>
  <c r="P12" i="5"/>
  <c r="P18" i="5"/>
  <c r="P7" i="5"/>
  <c r="P13" i="5"/>
  <c r="P19" i="5"/>
  <c r="P25" i="5"/>
  <c r="P2" i="5"/>
  <c r="P8" i="5"/>
  <c r="P14" i="5"/>
  <c r="P20" i="5"/>
  <c r="P15" i="5"/>
  <c r="P4" i="5"/>
  <c r="P10" i="5"/>
  <c r="P16" i="5"/>
  <c r="P22" i="5"/>
  <c r="P3" i="5"/>
  <c r="P21" i="5"/>
  <c r="P5" i="5"/>
  <c r="P11" i="5"/>
  <c r="P17" i="5"/>
  <c r="P23" i="5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2" i="1"/>
  <c r="R23" i="1"/>
  <c r="R25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9" i="2"/>
  <c r="R20" i="2"/>
  <c r="R22" i="2"/>
  <c r="R23" i="2"/>
  <c r="R24" i="2"/>
  <c r="R25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4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2" i="4"/>
  <c r="R23" i="4"/>
  <c r="R2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8" i="4"/>
  <c r="L9" i="4"/>
  <c r="L10" i="4"/>
  <c r="L11" i="4"/>
  <c r="L12" i="4"/>
  <c r="L14" i="4"/>
  <c r="L15" i="4"/>
  <c r="L16" i="4"/>
  <c r="L17" i="4"/>
  <c r="L18" i="4"/>
  <c r="L20" i="4"/>
  <c r="L21" i="4"/>
  <c r="L22" i="4"/>
  <c r="L23" i="4"/>
  <c r="L24" i="4"/>
  <c r="L27" i="4"/>
  <c r="L28" i="4"/>
  <c r="L30" i="4"/>
  <c r="L31" i="4"/>
  <c r="L32" i="4"/>
  <c r="L33" i="4"/>
  <c r="L36" i="4"/>
  <c r="L37" i="4"/>
  <c r="L38" i="4"/>
  <c r="L40" i="4"/>
  <c r="L41" i="4"/>
  <c r="L42" i="4"/>
  <c r="L43" i="4"/>
  <c r="L44" i="4"/>
  <c r="L48" i="4"/>
  <c r="L49" i="4"/>
  <c r="L50" i="4"/>
  <c r="L51" i="4"/>
  <c r="L53" i="4"/>
  <c r="L54" i="4"/>
  <c r="L55" i="4"/>
  <c r="L56" i="4"/>
  <c r="L57" i="4"/>
  <c r="L58" i="4"/>
  <c r="L60" i="4"/>
  <c r="L61" i="4"/>
  <c r="L62" i="4"/>
  <c r="L63" i="4"/>
  <c r="L65" i="4"/>
  <c r="L66" i="4"/>
  <c r="L67" i="4"/>
  <c r="L69" i="4"/>
  <c r="L70" i="4"/>
  <c r="L72" i="4"/>
  <c r="L73" i="4"/>
  <c r="L74" i="4"/>
  <c r="L77" i="4"/>
  <c r="L78" i="4"/>
  <c r="L79" i="4"/>
  <c r="L81" i="4"/>
  <c r="L82" i="4"/>
  <c r="L83" i="4"/>
  <c r="L84" i="4"/>
  <c r="L85" i="4"/>
  <c r="L86" i="4"/>
  <c r="L87" i="4"/>
  <c r="L88" i="4"/>
  <c r="L89" i="4"/>
  <c r="L90" i="4"/>
  <c r="L91" i="4"/>
  <c r="L92" i="4"/>
  <c r="L94" i="4"/>
  <c r="L95" i="4"/>
  <c r="L96" i="4"/>
  <c r="L97" i="4"/>
  <c r="L98" i="4"/>
  <c r="L100" i="4"/>
  <c r="L101" i="4"/>
  <c r="L102" i="4"/>
  <c r="L103" i="4"/>
  <c r="L104" i="4"/>
  <c r="L105" i="4"/>
  <c r="L106" i="4"/>
  <c r="L107" i="4"/>
  <c r="L109" i="4"/>
  <c r="L110" i="4"/>
  <c r="L112" i="4"/>
  <c r="L113" i="4"/>
  <c r="L115" i="4"/>
  <c r="L116" i="4"/>
  <c r="L117" i="4"/>
  <c r="L118" i="4"/>
  <c r="L119" i="4"/>
  <c r="L121" i="4"/>
  <c r="L122" i="4"/>
  <c r="L123" i="4"/>
  <c r="L124" i="4"/>
  <c r="L126" i="4"/>
  <c r="L127" i="4"/>
  <c r="L128" i="4"/>
  <c r="L129" i="4"/>
  <c r="L131" i="4"/>
  <c r="L132" i="4"/>
  <c r="L133" i="4"/>
  <c r="L135" i="4"/>
  <c r="L137" i="4"/>
  <c r="L138" i="4"/>
  <c r="L139" i="4"/>
  <c r="L140" i="4"/>
  <c r="L143" i="4"/>
  <c r="L144" i="4"/>
  <c r="L145" i="4"/>
  <c r="L147" i="4"/>
  <c r="L148" i="4"/>
  <c r="L149" i="4"/>
  <c r="L150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8" i="4"/>
  <c r="M9" i="4"/>
  <c r="M10" i="4"/>
  <c r="M11" i="4"/>
  <c r="M12" i="4"/>
  <c r="M14" i="4"/>
  <c r="M15" i="4"/>
  <c r="M16" i="4"/>
  <c r="M17" i="4"/>
  <c r="M18" i="4"/>
  <c r="M20" i="4"/>
  <c r="M21" i="4"/>
  <c r="M22" i="4"/>
  <c r="M23" i="4"/>
  <c r="M24" i="4"/>
  <c r="M27" i="4"/>
  <c r="M28" i="4"/>
  <c r="M30" i="4"/>
  <c r="M31" i="4"/>
  <c r="M32" i="4"/>
  <c r="M33" i="4"/>
  <c r="M36" i="4"/>
  <c r="M37" i="4"/>
  <c r="M38" i="4"/>
  <c r="M40" i="4"/>
  <c r="M41" i="4"/>
  <c r="M42" i="4"/>
  <c r="M43" i="4"/>
  <c r="M44" i="4"/>
  <c r="M48" i="4"/>
  <c r="M49" i="4"/>
  <c r="M50" i="4"/>
  <c r="M51" i="4"/>
  <c r="M54" i="4"/>
  <c r="M55" i="4"/>
  <c r="M56" i="4"/>
  <c r="M57" i="4"/>
  <c r="M58" i="4"/>
  <c r="M60" i="4"/>
  <c r="M61" i="4"/>
  <c r="M62" i="4"/>
  <c r="M63" i="4"/>
  <c r="M65" i="4"/>
  <c r="M66" i="4"/>
  <c r="M67" i="4"/>
  <c r="M69" i="4"/>
  <c r="M70" i="4"/>
  <c r="M72" i="4"/>
  <c r="M73" i="4"/>
  <c r="M74" i="4"/>
  <c r="M77" i="4"/>
  <c r="M78" i="4"/>
  <c r="M79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100" i="4"/>
  <c r="M101" i="4"/>
  <c r="M102" i="4"/>
  <c r="M103" i="4"/>
  <c r="M104" i="4"/>
  <c r="M105" i="4"/>
  <c r="M106" i="4"/>
  <c r="M107" i="4"/>
  <c r="M109" i="4"/>
  <c r="M110" i="4"/>
  <c r="M112" i="4"/>
  <c r="M113" i="4"/>
  <c r="M115" i="4"/>
  <c r="M116" i="4"/>
  <c r="M117" i="4"/>
  <c r="M118" i="4"/>
  <c r="M119" i="4"/>
  <c r="M121" i="4"/>
  <c r="M122" i="4"/>
  <c r="M123" i="4"/>
  <c r="M124" i="4"/>
  <c r="M126" i="4"/>
  <c r="M127" i="4"/>
  <c r="M128" i="4"/>
  <c r="M129" i="4"/>
  <c r="M131" i="4"/>
  <c r="M132" i="4"/>
  <c r="M133" i="4"/>
  <c r="M135" i="4"/>
  <c r="M137" i="4"/>
  <c r="M138" i="4"/>
  <c r="M139" i="4"/>
  <c r="M140" i="4"/>
  <c r="M143" i="4"/>
  <c r="M144" i="4"/>
  <c r="M145" i="4"/>
  <c r="M147" i="4"/>
  <c r="M148" i="4"/>
  <c r="M149" i="4"/>
  <c r="M150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5" i="3"/>
  <c r="L6" i="3"/>
  <c r="L8" i="3"/>
  <c r="L9" i="3"/>
  <c r="L10" i="3"/>
  <c r="L12" i="3"/>
  <c r="L13" i="3"/>
  <c r="L15" i="3"/>
  <c r="L16" i="3"/>
  <c r="L17" i="3"/>
  <c r="L18" i="3"/>
  <c r="L19" i="3"/>
  <c r="L20" i="3"/>
  <c r="L24" i="3"/>
  <c r="L25" i="3"/>
  <c r="L26" i="3"/>
  <c r="L27" i="3"/>
  <c r="L29" i="3"/>
  <c r="L30" i="3"/>
  <c r="L32" i="3"/>
  <c r="L33" i="3"/>
  <c r="L34" i="3"/>
  <c r="L35" i="3"/>
  <c r="L36" i="3"/>
  <c r="L39" i="3"/>
  <c r="L40" i="3"/>
  <c r="L42" i="3"/>
  <c r="L43" i="3"/>
  <c r="L44" i="3"/>
  <c r="L45" i="3"/>
  <c r="L47" i="3"/>
  <c r="L48" i="3"/>
  <c r="L49" i="3"/>
  <c r="L50" i="3"/>
  <c r="L52" i="3"/>
  <c r="L53" i="3"/>
  <c r="L54" i="3"/>
  <c r="L57" i="3"/>
  <c r="L58" i="3"/>
  <c r="L59" i="3"/>
  <c r="L60" i="3"/>
  <c r="L61" i="3"/>
  <c r="L62" i="3"/>
  <c r="L63" i="3"/>
  <c r="L64" i="3"/>
  <c r="L65" i="3"/>
  <c r="L66" i="3"/>
  <c r="L67" i="3"/>
  <c r="L69" i="3"/>
  <c r="L70" i="3"/>
  <c r="L71" i="3"/>
  <c r="L72" i="3"/>
  <c r="L73" i="3"/>
  <c r="L74" i="3"/>
  <c r="L75" i="3"/>
  <c r="L76" i="3"/>
  <c r="L77" i="3"/>
  <c r="L79" i="3"/>
  <c r="L80" i="3"/>
  <c r="L81" i="3"/>
  <c r="L82" i="3"/>
  <c r="L83" i="3"/>
  <c r="L84" i="3"/>
  <c r="L85" i="3"/>
  <c r="L86" i="3"/>
  <c r="L89" i="3"/>
  <c r="L90" i="3"/>
  <c r="L92" i="3"/>
  <c r="L93" i="3"/>
  <c r="L94" i="3"/>
  <c r="L95" i="3"/>
  <c r="L96" i="3"/>
  <c r="L97" i="3"/>
  <c r="L99" i="3"/>
  <c r="L100" i="3"/>
  <c r="L102" i="3"/>
  <c r="L103" i="3"/>
  <c r="L105" i="3"/>
  <c r="L106" i="3"/>
  <c r="L108" i="3"/>
  <c r="L109" i="3"/>
  <c r="L110" i="3"/>
  <c r="L111" i="3"/>
  <c r="L112" i="3"/>
  <c r="L114" i="3"/>
  <c r="L115" i="3"/>
  <c r="L116" i="3"/>
  <c r="L118" i="3"/>
  <c r="L119" i="3"/>
  <c r="L120" i="3"/>
  <c r="L121" i="3"/>
  <c r="L122" i="3"/>
  <c r="L123" i="3"/>
  <c r="L125" i="3"/>
  <c r="L126" i="3"/>
  <c r="L127" i="3"/>
  <c r="L129" i="3"/>
  <c r="L130" i="3"/>
  <c r="L131" i="3"/>
  <c r="L132" i="3"/>
  <c r="L133" i="3"/>
  <c r="L134" i="3"/>
  <c r="L136" i="3"/>
  <c r="L138" i="3"/>
  <c r="L139" i="3"/>
  <c r="L140" i="3"/>
  <c r="L142" i="3"/>
  <c r="L143" i="3"/>
  <c r="L144" i="3"/>
  <c r="L145" i="3"/>
  <c r="L146" i="3"/>
  <c r="L147" i="3"/>
  <c r="L148" i="3"/>
  <c r="L150" i="3"/>
  <c r="L152" i="3"/>
  <c r="L153" i="3"/>
  <c r="L154" i="3"/>
  <c r="L155" i="3"/>
  <c r="L156" i="3"/>
  <c r="L157" i="3"/>
  <c r="L158" i="3"/>
  <c r="L160" i="3"/>
  <c r="L161" i="3"/>
  <c r="L162" i="3"/>
  <c r="L165" i="3"/>
  <c r="L166" i="3"/>
  <c r="L168" i="3"/>
  <c r="L169" i="3"/>
  <c r="L170" i="3"/>
  <c r="L171" i="3"/>
  <c r="L172" i="3"/>
  <c r="L173" i="3"/>
  <c r="L174" i="3"/>
  <c r="L176" i="3"/>
  <c r="L177" i="3"/>
  <c r="L178" i="3"/>
  <c r="L179" i="3"/>
  <c r="L181" i="3"/>
  <c r="L182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8" i="3"/>
  <c r="M9" i="3"/>
  <c r="M10" i="3"/>
  <c r="M12" i="3"/>
  <c r="M13" i="3"/>
  <c r="M16" i="3"/>
  <c r="M17" i="3"/>
  <c r="M18" i="3"/>
  <c r="M19" i="3"/>
  <c r="M20" i="3"/>
  <c r="M25" i="3"/>
  <c r="M26" i="3"/>
  <c r="M27" i="3"/>
  <c r="M29" i="3"/>
  <c r="M30" i="3"/>
  <c r="M32" i="3"/>
  <c r="M33" i="3"/>
  <c r="M34" i="3"/>
  <c r="M35" i="3"/>
  <c r="M36" i="3"/>
  <c r="M39" i="3"/>
  <c r="M40" i="3"/>
  <c r="M42" i="3"/>
  <c r="M43" i="3"/>
  <c r="M44" i="3"/>
  <c r="M45" i="3"/>
  <c r="M47" i="3"/>
  <c r="M48" i="3"/>
  <c r="M49" i="3"/>
  <c r="M50" i="3"/>
  <c r="M52" i="3"/>
  <c r="M53" i="3"/>
  <c r="M54" i="3"/>
  <c r="M57" i="3"/>
  <c r="M58" i="3"/>
  <c r="M59" i="3"/>
  <c r="M60" i="3"/>
  <c r="M61" i="3"/>
  <c r="M62" i="3"/>
  <c r="M63" i="3"/>
  <c r="M64" i="3"/>
  <c r="M65" i="3"/>
  <c r="M66" i="3"/>
  <c r="M67" i="3"/>
  <c r="M69" i="3"/>
  <c r="M70" i="3"/>
  <c r="M71" i="3"/>
  <c r="M72" i="3"/>
  <c r="M73" i="3"/>
  <c r="M74" i="3"/>
  <c r="M75" i="3"/>
  <c r="M76" i="3"/>
  <c r="M77" i="3"/>
  <c r="M79" i="3"/>
  <c r="M80" i="3"/>
  <c r="M81" i="3"/>
  <c r="M82" i="3"/>
  <c r="M83" i="3"/>
  <c r="M84" i="3"/>
  <c r="M85" i="3"/>
  <c r="M86" i="3"/>
  <c r="M89" i="3"/>
  <c r="M90" i="3"/>
  <c r="M92" i="3"/>
  <c r="M93" i="3"/>
  <c r="M94" i="3"/>
  <c r="M95" i="3"/>
  <c r="M96" i="3"/>
  <c r="M97" i="3"/>
  <c r="M99" i="3"/>
  <c r="M100" i="3"/>
  <c r="M102" i="3"/>
  <c r="M103" i="3"/>
  <c r="M105" i="3"/>
  <c r="M106" i="3"/>
  <c r="M108" i="3"/>
  <c r="M109" i="3"/>
  <c r="M110" i="3"/>
  <c r="M111" i="3"/>
  <c r="M112" i="3"/>
  <c r="M114" i="3"/>
  <c r="M115" i="3"/>
  <c r="M116" i="3"/>
  <c r="M118" i="3"/>
  <c r="M119" i="3"/>
  <c r="M120" i="3"/>
  <c r="M121" i="3"/>
  <c r="M122" i="3"/>
  <c r="M123" i="3"/>
  <c r="M125" i="3"/>
  <c r="M126" i="3"/>
  <c r="M127" i="3"/>
  <c r="M130" i="3"/>
  <c r="M131" i="3"/>
  <c r="M132" i="3"/>
  <c r="M133" i="3"/>
  <c r="M134" i="3"/>
  <c r="M136" i="3"/>
  <c r="M138" i="3"/>
  <c r="M139" i="3"/>
  <c r="M140" i="3"/>
  <c r="M142" i="3"/>
  <c r="M143" i="3"/>
  <c r="M144" i="3"/>
  <c r="M145" i="3"/>
  <c r="M146" i="3"/>
  <c r="M147" i="3"/>
  <c r="M148" i="3"/>
  <c r="M150" i="3"/>
  <c r="M152" i="3"/>
  <c r="M153" i="3"/>
  <c r="M154" i="3"/>
  <c r="M155" i="3"/>
  <c r="M156" i="3"/>
  <c r="M157" i="3"/>
  <c r="M158" i="3"/>
  <c r="M160" i="3"/>
  <c r="M161" i="3"/>
  <c r="M162" i="3"/>
  <c r="M165" i="3"/>
  <c r="M166" i="3"/>
  <c r="M168" i="3"/>
  <c r="M169" i="3"/>
  <c r="M170" i="3"/>
  <c r="M171" i="3"/>
  <c r="M172" i="3"/>
  <c r="M173" i="3"/>
  <c r="M174" i="3"/>
  <c r="M176" i="3"/>
  <c r="M177" i="3"/>
  <c r="M178" i="3"/>
  <c r="M179" i="3"/>
  <c r="M181" i="3"/>
  <c r="M18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4" i="2"/>
  <c r="L5" i="2"/>
  <c r="L6" i="2"/>
  <c r="L7" i="2"/>
  <c r="L11" i="2"/>
  <c r="L12" i="2"/>
  <c r="L13" i="2"/>
  <c r="L14" i="2"/>
  <c r="L16" i="2"/>
  <c r="L17" i="2"/>
  <c r="L18" i="2"/>
  <c r="L19" i="2"/>
  <c r="L20" i="2"/>
  <c r="L22" i="2"/>
  <c r="L23" i="2"/>
  <c r="L26" i="2"/>
  <c r="L27" i="2"/>
  <c r="L28" i="2"/>
  <c r="L30" i="2"/>
  <c r="L31" i="2"/>
  <c r="L32" i="2"/>
  <c r="L34" i="2"/>
  <c r="L35" i="2"/>
  <c r="L36" i="2"/>
  <c r="L37" i="2"/>
  <c r="L39" i="2"/>
  <c r="L40" i="2"/>
  <c r="L41" i="2"/>
  <c r="L44" i="2"/>
  <c r="L45" i="2"/>
  <c r="L46" i="2"/>
  <c r="L47" i="2"/>
  <c r="L48" i="2"/>
  <c r="L49" i="2"/>
  <c r="L50" i="2"/>
  <c r="L51" i="2"/>
  <c r="L52" i="2"/>
  <c r="L54" i="2"/>
  <c r="L55" i="2"/>
  <c r="L56" i="2"/>
  <c r="L57" i="2"/>
  <c r="L58" i="2"/>
  <c r="L59" i="2"/>
  <c r="L60" i="2"/>
  <c r="L61" i="2"/>
  <c r="L62" i="2"/>
  <c r="L63" i="2"/>
  <c r="L64" i="2"/>
  <c r="L65" i="2"/>
  <c r="L67" i="2"/>
  <c r="L68" i="2"/>
  <c r="L69" i="2"/>
  <c r="L70" i="2"/>
  <c r="L71" i="2"/>
  <c r="L72" i="2"/>
  <c r="L74" i="2"/>
  <c r="L76" i="2"/>
  <c r="L77" i="2"/>
  <c r="L78" i="2"/>
  <c r="L79" i="2"/>
  <c r="L80" i="2"/>
  <c r="L81" i="2"/>
  <c r="L82" i="2"/>
  <c r="L84" i="2"/>
  <c r="L85" i="2"/>
  <c r="L86" i="2"/>
  <c r="L87" i="2"/>
  <c r="L88" i="2"/>
  <c r="L90" i="2"/>
  <c r="L91" i="2"/>
  <c r="L92" i="2"/>
  <c r="L94" i="2"/>
  <c r="L95" i="2"/>
  <c r="L96" i="2"/>
  <c r="L97" i="2"/>
  <c r="L98" i="2"/>
  <c r="L99" i="2"/>
  <c r="L101" i="2"/>
  <c r="L102" i="2"/>
  <c r="L103" i="2"/>
  <c r="L104" i="2"/>
  <c r="L105" i="2"/>
  <c r="L106" i="2"/>
  <c r="L107" i="2"/>
  <c r="L108" i="2"/>
  <c r="L110" i="2"/>
  <c r="L111" i="2"/>
  <c r="L112" i="2"/>
  <c r="L114" i="2"/>
  <c r="L115" i="2"/>
  <c r="L117" i="2"/>
  <c r="L118" i="2"/>
  <c r="L119" i="2"/>
  <c r="L120" i="2"/>
  <c r="L121" i="2"/>
  <c r="L123" i="2"/>
  <c r="L125" i="2"/>
  <c r="L126" i="2"/>
  <c r="L127" i="2"/>
  <c r="L128" i="2"/>
  <c r="L130" i="2"/>
  <c r="L131" i="2"/>
  <c r="L132" i="2"/>
  <c r="L133" i="2"/>
  <c r="L136" i="2"/>
  <c r="L137" i="2"/>
  <c r="L139" i="2"/>
  <c r="L140" i="2"/>
  <c r="L142" i="2"/>
  <c r="L143" i="2"/>
  <c r="L145" i="2"/>
  <c r="L146" i="2"/>
  <c r="L147" i="2"/>
  <c r="L148" i="2"/>
  <c r="L149" i="2"/>
  <c r="L151" i="2"/>
  <c r="L152" i="2"/>
  <c r="L153" i="2"/>
  <c r="L156" i="2"/>
  <c r="L157" i="2"/>
  <c r="L159" i="2"/>
  <c r="L160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5" i="2"/>
  <c r="M6" i="2"/>
  <c r="M7" i="2"/>
  <c r="M11" i="2"/>
  <c r="M12" i="2"/>
  <c r="M13" i="2"/>
  <c r="M14" i="2"/>
  <c r="M16" i="2"/>
  <c r="M17" i="2"/>
  <c r="M18" i="2"/>
  <c r="M19" i="2"/>
  <c r="M20" i="2"/>
  <c r="M22" i="2"/>
  <c r="M23" i="2"/>
  <c r="M26" i="2"/>
  <c r="M27" i="2"/>
  <c r="M28" i="2"/>
  <c r="M30" i="2"/>
  <c r="M31" i="2"/>
  <c r="M32" i="2"/>
  <c r="M34" i="2"/>
  <c r="M35" i="2"/>
  <c r="M36" i="2"/>
  <c r="M37" i="2"/>
  <c r="M39" i="2"/>
  <c r="M40" i="2"/>
  <c r="M41" i="2"/>
  <c r="M44" i="2"/>
  <c r="M45" i="2"/>
  <c r="M46" i="2"/>
  <c r="M47" i="2"/>
  <c r="M48" i="2"/>
  <c r="M49" i="2"/>
  <c r="M50" i="2"/>
  <c r="M51" i="2"/>
  <c r="M52" i="2"/>
  <c r="M54" i="2"/>
  <c r="M55" i="2"/>
  <c r="M56" i="2"/>
  <c r="M57" i="2"/>
  <c r="M58" i="2"/>
  <c r="M59" i="2"/>
  <c r="M60" i="2"/>
  <c r="M61" i="2"/>
  <c r="M62" i="2"/>
  <c r="M63" i="2"/>
  <c r="M64" i="2"/>
  <c r="M65" i="2"/>
  <c r="M67" i="2"/>
  <c r="M68" i="2"/>
  <c r="M69" i="2"/>
  <c r="M70" i="2"/>
  <c r="M71" i="2"/>
  <c r="M72" i="2"/>
  <c r="M74" i="2"/>
  <c r="M76" i="2"/>
  <c r="M77" i="2"/>
  <c r="M78" i="2"/>
  <c r="M79" i="2"/>
  <c r="M80" i="2"/>
  <c r="M81" i="2"/>
  <c r="M82" i="2"/>
  <c r="M84" i="2"/>
  <c r="M85" i="2"/>
  <c r="M86" i="2"/>
  <c r="M87" i="2"/>
  <c r="M88" i="2"/>
  <c r="M90" i="2"/>
  <c r="M91" i="2"/>
  <c r="M92" i="2"/>
  <c r="M94" i="2"/>
  <c r="M95" i="2"/>
  <c r="M96" i="2"/>
  <c r="M97" i="2"/>
  <c r="M98" i="2"/>
  <c r="M99" i="2"/>
  <c r="M101" i="2"/>
  <c r="M102" i="2"/>
  <c r="M103" i="2"/>
  <c r="M104" i="2"/>
  <c r="M105" i="2"/>
  <c r="M106" i="2"/>
  <c r="M107" i="2"/>
  <c r="M108" i="2"/>
  <c r="M110" i="2"/>
  <c r="M111" i="2"/>
  <c r="M112" i="2"/>
  <c r="M114" i="2"/>
  <c r="M115" i="2"/>
  <c r="M118" i="2"/>
  <c r="M119" i="2"/>
  <c r="M120" i="2"/>
  <c r="M121" i="2"/>
  <c r="M123" i="2"/>
  <c r="M125" i="2"/>
  <c r="M126" i="2"/>
  <c r="M127" i="2"/>
  <c r="M128" i="2"/>
  <c r="M130" i="2"/>
  <c r="M131" i="2"/>
  <c r="M132" i="2"/>
  <c r="M133" i="2"/>
  <c r="M136" i="2"/>
  <c r="M137" i="2"/>
  <c r="M139" i="2"/>
  <c r="M140" i="2"/>
  <c r="M142" i="2"/>
  <c r="M143" i="2"/>
  <c r="M145" i="2"/>
  <c r="M146" i="2"/>
  <c r="M147" i="2"/>
  <c r="M148" i="2"/>
  <c r="M149" i="2"/>
  <c r="M151" i="2"/>
  <c r="M152" i="2"/>
  <c r="M153" i="2"/>
  <c r="M156" i="2"/>
  <c r="M157" i="2"/>
  <c r="M159" i="2"/>
  <c r="M160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5" i="1"/>
  <c r="L6" i="1"/>
  <c r="L7" i="1"/>
  <c r="L9" i="1"/>
  <c r="L10" i="1"/>
  <c r="L11" i="1"/>
  <c r="L13" i="1"/>
  <c r="L14" i="1"/>
  <c r="L15" i="1"/>
  <c r="L18" i="1"/>
  <c r="L19" i="1"/>
  <c r="L21" i="1"/>
  <c r="L22" i="1"/>
  <c r="L23" i="1"/>
  <c r="L24" i="1"/>
  <c r="L25" i="1"/>
  <c r="L28" i="1"/>
  <c r="L29" i="1"/>
  <c r="L30" i="1"/>
  <c r="L31" i="1"/>
  <c r="L32" i="1"/>
  <c r="L33" i="1"/>
  <c r="L35" i="1"/>
  <c r="L36" i="1"/>
  <c r="L37" i="1"/>
  <c r="L38" i="1"/>
  <c r="L39" i="1"/>
  <c r="L42" i="1"/>
  <c r="L43" i="1"/>
  <c r="L44" i="1"/>
  <c r="L45" i="1"/>
  <c r="L47" i="1"/>
  <c r="L48" i="1"/>
  <c r="L49" i="1"/>
  <c r="L50" i="1"/>
  <c r="L51" i="1"/>
  <c r="L52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L71" i="1"/>
  <c r="L72" i="1"/>
  <c r="L73" i="1"/>
  <c r="L74" i="1"/>
  <c r="L75" i="1"/>
  <c r="L76" i="1"/>
  <c r="L77" i="1"/>
  <c r="L78" i="1"/>
  <c r="L81" i="1"/>
  <c r="L82" i="1"/>
  <c r="L83" i="1"/>
  <c r="L84" i="1"/>
  <c r="L85" i="1"/>
  <c r="L86" i="1"/>
  <c r="L87" i="1"/>
  <c r="L89" i="1"/>
  <c r="L90" i="1"/>
  <c r="L91" i="1"/>
  <c r="L93" i="1"/>
  <c r="L94" i="1"/>
  <c r="L95" i="1"/>
  <c r="L96" i="1"/>
  <c r="L98" i="1"/>
  <c r="L99" i="1"/>
  <c r="L100" i="1"/>
  <c r="L101" i="1"/>
  <c r="L102" i="1"/>
  <c r="L103" i="1"/>
  <c r="L104" i="1"/>
  <c r="L105" i="1"/>
  <c r="L107" i="1"/>
  <c r="L108" i="1"/>
  <c r="L109" i="1"/>
  <c r="L110" i="1"/>
  <c r="L111" i="1"/>
  <c r="L112" i="1"/>
  <c r="L115" i="1"/>
  <c r="L116" i="1"/>
  <c r="L117" i="1"/>
  <c r="L118" i="1"/>
  <c r="L120" i="1"/>
  <c r="L121" i="1"/>
  <c r="L122" i="1"/>
  <c r="L124" i="1"/>
  <c r="L125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9" i="1"/>
  <c r="M10" i="1"/>
  <c r="M11" i="1"/>
  <c r="M13" i="1"/>
  <c r="M14" i="1"/>
  <c r="M15" i="1"/>
  <c r="M19" i="1"/>
  <c r="M21" i="1"/>
  <c r="M22" i="1"/>
  <c r="M23" i="1"/>
  <c r="M24" i="1"/>
  <c r="M25" i="1"/>
  <c r="M28" i="1"/>
  <c r="M29" i="1"/>
  <c r="M30" i="1"/>
  <c r="M31" i="1"/>
  <c r="M32" i="1"/>
  <c r="M33" i="1"/>
  <c r="M35" i="1"/>
  <c r="M36" i="1"/>
  <c r="M37" i="1"/>
  <c r="M38" i="1"/>
  <c r="M39" i="1"/>
  <c r="M42" i="1"/>
  <c r="M43" i="1"/>
  <c r="M44" i="1"/>
  <c r="M45" i="1"/>
  <c r="M47" i="1"/>
  <c r="M48" i="1"/>
  <c r="M49" i="1"/>
  <c r="M50" i="1"/>
  <c r="M51" i="1"/>
  <c r="M52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81" i="1"/>
  <c r="M82" i="1"/>
  <c r="M83" i="1"/>
  <c r="M84" i="1"/>
  <c r="M85" i="1"/>
  <c r="M86" i="1"/>
  <c r="M87" i="1"/>
  <c r="M89" i="1"/>
  <c r="M90" i="1"/>
  <c r="M91" i="1"/>
  <c r="M93" i="1"/>
  <c r="M94" i="1"/>
  <c r="M95" i="1"/>
  <c r="M96" i="1"/>
  <c r="M98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5" i="1"/>
  <c r="M116" i="1"/>
  <c r="M117" i="1"/>
  <c r="M118" i="1"/>
  <c r="M120" i="1"/>
  <c r="M121" i="1"/>
  <c r="M122" i="1"/>
  <c r="M124" i="1"/>
  <c r="M125" i="1"/>
  <c r="Q6" i="5" l="1"/>
  <c r="Q12" i="5"/>
  <c r="Q18" i="5"/>
  <c r="Q24" i="5"/>
  <c r="Q14" i="5"/>
  <c r="Q7" i="5"/>
  <c r="Q13" i="5"/>
  <c r="Q19" i="5"/>
  <c r="Q25" i="5"/>
  <c r="Q3" i="5"/>
  <c r="Q9" i="5"/>
  <c r="Q15" i="5"/>
  <c r="Q21" i="5"/>
  <c r="Q8" i="5"/>
  <c r="Q4" i="5"/>
  <c r="Q10" i="5"/>
  <c r="Q16" i="5"/>
  <c r="Q22" i="5"/>
  <c r="Q2" i="5"/>
  <c r="Q5" i="5"/>
  <c r="Q11" i="5"/>
  <c r="Q17" i="5"/>
  <c r="Q23" i="5"/>
  <c r="Q20" i="5"/>
</calcChain>
</file>

<file path=xl/sharedStrings.xml><?xml version="1.0" encoding="utf-8"?>
<sst xmlns="http://schemas.openxmlformats.org/spreadsheetml/2006/main" count="7826" uniqueCount="1843">
  <si>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</si>
  <si>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</si>
  <si>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</si>
  <si>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</si>
  <si>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</si>
  <si>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</si>
  <si>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</si>
  <si>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</si>
  <si>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</si>
  <si>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</si>
  <si>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</si>
  <si>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</si>
  <si>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</si>
  <si>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</si>
  <si>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</si>
  <si>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</si>
  <si>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11211609</t>
  </si>
  <si>
    <t>Mixed Hardwood</t>
  </si>
  <si>
    <t>04.04.2022</t>
  </si>
  <si>
    <t>12:58:00</t>
  </si>
  <si>
    <t>13:28:41</t>
  </si>
  <si>
    <t>11211737</t>
  </si>
  <si>
    <t>14:30:13</t>
  </si>
  <si>
    <t>14:56:14</t>
  </si>
  <si>
    <t>133769</t>
  </si>
  <si>
    <t>Gold Hill Forest Products</t>
  </si>
  <si>
    <t>11210202</t>
  </si>
  <si>
    <t>7:07:40</t>
  </si>
  <si>
    <t>7:33:19</t>
  </si>
  <si>
    <t>133777</t>
  </si>
  <si>
    <t>Woodgrain Inc</t>
  </si>
  <si>
    <t>11211013</t>
  </si>
  <si>
    <t>9:51:19</t>
  </si>
  <si>
    <t>10:23:15</t>
  </si>
  <si>
    <t>11211109</t>
  </si>
  <si>
    <t>10:10:47</t>
  </si>
  <si>
    <t>10:48:12</t>
  </si>
  <si>
    <t>11211614</t>
  </si>
  <si>
    <t>13:04:47</t>
  </si>
  <si>
    <t>13:52:39</t>
  </si>
  <si>
    <t>812275</t>
  </si>
  <si>
    <t>Sawdust       dec.wood    -    - -</t>
  </si>
  <si>
    <t>121422</t>
  </si>
  <si>
    <t>PalletOne of North Carolina</t>
  </si>
  <si>
    <t>11211435</t>
  </si>
  <si>
    <t>11:40:15</t>
  </si>
  <si>
    <t>12:04:52</t>
  </si>
  <si>
    <t>122491</t>
  </si>
  <si>
    <t>McDowell Lumber and Pallet Co.</t>
  </si>
  <si>
    <t>11211825</t>
  </si>
  <si>
    <t>16:27:04</t>
  </si>
  <si>
    <t>16:50:08</t>
  </si>
  <si>
    <t>131651</t>
  </si>
  <si>
    <t>Triple-N Lumber</t>
  </si>
  <si>
    <t>11211757</t>
  </si>
  <si>
    <t>14:44:35</t>
  </si>
  <si>
    <t>15:07:16</t>
  </si>
  <si>
    <t>131860</t>
  </si>
  <si>
    <t>Hopkins Lumber Contractors Inc</t>
  </si>
  <si>
    <t>11208278</t>
  </si>
  <si>
    <t>0:02:13</t>
  </si>
  <si>
    <t>11212091</t>
  </si>
  <si>
    <t>23:41:53</t>
  </si>
  <si>
    <t>LZ-Hopkins-Critz Mill</t>
  </si>
  <si>
    <t>11211017</t>
  </si>
  <si>
    <t>9:55:33</t>
  </si>
  <si>
    <t>10:33:14</t>
  </si>
  <si>
    <t>11211154</t>
  </si>
  <si>
    <t>10:20:42</t>
  </si>
  <si>
    <t>11:02:43</t>
  </si>
  <si>
    <t>11211279</t>
  </si>
  <si>
    <t>10:57:36</t>
  </si>
  <si>
    <t>11:19:36</t>
  </si>
  <si>
    <t>132348</t>
  </si>
  <si>
    <t>Uwharrie Lumber Company</t>
  </si>
  <si>
    <t>11209767</t>
  </si>
  <si>
    <t>5:43:28</t>
  </si>
  <si>
    <t>6:02:07</t>
  </si>
  <si>
    <t>141453</t>
  </si>
  <si>
    <t>Hendrix Lumber Co.</t>
  </si>
  <si>
    <t>11211799</t>
  </si>
  <si>
    <t>15:32:32</t>
  </si>
  <si>
    <t>16:01:38</t>
  </si>
  <si>
    <t>1474070</t>
  </si>
  <si>
    <t>Sawdust     Pine             -    - -</t>
  </si>
  <si>
    <t>122405</t>
  </si>
  <si>
    <t>Jordan Lumber &amp; Supply</t>
  </si>
  <si>
    <t>11209929</t>
  </si>
  <si>
    <t>Southern Yellow Pine</t>
  </si>
  <si>
    <t>6:19:23</t>
  </si>
  <si>
    <t>6:37:13</t>
  </si>
  <si>
    <t>11210346</t>
  </si>
  <si>
    <t>7:38:14</t>
  </si>
  <si>
    <t>8:06:37</t>
  </si>
  <si>
    <t>11210591</t>
  </si>
  <si>
    <t>8:24:52</t>
  </si>
  <si>
    <t>8:45:35</t>
  </si>
  <si>
    <t>11210901</t>
  </si>
  <si>
    <t>9:30:56</t>
  </si>
  <si>
    <t>10:06:04</t>
  </si>
  <si>
    <t>11211526</t>
  </si>
  <si>
    <t>12:14:58</t>
  </si>
  <si>
    <t>12:37:46</t>
  </si>
  <si>
    <t>11211605</t>
  </si>
  <si>
    <t>12:51:55</t>
  </si>
  <si>
    <t>13:10:39</t>
  </si>
  <si>
    <t>122406</t>
  </si>
  <si>
    <t>H. W. Culp Lumber Co.</t>
  </si>
  <si>
    <t>11209458</t>
  </si>
  <si>
    <t>4:42:51</t>
  </si>
  <si>
    <t>5:04:20</t>
  </si>
  <si>
    <t>11210801</t>
  </si>
  <si>
    <t>9:03:13</t>
  </si>
  <si>
    <t>9:23:28</t>
  </si>
  <si>
    <t>11211319</t>
  </si>
  <si>
    <t>11:08:47</t>
  </si>
  <si>
    <t>11:49:05</t>
  </si>
  <si>
    <t>11211694</t>
  </si>
  <si>
    <t>13:45:29</t>
  </si>
  <si>
    <t>14:09:53</t>
  </si>
  <si>
    <t>131853</t>
  </si>
  <si>
    <t>Pine Products, LLC</t>
  </si>
  <si>
    <t>LZ Pine Products - S</t>
  </si>
  <si>
    <t>11210804</t>
  </si>
  <si>
    <t>Shavings</t>
  </si>
  <si>
    <t>9:04:59</t>
  </si>
  <si>
    <t>9:33:38</t>
  </si>
  <si>
    <t>11208970</t>
  </si>
  <si>
    <t>3:08:23</t>
  </si>
  <si>
    <t>3:22:51</t>
  </si>
  <si>
    <t>11209009</t>
  </si>
  <si>
    <t>3:17:47</t>
  </si>
  <si>
    <t>3:38:25</t>
  </si>
  <si>
    <t>11209486</t>
  </si>
  <si>
    <t>4:50:25</t>
  </si>
  <si>
    <t>5:14:12</t>
  </si>
  <si>
    <t>11211411</t>
  </si>
  <si>
    <t>11:27:36</t>
  </si>
  <si>
    <t>11:54:52</t>
  </si>
  <si>
    <t>11211869</t>
  </si>
  <si>
    <t>17:21:00</t>
  </si>
  <si>
    <t>17:39:03</t>
  </si>
  <si>
    <t>11211950</t>
  </si>
  <si>
    <t>20:56:28</t>
  </si>
  <si>
    <t>21:15:58</t>
  </si>
  <si>
    <t>132671</t>
  </si>
  <si>
    <t>Piedmont Hardwood Lumber Co. Inc</t>
  </si>
  <si>
    <t>11211768</t>
  </si>
  <si>
    <t>14:46:28</t>
  </si>
  <si>
    <t>15:20:20</t>
  </si>
  <si>
    <t>LZ Woodgrain - Independence VA</t>
  </si>
  <si>
    <t>11210043</t>
  </si>
  <si>
    <t>White Pine</t>
  </si>
  <si>
    <t>6:40:52</t>
  </si>
  <si>
    <t>7:06:19</t>
  </si>
  <si>
    <t>134020</t>
  </si>
  <si>
    <t>Stoneville Lumber Co., Inc</t>
  </si>
  <si>
    <t>11211979</t>
  </si>
  <si>
    <t>21:46:07</t>
  </si>
  <si>
    <t>22:06:56</t>
  </si>
  <si>
    <t>143118</t>
  </si>
  <si>
    <t>Gregory Lumber, Inc</t>
  </si>
  <si>
    <t>LZ Gregory Lumber S</t>
  </si>
  <si>
    <t>11210079</t>
  </si>
  <si>
    <t>6:47:30</t>
  </si>
  <si>
    <t>7:28:35</t>
  </si>
  <si>
    <t>1506200</t>
  </si>
  <si>
    <t>Chips         pine        -    - d</t>
  </si>
  <si>
    <t>121423</t>
  </si>
  <si>
    <t>Canfor - New South Lumber Co.</t>
  </si>
  <si>
    <t>11209594</t>
  </si>
  <si>
    <t>5:09:55</t>
  </si>
  <si>
    <t>5:31:19</t>
  </si>
  <si>
    <t>11209659</t>
  </si>
  <si>
    <t>5:25:10</t>
  </si>
  <si>
    <t>5:44:28</t>
  </si>
  <si>
    <t>11210470</t>
  </si>
  <si>
    <t>8:08:45</t>
  </si>
  <si>
    <t>8:36:19</t>
  </si>
  <si>
    <t>11210871</t>
  </si>
  <si>
    <t>9:21:32</t>
  </si>
  <si>
    <t>9:44:16</t>
  </si>
  <si>
    <t>11211805</t>
  </si>
  <si>
    <t>15:55:15</t>
  </si>
  <si>
    <t>16:14:35</t>
  </si>
  <si>
    <t>11209432</t>
  </si>
  <si>
    <t>4:40:26</t>
  </si>
  <si>
    <t>4:57:56</t>
  </si>
  <si>
    <t>11210112</t>
  </si>
  <si>
    <t>6:53:20</t>
  </si>
  <si>
    <t>7:11:25</t>
  </si>
  <si>
    <t>11210241</t>
  </si>
  <si>
    <t>7:17:32</t>
  </si>
  <si>
    <t>7:39:33</t>
  </si>
  <si>
    <t>11210863</t>
  </si>
  <si>
    <t>9:18:33</t>
  </si>
  <si>
    <t>9:37:38</t>
  </si>
  <si>
    <t>11211105</t>
  </si>
  <si>
    <t>10:07:30</t>
  </si>
  <si>
    <t>10:30:23</t>
  </si>
  <si>
    <t>11211436</t>
  </si>
  <si>
    <t>11:41:56</t>
  </si>
  <si>
    <t>12:01:02</t>
  </si>
  <si>
    <t>11211797</t>
  </si>
  <si>
    <t>15:31:19</t>
  </si>
  <si>
    <t>15:51:05</t>
  </si>
  <si>
    <t>11211888</t>
  </si>
  <si>
    <t>17:55:17</t>
  </si>
  <si>
    <t>18:13:32</t>
  </si>
  <si>
    <t>11211948</t>
  </si>
  <si>
    <t>20:28:00</t>
  </si>
  <si>
    <t>20:47:23</t>
  </si>
  <si>
    <t>11209317</t>
  </si>
  <si>
    <t>4:18:29</t>
  </si>
  <si>
    <t>4:35:44</t>
  </si>
  <si>
    <t>11209320</t>
  </si>
  <si>
    <t>4:19:54</t>
  </si>
  <si>
    <t>4:44:29</t>
  </si>
  <si>
    <t>11210143</t>
  </si>
  <si>
    <t>6:56:54</t>
  </si>
  <si>
    <t>7:18:08</t>
  </si>
  <si>
    <t>11210388</t>
  </si>
  <si>
    <t>7:48:06</t>
  </si>
  <si>
    <t>8:04:02</t>
  </si>
  <si>
    <t>11210465</t>
  </si>
  <si>
    <t>8:07:25</t>
  </si>
  <si>
    <t>8:28:20</t>
  </si>
  <si>
    <t>11211107</t>
  </si>
  <si>
    <t>10:08:52</t>
  </si>
  <si>
    <t>10:46:17</t>
  </si>
  <si>
    <t>11211213</t>
  </si>
  <si>
    <t>10:35:33</t>
  </si>
  <si>
    <t>11:07:19</t>
  </si>
  <si>
    <t>11211599</t>
  </si>
  <si>
    <t>12:48:27</t>
  </si>
  <si>
    <t>13:06:15</t>
  </si>
  <si>
    <t>126302</t>
  </si>
  <si>
    <t>Troy Lumber Company</t>
  </si>
  <si>
    <t>LZ Troy Lumber Chipmill</t>
  </si>
  <si>
    <t>11209092</t>
  </si>
  <si>
    <t>3:33:38</t>
  </si>
  <si>
    <t>3:55:16</t>
  </si>
  <si>
    <t>11209853</t>
  </si>
  <si>
    <t>5:59:51</t>
  </si>
  <si>
    <t>6:17:03</t>
  </si>
  <si>
    <t>11210649</t>
  </si>
  <si>
    <t>8:35:37</t>
  </si>
  <si>
    <t>9:04:34</t>
  </si>
  <si>
    <t>11210876</t>
  </si>
  <si>
    <t>9:23:06</t>
  </si>
  <si>
    <t>9:58:45</t>
  </si>
  <si>
    <t>11210948</t>
  </si>
  <si>
    <t>9:40:08</t>
  </si>
  <si>
    <t>10:16:10</t>
  </si>
  <si>
    <t>11211080</t>
  </si>
  <si>
    <t>10:05:42</t>
  </si>
  <si>
    <t>10:41:36</t>
  </si>
  <si>
    <t>11211524</t>
  </si>
  <si>
    <t>12:13:29</t>
  </si>
  <si>
    <t>12:34:26</t>
  </si>
  <si>
    <t>LZ Troy Lumber Sawmill</t>
  </si>
  <si>
    <t>11210851</t>
  </si>
  <si>
    <t>9:17:36</t>
  </si>
  <si>
    <t>9:35:49</t>
  </si>
  <si>
    <t>11211749</t>
  </si>
  <si>
    <t>14:31:54</t>
  </si>
  <si>
    <t>14:57:52</t>
  </si>
  <si>
    <t>11209337</t>
  </si>
  <si>
    <t>4:22:30</t>
  </si>
  <si>
    <t>4:55:40</t>
  </si>
  <si>
    <t>11210628</t>
  </si>
  <si>
    <t>8:31:25</t>
  </si>
  <si>
    <t>8:51:46</t>
  </si>
  <si>
    <t>11211288</t>
  </si>
  <si>
    <t>11:02:57</t>
  </si>
  <si>
    <t>11:23:16</t>
  </si>
  <si>
    <t>11211862</t>
  </si>
  <si>
    <t>17:01:15</t>
  </si>
  <si>
    <t>17:18:53</t>
  </si>
  <si>
    <t>11211875</t>
  </si>
  <si>
    <t>17:49:17</t>
  </si>
  <si>
    <t>18:11:21</t>
  </si>
  <si>
    <t>11208456</t>
  </si>
  <si>
    <t>1:02:07</t>
  </si>
  <si>
    <t>1:19:14</t>
  </si>
  <si>
    <t>11209981</t>
  </si>
  <si>
    <t>6:30:49</t>
  </si>
  <si>
    <t>6:53:16</t>
  </si>
  <si>
    <t>11211314</t>
  </si>
  <si>
    <t>11:07:09</t>
  </si>
  <si>
    <t>11:32:49</t>
  </si>
  <si>
    <t>11211350</t>
  </si>
  <si>
    <t>11:12:23</t>
  </si>
  <si>
    <t>11:45:26</t>
  </si>
  <si>
    <t>11211693</t>
  </si>
  <si>
    <t>13:42:53</t>
  </si>
  <si>
    <t>14:13:40</t>
  </si>
  <si>
    <t>11211736</t>
  </si>
  <si>
    <t>14:28:38</t>
  </si>
  <si>
    <t>14:47:11</t>
  </si>
  <si>
    <t>11211754</t>
  </si>
  <si>
    <t>14:41:16</t>
  </si>
  <si>
    <t>15:04:50</t>
  </si>
  <si>
    <t>11211956</t>
  </si>
  <si>
    <t>21:39:48</t>
  </si>
  <si>
    <t>22:02:09</t>
  </si>
  <si>
    <t>11208296</t>
  </si>
  <si>
    <t>0:07:37</t>
  </si>
  <si>
    <t>11208648</t>
  </si>
  <si>
    <t>2:06:43</t>
  </si>
  <si>
    <t>2:29:58</t>
  </si>
  <si>
    <t>11209066</t>
  </si>
  <si>
    <t>3:27:53</t>
  </si>
  <si>
    <t>3:45:33</t>
  </si>
  <si>
    <t>11209419</t>
  </si>
  <si>
    <t>4:35:33</t>
  </si>
  <si>
    <t>5:09:48</t>
  </si>
  <si>
    <t>11209902</t>
  </si>
  <si>
    <t>6:13:07</t>
  </si>
  <si>
    <t>6:42:57</t>
  </si>
  <si>
    <t>11211934</t>
  </si>
  <si>
    <t>20:03:56</t>
  </si>
  <si>
    <t>20:30:21</t>
  </si>
  <si>
    <t>1558234</t>
  </si>
  <si>
    <t>In-woods chips  coniferous w. -    - d</t>
  </si>
  <si>
    <t>134080</t>
  </si>
  <si>
    <t>Glenn R Shelton Logging Inc</t>
  </si>
  <si>
    <t>11209885</t>
  </si>
  <si>
    <t>6:07:16</t>
  </si>
  <si>
    <t>6:31:26</t>
  </si>
  <si>
    <t>11210868</t>
  </si>
  <si>
    <t>9:20:12</t>
  </si>
  <si>
    <t>9:47:48</t>
  </si>
  <si>
    <t>141463</t>
  </si>
  <si>
    <t>Gold Creek Inc</t>
  </si>
  <si>
    <t>LZ-Gold Creek-Yadkinville</t>
  </si>
  <si>
    <t>11211873</t>
  </si>
  <si>
    <t>17:33:23</t>
  </si>
  <si>
    <t>17:57:42</t>
  </si>
  <si>
    <t>148916</t>
  </si>
  <si>
    <t>Piedmont Timber Inc.</t>
  </si>
  <si>
    <t>LZ-Piedmont Timber-Stokes</t>
  </si>
  <si>
    <t>11211057</t>
  </si>
  <si>
    <t>10:00:15</t>
  </si>
  <si>
    <t>10:28:37</t>
  </si>
  <si>
    <t>1558235</t>
  </si>
  <si>
    <t>In-woods chips  deciduous w. -    - d</t>
  </si>
  <si>
    <t>133738</t>
  </si>
  <si>
    <t>Pine State Group Inc</t>
  </si>
  <si>
    <t>LZ Pine State - Pelham</t>
  </si>
  <si>
    <t>11211611</t>
  </si>
  <si>
    <t>12:59:39</t>
  </si>
  <si>
    <t>14:21:30</t>
  </si>
  <si>
    <t>141801</t>
  </si>
  <si>
    <t>Select Timber Services, Inc</t>
  </si>
  <si>
    <t>LZ-Select-Forsyth</t>
  </si>
  <si>
    <t>11211735</t>
  </si>
  <si>
    <t>14:23:24</t>
  </si>
  <si>
    <t>14:41:42</t>
  </si>
  <si>
    <t>141872</t>
  </si>
  <si>
    <t>Payne Logging</t>
  </si>
  <si>
    <t>Payne Logging - Surry</t>
  </si>
  <si>
    <t>11211670</t>
  </si>
  <si>
    <t>13:23:43</t>
  </si>
  <si>
    <t>14:07:42</t>
  </si>
  <si>
    <t>11209978</t>
  </si>
  <si>
    <t>6:29:22</t>
  </si>
  <si>
    <t>6:49:25</t>
  </si>
  <si>
    <t>11210898</t>
  </si>
  <si>
    <t>9:29:08</t>
  </si>
  <si>
    <t>9:55:14</t>
  </si>
  <si>
    <t>126229</t>
  </si>
  <si>
    <t>Carolina Lumber Co.</t>
  </si>
  <si>
    <t>11214526</t>
  </si>
  <si>
    <t>05.04.2022</t>
  </si>
  <si>
    <t>8:16:52</t>
  </si>
  <si>
    <t>8:43:45</t>
  </si>
  <si>
    <t>11214058</t>
  </si>
  <si>
    <t>6:53:15</t>
  </si>
  <si>
    <t>7:21:51</t>
  </si>
  <si>
    <t>11212981</t>
  </si>
  <si>
    <t>3:26:04</t>
  </si>
  <si>
    <t>3:46:20</t>
  </si>
  <si>
    <t>11213755</t>
  </si>
  <si>
    <t>5:54:06</t>
  </si>
  <si>
    <t>6:15:27</t>
  </si>
  <si>
    <t>11214401</t>
  </si>
  <si>
    <t>7:58:46</t>
  </si>
  <si>
    <t>8:17:38</t>
  </si>
  <si>
    <t>11215211</t>
  </si>
  <si>
    <t>11:02:45</t>
  </si>
  <si>
    <t>11:46:39</t>
  </si>
  <si>
    <t>11215723</t>
  </si>
  <si>
    <t>17:39:25</t>
  </si>
  <si>
    <t>18:06:30</t>
  </si>
  <si>
    <t>11215797</t>
  </si>
  <si>
    <t>21:04:30</t>
  </si>
  <si>
    <t>21:23:48</t>
  </si>
  <si>
    <t>LZ Jordan Lumber S</t>
  </si>
  <si>
    <t>11213552</t>
  </si>
  <si>
    <t>5:07:29</t>
  </si>
  <si>
    <t>5:29:08</t>
  </si>
  <si>
    <t>11214791</t>
  </si>
  <si>
    <t>9:12:54</t>
  </si>
  <si>
    <t>9:38:08</t>
  </si>
  <si>
    <t>11215816</t>
  </si>
  <si>
    <t>22:02:11</t>
  </si>
  <si>
    <t>22:18:35</t>
  </si>
  <si>
    <t>11215536</t>
  </si>
  <si>
    <t>13:41:15</t>
  </si>
  <si>
    <t>14:04:32</t>
  </si>
  <si>
    <t>130657</t>
  </si>
  <si>
    <t>S &amp; L Sawmills</t>
  </si>
  <si>
    <t>11212923</t>
  </si>
  <si>
    <t>3:11:43</t>
  </si>
  <si>
    <t>3:30:52</t>
  </si>
  <si>
    <t>11214695</t>
  </si>
  <si>
    <t>8:54:54</t>
  </si>
  <si>
    <t>9:49:39</t>
  </si>
  <si>
    <t>11215391</t>
  </si>
  <si>
    <t>12:20:01</t>
  </si>
  <si>
    <t>12:59:22</t>
  </si>
  <si>
    <t>11212796</t>
  </si>
  <si>
    <t>2:51:03</t>
  </si>
  <si>
    <t>3:06:52</t>
  </si>
  <si>
    <t>11214042</t>
  </si>
  <si>
    <t>6:49:30</t>
  </si>
  <si>
    <t>7:09:03</t>
  </si>
  <si>
    <t>11214764</t>
  </si>
  <si>
    <t>9:07:23</t>
  </si>
  <si>
    <t>10:18:21</t>
  </si>
  <si>
    <t>11213819</t>
  </si>
  <si>
    <t>6:07:11</t>
  </si>
  <si>
    <t>6:28:31</t>
  </si>
  <si>
    <t>11214530</t>
  </si>
  <si>
    <t>8:18:55</t>
  </si>
  <si>
    <t>8:54:06</t>
  </si>
  <si>
    <t>11215705</t>
  </si>
  <si>
    <t>17:05:00</t>
  </si>
  <si>
    <t>17:22:22</t>
  </si>
  <si>
    <t>11214567</t>
  </si>
  <si>
    <t>8:24:59</t>
  </si>
  <si>
    <t>9:07:56</t>
  </si>
  <si>
    <t>11215390</t>
  </si>
  <si>
    <t>12:17:41</t>
  </si>
  <si>
    <t>12:44:28</t>
  </si>
  <si>
    <t>11215722</t>
  </si>
  <si>
    <t>17:37:32</t>
  </si>
  <si>
    <t>17:54:03</t>
  </si>
  <si>
    <t>11215670</t>
  </si>
  <si>
    <t>15:44:09</t>
  </si>
  <si>
    <t>18:01:30</t>
  </si>
  <si>
    <t>143121</t>
  </si>
  <si>
    <t>Southern Forest Products</t>
  </si>
  <si>
    <t>11214780</t>
  </si>
  <si>
    <t>9:08:54</t>
  </si>
  <si>
    <t>10:32:08</t>
  </si>
  <si>
    <t>11214788</t>
  </si>
  <si>
    <t>9:11:06</t>
  </si>
  <si>
    <t>10:44:53</t>
  </si>
  <si>
    <t>143607</t>
  </si>
  <si>
    <t>Roseburg Forest Products</t>
  </si>
  <si>
    <t>11213971</t>
  </si>
  <si>
    <t>6:38:33</t>
  </si>
  <si>
    <t>7:00:46</t>
  </si>
  <si>
    <t>11213260</t>
  </si>
  <si>
    <t>4:10:21</t>
  </si>
  <si>
    <t>4:46:53</t>
  </si>
  <si>
    <t>11213417</t>
  </si>
  <si>
    <t>4:39:33</t>
  </si>
  <si>
    <t>5:24:34</t>
  </si>
  <si>
    <t>11213946</t>
  </si>
  <si>
    <t>6:32:14</t>
  </si>
  <si>
    <t>6:52:02</t>
  </si>
  <si>
    <t>11214573</t>
  </si>
  <si>
    <t>8:26:50</t>
  </si>
  <si>
    <t>8:50:05</t>
  </si>
  <si>
    <t>11214879</t>
  </si>
  <si>
    <t>9:32:04</t>
  </si>
  <si>
    <t>9:54:24</t>
  </si>
  <si>
    <t>11215190</t>
  </si>
  <si>
    <t>10:56:03</t>
  </si>
  <si>
    <t>11:48:48</t>
  </si>
  <si>
    <t>11215584</t>
  </si>
  <si>
    <t>14:24:45</t>
  </si>
  <si>
    <t>15:09:38</t>
  </si>
  <si>
    <t>11215631</t>
  </si>
  <si>
    <t>15:12:36</t>
  </si>
  <si>
    <t>15:47:43</t>
  </si>
  <si>
    <t>11215748</t>
  </si>
  <si>
    <t>18:59:29</t>
  </si>
  <si>
    <t>19:19:07</t>
  </si>
  <si>
    <t>11213351</t>
  </si>
  <si>
    <t>4:25:30</t>
  </si>
  <si>
    <t>4:43:48</t>
  </si>
  <si>
    <t>11214064</t>
  </si>
  <si>
    <t>6:54:47</t>
  </si>
  <si>
    <t>7:15:56</t>
  </si>
  <si>
    <t>11214834</t>
  </si>
  <si>
    <t>9:21:25</t>
  </si>
  <si>
    <t>9:41:54</t>
  </si>
  <si>
    <t>11214886</t>
  </si>
  <si>
    <t>9:36:16</t>
  </si>
  <si>
    <t>10:05:18</t>
  </si>
  <si>
    <t>11215244</t>
  </si>
  <si>
    <t>11:18:50</t>
  </si>
  <si>
    <t>11:44:41</t>
  </si>
  <si>
    <t>11215314</t>
  </si>
  <si>
    <t>11:47:40</t>
  </si>
  <si>
    <t>12:09:00</t>
  </si>
  <si>
    <t>11215450</t>
  </si>
  <si>
    <t>12:57:20</t>
  </si>
  <si>
    <t>13:29:14</t>
  </si>
  <si>
    <t>11215580</t>
  </si>
  <si>
    <t>14:15:53</t>
  </si>
  <si>
    <t>14:36:35</t>
  </si>
  <si>
    <t>11215633</t>
  </si>
  <si>
    <t>15:13:33</t>
  </si>
  <si>
    <t>15:38:44</t>
  </si>
  <si>
    <t>11215672</t>
  </si>
  <si>
    <t>15:47:25</t>
  </si>
  <si>
    <t>16:10:35</t>
  </si>
  <si>
    <t>11215724</t>
  </si>
  <si>
    <t>17:48:20</t>
  </si>
  <si>
    <t>18:09:18</t>
  </si>
  <si>
    <t>11215776</t>
  </si>
  <si>
    <t>20:15:04</t>
  </si>
  <si>
    <t>20:33:14</t>
  </si>
  <si>
    <t>11213312</t>
  </si>
  <si>
    <t>4:17:32</t>
  </si>
  <si>
    <t>4:54:22</t>
  </si>
  <si>
    <t>11213313</t>
  </si>
  <si>
    <t>4:19:15</t>
  </si>
  <si>
    <t>5:03:23</t>
  </si>
  <si>
    <t>11214351</t>
  </si>
  <si>
    <t>7:47:45</t>
  </si>
  <si>
    <t>8:03:08</t>
  </si>
  <si>
    <t>11214478</t>
  </si>
  <si>
    <t>8:08:52</t>
  </si>
  <si>
    <t>8:27:15</t>
  </si>
  <si>
    <t>11214674</t>
  </si>
  <si>
    <t>8:48:22</t>
  </si>
  <si>
    <t>9:06:05</t>
  </si>
  <si>
    <t>11215176</t>
  </si>
  <si>
    <t>10:48:33</t>
  </si>
  <si>
    <t>11:27:20</t>
  </si>
  <si>
    <t>11214713</t>
  </si>
  <si>
    <t>8:58:48</t>
  </si>
  <si>
    <t>9:24:41</t>
  </si>
  <si>
    <t>11214737</t>
  </si>
  <si>
    <t>9:00:28</t>
  </si>
  <si>
    <t>9:36:43</t>
  </si>
  <si>
    <t>11214961</t>
  </si>
  <si>
    <t>9:53:21</t>
  </si>
  <si>
    <t>10:20:15</t>
  </si>
  <si>
    <t>11215312</t>
  </si>
  <si>
    <t>11:46:09</t>
  </si>
  <si>
    <t>12:07:31</t>
  </si>
  <si>
    <t>11215364</t>
  </si>
  <si>
    <t>11:58:36</t>
  </si>
  <si>
    <t>12:27:25</t>
  </si>
  <si>
    <t>11215569</t>
  </si>
  <si>
    <t>13:56:46</t>
  </si>
  <si>
    <t>14:29:04</t>
  </si>
  <si>
    <t>11215579</t>
  </si>
  <si>
    <t>14:09:42</t>
  </si>
  <si>
    <t>14:48:15</t>
  </si>
  <si>
    <t>11215582</t>
  </si>
  <si>
    <t>14:23:07</t>
  </si>
  <si>
    <t>14:58:50</t>
  </si>
  <si>
    <t>11213537</t>
  </si>
  <si>
    <t>5:01:37</t>
  </si>
  <si>
    <t>5:49:09</t>
  </si>
  <si>
    <t>11214893</t>
  </si>
  <si>
    <t>9:37:56</t>
  </si>
  <si>
    <t>10:07:35</t>
  </si>
  <si>
    <t>11215570</t>
  </si>
  <si>
    <t>13:58:25</t>
  </si>
  <si>
    <t>14:44:27</t>
  </si>
  <si>
    <t>11215744</t>
  </si>
  <si>
    <t>18:21:25</t>
  </si>
  <si>
    <t>18:47:45</t>
  </si>
  <si>
    <t>11215820</t>
  </si>
  <si>
    <t>22:11:48</t>
  </si>
  <si>
    <t>22:33:29</t>
  </si>
  <si>
    <t>11213131</t>
  </si>
  <si>
    <t>4:00:29</t>
  </si>
  <si>
    <t>4:36:40</t>
  </si>
  <si>
    <t>11215183</t>
  </si>
  <si>
    <t>10:52:18</t>
  </si>
  <si>
    <t>11:36:06</t>
  </si>
  <si>
    <t>11215813</t>
  </si>
  <si>
    <t>21:55:50</t>
  </si>
  <si>
    <t>22:12:51</t>
  </si>
  <si>
    <t>11214547</t>
  </si>
  <si>
    <t>8:23:05</t>
  </si>
  <si>
    <t>8:40:53</t>
  </si>
  <si>
    <t>11215096</t>
  </si>
  <si>
    <t>10:26:04</t>
  </si>
  <si>
    <t>10:47:23</t>
  </si>
  <si>
    <t>11215442</t>
  </si>
  <si>
    <t>12:41:20</t>
  </si>
  <si>
    <t>13:01:05</t>
  </si>
  <si>
    <t>11215668</t>
  </si>
  <si>
    <t>15:32:43</t>
  </si>
  <si>
    <t>16:03:30</t>
  </si>
  <si>
    <t>11215673</t>
  </si>
  <si>
    <t>15:49:20</t>
  </si>
  <si>
    <t>16:18:59</t>
  </si>
  <si>
    <t>133767</t>
  </si>
  <si>
    <t>Carolina Wood Enterprises</t>
  </si>
  <si>
    <t>11213728</t>
  </si>
  <si>
    <t>5:44:39</t>
  </si>
  <si>
    <t>6:17:28</t>
  </si>
  <si>
    <t>11213867</t>
  </si>
  <si>
    <t>6:17:54</t>
  </si>
  <si>
    <t>6:44:58</t>
  </si>
  <si>
    <t>11213967</t>
  </si>
  <si>
    <t>6:36:32</t>
  </si>
  <si>
    <t>7:03:42</t>
  </si>
  <si>
    <t>11215193</t>
  </si>
  <si>
    <t>10:57:28</t>
  </si>
  <si>
    <t>12:03:53</t>
  </si>
  <si>
    <t>11215394</t>
  </si>
  <si>
    <t>12:21:19</t>
  </si>
  <si>
    <t>12:40:36</t>
  </si>
  <si>
    <t>11215612</t>
  </si>
  <si>
    <t>14:59:38</t>
  </si>
  <si>
    <t>15:33:46</t>
  </si>
  <si>
    <t>11215740</t>
  </si>
  <si>
    <t>18:08:22</t>
  </si>
  <si>
    <t>18:40:52</t>
  </si>
  <si>
    <t>11215745</t>
  </si>
  <si>
    <t>18:26:20</t>
  </si>
  <si>
    <t>19:15:55</t>
  </si>
  <si>
    <t>11215821</t>
  </si>
  <si>
    <t>22:17:30</t>
  </si>
  <si>
    <t>22:39:05</t>
  </si>
  <si>
    <t>11213136</t>
  </si>
  <si>
    <t>4:03:57</t>
  </si>
  <si>
    <t>4:26:16</t>
  </si>
  <si>
    <t>11214150</t>
  </si>
  <si>
    <t>7:13:11</t>
  </si>
  <si>
    <t>7:33:09</t>
  </si>
  <si>
    <t>134395</t>
  </si>
  <si>
    <t>L &amp; E Lumber Inc</t>
  </si>
  <si>
    <t>11215796</t>
  </si>
  <si>
    <t>20:57:28</t>
  </si>
  <si>
    <t>21:21:53</t>
  </si>
  <si>
    <t>140659</t>
  </si>
  <si>
    <t>C &amp; B Lumber Inc.</t>
  </si>
  <si>
    <t>11213579</t>
  </si>
  <si>
    <t>5:12:16</t>
  </si>
  <si>
    <t>5:54:38</t>
  </si>
  <si>
    <t>11215028</t>
  </si>
  <si>
    <t>10:08:48</t>
  </si>
  <si>
    <t>10:30:30</t>
  </si>
  <si>
    <t>11212166</t>
  </si>
  <si>
    <t>0:11:21</t>
  </si>
  <si>
    <t>11213048</t>
  </si>
  <si>
    <t>3:37:58</t>
  </si>
  <si>
    <t>3:55:17</t>
  </si>
  <si>
    <t>11213395</t>
  </si>
  <si>
    <t>4:36:05</t>
  </si>
  <si>
    <t>5:15:21</t>
  </si>
  <si>
    <t>11213421</t>
  </si>
  <si>
    <t>4:41:11</t>
  </si>
  <si>
    <t>5:34:08</t>
  </si>
  <si>
    <t>11215779</t>
  </si>
  <si>
    <t>20:37:04</t>
  </si>
  <si>
    <t>20:56:16</t>
  </si>
  <si>
    <t>121427</t>
  </si>
  <si>
    <t>High Country Lumber and Mulch LLC</t>
  </si>
  <si>
    <t>11215195</t>
  </si>
  <si>
    <t>10:59:35</t>
  </si>
  <si>
    <t>11:33:01</t>
  </si>
  <si>
    <t>11214648</t>
  </si>
  <si>
    <t>8:42:28</t>
  </si>
  <si>
    <t>9:34:24</t>
  </si>
  <si>
    <t>11215237</t>
  </si>
  <si>
    <t>11:13:30</t>
  </si>
  <si>
    <t>12:05:35</t>
  </si>
  <si>
    <t>133775</t>
  </si>
  <si>
    <t>High Rock Forest Products</t>
  </si>
  <si>
    <t>11215031</t>
  </si>
  <si>
    <t>10:10:35</t>
  </si>
  <si>
    <t>11:08:01</t>
  </si>
  <si>
    <t>133776</t>
  </si>
  <si>
    <t>Hull Brothers Lumber Co.</t>
  </si>
  <si>
    <t>11215382</t>
  </si>
  <si>
    <t>Poplar</t>
  </si>
  <si>
    <t>12:05:44</t>
  </si>
  <si>
    <t>12:29:31</t>
  </si>
  <si>
    <t>11214710</t>
  </si>
  <si>
    <t>8:56:49</t>
  </si>
  <si>
    <t>9:59:12</t>
  </si>
  <si>
    <t>11215443</t>
  </si>
  <si>
    <t>12:42:45</t>
  </si>
  <si>
    <t>13:11:43</t>
  </si>
  <si>
    <t>11215567</t>
  </si>
  <si>
    <t>13:54:46</t>
  </si>
  <si>
    <t>14:17:16</t>
  </si>
  <si>
    <t>1545607</t>
  </si>
  <si>
    <t>Pre-Consumer RC Solid Wood Chips</t>
  </si>
  <si>
    <t>137602</t>
  </si>
  <si>
    <t>Clayton Homes</t>
  </si>
  <si>
    <t>Recycling</t>
  </si>
  <si>
    <t>11213631</t>
  </si>
  <si>
    <t>5:22:56</t>
  </si>
  <si>
    <t>5:45:22</t>
  </si>
  <si>
    <t>LZ - Culp - Jones Tract</t>
  </si>
  <si>
    <t>11215626</t>
  </si>
  <si>
    <t>15:05:57</t>
  </si>
  <si>
    <t>15:40:05</t>
  </si>
  <si>
    <t>11215667</t>
  </si>
  <si>
    <t>15:28:45</t>
  </si>
  <si>
    <t>15:54:38</t>
  </si>
  <si>
    <t>133808</t>
  </si>
  <si>
    <t>Bowling Logging and Chipping Inc.</t>
  </si>
  <si>
    <t>LZ Bowling-Stoneville Tract</t>
  </si>
  <si>
    <t>11215861</t>
  </si>
  <si>
    <t>23:03:50</t>
  </si>
  <si>
    <t>23:29:23</t>
  </si>
  <si>
    <t>11215863</t>
  </si>
  <si>
    <t>23:06:42</t>
  </si>
  <si>
    <t>23:44:30</t>
  </si>
  <si>
    <t>11213053</t>
  </si>
  <si>
    <t>3:40:07</t>
  </si>
  <si>
    <t>4:07:17</t>
  </si>
  <si>
    <t>11214804</t>
  </si>
  <si>
    <t>9:17:08</t>
  </si>
  <si>
    <t>9:44:41</t>
  </si>
  <si>
    <t>136545</t>
  </si>
  <si>
    <t>Brinegar Enterprises</t>
  </si>
  <si>
    <t>LZ- Brinegar-Patrick</t>
  </si>
  <si>
    <t>11213675</t>
  </si>
  <si>
    <t>5:31:47</t>
  </si>
  <si>
    <t>6:07:23</t>
  </si>
  <si>
    <t>11213836</t>
  </si>
  <si>
    <t>6:09:16</t>
  </si>
  <si>
    <t>6:31:27</t>
  </si>
  <si>
    <t>11215359</t>
  </si>
  <si>
    <t>11:52:33</t>
  </si>
  <si>
    <t>12:19:50</t>
  </si>
  <si>
    <t>147035</t>
  </si>
  <si>
    <t>Ken Horton Logging, Inc</t>
  </si>
  <si>
    <t>LZ-KenHorton-Carroll</t>
  </si>
  <si>
    <t>11215610</t>
  </si>
  <si>
    <t>14:57:55</t>
  </si>
  <si>
    <t>15:22:43</t>
  </si>
  <si>
    <t>148621</t>
  </si>
  <si>
    <t>Keck Logging and Chipping Inc</t>
  </si>
  <si>
    <t>LZ-Keck-Caswell</t>
  </si>
  <si>
    <t>11215133</t>
  </si>
  <si>
    <t>10:40:51</t>
  </si>
  <si>
    <t>11:10:32</t>
  </si>
  <si>
    <t>11214217</t>
  </si>
  <si>
    <t>7:19:30</t>
  </si>
  <si>
    <t>7:48:16</t>
  </si>
  <si>
    <t>11215162</t>
  </si>
  <si>
    <t>10:47:07</t>
  </si>
  <si>
    <t>11:21:09</t>
  </si>
  <si>
    <t>11215659</t>
  </si>
  <si>
    <t>15:18:05</t>
  </si>
  <si>
    <t>15:57:03</t>
  </si>
  <si>
    <t>11214830</t>
  </si>
  <si>
    <t>9:18:49</t>
  </si>
  <si>
    <t>10:57:03</t>
  </si>
  <si>
    <t>11215048</t>
  </si>
  <si>
    <t>10:16:31</t>
  </si>
  <si>
    <t>11:25:04</t>
  </si>
  <si>
    <t>11214635</t>
  </si>
  <si>
    <t>8:40:56</t>
  </si>
  <si>
    <t>9:22:37</t>
  </si>
  <si>
    <t>11215657</t>
  </si>
  <si>
    <t>15:16:33</t>
  </si>
  <si>
    <t>15:41:41</t>
  </si>
  <si>
    <t>11219001</t>
  </si>
  <si>
    <t>06.04.2022</t>
  </si>
  <si>
    <t>13:25:49</t>
  </si>
  <si>
    <t>14:00:58</t>
  </si>
  <si>
    <t>11219354</t>
  </si>
  <si>
    <t>10:00:31</t>
  </si>
  <si>
    <t>10:39:51</t>
  </si>
  <si>
    <t>11219860</t>
  </si>
  <si>
    <t>12:56:07</t>
  </si>
  <si>
    <t>13:22:32</t>
  </si>
  <si>
    <t>11220039</t>
  </si>
  <si>
    <t>15:28:27</t>
  </si>
  <si>
    <t>16:05:45</t>
  </si>
  <si>
    <t>11217554</t>
  </si>
  <si>
    <t>4:04:05</t>
  </si>
  <si>
    <t>4:25:44</t>
  </si>
  <si>
    <t>11218833</t>
  </si>
  <si>
    <t>8:14:43</t>
  </si>
  <si>
    <t>8:45:56</t>
  </si>
  <si>
    <t>11219734</t>
  </si>
  <si>
    <t>11:54:10</t>
  </si>
  <si>
    <t>12:47:15</t>
  </si>
  <si>
    <t>11216108</t>
  </si>
  <si>
    <t>0:37:46</t>
  </si>
  <si>
    <t>11220362</t>
  </si>
  <si>
    <t>23:25:26</t>
  </si>
  <si>
    <t>23:53:37</t>
  </si>
  <si>
    <t>131973</t>
  </si>
  <si>
    <t>Shaver Wood Products LLC</t>
  </si>
  <si>
    <t>11219667</t>
  </si>
  <si>
    <t>11:24:55</t>
  </si>
  <si>
    <t>11:55:23</t>
  </si>
  <si>
    <t>11219918</t>
  </si>
  <si>
    <t>13:53:11</t>
  </si>
  <si>
    <t>14:22:46</t>
  </si>
  <si>
    <t>11218552</t>
  </si>
  <si>
    <t>7:17:27</t>
  </si>
  <si>
    <t>7:41:58</t>
  </si>
  <si>
    <t>11220069</t>
  </si>
  <si>
    <t>16:05:17</t>
  </si>
  <si>
    <t>16:32:50</t>
  </si>
  <si>
    <t>11215970</t>
  </si>
  <si>
    <t>0:05:12</t>
  </si>
  <si>
    <t>11218827</t>
  </si>
  <si>
    <t>8:13:07</t>
  </si>
  <si>
    <t>8:34:57</t>
  </si>
  <si>
    <t>11219723</t>
  </si>
  <si>
    <t>11:45:10</t>
  </si>
  <si>
    <t>12:33:11</t>
  </si>
  <si>
    <t>11220279</t>
  </si>
  <si>
    <t>22:14:49</t>
  </si>
  <si>
    <t>22:38:33</t>
  </si>
  <si>
    <t>11219009</t>
  </si>
  <si>
    <t>8:45:06</t>
  </si>
  <si>
    <t>9:18:24</t>
  </si>
  <si>
    <t>11220234</t>
  </si>
  <si>
    <t>21:01:39</t>
  </si>
  <si>
    <t>21:26:04</t>
  </si>
  <si>
    <t>11219081</t>
  </si>
  <si>
    <t>9:05:25</t>
  </si>
  <si>
    <t>9:34:13</t>
  </si>
  <si>
    <t>11219917</t>
  </si>
  <si>
    <t>13:49:34</t>
  </si>
  <si>
    <t>14:18:51</t>
  </si>
  <si>
    <t>LZ Troy Lumber Co S</t>
  </si>
  <si>
    <t>11218878</t>
  </si>
  <si>
    <t>8:22:03</t>
  </si>
  <si>
    <t>8:59:33</t>
  </si>
  <si>
    <t>11219702</t>
  </si>
  <si>
    <t>11:36:50</t>
  </si>
  <si>
    <t>12:27:37</t>
  </si>
  <si>
    <t>11219435</t>
  </si>
  <si>
    <t>10:14:03</t>
  </si>
  <si>
    <t>10:55:40</t>
  </si>
  <si>
    <t>11217451</t>
  </si>
  <si>
    <t>3:45:19</t>
  </si>
  <si>
    <t>4:02:12</t>
  </si>
  <si>
    <t>11217535</t>
  </si>
  <si>
    <t>4:01:11</t>
  </si>
  <si>
    <t>4:19:33</t>
  </si>
  <si>
    <t>11218214</t>
  </si>
  <si>
    <t>6:17:52</t>
  </si>
  <si>
    <t>6:38:56</t>
  </si>
  <si>
    <t>11219529</t>
  </si>
  <si>
    <t>10:49:43</t>
  </si>
  <si>
    <t>11:09:12</t>
  </si>
  <si>
    <t>11220105</t>
  </si>
  <si>
    <t>17:17:35</t>
  </si>
  <si>
    <t>17:34:49</t>
  </si>
  <si>
    <t>11220232</t>
  </si>
  <si>
    <t>20:55:46</t>
  </si>
  <si>
    <t>21:13:49</t>
  </si>
  <si>
    <t>11218932</t>
  </si>
  <si>
    <t>8:31:18</t>
  </si>
  <si>
    <t>9:23:24</t>
  </si>
  <si>
    <t>11219816</t>
  </si>
  <si>
    <t>12:29:09</t>
  </si>
  <si>
    <t>13:05:58</t>
  </si>
  <si>
    <t>11220071</t>
  </si>
  <si>
    <t>16:19:33</t>
  </si>
  <si>
    <t>16:45:55</t>
  </si>
  <si>
    <t>11220200</t>
  </si>
  <si>
    <t>19:34:21</t>
  </si>
  <si>
    <t>19:50:21</t>
  </si>
  <si>
    <t>11220037</t>
  </si>
  <si>
    <t>15:09:58</t>
  </si>
  <si>
    <t>15:53:22</t>
  </si>
  <si>
    <t>11220243</t>
  </si>
  <si>
    <t>21:16:20</t>
  </si>
  <si>
    <t>21:41:26</t>
  </si>
  <si>
    <t>141455</t>
  </si>
  <si>
    <t>LD Carter and Sons Trucking LLC</t>
  </si>
  <si>
    <t>11220104</t>
  </si>
  <si>
    <t>16:56:44</t>
  </si>
  <si>
    <t>17:26:33</t>
  </si>
  <si>
    <t>11217559</t>
  </si>
  <si>
    <t>4:06:15</t>
  </si>
  <si>
    <t>4:29:37</t>
  </si>
  <si>
    <t>11217610</t>
  </si>
  <si>
    <t>4:20:54</t>
  </si>
  <si>
    <t>4:48:17</t>
  </si>
  <si>
    <t>11217889</t>
  </si>
  <si>
    <t>5:12:35</t>
  </si>
  <si>
    <t>5:54:51</t>
  </si>
  <si>
    <t>11217992</t>
  </si>
  <si>
    <t>5:29:40</t>
  </si>
  <si>
    <t>6:25:20</t>
  </si>
  <si>
    <t>11218645</t>
  </si>
  <si>
    <t>7:37:57</t>
  </si>
  <si>
    <t>7:57:11</t>
  </si>
  <si>
    <t>11218888</t>
  </si>
  <si>
    <t>8:25:25</t>
  </si>
  <si>
    <t>9:01:49</t>
  </si>
  <si>
    <t>11218946</t>
  </si>
  <si>
    <t>8:36:10</t>
  </si>
  <si>
    <t>9:20:14</t>
  </si>
  <si>
    <t>11219074</t>
  </si>
  <si>
    <t>9:03:03</t>
  </si>
  <si>
    <t>9:30:44</t>
  </si>
  <si>
    <t>11219784</t>
  </si>
  <si>
    <t>12:16:46</t>
  </si>
  <si>
    <t>12:42:23</t>
  </si>
  <si>
    <t>11220040</t>
  </si>
  <si>
    <t>15:30:43</t>
  </si>
  <si>
    <t>15:50:58</t>
  </si>
  <si>
    <t>11220107</t>
  </si>
  <si>
    <t>17:40:44</t>
  </si>
  <si>
    <t>18:01:12</t>
  </si>
  <si>
    <t>11218555</t>
  </si>
  <si>
    <t>7:19:07</t>
  </si>
  <si>
    <t>7:43:45</t>
  </si>
  <si>
    <t>11219039</t>
  </si>
  <si>
    <t>8:54:01</t>
  </si>
  <si>
    <t>9:24:49</t>
  </si>
  <si>
    <t>11219277</t>
  </si>
  <si>
    <t>9:44:01</t>
  </si>
  <si>
    <t>10:10:56</t>
  </si>
  <si>
    <t>11219726</t>
  </si>
  <si>
    <t>11:48:25</t>
  </si>
  <si>
    <t>12:29:44</t>
  </si>
  <si>
    <t>11219785</t>
  </si>
  <si>
    <t>12:19:14</t>
  </si>
  <si>
    <t>12:44:38</t>
  </si>
  <si>
    <t>11220036</t>
  </si>
  <si>
    <t>15:06:36</t>
  </si>
  <si>
    <t>15:33:28</t>
  </si>
  <si>
    <t>11220063</t>
  </si>
  <si>
    <t>15:46:43</t>
  </si>
  <si>
    <t>16:07:13</t>
  </si>
  <si>
    <t>11220159</t>
  </si>
  <si>
    <t>18:10:09</t>
  </si>
  <si>
    <t>18:29:46</t>
  </si>
  <si>
    <t>11220210</t>
  </si>
  <si>
    <t>20:34:50</t>
  </si>
  <si>
    <t>20:53:10</t>
  </si>
  <si>
    <t>11217666</t>
  </si>
  <si>
    <t>4:27:25</t>
  </si>
  <si>
    <t>4:57:28</t>
  </si>
  <si>
    <t>11218457</t>
  </si>
  <si>
    <t>6:58:21</t>
  </si>
  <si>
    <t>7:20:29</t>
  </si>
  <si>
    <t>11218705</t>
  </si>
  <si>
    <t>7:47:41</t>
  </si>
  <si>
    <t>8:06:28</t>
  </si>
  <si>
    <t>11218780</t>
  </si>
  <si>
    <t>8:04:14</t>
  </si>
  <si>
    <t>8:20:25</t>
  </si>
  <si>
    <t>11219318</t>
  </si>
  <si>
    <t>9:51:20</t>
  </si>
  <si>
    <t>10:32:49</t>
  </si>
  <si>
    <t>11219862</t>
  </si>
  <si>
    <t>12:57:51</t>
  </si>
  <si>
    <t>13:43:30</t>
  </si>
  <si>
    <t>11219973</t>
  </si>
  <si>
    <t>14:07:59</t>
  </si>
  <si>
    <t>14:29:24</t>
  </si>
  <si>
    <t>11219977</t>
  </si>
  <si>
    <t>14:37:54</t>
  </si>
  <si>
    <t>15:14:23</t>
  </si>
  <si>
    <t>11219641</t>
  </si>
  <si>
    <t>11:14:39</t>
  </si>
  <si>
    <t>12:01:51</t>
  </si>
  <si>
    <t>11219974</t>
  </si>
  <si>
    <t>14:12:42</t>
  </si>
  <si>
    <t>14:49:31</t>
  </si>
  <si>
    <t>11219000</t>
  </si>
  <si>
    <t>13:23:30</t>
  </si>
  <si>
    <t>14:05:18</t>
  </si>
  <si>
    <t>11219249</t>
  </si>
  <si>
    <t>10:16:21</t>
  </si>
  <si>
    <t>11219373</t>
  </si>
  <si>
    <t>10:04:21</t>
  </si>
  <si>
    <t>10:45:36</t>
  </si>
  <si>
    <t>11219517</t>
  </si>
  <si>
    <t>10:44:44</t>
  </si>
  <si>
    <t>11:03:08</t>
  </si>
  <si>
    <t>11219791</t>
  </si>
  <si>
    <t>12:22:03</t>
  </si>
  <si>
    <t>13:02:48</t>
  </si>
  <si>
    <t>11219920</t>
  </si>
  <si>
    <t>14:02:49</t>
  </si>
  <si>
    <t>14:20:58</t>
  </si>
  <si>
    <t>11217973</t>
  </si>
  <si>
    <t>5:26:02</t>
  </si>
  <si>
    <t>6:16:49</t>
  </si>
  <si>
    <t>11219689</t>
  </si>
  <si>
    <t>11:35:39</t>
  </si>
  <si>
    <t>12:31:22</t>
  </si>
  <si>
    <t>11219344</t>
  </si>
  <si>
    <t>9:55:19</t>
  </si>
  <si>
    <t>10:31:01</t>
  </si>
  <si>
    <t>11219975</t>
  </si>
  <si>
    <t>14:27:27</t>
  </si>
  <si>
    <t>14:58:41</t>
  </si>
  <si>
    <t>11217603</t>
  </si>
  <si>
    <t>4:13:43</t>
  </si>
  <si>
    <t>4:38:12</t>
  </si>
  <si>
    <t>11216477</t>
  </si>
  <si>
    <t>1:59:17</t>
  </si>
  <si>
    <t>2:16:29</t>
  </si>
  <si>
    <t>11218801</t>
  </si>
  <si>
    <t>8:09:39</t>
  </si>
  <si>
    <t>8:36:49</t>
  </si>
  <si>
    <t>11219480</t>
  </si>
  <si>
    <t>10:30:21</t>
  </si>
  <si>
    <t>10:47:55</t>
  </si>
  <si>
    <t>11219820</t>
  </si>
  <si>
    <t>12:30:39</t>
  </si>
  <si>
    <t>13:24:15</t>
  </si>
  <si>
    <t>11220041</t>
  </si>
  <si>
    <t>15:32:54</t>
  </si>
  <si>
    <t>16:00:15</t>
  </si>
  <si>
    <t>11220233</t>
  </si>
  <si>
    <t>20:57:46</t>
  </si>
  <si>
    <t>21:23:39</t>
  </si>
  <si>
    <t>11217430</t>
  </si>
  <si>
    <t>3:41:12</t>
  </si>
  <si>
    <t>3:59:47</t>
  </si>
  <si>
    <t>11218230</t>
  </si>
  <si>
    <t>6:22:06</t>
  </si>
  <si>
    <t>6:50:38</t>
  </si>
  <si>
    <t>11219309</t>
  </si>
  <si>
    <t>9:49:20</t>
  </si>
  <si>
    <t>10:26:20</t>
  </si>
  <si>
    <t>11218252</t>
  </si>
  <si>
    <t>6:24:24</t>
  </si>
  <si>
    <t>7:00:37</t>
  </si>
  <si>
    <t>11219804</t>
  </si>
  <si>
    <t>12:23:55</t>
  </si>
  <si>
    <t>13:07:32</t>
  </si>
  <si>
    <t>11219976</t>
  </si>
  <si>
    <t>14:30:36</t>
  </si>
  <si>
    <t>15:04:51</t>
  </si>
  <si>
    <t>11220065</t>
  </si>
  <si>
    <t>15:51:24</t>
  </si>
  <si>
    <t>16:11:24</t>
  </si>
  <si>
    <t>11220178</t>
  </si>
  <si>
    <t>18:49:23</t>
  </si>
  <si>
    <t>19:09:25</t>
  </si>
  <si>
    <t>11220203</t>
  </si>
  <si>
    <t>19:37:27</t>
  </si>
  <si>
    <t>20:12:39</t>
  </si>
  <si>
    <t>133809</t>
  </si>
  <si>
    <t>Watts Bumgarner &amp; Brown Inc.</t>
  </si>
  <si>
    <t>11218220</t>
  </si>
  <si>
    <t>6:19:46</t>
  </si>
  <si>
    <t>6:40:50</t>
  </si>
  <si>
    <t>11220179</t>
  </si>
  <si>
    <t>19:17:55</t>
  </si>
  <si>
    <t>19:42:09</t>
  </si>
  <si>
    <t>11217748</t>
  </si>
  <si>
    <t>4:45:11</t>
  </si>
  <si>
    <t>5:20:52</t>
  </si>
  <si>
    <t>11216121</t>
  </si>
  <si>
    <t>0:44:57</t>
  </si>
  <si>
    <t>1:05:33</t>
  </si>
  <si>
    <t>11217509</t>
  </si>
  <si>
    <t>3:59:15</t>
  </si>
  <si>
    <t>4:16:27</t>
  </si>
  <si>
    <t>11217729</t>
  </si>
  <si>
    <t>4:39:31</t>
  </si>
  <si>
    <t>5:11:16</t>
  </si>
  <si>
    <t>11217805</t>
  </si>
  <si>
    <t>4:53:45</t>
  </si>
  <si>
    <t>5:33:16</t>
  </si>
  <si>
    <t>11217859</t>
  </si>
  <si>
    <t>5:09:33</t>
  </si>
  <si>
    <t>5:43:09</t>
  </si>
  <si>
    <t>11220240</t>
  </si>
  <si>
    <t>21:13:21</t>
  </si>
  <si>
    <t>21:47:04</t>
  </si>
  <si>
    <t>11218586</t>
  </si>
  <si>
    <t>7:26:37</t>
  </si>
  <si>
    <t>8:08:02</t>
  </si>
  <si>
    <t>11219687</t>
  </si>
  <si>
    <t>11:33:58</t>
  </si>
  <si>
    <t>12:04:49</t>
  </si>
  <si>
    <t>11219915</t>
  </si>
  <si>
    <t>13:48:15</t>
  </si>
  <si>
    <t>14:13:08</t>
  </si>
  <si>
    <t>11220244</t>
  </si>
  <si>
    <t>21:18:27</t>
  </si>
  <si>
    <t>21:52:43</t>
  </si>
  <si>
    <t>11218094</t>
  </si>
  <si>
    <t>5:47:02</t>
  </si>
  <si>
    <t>6:13:01</t>
  </si>
  <si>
    <t>11218582</t>
  </si>
  <si>
    <t>7:24:50</t>
  </si>
  <si>
    <t>7:55:09</t>
  </si>
  <si>
    <t>11219157</t>
  </si>
  <si>
    <t>9:19:20</t>
  </si>
  <si>
    <t>9:42:23</t>
  </si>
  <si>
    <t>11219912</t>
  </si>
  <si>
    <t>13:28:02</t>
  </si>
  <si>
    <t>14:02:47</t>
  </si>
  <si>
    <t>11220033</t>
  </si>
  <si>
    <t>15:01:32</t>
  </si>
  <si>
    <t>15:35:35</t>
  </si>
  <si>
    <t>11220064</t>
  </si>
  <si>
    <t>15:48:14</t>
  </si>
  <si>
    <t>16:19:42</t>
  </si>
  <si>
    <t>11218940</t>
  </si>
  <si>
    <t>8:34:37</t>
  </si>
  <si>
    <t>9:32:37</t>
  </si>
  <si>
    <t>11220340</t>
  </si>
  <si>
    <t>23:21:40</t>
  </si>
  <si>
    <t>23:42:01</t>
  </si>
  <si>
    <t>11219531</t>
  </si>
  <si>
    <t>10:51:25</t>
  </si>
  <si>
    <t>11:21:22</t>
  </si>
  <si>
    <t>11219607</t>
  </si>
  <si>
    <t>11:04:21</t>
  </si>
  <si>
    <t>11:37:20</t>
  </si>
  <si>
    <t>11219921</t>
  </si>
  <si>
    <t>14:04:21</t>
  </si>
  <si>
    <t>14:39:17</t>
  </si>
  <si>
    <t>11220032</t>
  </si>
  <si>
    <t>15:29:26</t>
  </si>
  <si>
    <t>11220108</t>
  </si>
  <si>
    <t>17:42:27</t>
  </si>
  <si>
    <t>18:08:23</t>
  </si>
  <si>
    <t>11220174</t>
  </si>
  <si>
    <t>18:45:44</t>
  </si>
  <si>
    <t>19:07:21</t>
  </si>
  <si>
    <t>134197</t>
  </si>
  <si>
    <t>Wilderness-Stuart, INC.</t>
  </si>
  <si>
    <t>11218405</t>
  </si>
  <si>
    <t>6:50:12</t>
  </si>
  <si>
    <t>7:09:18</t>
  </si>
  <si>
    <t>136546</t>
  </si>
  <si>
    <t>H&amp;M Wood Preserving Inc.</t>
  </si>
  <si>
    <t>11219615</t>
  </si>
  <si>
    <t>11:07:25</t>
  </si>
  <si>
    <t>11:42:44</t>
  </si>
  <si>
    <t>11219979</t>
  </si>
  <si>
    <t>14:49:02</t>
  </si>
  <si>
    <t>11220236</t>
  </si>
  <si>
    <t>21:07:13</t>
  </si>
  <si>
    <t>21:33:23</t>
  </si>
  <si>
    <t>11220196</t>
  </si>
  <si>
    <t>19:29:08</t>
  </si>
  <si>
    <t>19:53:40</t>
  </si>
  <si>
    <t>11220294</t>
  </si>
  <si>
    <t>22:40:26</t>
  </si>
  <si>
    <t>23:02:30</t>
  </si>
  <si>
    <t>11217951</t>
  </si>
  <si>
    <t>5:23:19</t>
  </si>
  <si>
    <t>6:04:48</t>
  </si>
  <si>
    <t>11219141</t>
  </si>
  <si>
    <t>9:17:21</t>
  </si>
  <si>
    <t>9:38:33</t>
  </si>
  <si>
    <t>11219669</t>
  </si>
  <si>
    <t>11:26:37</t>
  </si>
  <si>
    <t>12:13:46</t>
  </si>
  <si>
    <t>11219810</t>
  </si>
  <si>
    <t>12:26:23</t>
  </si>
  <si>
    <t>13:13:07</t>
  </si>
  <si>
    <t>141740</t>
  </si>
  <si>
    <t>Darrell Brian Garrett</t>
  </si>
  <si>
    <t>Garrett Logging - Rockingham</t>
  </si>
  <si>
    <t>11218883</t>
  </si>
  <si>
    <t>8:23:38</t>
  </si>
  <si>
    <t>8:53:08</t>
  </si>
  <si>
    <t>11218805</t>
  </si>
  <si>
    <t>8:10:33</t>
  </si>
  <si>
    <t>8:43:49</t>
  </si>
  <si>
    <t>148879</t>
  </si>
  <si>
    <t>Harris Logging LLC</t>
  </si>
  <si>
    <t>LZ Harris Logging - Davidson</t>
  </si>
  <si>
    <t>11219613</t>
  </si>
  <si>
    <t>11:05:45</t>
  </si>
  <si>
    <t>11:27:12</t>
  </si>
  <si>
    <t>11219195</t>
  </si>
  <si>
    <t>9:27:16</t>
  </si>
  <si>
    <t>9:51:06</t>
  </si>
  <si>
    <t>11219239</t>
  </si>
  <si>
    <t>9:36:55</t>
  </si>
  <si>
    <t>10:02:09</t>
  </si>
  <si>
    <t>11219854</t>
  </si>
  <si>
    <t>12:50:48</t>
  </si>
  <si>
    <t>13:36:42</t>
  </si>
  <si>
    <t>11220070</t>
  </si>
  <si>
    <t>16:16:45</t>
  </si>
  <si>
    <t>16:36:17</t>
  </si>
  <si>
    <t>11219972</t>
  </si>
  <si>
    <t>14:06:32</t>
  </si>
  <si>
    <t>14:51:23</t>
  </si>
  <si>
    <t>11220066</t>
  </si>
  <si>
    <t>15:53:00</t>
  </si>
  <si>
    <t>16:30:08</t>
  </si>
  <si>
    <t>11222887</t>
  </si>
  <si>
    <t>07.04.2022</t>
  </si>
  <si>
    <t>7:22:24</t>
  </si>
  <si>
    <t>7:47:13</t>
  </si>
  <si>
    <t>11222990</t>
  </si>
  <si>
    <t>7:41:21</t>
  </si>
  <si>
    <t>8:05:37</t>
  </si>
  <si>
    <t>11223421</t>
  </si>
  <si>
    <t>9:24:35</t>
  </si>
  <si>
    <t>9:51:59</t>
  </si>
  <si>
    <t>11223950</t>
  </si>
  <si>
    <t>11:46:12</t>
  </si>
  <si>
    <t>12:07:37</t>
  </si>
  <si>
    <t>11224238</t>
  </si>
  <si>
    <t>14:32:55</t>
  </si>
  <si>
    <t>15:12:45</t>
  </si>
  <si>
    <t>11224357</t>
  </si>
  <si>
    <t>16:58:10</t>
  </si>
  <si>
    <t>17:27:28</t>
  </si>
  <si>
    <t>11224447</t>
  </si>
  <si>
    <t>20:05:28</t>
  </si>
  <si>
    <t>20:27:25</t>
  </si>
  <si>
    <t>11223793</t>
  </si>
  <si>
    <t>10:58:26</t>
  </si>
  <si>
    <t>11:37:09</t>
  </si>
  <si>
    <t>11224082</t>
  </si>
  <si>
    <t>12:48:45</t>
  </si>
  <si>
    <t>13:16:10</t>
  </si>
  <si>
    <t>11224248</t>
  </si>
  <si>
    <t>14:46:09</t>
  </si>
  <si>
    <t>15:52:01</t>
  </si>
  <si>
    <t>11223416</t>
  </si>
  <si>
    <t>9:20:07</t>
  </si>
  <si>
    <t>9:44:59</t>
  </si>
  <si>
    <t>11224188</t>
  </si>
  <si>
    <t>14:01:52</t>
  </si>
  <si>
    <t>14:33:38</t>
  </si>
  <si>
    <t>11223803</t>
  </si>
  <si>
    <t>11:04:34</t>
  </si>
  <si>
    <t>11:49:20</t>
  </si>
  <si>
    <t>11224291</t>
  </si>
  <si>
    <t>15:33:50</t>
  </si>
  <si>
    <t>16:48:48</t>
  </si>
  <si>
    <t>134022</t>
  </si>
  <si>
    <t>R &amp; M Lumber</t>
  </si>
  <si>
    <t>11224138</t>
  </si>
  <si>
    <t>13:19:48</t>
  </si>
  <si>
    <t>13:49:06</t>
  </si>
  <si>
    <t>11223531</t>
  </si>
  <si>
    <t>9:50:30</t>
  </si>
  <si>
    <t>10:24:08</t>
  </si>
  <si>
    <t>145712</t>
  </si>
  <si>
    <t>Bumgarner Lumber Inc</t>
  </si>
  <si>
    <t>11223227</t>
  </si>
  <si>
    <t>8:38:46</t>
  </si>
  <si>
    <t>9:03:24</t>
  </si>
  <si>
    <t>11224023</t>
  </si>
  <si>
    <t>12:09:05</t>
  </si>
  <si>
    <t>12:31:53</t>
  </si>
  <si>
    <t>11224246</t>
  </si>
  <si>
    <t>14:40:11</t>
  </si>
  <si>
    <t>15:40:15</t>
  </si>
  <si>
    <t>11222390</t>
  </si>
  <si>
    <t>5:43:06</t>
  </si>
  <si>
    <t>6:11:06</t>
  </si>
  <si>
    <t>11224204</t>
  </si>
  <si>
    <t>14:08:12</t>
  </si>
  <si>
    <t>14:47:54</t>
  </si>
  <si>
    <t>11222353</t>
  </si>
  <si>
    <t>5:35:26</t>
  </si>
  <si>
    <t>6:01:02</t>
  </si>
  <si>
    <t>11224261</t>
  </si>
  <si>
    <t>15:13:38</t>
  </si>
  <si>
    <t>16:33:45</t>
  </si>
  <si>
    <t>11221887</t>
  </si>
  <si>
    <t>4:04:47</t>
  </si>
  <si>
    <t>4:22:33</t>
  </si>
  <si>
    <t>11223854</t>
  </si>
  <si>
    <t>11:18:53</t>
  </si>
  <si>
    <t>11:45:44</t>
  </si>
  <si>
    <t>11224141</t>
  </si>
  <si>
    <t>13:22:48</t>
  </si>
  <si>
    <t>14:02:51</t>
  </si>
  <si>
    <t>11222881</t>
  </si>
  <si>
    <t>7:20:39</t>
  </si>
  <si>
    <t>7:42:20</t>
  </si>
  <si>
    <t>11224168</t>
  </si>
  <si>
    <t>13:47:31</t>
  </si>
  <si>
    <t>14:14:32</t>
  </si>
  <si>
    <t>11222291</t>
  </si>
  <si>
    <t>5:22:02</t>
  </si>
  <si>
    <t>5:41:44</t>
  </si>
  <si>
    <t>11223623</t>
  </si>
  <si>
    <t>10:15:27</t>
  </si>
  <si>
    <t>10:38:51</t>
  </si>
  <si>
    <t>11222879</t>
  </si>
  <si>
    <t>7:19:00</t>
  </si>
  <si>
    <t>7:44:16</t>
  </si>
  <si>
    <t>11220678</t>
  </si>
  <si>
    <t>1:15:22</t>
  </si>
  <si>
    <t>1:43:46</t>
  </si>
  <si>
    <t>11223159</t>
  </si>
  <si>
    <t>8:24:14</t>
  </si>
  <si>
    <t>8:46:41</t>
  </si>
  <si>
    <t>11223951</t>
  </si>
  <si>
    <t>11:47:45</t>
  </si>
  <si>
    <t>12:18:04</t>
  </si>
  <si>
    <t>11224463</t>
  </si>
  <si>
    <t>20:48:34</t>
  </si>
  <si>
    <t>21:09:51</t>
  </si>
  <si>
    <t>11220491</t>
  </si>
  <si>
    <t>0:22:26</t>
  </si>
  <si>
    <t>11220988</t>
  </si>
  <si>
    <t>1:59:54</t>
  </si>
  <si>
    <t>2:22:25</t>
  </si>
  <si>
    <t>11222091</t>
  </si>
  <si>
    <t>4:42:28</t>
  </si>
  <si>
    <t>5:05:56</t>
  </si>
  <si>
    <t>11223073</t>
  </si>
  <si>
    <t>8:05:07</t>
  </si>
  <si>
    <t>8:32:47</t>
  </si>
  <si>
    <t>11223948</t>
  </si>
  <si>
    <t>11:43:29</t>
  </si>
  <si>
    <t>12:12:11</t>
  </si>
  <si>
    <t>11224527</t>
  </si>
  <si>
    <t>22:42:39</t>
  </si>
  <si>
    <t>23:05:11</t>
  </si>
  <si>
    <t>11222125</t>
  </si>
  <si>
    <t>4:48:08</t>
  </si>
  <si>
    <t>5:08:14</t>
  </si>
  <si>
    <t>11223346</t>
  </si>
  <si>
    <t>9:02:43</t>
  </si>
  <si>
    <t>9:23:45</t>
  </si>
  <si>
    <t>11223842</t>
  </si>
  <si>
    <t>11:10:06</t>
  </si>
  <si>
    <t>11:47:31</t>
  </si>
  <si>
    <t>11224156</t>
  </si>
  <si>
    <t>13:31:55</t>
  </si>
  <si>
    <t>13:55:40</t>
  </si>
  <si>
    <t>11222511</t>
  </si>
  <si>
    <t>6:08:05</t>
  </si>
  <si>
    <t>6:29:12</t>
  </si>
  <si>
    <t>11224364</t>
  </si>
  <si>
    <t>17:24:29</t>
  </si>
  <si>
    <t>17:48:31</t>
  </si>
  <si>
    <t>11224464</t>
  </si>
  <si>
    <t>21:05:11</t>
  </si>
  <si>
    <t>21:23:06</t>
  </si>
  <si>
    <t>11224225</t>
  </si>
  <si>
    <t>14:19:36</t>
  </si>
  <si>
    <t>15:01:29</t>
  </si>
  <si>
    <t>11224406</t>
  </si>
  <si>
    <t>18:48:09</t>
  </si>
  <si>
    <t>20:11:49</t>
  </si>
  <si>
    <t>11224134</t>
  </si>
  <si>
    <t>13:17:42</t>
  </si>
  <si>
    <t>13:35:39</t>
  </si>
  <si>
    <t>11224254</t>
  </si>
  <si>
    <t>15:05:03</t>
  </si>
  <si>
    <t>16:12:12</t>
  </si>
  <si>
    <t>11222641</t>
  </si>
  <si>
    <t>6:33:07</t>
  </si>
  <si>
    <t>6:56:22</t>
  </si>
  <si>
    <t>11222183</t>
  </si>
  <si>
    <t>4:58:36</t>
  </si>
  <si>
    <t>5:22:26</t>
  </si>
  <si>
    <t>11222304</t>
  </si>
  <si>
    <t>5:23:25</t>
  </si>
  <si>
    <t>5:56:35</t>
  </si>
  <si>
    <t>11222743</t>
  </si>
  <si>
    <t>6:46:04</t>
  </si>
  <si>
    <t>7:23:07</t>
  </si>
  <si>
    <t>11222025</t>
  </si>
  <si>
    <t>4:31:19</t>
  </si>
  <si>
    <t>4:52:36</t>
  </si>
  <si>
    <t>11222773</t>
  </si>
  <si>
    <t>6:53:55</t>
  </si>
  <si>
    <t>7:14:10</t>
  </si>
  <si>
    <t>11222865</t>
  </si>
  <si>
    <t>7:13:40</t>
  </si>
  <si>
    <t>7:40:34</t>
  </si>
  <si>
    <t>11223418</t>
  </si>
  <si>
    <t>9:21:34</t>
  </si>
  <si>
    <t>9:46:50</t>
  </si>
  <si>
    <t>11223513</t>
  </si>
  <si>
    <t>9:45:12</t>
  </si>
  <si>
    <t>10:11:25</t>
  </si>
  <si>
    <t>11223560</t>
  </si>
  <si>
    <t>9:59:08</t>
  </si>
  <si>
    <t>10:27:33</t>
  </si>
  <si>
    <t>11223706</t>
  </si>
  <si>
    <t>10:36:55</t>
  </si>
  <si>
    <t>10:57:57</t>
  </si>
  <si>
    <t>11223960</t>
  </si>
  <si>
    <t>11:57:04</t>
  </si>
  <si>
    <t>12:20:11</t>
  </si>
  <si>
    <t>11224080</t>
  </si>
  <si>
    <t>12:44:25</t>
  </si>
  <si>
    <t>13:02:07</t>
  </si>
  <si>
    <t>11224090</t>
  </si>
  <si>
    <t>12:54:59</t>
  </si>
  <si>
    <t>13:18:24</t>
  </si>
  <si>
    <t>11224152</t>
  </si>
  <si>
    <t>13:27:31</t>
  </si>
  <si>
    <t>13:52:40</t>
  </si>
  <si>
    <t>11224295</t>
  </si>
  <si>
    <t>15:44:40</t>
  </si>
  <si>
    <t>16:16:51</t>
  </si>
  <si>
    <t>11222767</t>
  </si>
  <si>
    <t>6:52:23</t>
  </si>
  <si>
    <t>7:12:20</t>
  </si>
  <si>
    <t>11223045</t>
  </si>
  <si>
    <t>8:03:25</t>
  </si>
  <si>
    <t>8:19:45</t>
  </si>
  <si>
    <t>11223197</t>
  </si>
  <si>
    <t>8:34:10</t>
  </si>
  <si>
    <t>8:53:10</t>
  </si>
  <si>
    <t>11223496</t>
  </si>
  <si>
    <t>9:42:33</t>
  </si>
  <si>
    <t>10:12:59</t>
  </si>
  <si>
    <t>11223618</t>
  </si>
  <si>
    <t>10:13:17</t>
  </si>
  <si>
    <t>10:52:16</t>
  </si>
  <si>
    <t>11223551</t>
  </si>
  <si>
    <t>9:56:11</t>
  </si>
  <si>
    <t>10:26:11</t>
  </si>
  <si>
    <t>11223555</t>
  </si>
  <si>
    <t>9:57:45</t>
  </si>
  <si>
    <t>10:29:34</t>
  </si>
  <si>
    <t>11223605</t>
  </si>
  <si>
    <t>10:08:43</t>
  </si>
  <si>
    <t>10:45:20</t>
  </si>
  <si>
    <t>11224034</t>
  </si>
  <si>
    <t>12:15:45</t>
  </si>
  <si>
    <t>12:42:38</t>
  </si>
  <si>
    <t>11224114</t>
  </si>
  <si>
    <t>13:00:39</t>
  </si>
  <si>
    <t>13:20:33</t>
  </si>
  <si>
    <t>11224118</t>
  </si>
  <si>
    <t>13:03:23</t>
  </si>
  <si>
    <t>13:32:04</t>
  </si>
  <si>
    <t>11224153</t>
  </si>
  <si>
    <t>13:30:01</t>
  </si>
  <si>
    <t>13:51:03</t>
  </si>
  <si>
    <t>11224241</t>
  </si>
  <si>
    <t>14:36:43</t>
  </si>
  <si>
    <t>14:57:17</t>
  </si>
  <si>
    <t>11223724</t>
  </si>
  <si>
    <t>10:39:49</t>
  </si>
  <si>
    <t>11:05:09</t>
  </si>
  <si>
    <t>11224253</t>
  </si>
  <si>
    <t>15:02:10</t>
  </si>
  <si>
    <t>15:24:23</t>
  </si>
  <si>
    <t>11221554</t>
  </si>
  <si>
    <t>2:57:21</t>
  </si>
  <si>
    <t>3:10:01</t>
  </si>
  <si>
    <t>11222146</t>
  </si>
  <si>
    <t>4:51:16</t>
  </si>
  <si>
    <t>5:12:10</t>
  </si>
  <si>
    <t>11223377</t>
  </si>
  <si>
    <t>9:12:10</t>
  </si>
  <si>
    <t>9:29:10</t>
  </si>
  <si>
    <t>11223394</t>
  </si>
  <si>
    <t>9:14:04</t>
  </si>
  <si>
    <t>9:43:08</t>
  </si>
  <si>
    <t>11223942</t>
  </si>
  <si>
    <t>11:37:10</t>
  </si>
  <si>
    <t>11:54:49</t>
  </si>
  <si>
    <t>11224234</t>
  </si>
  <si>
    <t>14:25:05</t>
  </si>
  <si>
    <t>14:50:43</t>
  </si>
  <si>
    <t>11222470</t>
  </si>
  <si>
    <t>5:59:50</t>
  </si>
  <si>
    <t>6:22:03</t>
  </si>
  <si>
    <t>11222617</t>
  </si>
  <si>
    <t>6:25:37</t>
  </si>
  <si>
    <t>6:44:37</t>
  </si>
  <si>
    <t>11222982</t>
  </si>
  <si>
    <t>7:39:27</t>
  </si>
  <si>
    <t>7:58:22</t>
  </si>
  <si>
    <t>11222286</t>
  </si>
  <si>
    <t>5:19:56</t>
  </si>
  <si>
    <t>5:47:13</t>
  </si>
  <si>
    <t>141702</t>
  </si>
  <si>
    <t>Godfrey Lumber Company, Inc</t>
  </si>
  <si>
    <t>11223151</t>
  </si>
  <si>
    <t>8:21:22</t>
  </si>
  <si>
    <t>8:44:33</t>
  </si>
  <si>
    <t>11221041</t>
  </si>
  <si>
    <t>2:08:25</t>
  </si>
  <si>
    <t>2:30:46</t>
  </si>
  <si>
    <t>11222635</t>
  </si>
  <si>
    <t>6:31:33</t>
  </si>
  <si>
    <t>6:54:33</t>
  </si>
  <si>
    <t>11224166</t>
  </si>
  <si>
    <t>13:41:28</t>
  </si>
  <si>
    <t>14:00:39</t>
  </si>
  <si>
    <t>11224446</t>
  </si>
  <si>
    <t>20:01:13</t>
  </si>
  <si>
    <t>20:29:39</t>
  </si>
  <si>
    <t>136514</t>
  </si>
  <si>
    <t>Atlantic Building Components</t>
  </si>
  <si>
    <t>11223492</t>
  </si>
  <si>
    <t>9:40:14</t>
  </si>
  <si>
    <t>10:07:02</t>
  </si>
  <si>
    <t>11224290</t>
  </si>
  <si>
    <t>15:31:29</t>
  </si>
  <si>
    <t>15:55:52</t>
  </si>
  <si>
    <t>11223760</t>
  </si>
  <si>
    <t>10:49:38</t>
  </si>
  <si>
    <t>11:19:38</t>
  </si>
  <si>
    <t>11222243</t>
  </si>
  <si>
    <t>5:09:52</t>
  </si>
  <si>
    <t>5:35:07</t>
  </si>
  <si>
    <t>11222360</t>
  </si>
  <si>
    <t>5:37:22</t>
  </si>
  <si>
    <t>6:08:45</t>
  </si>
  <si>
    <t>11222712</t>
  </si>
  <si>
    <t>6:41:58</t>
  </si>
  <si>
    <t>7:09:46</t>
  </si>
  <si>
    <t>11223725</t>
  </si>
  <si>
    <t>10:41:14</t>
  </si>
  <si>
    <t>11:16:53</t>
  </si>
  <si>
    <t>11224027</t>
  </si>
  <si>
    <t>12:33:37</t>
  </si>
  <si>
    <t>11223442</t>
  </si>
  <si>
    <t>9:26:01</t>
  </si>
  <si>
    <t>10:09:19</t>
  </si>
  <si>
    <t>11224239</t>
  </si>
  <si>
    <t>14:35:06</t>
  </si>
  <si>
    <t>15:26:06</t>
  </si>
  <si>
    <t>11224355</t>
  </si>
  <si>
    <t>16:56:21</t>
  </si>
  <si>
    <t>17:17:06</t>
  </si>
  <si>
    <t>11222799</t>
  </si>
  <si>
    <t>6:58:31</t>
  </si>
  <si>
    <t>7:16:20</t>
  </si>
  <si>
    <t>11223342</t>
  </si>
  <si>
    <t>9:00:49</t>
  </si>
  <si>
    <t>9:20:39</t>
  </si>
  <si>
    <t>11224091</t>
  </si>
  <si>
    <t>12:56:57</t>
  </si>
  <si>
    <t>13:22:18</t>
  </si>
  <si>
    <t>11224256</t>
  </si>
  <si>
    <t>15:08:33</t>
  </si>
  <si>
    <t>16:19:21</t>
  </si>
  <si>
    <t>24:18:27</t>
  </si>
  <si>
    <t>24:02:24</t>
  </si>
  <si>
    <t>24:27:26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</si>
  <si>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</si>
  <si>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</si>
  <si>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</si>
  <si>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</si>
  <si>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</si>
  <si>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</si>
  <si>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Time by Hour</t>
  </si>
  <si>
    <t>24:34:03</t>
  </si>
  <si>
    <t>24:55:08</t>
  </si>
  <si>
    <t>24:57:31</t>
  </si>
  <si>
    <t>24:42:17</t>
  </si>
  <si>
    <t>11226621</t>
  </si>
  <si>
    <t>08.04.2022</t>
  </si>
  <si>
    <t>7:17:58</t>
  </si>
  <si>
    <t>7:48:32</t>
  </si>
  <si>
    <t>11227539</t>
  </si>
  <si>
    <t>11:46:06</t>
  </si>
  <si>
    <t>12:21:32</t>
  </si>
  <si>
    <t>11227656</t>
  </si>
  <si>
    <t>13:23:44</t>
  </si>
  <si>
    <t>13:47:22</t>
  </si>
  <si>
    <t>11227016</t>
  </si>
  <si>
    <t>8:51:11</t>
  </si>
  <si>
    <t>9:19:04</t>
  </si>
  <si>
    <t>11226266</t>
  </si>
  <si>
    <t>5:52:26</t>
  </si>
  <si>
    <t>6:13:10</t>
  </si>
  <si>
    <t>11226561</t>
  </si>
  <si>
    <t>7:04:04</t>
  </si>
  <si>
    <t>7:24:12</t>
  </si>
  <si>
    <t>11226615</t>
  </si>
  <si>
    <t>7:16:18</t>
  </si>
  <si>
    <t>7:36:57</t>
  </si>
  <si>
    <t>11227536</t>
  </si>
  <si>
    <t>11:42:52</t>
  </si>
  <si>
    <t>12:07:50</t>
  </si>
  <si>
    <t>11227780</t>
  </si>
  <si>
    <t>15:36:09</t>
  </si>
  <si>
    <t>16:08:54</t>
  </si>
  <si>
    <t>11227849</t>
  </si>
  <si>
    <t>16:54:11</t>
  </si>
  <si>
    <t>17:30:31</t>
  </si>
  <si>
    <t>11226807</t>
  </si>
  <si>
    <t>7:52:08</t>
  </si>
  <si>
    <t>8:14:47</t>
  </si>
  <si>
    <t>11227280</t>
  </si>
  <si>
    <t>10:07:50</t>
  </si>
  <si>
    <t>10:30:28</t>
  </si>
  <si>
    <t>11226706</t>
  </si>
  <si>
    <t>7:31:43</t>
  </si>
  <si>
    <t>7:56:21</t>
  </si>
  <si>
    <t>11227663</t>
  </si>
  <si>
    <t>13:30:43</t>
  </si>
  <si>
    <t>13:51:21</t>
  </si>
  <si>
    <t>11226502</t>
  </si>
  <si>
    <t>6:42:23</t>
  </si>
  <si>
    <t>7:01:58</t>
  </si>
  <si>
    <t>11225959</t>
  </si>
  <si>
    <t>4:46:10</t>
  </si>
  <si>
    <t>5:09:35</t>
  </si>
  <si>
    <t>11226952</t>
  </si>
  <si>
    <t>8:28:29</t>
  </si>
  <si>
    <t>8:50:28</t>
  </si>
  <si>
    <t>11227359</t>
  </si>
  <si>
    <t>10:28:58</t>
  </si>
  <si>
    <t>10:50:30</t>
  </si>
  <si>
    <t>11227470</t>
  </si>
  <si>
    <t>11:24:50</t>
  </si>
  <si>
    <t>11:50:47</t>
  </si>
  <si>
    <t>11227667</t>
  </si>
  <si>
    <t>13:32:13</t>
  </si>
  <si>
    <t>14:02:42</t>
  </si>
  <si>
    <t>11227741</t>
  </si>
  <si>
    <t>14:36:29</t>
  </si>
  <si>
    <t>15:02:47</t>
  </si>
  <si>
    <t>11224828</t>
  </si>
  <si>
    <t>0:40:38</t>
  </si>
  <si>
    <t>1:02:20</t>
  </si>
  <si>
    <t>11225120</t>
  </si>
  <si>
    <t>1:58:44</t>
  </si>
  <si>
    <t>2:21:05</t>
  </si>
  <si>
    <t>11225739</t>
  </si>
  <si>
    <t>3:59:40</t>
  </si>
  <si>
    <t>4:27:01</t>
  </si>
  <si>
    <t>11226003</t>
  </si>
  <si>
    <t>4:49:50</t>
  </si>
  <si>
    <t>5:11:51</t>
  </si>
  <si>
    <t>11226741</t>
  </si>
  <si>
    <t>7:44:05</t>
  </si>
  <si>
    <t>8:09:07</t>
  </si>
  <si>
    <t>11227454</t>
  </si>
  <si>
    <t>11:11:41</t>
  </si>
  <si>
    <t>11:37:27</t>
  </si>
  <si>
    <t>11227355</t>
  </si>
  <si>
    <t>10:23:20</t>
  </si>
  <si>
    <t>10:47:59</t>
  </si>
  <si>
    <t>11226007</t>
  </si>
  <si>
    <t>4:51:38</t>
  </si>
  <si>
    <t>5:19:19</t>
  </si>
  <si>
    <t>11226963</t>
  </si>
  <si>
    <t>8:34:34</t>
  </si>
  <si>
    <t>9:06:06</t>
  </si>
  <si>
    <t>11227635</t>
  </si>
  <si>
    <t>13:03:25</t>
  </si>
  <si>
    <t>13:28:34</t>
  </si>
  <si>
    <t>11225770</t>
  </si>
  <si>
    <t>4:05:26</t>
  </si>
  <si>
    <t>4:23:37</t>
  </si>
  <si>
    <t>11227577</t>
  </si>
  <si>
    <t>12:11:07</t>
  </si>
  <si>
    <t>12:38:57</t>
  </si>
  <si>
    <t>11227772</t>
  </si>
  <si>
    <t>15:14:08</t>
  </si>
  <si>
    <t>15:45:14</t>
  </si>
  <si>
    <t>11227859</t>
  </si>
  <si>
    <t>17:16:37</t>
  </si>
  <si>
    <t>17:45:16</t>
  </si>
  <si>
    <t>11227925</t>
  </si>
  <si>
    <t>21:01:37</t>
  </si>
  <si>
    <t>21:19:48</t>
  </si>
  <si>
    <t>11227090</t>
  </si>
  <si>
    <t>9:12:37</t>
  </si>
  <si>
    <t>9:50:22</t>
  </si>
  <si>
    <t>11227600</t>
  </si>
  <si>
    <t>12:22:06</t>
  </si>
  <si>
    <t>13:04:30</t>
  </si>
  <si>
    <t>11226924</t>
  </si>
  <si>
    <t>8:25:08</t>
  </si>
  <si>
    <t>8:45:51</t>
  </si>
  <si>
    <t>11226929</t>
  </si>
  <si>
    <t>8:26:49</t>
  </si>
  <si>
    <t>8:53:56</t>
  </si>
  <si>
    <t>11227102</t>
  </si>
  <si>
    <t>9:14:31</t>
  </si>
  <si>
    <t>9:45:36</t>
  </si>
  <si>
    <t>11227377</t>
  </si>
  <si>
    <t>10:35:18</t>
  </si>
  <si>
    <t>11:18:38</t>
  </si>
  <si>
    <t>11226053</t>
  </si>
  <si>
    <t>5:04:09</t>
  </si>
  <si>
    <t>5:35:55</t>
  </si>
  <si>
    <t>11226060</t>
  </si>
  <si>
    <t>5:06:47</t>
  </si>
  <si>
    <t>5:44:17</t>
  </si>
  <si>
    <t>11226955</t>
  </si>
  <si>
    <t>8:30:52</t>
  </si>
  <si>
    <t>9:03:00</t>
  </si>
  <si>
    <t>11227067</t>
  </si>
  <si>
    <t>9:03:12</t>
  </si>
  <si>
    <t>9:30:04</t>
  </si>
  <si>
    <t>11227375</t>
  </si>
  <si>
    <t>10:33:54</t>
  </si>
  <si>
    <t>10:54:18</t>
  </si>
  <si>
    <t>11227756</t>
  </si>
  <si>
    <t>14:42:55</t>
  </si>
  <si>
    <t>15:05:01</t>
  </si>
  <si>
    <t>11227852</t>
  </si>
  <si>
    <t>17:04:47</t>
  </si>
  <si>
    <t>17:32:08</t>
  </si>
  <si>
    <t>11226821</t>
  </si>
  <si>
    <t>7:57:24</t>
  </si>
  <si>
    <t>8:23:59</t>
  </si>
  <si>
    <t>11224750</t>
  </si>
  <si>
    <t>0:22:16</t>
  </si>
  <si>
    <t>11225894</t>
  </si>
  <si>
    <t>4:28:24</t>
  </si>
  <si>
    <t>4:46:36</t>
  </si>
  <si>
    <t>11226024</t>
  </si>
  <si>
    <t>4:53:28</t>
  </si>
  <si>
    <t>5:21:20</t>
  </si>
  <si>
    <t>11227926</t>
  </si>
  <si>
    <t>21:17:37</t>
  </si>
  <si>
    <t>21:44:21</t>
  </si>
  <si>
    <t>11225954</t>
  </si>
  <si>
    <t>4:44:36</t>
  </si>
  <si>
    <t>5:03:46</t>
  </si>
  <si>
    <t>11226834</t>
  </si>
  <si>
    <t>7:59:16</t>
  </si>
  <si>
    <t>8:33:01</t>
  </si>
  <si>
    <t>11226372</t>
  </si>
  <si>
    <t>6:19:11</t>
  </si>
  <si>
    <t>6:46:53</t>
  </si>
  <si>
    <t>11227543</t>
  </si>
  <si>
    <t>11:48:46</t>
  </si>
  <si>
    <t>11227465</t>
  </si>
  <si>
    <t>11:19:58</t>
  </si>
  <si>
    <t>11:38:51</t>
  </si>
  <si>
    <t>11227598</t>
  </si>
  <si>
    <t>12:20:32</t>
  </si>
  <si>
    <t>12:51:51</t>
  </si>
  <si>
    <t>144275</t>
  </si>
  <si>
    <t>S.M.Smith &amp; Sons, Inc.</t>
  </si>
  <si>
    <t>LZ - SM Smith - Colonial Crossings</t>
  </si>
  <si>
    <t>11227559</t>
  </si>
  <si>
    <t>12:03:22</t>
  </si>
  <si>
    <t>12:32:25</t>
  </si>
  <si>
    <t>11227759</t>
  </si>
  <si>
    <t>15:05:17</t>
  </si>
  <si>
    <t>15:33:01</t>
  </si>
  <si>
    <t>11228061</t>
  </si>
  <si>
    <t>09.04.2022</t>
  </si>
  <si>
    <t>2:12:01</t>
  </si>
  <si>
    <t>2:35:40</t>
  </si>
  <si>
    <t>11228194</t>
  </si>
  <si>
    <t>5:04:57</t>
  </si>
  <si>
    <t>5:24:54</t>
  </si>
  <si>
    <t>11228295</t>
  </si>
  <si>
    <t>8:05:05</t>
  </si>
  <si>
    <t>8:27:31</t>
  </si>
  <si>
    <t>11228359</t>
  </si>
  <si>
    <t>11:03:41</t>
  </si>
  <si>
    <t>11:26:35</t>
  </si>
  <si>
    <t>11228388</t>
  </si>
  <si>
    <t>14:09:40</t>
  </si>
  <si>
    <t>14:28:46</t>
  </si>
  <si>
    <t>11228436</t>
  </si>
  <si>
    <t>17:13:39</t>
  </si>
  <si>
    <t>17:32:00</t>
  </si>
  <si>
    <t>11228455</t>
  </si>
  <si>
    <t>20:46:29</t>
  </si>
  <si>
    <t>21:04:26</t>
  </si>
  <si>
    <t>11228261</t>
  </si>
  <si>
    <t>7:03:45</t>
  </si>
  <si>
    <t>7:21:59</t>
  </si>
  <si>
    <t>11228308</t>
  </si>
  <si>
    <t>8:41:51</t>
  </si>
  <si>
    <t>9:02:32</t>
  </si>
  <si>
    <t>11228355</t>
  </si>
  <si>
    <t>10:48:34</t>
  </si>
  <si>
    <t>11:06:21</t>
  </si>
  <si>
    <t>11228385</t>
  </si>
  <si>
    <t>12:42:15</t>
  </si>
  <si>
    <t>13:06:18</t>
  </si>
  <si>
    <t>11228268</t>
  </si>
  <si>
    <t>7:46:21</t>
  </si>
  <si>
    <t>8:06:11</t>
  </si>
  <si>
    <t>11228264</t>
  </si>
  <si>
    <t>7:17:02</t>
  </si>
  <si>
    <t>7:38:04</t>
  </si>
  <si>
    <t>11228382</t>
  </si>
  <si>
    <t>11:21:57</t>
  </si>
  <si>
    <t>11:44:31</t>
  </si>
  <si>
    <t>11228080</t>
  </si>
  <si>
    <t>2:48:33</t>
  </si>
  <si>
    <t>3:23:49</t>
  </si>
  <si>
    <t>11228302</t>
  </si>
  <si>
    <t>8:23:09</t>
  </si>
  <si>
    <t>8:51:50</t>
  </si>
  <si>
    <t>11228534</t>
  </si>
  <si>
    <t>10.04.2022</t>
  </si>
  <si>
    <t>4:22:09</t>
  </si>
  <si>
    <t>4:47:02</t>
  </si>
  <si>
    <t>11228760</t>
  </si>
  <si>
    <t>20:31:10</t>
  </si>
  <si>
    <t>20:50:00</t>
  </si>
  <si>
    <t>11228540</t>
  </si>
  <si>
    <t>6:40:02</t>
  </si>
  <si>
    <t>7:01:04</t>
  </si>
  <si>
    <t>11228723</t>
  </si>
  <si>
    <t>17:06:45</t>
  </si>
  <si>
    <t>17:25:33</t>
  </si>
  <si>
    <t>11228577</t>
  </si>
  <si>
    <t>8:49:34</t>
  </si>
  <si>
    <t>9:10:56</t>
  </si>
  <si>
    <t>11228664</t>
  </si>
  <si>
    <t>11:16:28</t>
  </si>
  <si>
    <t>11:35:48</t>
  </si>
  <si>
    <t>11228800</t>
  </si>
  <si>
    <t>22:59:26</t>
  </si>
  <si>
    <t>23:15:39</t>
  </si>
  <si>
    <t>11228755</t>
  </si>
  <si>
    <t>19:55:52</t>
  </si>
  <si>
    <t>20:16:37</t>
  </si>
  <si>
    <t>11228922</t>
  </si>
  <si>
    <t>23:58:24</t>
  </si>
  <si>
    <t>Weighing in week</t>
  </si>
  <si>
    <t>14.2022</t>
  </si>
  <si>
    <t>24:44:04</t>
  </si>
  <si>
    <t>24:20:03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</si>
  <si>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</si>
  <si>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</si>
  <si>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</si>
  <si>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</si>
  <si>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</si>
  <si>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</si>
  <si>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</si>
  <si>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Tuesday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</si>
</sst>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9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C-43C2-933D-C2D9B638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C-43C2-933D-C2D9B638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Apr 8th,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B-42CE-92DA-1E7BC41D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8th, 2022'!$S$2:$S$25</c:f>
              <c:numCache>
                <c:formatCode>h:mm;@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B-42CE-92DA-1E7BC41D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6-4EF9-8A8E-75628F69D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6-4EF9-8A8E-75628F69D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Apr 9th,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E-43BB-8A43-2EC2C810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9th, 2022'!$S$2:$S$25</c:f>
              <c:numCache>
                <c:formatCode>h:mm;@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E-43BB-8A43-2EC2C810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Apr 10th,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9-43D5-9C51-924DA49E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10th, 2022'!$S$2:$S$25</c:f>
              <c:numCache>
                <c:formatCode>h:mm;@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9-43D5-9C51-924DA49E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1-4AA8-8475-3D837AA7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1-4AA8-8475-3D837AA7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C-4EFA-BE59-9315F1CC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C-4EFA-BE59-9315F1CC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14 Stats'!$S$2:$S$25</c:f>
              <c:numCache>
                <c:formatCode>h:mm;@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8-4C13-930C-D52D5B09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14 Stats'!$T$2:$T$25</c:f>
              <c:numCache>
                <c:formatCode>h:mm;@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8-4C13-930C-D52D5B09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BF-4A6F-9F83-E0B6E71802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F-4A6F-9F83-E0B6E7180249}"/>
              </c:ext>
            </c:extLst>
          </c:dPt>
          <c:cat>
            <c:strRef>
              <c:f>'Week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F-4A6F-9F83-E0B6E718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Apr 4th, 2022'!$R$2:$R$25</c:f>
              <c:numCache>
                <c:formatCode>h:mm;@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912-948C-46BD0A00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Apr 4th, 2022'!$S$2:$S$25</c:f>
              <c:numCache>
                <c:formatCode>h:mm;@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3-4912-948C-46BD0A00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9-4EBD-9145-AD5ABB8D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9-4EBD-9145-AD5ABB8D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Apr 5th, 2022'!$R$2:$R$25</c:f>
              <c:numCache>
                <c:formatCode>h:mm;@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6-4874-9416-0B1CCE3F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Apr 5th, 2022'!$S$2:$S$25</c:f>
              <c:numCache>
                <c:formatCode>h:mm;@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6-4874-9416-0B1CCE3F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B78-94EA-FBF2E092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6-4B78-94EA-FBF2E092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'Wed. Apr 6th, 2022'!$R$2:$R$25</c:f>
              <c:numCache>
                <c:formatCode>h:mm;@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0-4D81-8F0E-36404E68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'Wed. Apr 6th, 2022'!$S$2:$S$25</c:f>
              <c:numCache>
                <c:formatCode>h:mm;@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0-4D81-8F0E-36404E68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6-4FB2-8FC1-EBEB1877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6-4FB2-8FC1-EBEB1877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Apr 7th, 2022'!$R$2:$R$25</c:f>
              <c:numCache>
                <c:formatCode>h:mm;@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B-41DA-8E82-7FAFC9D6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Apr 7th, 2022'!$S$2:$S$25</c:f>
              <c:numCache>
                <c:formatCode>h:mm;@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B-41DA-8E82-7FAFC9D6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3-42B8-900F-0F34D1E2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3-42B8-900F-0F34D1E2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1076325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6</xdr:col>
      <xdr:colOff>857250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1028700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1314450</xdr:colOff>
      <xdr:row>0</xdr:row>
      <xdr:rowOff>0</xdr:rowOff>
    </xdr:from>
    <xdr:to>
      <xdr:col>6</xdr:col>
      <xdr:colOff>838200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0</xdr:rowOff>
    </xdr:from>
    <xdr:to>
      <xdr:col>8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1314450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0</xdr:row>
      <xdr:rowOff>0</xdr:rowOff>
    </xdr:from>
    <xdr:to>
      <xdr:col>7</xdr:col>
      <xdr:colOff>1209675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714375</xdr:colOff>
      <xdr:row>17</xdr:row>
      <xdr:rowOff>119062</xdr:rowOff>
    </xdr:from>
    <xdr:to>
      <xdr:col>21</xdr:col>
      <xdr:colOff>104775</xdr:colOff>
      <xdr:row>32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25"/>
  <sheetViews>
    <sheetView topLeftCell="E1" workbookViewId="0">
      <selection activeCell="O27" sqref="O27: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1559</v>
      </c>
      <c r="M1" t="s">
        <v>1556</v>
      </c>
      <c r="O1" t="s">
        <v>1557</v>
      </c>
      <c r="P1" t="s">
        <v>1558</v>
      </c>
      <c r="Q1" t="s">
        <v>1561</v>
      </c>
      <c r="R1" t="s">
        <v>1560</v>
      </c>
      <c r="S1" t="s">
        <v>1562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3.9166666666666665</v>
      </c>
      <c r="R2" s="18"/>
      <c r="S2" s="17">
        <f>AVERAGEIF($R$2:$R$25, "&lt;&gt; ")</f>
        <v>1.6814696777630814E-2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3.9166666666666665</v>
      </c>
      <c r="R3" s="18">
        <f t="shared" ref="R3:R25" si="1">AVERAGEIF(M:M,O3,L:L)</f>
        <v>1.1886574074074077E-2</v>
      </c>
      <c r="S3" s="17">
        <f t="shared" ref="S3:S25" si="2">AVERAGEIF($R$2:$R$25, "&lt;&gt; ")</f>
        <v>1.6814696777630814E-2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3.9166666666666665</v>
      </c>
      <c r="R4" s="18">
        <f t="shared" si="1"/>
        <v>1.6145833333333318E-2</v>
      </c>
      <c r="S4" s="17">
        <f t="shared" si="2"/>
        <v>1.6814696777630814E-2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2.1307870370370408E-2</v>
      </c>
      <c r="M5">
        <f t="shared" ref="M5:M66" si="4">HOUR(J5)</f>
        <v>12</v>
      </c>
      <c r="O5">
        <v>3</v>
      </c>
      <c r="P5">
        <f>COUNTIF(M:M,"3")</f>
        <v>4</v>
      </c>
      <c r="Q5">
        <f t="shared" si="0"/>
        <v>3.9166666666666665</v>
      </c>
      <c r="R5" s="18">
        <f t="shared" si="1"/>
        <v>1.2916666666666674E-2</v>
      </c>
      <c r="S5" s="17">
        <f t="shared" si="2"/>
        <v>1.6814696777630814E-2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1.8067129629629752E-2</v>
      </c>
      <c r="M6">
        <f t="shared" si="4"/>
        <v>14</v>
      </c>
      <c r="O6">
        <v>4</v>
      </c>
      <c r="P6">
        <f>COUNTIF(M:M,"4")</f>
        <v>7</v>
      </c>
      <c r="Q6">
        <f t="shared" si="0"/>
        <v>3.9166666666666665</v>
      </c>
      <c r="R6" s="18">
        <f t="shared" si="1"/>
        <v>1.7065145502645495E-2</v>
      </c>
      <c r="S6" s="17">
        <f t="shared" si="2"/>
        <v>1.6814696777630814E-2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7">
        <f t="shared" si="3"/>
        <v>1.7812499999999953E-2</v>
      </c>
      <c r="M7">
        <f t="shared" si="4"/>
        <v>7</v>
      </c>
      <c r="O7">
        <v>5</v>
      </c>
      <c r="P7">
        <f>COUNTIF(M:M,"5")</f>
        <v>4</v>
      </c>
      <c r="Q7">
        <f t="shared" si="0"/>
        <v>3.9166666666666665</v>
      </c>
      <c r="R7" s="18">
        <f t="shared" si="1"/>
        <v>1.3289930555555579E-2</v>
      </c>
      <c r="S7" s="17">
        <f t="shared" si="2"/>
        <v>1.6814696777630814E-2</v>
      </c>
    </row>
    <row r="8" spans="1:19" x14ac:dyDescent="0.25">
      <c r="A8" s="11"/>
      <c r="B8" s="12"/>
      <c r="C8" s="9" t="s">
        <v>29</v>
      </c>
      <c r="D8" s="9" t="s">
        <v>30</v>
      </c>
      <c r="E8" s="9" t="s">
        <v>30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9</v>
      </c>
      <c r="Q8">
        <f t="shared" si="0"/>
        <v>3.9166666666666665</v>
      </c>
      <c r="R8" s="18">
        <f t="shared" si="1"/>
        <v>1.698945473251029E-2</v>
      </c>
      <c r="S8" s="17">
        <f t="shared" si="2"/>
        <v>1.6814696777630814E-2</v>
      </c>
    </row>
    <row r="9" spans="1:19" x14ac:dyDescent="0.25">
      <c r="A9" s="11"/>
      <c r="B9" s="12"/>
      <c r="C9" s="12"/>
      <c r="D9" s="12"/>
      <c r="E9" s="12"/>
      <c r="F9" s="12"/>
      <c r="G9" s="9" t="s">
        <v>31</v>
      </c>
      <c r="H9" s="9" t="s">
        <v>17</v>
      </c>
      <c r="I9" s="3" t="s">
        <v>18</v>
      </c>
      <c r="J9" s="13" t="s">
        <v>32</v>
      </c>
      <c r="K9" s="14" t="s">
        <v>33</v>
      </c>
      <c r="L9" s="17">
        <f t="shared" si="3"/>
        <v>2.2175925925925932E-2</v>
      </c>
      <c r="M9">
        <f t="shared" si="4"/>
        <v>9</v>
      </c>
      <c r="O9">
        <v>7</v>
      </c>
      <c r="P9">
        <f>COUNTIF(M:M,"7")</f>
        <v>4</v>
      </c>
      <c r="Q9">
        <f t="shared" si="0"/>
        <v>3.9166666666666665</v>
      </c>
      <c r="R9" s="18">
        <f t="shared" si="1"/>
        <v>1.5969328703703684E-2</v>
      </c>
      <c r="S9" s="17">
        <f t="shared" si="2"/>
        <v>1.6814696777630814E-2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34</v>
      </c>
      <c r="H10" s="9" t="s">
        <v>17</v>
      </c>
      <c r="I10" s="3" t="s">
        <v>18</v>
      </c>
      <c r="J10" s="13" t="s">
        <v>35</v>
      </c>
      <c r="K10" s="14" t="s">
        <v>36</v>
      </c>
      <c r="L10" s="17">
        <f t="shared" si="3"/>
        <v>2.5983796296296269E-2</v>
      </c>
      <c r="M10">
        <f t="shared" si="4"/>
        <v>10</v>
      </c>
      <c r="O10">
        <v>8</v>
      </c>
      <c r="P10">
        <f>COUNTIF(M:M,"8")</f>
        <v>5</v>
      </c>
      <c r="Q10">
        <f t="shared" si="0"/>
        <v>3.9166666666666665</v>
      </c>
      <c r="R10" s="18">
        <f t="shared" si="1"/>
        <v>1.6458333333333318E-2</v>
      </c>
      <c r="S10" s="17">
        <f t="shared" si="2"/>
        <v>1.6814696777630814E-2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37</v>
      </c>
      <c r="H11" s="9" t="s">
        <v>17</v>
      </c>
      <c r="I11" s="3" t="s">
        <v>18</v>
      </c>
      <c r="J11" s="13" t="s">
        <v>38</v>
      </c>
      <c r="K11" s="14" t="s">
        <v>39</v>
      </c>
      <c r="L11" s="17">
        <f t="shared" si="3"/>
        <v>3.3240740740740793E-2</v>
      </c>
      <c r="M11">
        <f t="shared" si="4"/>
        <v>13</v>
      </c>
      <c r="O11">
        <v>9</v>
      </c>
      <c r="P11">
        <f>COUNTIF(M:M,"9")</f>
        <v>12</v>
      </c>
      <c r="Q11">
        <f t="shared" si="0"/>
        <v>3.9166666666666665</v>
      </c>
      <c r="R11" s="18">
        <f t="shared" si="1"/>
        <v>1.9621913580246925E-2</v>
      </c>
      <c r="S11" s="17">
        <f t="shared" si="2"/>
        <v>1.6814696777630814E-2</v>
      </c>
    </row>
    <row r="12" spans="1:19" x14ac:dyDescent="0.25">
      <c r="A12" s="3" t="s">
        <v>40</v>
      </c>
      <c r="B12" s="9" t="s">
        <v>41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0"/>
        <v>3.9166666666666665</v>
      </c>
      <c r="R12" s="18">
        <f t="shared" si="1"/>
        <v>2.23755787037037E-2</v>
      </c>
      <c r="S12" s="17">
        <f t="shared" si="2"/>
        <v>1.6814696777630814E-2</v>
      </c>
    </row>
    <row r="13" spans="1:19" x14ac:dyDescent="0.25">
      <c r="A13" s="11"/>
      <c r="B13" s="12"/>
      <c r="C13" s="9" t="s">
        <v>42</v>
      </c>
      <c r="D13" s="9" t="s">
        <v>43</v>
      </c>
      <c r="E13" s="9" t="s">
        <v>43</v>
      </c>
      <c r="F13" s="9" t="s">
        <v>15</v>
      </c>
      <c r="G13" s="9" t="s">
        <v>44</v>
      </c>
      <c r="H13" s="9" t="s">
        <v>17</v>
      </c>
      <c r="I13" s="3" t="s">
        <v>18</v>
      </c>
      <c r="J13" s="13" t="s">
        <v>45</v>
      </c>
      <c r="K13" s="14" t="s">
        <v>46</v>
      </c>
      <c r="L13" s="17">
        <f t="shared" si="3"/>
        <v>1.7094907407407489E-2</v>
      </c>
      <c r="M13">
        <f t="shared" si="4"/>
        <v>11</v>
      </c>
      <c r="O13">
        <v>11</v>
      </c>
      <c r="P13">
        <f>COUNTIF(M:M,"11")</f>
        <v>7</v>
      </c>
      <c r="Q13">
        <f t="shared" si="0"/>
        <v>3.9166666666666665</v>
      </c>
      <c r="R13" s="18">
        <f t="shared" si="1"/>
        <v>1.8880621693121696E-2</v>
      </c>
      <c r="S13" s="17">
        <f t="shared" si="2"/>
        <v>1.6814696777630814E-2</v>
      </c>
    </row>
    <row r="14" spans="1:19" x14ac:dyDescent="0.25">
      <c r="A14" s="11"/>
      <c r="B14" s="12"/>
      <c r="C14" s="9" t="s">
        <v>47</v>
      </c>
      <c r="D14" s="9" t="s">
        <v>48</v>
      </c>
      <c r="E14" s="9" t="s">
        <v>48</v>
      </c>
      <c r="F14" s="9" t="s">
        <v>15</v>
      </c>
      <c r="G14" s="9" t="s">
        <v>49</v>
      </c>
      <c r="H14" s="9" t="s">
        <v>17</v>
      </c>
      <c r="I14" s="3" t="s">
        <v>18</v>
      </c>
      <c r="J14" s="13" t="s">
        <v>50</v>
      </c>
      <c r="K14" s="14" t="s">
        <v>51</v>
      </c>
      <c r="L14" s="17">
        <f t="shared" si="3"/>
        <v>1.6018518518518543E-2</v>
      </c>
      <c r="M14">
        <f t="shared" si="4"/>
        <v>16</v>
      </c>
      <c r="O14">
        <v>12</v>
      </c>
      <c r="P14">
        <f>COUNTIF(M:M,"12")</f>
        <v>6</v>
      </c>
      <c r="Q14">
        <f t="shared" si="0"/>
        <v>3.9166666666666665</v>
      </c>
      <c r="R14" s="18">
        <f t="shared" si="1"/>
        <v>2.2316743827160496E-2</v>
      </c>
      <c r="S14" s="17">
        <f t="shared" si="2"/>
        <v>1.6814696777630814E-2</v>
      </c>
    </row>
    <row r="15" spans="1:19" x14ac:dyDescent="0.25">
      <c r="A15" s="11"/>
      <c r="B15" s="12"/>
      <c r="C15" s="9" t="s">
        <v>52</v>
      </c>
      <c r="D15" s="9" t="s">
        <v>53</v>
      </c>
      <c r="E15" s="9" t="s">
        <v>53</v>
      </c>
      <c r="F15" s="9" t="s">
        <v>15</v>
      </c>
      <c r="G15" s="9" t="s">
        <v>54</v>
      </c>
      <c r="H15" s="9" t="s">
        <v>17</v>
      </c>
      <c r="I15" s="3" t="s">
        <v>18</v>
      </c>
      <c r="J15" s="13" t="s">
        <v>55</v>
      </c>
      <c r="K15" s="14" t="s">
        <v>56</v>
      </c>
      <c r="L15" s="17">
        <f t="shared" si="3"/>
        <v>1.5752314814814761E-2</v>
      </c>
      <c r="M15">
        <f t="shared" si="4"/>
        <v>14</v>
      </c>
      <c r="O15">
        <v>13</v>
      </c>
      <c r="P15">
        <f>COUNTIF(M:M,"13")</f>
        <v>4</v>
      </c>
      <c r="Q15">
        <f t="shared" si="0"/>
        <v>3.9166666666666665</v>
      </c>
      <c r="R15" s="18">
        <f t="shared" si="1"/>
        <v>2.5526620370370373E-2</v>
      </c>
      <c r="S15" s="17">
        <f t="shared" si="2"/>
        <v>1.6814696777630814E-2</v>
      </c>
    </row>
    <row r="16" spans="1:19" x14ac:dyDescent="0.25">
      <c r="A16" s="11"/>
      <c r="B16" s="12"/>
      <c r="C16" s="9" t="s">
        <v>57</v>
      </c>
      <c r="D16" s="9" t="s">
        <v>58</v>
      </c>
      <c r="E16" s="10" t="s">
        <v>12</v>
      </c>
      <c r="F16" s="5"/>
      <c r="G16" s="5"/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3.9166666666666665</v>
      </c>
      <c r="R16" s="18">
        <f t="shared" si="1"/>
        <v>1.6760912698412716E-2</v>
      </c>
      <c r="S16" s="17">
        <f t="shared" si="2"/>
        <v>1.6814696777630814E-2</v>
      </c>
    </row>
    <row r="17" spans="1:19" x14ac:dyDescent="0.25">
      <c r="A17" s="11"/>
      <c r="B17" s="12"/>
      <c r="C17" s="12"/>
      <c r="D17" s="12"/>
      <c r="E17" s="9" t="s">
        <v>58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3.9166666666666665</v>
      </c>
      <c r="R17" s="18">
        <f t="shared" si="1"/>
        <v>1.5787037037037027E-2</v>
      </c>
      <c r="S17" s="17">
        <f t="shared" si="2"/>
        <v>1.6814696777630814E-2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59</v>
      </c>
      <c r="H18" s="9" t="s">
        <v>17</v>
      </c>
      <c r="I18" s="3" t="s">
        <v>18</v>
      </c>
      <c r="J18" s="13" t="s">
        <v>60</v>
      </c>
      <c r="K18" s="14" t="s">
        <v>1553</v>
      </c>
      <c r="L18" s="17">
        <f t="shared" si="3"/>
        <v>1.0112731481481483</v>
      </c>
      <c r="O18">
        <v>16</v>
      </c>
      <c r="P18">
        <f>COUNTIF(M:M,"16")</f>
        <v>1</v>
      </c>
      <c r="Q18">
        <f t="shared" si="0"/>
        <v>3.9166666666666665</v>
      </c>
      <c r="R18" s="18">
        <f t="shared" si="1"/>
        <v>1.6018518518518543E-2</v>
      </c>
      <c r="S18" s="17">
        <f t="shared" si="2"/>
        <v>1.6814696777630814E-2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61</v>
      </c>
      <c r="H19" s="9" t="s">
        <v>17</v>
      </c>
      <c r="I19" s="3" t="s">
        <v>18</v>
      </c>
      <c r="J19" s="13" t="s">
        <v>62</v>
      </c>
      <c r="K19" s="14" t="s">
        <v>1554</v>
      </c>
      <c r="L19" s="17">
        <f t="shared" si="3"/>
        <v>1.4247685185185266E-2</v>
      </c>
      <c r="M19">
        <f t="shared" si="4"/>
        <v>23</v>
      </c>
      <c r="O19">
        <v>17</v>
      </c>
      <c r="P19">
        <f>COUNTIF(M:M,"17")</f>
        <v>5</v>
      </c>
      <c r="Q19">
        <f t="shared" si="0"/>
        <v>3.9166666666666665</v>
      </c>
      <c r="R19" s="18">
        <f t="shared" si="1"/>
        <v>1.3932870370370321E-2</v>
      </c>
      <c r="S19" s="17">
        <f t="shared" si="2"/>
        <v>1.6814696777630814E-2</v>
      </c>
    </row>
    <row r="20" spans="1:19" x14ac:dyDescent="0.25">
      <c r="A20" s="11"/>
      <c r="B20" s="12"/>
      <c r="C20" s="12"/>
      <c r="D20" s="12"/>
      <c r="E20" s="9" t="s">
        <v>63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3.9166666666666665</v>
      </c>
      <c r="R20" s="18"/>
      <c r="S20" s="17">
        <f t="shared" si="2"/>
        <v>1.6814696777630814E-2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64</v>
      </c>
      <c r="H21" s="9" t="s">
        <v>17</v>
      </c>
      <c r="I21" s="3" t="s">
        <v>18</v>
      </c>
      <c r="J21" s="13" t="s">
        <v>65</v>
      </c>
      <c r="K21" s="14" t="s">
        <v>66</v>
      </c>
      <c r="L21" s="17">
        <f t="shared" si="3"/>
        <v>2.6168981481481501E-2</v>
      </c>
      <c r="M21">
        <f t="shared" si="4"/>
        <v>9</v>
      </c>
      <c r="O21">
        <v>19</v>
      </c>
      <c r="P21">
        <f>COUNTIF(M:M,"19")</f>
        <v>0</v>
      </c>
      <c r="Q21">
        <f t="shared" si="0"/>
        <v>3.9166666666666665</v>
      </c>
      <c r="R21" s="18"/>
      <c r="S21" s="17">
        <f t="shared" si="2"/>
        <v>1.6814696777630814E-2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67</v>
      </c>
      <c r="H22" s="9" t="s">
        <v>17</v>
      </c>
      <c r="I22" s="3" t="s">
        <v>18</v>
      </c>
      <c r="J22" s="13" t="s">
        <v>68</v>
      </c>
      <c r="K22" s="14" t="s">
        <v>69</v>
      </c>
      <c r="L22" s="17">
        <f t="shared" si="3"/>
        <v>2.9178240740740713E-2</v>
      </c>
      <c r="M22">
        <f t="shared" si="4"/>
        <v>10</v>
      </c>
      <c r="O22">
        <v>20</v>
      </c>
      <c r="P22">
        <f>COUNTIF(M:M,"20")</f>
        <v>3</v>
      </c>
      <c r="Q22">
        <f t="shared" si="0"/>
        <v>3.9166666666666665</v>
      </c>
      <c r="R22" s="18">
        <f t="shared" si="1"/>
        <v>1.5115740740740846E-2</v>
      </c>
      <c r="S22" s="17">
        <f t="shared" si="2"/>
        <v>1.6814696777630814E-2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70</v>
      </c>
      <c r="H23" s="9" t="s">
        <v>17</v>
      </c>
      <c r="I23" s="3" t="s">
        <v>18</v>
      </c>
      <c r="J23" s="13" t="s">
        <v>71</v>
      </c>
      <c r="K23" s="14" t="s">
        <v>72</v>
      </c>
      <c r="L23" s="17">
        <f t="shared" si="3"/>
        <v>1.5277777777777724E-2</v>
      </c>
      <c r="M23">
        <f t="shared" si="4"/>
        <v>10</v>
      </c>
      <c r="O23">
        <v>21</v>
      </c>
      <c r="P23">
        <f>COUNTIF(M:M,"21")</f>
        <v>2</v>
      </c>
      <c r="Q23">
        <f t="shared" si="0"/>
        <v>3.9166666666666665</v>
      </c>
      <c r="R23" s="18">
        <f t="shared" si="1"/>
        <v>1.4988425925925919E-2</v>
      </c>
      <c r="S23" s="17">
        <f t="shared" si="2"/>
        <v>1.6814696777630814E-2</v>
      </c>
    </row>
    <row r="24" spans="1:19" x14ac:dyDescent="0.25">
      <c r="A24" s="11"/>
      <c r="B24" s="12"/>
      <c r="C24" s="9" t="s">
        <v>73</v>
      </c>
      <c r="D24" s="9" t="s">
        <v>74</v>
      </c>
      <c r="E24" s="9" t="s">
        <v>74</v>
      </c>
      <c r="F24" s="9" t="s">
        <v>15</v>
      </c>
      <c r="G24" s="9" t="s">
        <v>75</v>
      </c>
      <c r="H24" s="9" t="s">
        <v>17</v>
      </c>
      <c r="I24" s="3" t="s">
        <v>18</v>
      </c>
      <c r="J24" s="13" t="s">
        <v>76</v>
      </c>
      <c r="K24" s="14" t="s">
        <v>77</v>
      </c>
      <c r="L24" s="17">
        <f t="shared" si="3"/>
        <v>1.2951388888888943E-2</v>
      </c>
      <c r="M24">
        <f t="shared" si="4"/>
        <v>5</v>
      </c>
      <c r="O24">
        <v>22</v>
      </c>
      <c r="P24">
        <f>COUNTIF(M:M,"22")</f>
        <v>0</v>
      </c>
      <c r="Q24">
        <f t="shared" si="0"/>
        <v>3.9166666666666665</v>
      </c>
      <c r="R24" s="18"/>
      <c r="S24" s="17">
        <f t="shared" si="2"/>
        <v>1.6814696777630814E-2</v>
      </c>
    </row>
    <row r="25" spans="1:19" x14ac:dyDescent="0.25">
      <c r="A25" s="11"/>
      <c r="B25" s="12"/>
      <c r="C25" s="9" t="s">
        <v>78</v>
      </c>
      <c r="D25" s="9" t="s">
        <v>79</v>
      </c>
      <c r="E25" s="9" t="s">
        <v>79</v>
      </c>
      <c r="F25" s="9" t="s">
        <v>15</v>
      </c>
      <c r="G25" s="9" t="s">
        <v>80</v>
      </c>
      <c r="H25" s="9" t="s">
        <v>17</v>
      </c>
      <c r="I25" s="3" t="s">
        <v>18</v>
      </c>
      <c r="J25" s="13" t="s">
        <v>81</v>
      </c>
      <c r="K25" s="14" t="s">
        <v>82</v>
      </c>
      <c r="L25" s="17">
        <f t="shared" si="3"/>
        <v>2.0208333333333273E-2</v>
      </c>
      <c r="M25">
        <f t="shared" si="4"/>
        <v>15</v>
      </c>
      <c r="O25">
        <v>23</v>
      </c>
      <c r="P25">
        <f>COUNTIF(M:M,"23")</f>
        <v>1</v>
      </c>
      <c r="Q25">
        <f t="shared" si="0"/>
        <v>3.9166666666666665</v>
      </c>
      <c r="R25" s="18">
        <f t="shared" si="1"/>
        <v>1.4247685185185266E-2</v>
      </c>
      <c r="S25" s="17">
        <f t="shared" si="2"/>
        <v>1.6814696777630814E-2</v>
      </c>
    </row>
    <row r="26" spans="1:19" x14ac:dyDescent="0.25">
      <c r="A26" s="3" t="s">
        <v>83</v>
      </c>
      <c r="B26" s="9" t="s">
        <v>84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9" t="s">
        <v>85</v>
      </c>
      <c r="D27" s="9" t="s">
        <v>86</v>
      </c>
      <c r="E27" s="9" t="s">
        <v>86</v>
      </c>
      <c r="F27" s="9" t="s">
        <v>15</v>
      </c>
      <c r="G27" s="10" t="s">
        <v>12</v>
      </c>
      <c r="H27" s="5"/>
      <c r="I27" s="6"/>
      <c r="J27" s="7"/>
      <c r="K27" s="8"/>
      <c r="O27" t="s">
        <v>1835</v>
      </c>
      <c r="P27">
        <f>SUM(P2:P25)</f>
        <v>94</v>
      </c>
    </row>
    <row r="28" spans="1:19" x14ac:dyDescent="0.25">
      <c r="A28" s="11"/>
      <c r="B28" s="12"/>
      <c r="C28" s="12"/>
      <c r="D28" s="12"/>
      <c r="E28" s="12"/>
      <c r="F28" s="12"/>
      <c r="G28" s="9" t="s">
        <v>87</v>
      </c>
      <c r="H28" s="9" t="s">
        <v>88</v>
      </c>
      <c r="I28" s="3" t="s">
        <v>18</v>
      </c>
      <c r="J28" s="13" t="s">
        <v>89</v>
      </c>
      <c r="K28" s="14" t="s">
        <v>90</v>
      </c>
      <c r="L28" s="17">
        <f t="shared" si="3"/>
        <v>1.2384259259259289E-2</v>
      </c>
      <c r="M28">
        <f t="shared" si="4"/>
        <v>6</v>
      </c>
    </row>
    <row r="29" spans="1:19" x14ac:dyDescent="0.25">
      <c r="A29" s="11"/>
      <c r="B29" s="12"/>
      <c r="C29" s="12"/>
      <c r="D29" s="12"/>
      <c r="E29" s="12"/>
      <c r="F29" s="12"/>
      <c r="G29" s="9" t="s">
        <v>91</v>
      </c>
      <c r="H29" s="9" t="s">
        <v>88</v>
      </c>
      <c r="I29" s="3" t="s">
        <v>18</v>
      </c>
      <c r="J29" s="13" t="s">
        <v>92</v>
      </c>
      <c r="K29" s="14" t="s">
        <v>93</v>
      </c>
      <c r="L29" s="17">
        <f t="shared" si="3"/>
        <v>1.9710648148148158E-2</v>
      </c>
      <c r="M29">
        <f t="shared" si="4"/>
        <v>7</v>
      </c>
    </row>
    <row r="30" spans="1:19" x14ac:dyDescent="0.25">
      <c r="A30" s="11"/>
      <c r="B30" s="12"/>
      <c r="C30" s="12"/>
      <c r="D30" s="12"/>
      <c r="E30" s="12"/>
      <c r="F30" s="12"/>
      <c r="G30" s="9" t="s">
        <v>94</v>
      </c>
      <c r="H30" s="9" t="s">
        <v>88</v>
      </c>
      <c r="I30" s="3" t="s">
        <v>18</v>
      </c>
      <c r="J30" s="13" t="s">
        <v>95</v>
      </c>
      <c r="K30" s="14" t="s">
        <v>96</v>
      </c>
      <c r="L30" s="17">
        <f t="shared" si="3"/>
        <v>1.4386574074074066E-2</v>
      </c>
      <c r="M30">
        <f t="shared" si="4"/>
        <v>8</v>
      </c>
    </row>
    <row r="31" spans="1:19" x14ac:dyDescent="0.25">
      <c r="A31" s="11"/>
      <c r="B31" s="12"/>
      <c r="C31" s="12"/>
      <c r="D31" s="12"/>
      <c r="E31" s="12"/>
      <c r="F31" s="12"/>
      <c r="G31" s="9" t="s">
        <v>97</v>
      </c>
      <c r="H31" s="9" t="s">
        <v>88</v>
      </c>
      <c r="I31" s="3" t="s">
        <v>18</v>
      </c>
      <c r="J31" s="13" t="s">
        <v>98</v>
      </c>
      <c r="K31" s="14" t="s">
        <v>99</v>
      </c>
      <c r="L31" s="17">
        <f t="shared" si="3"/>
        <v>2.4398148148148113E-2</v>
      </c>
      <c r="M31">
        <f t="shared" si="4"/>
        <v>9</v>
      </c>
    </row>
    <row r="32" spans="1:19" x14ac:dyDescent="0.25">
      <c r="A32" s="11"/>
      <c r="B32" s="12"/>
      <c r="C32" s="12"/>
      <c r="D32" s="12"/>
      <c r="E32" s="12"/>
      <c r="F32" s="12"/>
      <c r="G32" s="9" t="s">
        <v>100</v>
      </c>
      <c r="H32" s="9" t="s">
        <v>88</v>
      </c>
      <c r="I32" s="3" t="s">
        <v>18</v>
      </c>
      <c r="J32" s="13" t="s">
        <v>101</v>
      </c>
      <c r="K32" s="14" t="s">
        <v>102</v>
      </c>
      <c r="L32" s="17">
        <f t="shared" si="3"/>
        <v>1.5833333333333366E-2</v>
      </c>
      <c r="M32">
        <f t="shared" si="4"/>
        <v>12</v>
      </c>
    </row>
    <row r="33" spans="1:13" x14ac:dyDescent="0.25">
      <c r="A33" s="11"/>
      <c r="B33" s="12"/>
      <c r="C33" s="12"/>
      <c r="D33" s="12"/>
      <c r="E33" s="12"/>
      <c r="F33" s="12"/>
      <c r="G33" s="9" t="s">
        <v>103</v>
      </c>
      <c r="H33" s="9" t="s">
        <v>88</v>
      </c>
      <c r="I33" s="3" t="s">
        <v>18</v>
      </c>
      <c r="J33" s="13" t="s">
        <v>104</v>
      </c>
      <c r="K33" s="14" t="s">
        <v>105</v>
      </c>
      <c r="L33" s="17">
        <f t="shared" si="3"/>
        <v>1.3009259259259331E-2</v>
      </c>
      <c r="M33">
        <f t="shared" si="4"/>
        <v>12</v>
      </c>
    </row>
    <row r="34" spans="1:13" x14ac:dyDescent="0.25">
      <c r="A34" s="11"/>
      <c r="B34" s="12"/>
      <c r="C34" s="9" t="s">
        <v>106</v>
      </c>
      <c r="D34" s="9" t="s">
        <v>107</v>
      </c>
      <c r="E34" s="9" t="s">
        <v>107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108</v>
      </c>
      <c r="H35" s="9" t="s">
        <v>88</v>
      </c>
      <c r="I35" s="3" t="s">
        <v>18</v>
      </c>
      <c r="J35" s="13" t="s">
        <v>109</v>
      </c>
      <c r="K35" s="14" t="s">
        <v>110</v>
      </c>
      <c r="L35" s="17">
        <f t="shared" si="3"/>
        <v>1.4918981481481491E-2</v>
      </c>
      <c r="M35">
        <f t="shared" si="4"/>
        <v>4</v>
      </c>
    </row>
    <row r="36" spans="1:13" x14ac:dyDescent="0.25">
      <c r="A36" s="11"/>
      <c r="B36" s="12"/>
      <c r="C36" s="12"/>
      <c r="D36" s="12"/>
      <c r="E36" s="12"/>
      <c r="F36" s="12"/>
      <c r="G36" s="9" t="s">
        <v>111</v>
      </c>
      <c r="H36" s="9" t="s">
        <v>88</v>
      </c>
      <c r="I36" s="3" t="s">
        <v>18</v>
      </c>
      <c r="J36" s="13" t="s">
        <v>112</v>
      </c>
      <c r="K36" s="14" t="s">
        <v>113</v>
      </c>
      <c r="L36" s="17">
        <f t="shared" si="3"/>
        <v>1.4062499999999978E-2</v>
      </c>
      <c r="M36">
        <f t="shared" si="4"/>
        <v>9</v>
      </c>
    </row>
    <row r="37" spans="1:13" x14ac:dyDescent="0.25">
      <c r="A37" s="11"/>
      <c r="B37" s="12"/>
      <c r="C37" s="12"/>
      <c r="D37" s="12"/>
      <c r="E37" s="12"/>
      <c r="F37" s="12"/>
      <c r="G37" s="9" t="s">
        <v>114</v>
      </c>
      <c r="H37" s="9" t="s">
        <v>88</v>
      </c>
      <c r="I37" s="3" t="s">
        <v>18</v>
      </c>
      <c r="J37" s="13" t="s">
        <v>115</v>
      </c>
      <c r="K37" s="14" t="s">
        <v>116</v>
      </c>
      <c r="L37" s="17">
        <f t="shared" si="3"/>
        <v>2.7986111111111101E-2</v>
      </c>
      <c r="M37">
        <f t="shared" si="4"/>
        <v>11</v>
      </c>
    </row>
    <row r="38" spans="1:13" x14ac:dyDescent="0.25">
      <c r="A38" s="11"/>
      <c r="B38" s="12"/>
      <c r="C38" s="12"/>
      <c r="D38" s="12"/>
      <c r="E38" s="12"/>
      <c r="F38" s="12"/>
      <c r="G38" s="9" t="s">
        <v>117</v>
      </c>
      <c r="H38" s="9" t="s">
        <v>88</v>
      </c>
      <c r="I38" s="3" t="s">
        <v>18</v>
      </c>
      <c r="J38" s="13" t="s">
        <v>118</v>
      </c>
      <c r="K38" s="14" t="s">
        <v>119</v>
      </c>
      <c r="L38" s="17">
        <f t="shared" si="3"/>
        <v>1.6944444444444429E-2</v>
      </c>
      <c r="M38">
        <f t="shared" si="4"/>
        <v>13</v>
      </c>
    </row>
    <row r="39" spans="1:13" x14ac:dyDescent="0.25">
      <c r="A39" s="11"/>
      <c r="B39" s="12"/>
      <c r="C39" s="9" t="s">
        <v>120</v>
      </c>
      <c r="D39" s="9" t="s">
        <v>121</v>
      </c>
      <c r="E39" s="9" t="s">
        <v>122</v>
      </c>
      <c r="F39" s="9" t="s">
        <v>15</v>
      </c>
      <c r="G39" s="9" t="s">
        <v>123</v>
      </c>
      <c r="H39" s="9" t="s">
        <v>124</v>
      </c>
      <c r="I39" s="3" t="s">
        <v>18</v>
      </c>
      <c r="J39" s="13" t="s">
        <v>125</v>
      </c>
      <c r="K39" s="14" t="s">
        <v>126</v>
      </c>
      <c r="L39" s="17">
        <f t="shared" si="3"/>
        <v>1.989583333333339E-2</v>
      </c>
      <c r="M39">
        <f t="shared" si="4"/>
        <v>9</v>
      </c>
    </row>
    <row r="40" spans="1:13" x14ac:dyDescent="0.25">
      <c r="A40" s="11"/>
      <c r="B40" s="12"/>
      <c r="C40" s="9" t="s">
        <v>57</v>
      </c>
      <c r="D40" s="9" t="s">
        <v>58</v>
      </c>
      <c r="E40" s="10" t="s">
        <v>12</v>
      </c>
      <c r="F40" s="5"/>
      <c r="G40" s="5"/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9" t="s">
        <v>58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127</v>
      </c>
      <c r="H42" s="9" t="s">
        <v>88</v>
      </c>
      <c r="I42" s="3" t="s">
        <v>18</v>
      </c>
      <c r="J42" s="13" t="s">
        <v>128</v>
      </c>
      <c r="K42" s="14" t="s">
        <v>129</v>
      </c>
      <c r="L42" s="17">
        <f t="shared" si="3"/>
        <v>1.0046296296296303E-2</v>
      </c>
      <c r="M42">
        <f t="shared" si="4"/>
        <v>3</v>
      </c>
    </row>
    <row r="43" spans="1:13" x14ac:dyDescent="0.25">
      <c r="A43" s="11"/>
      <c r="B43" s="12"/>
      <c r="C43" s="12"/>
      <c r="D43" s="12"/>
      <c r="E43" s="12"/>
      <c r="F43" s="12"/>
      <c r="G43" s="9" t="s">
        <v>130</v>
      </c>
      <c r="H43" s="9" t="s">
        <v>88</v>
      </c>
      <c r="I43" s="3" t="s">
        <v>18</v>
      </c>
      <c r="J43" s="13" t="s">
        <v>131</v>
      </c>
      <c r="K43" s="14" t="s">
        <v>132</v>
      </c>
      <c r="L43" s="17">
        <f t="shared" si="3"/>
        <v>1.4328703703703705E-2</v>
      </c>
      <c r="M43">
        <f t="shared" si="4"/>
        <v>3</v>
      </c>
    </row>
    <row r="44" spans="1:13" x14ac:dyDescent="0.25">
      <c r="A44" s="11"/>
      <c r="B44" s="12"/>
      <c r="C44" s="12"/>
      <c r="D44" s="12"/>
      <c r="E44" s="12"/>
      <c r="F44" s="12"/>
      <c r="G44" s="9" t="s">
        <v>133</v>
      </c>
      <c r="H44" s="9" t="s">
        <v>88</v>
      </c>
      <c r="I44" s="3" t="s">
        <v>18</v>
      </c>
      <c r="J44" s="13" t="s">
        <v>134</v>
      </c>
      <c r="K44" s="14" t="s">
        <v>135</v>
      </c>
      <c r="L44" s="17">
        <f t="shared" si="3"/>
        <v>1.6516203703703713E-2</v>
      </c>
      <c r="M44">
        <f t="shared" si="4"/>
        <v>4</v>
      </c>
    </row>
    <row r="45" spans="1:13" x14ac:dyDescent="0.25">
      <c r="A45" s="11"/>
      <c r="B45" s="12"/>
      <c r="C45" s="12"/>
      <c r="D45" s="12"/>
      <c r="E45" s="12"/>
      <c r="F45" s="12"/>
      <c r="G45" s="9" t="s">
        <v>136</v>
      </c>
      <c r="H45" s="9" t="s">
        <v>88</v>
      </c>
      <c r="I45" s="3" t="s">
        <v>18</v>
      </c>
      <c r="J45" s="13" t="s">
        <v>137</v>
      </c>
      <c r="K45" s="14" t="s">
        <v>138</v>
      </c>
      <c r="L45" s="17">
        <f t="shared" si="3"/>
        <v>1.8935185185185166E-2</v>
      </c>
      <c r="M45">
        <f t="shared" si="4"/>
        <v>11</v>
      </c>
    </row>
    <row r="46" spans="1:13" x14ac:dyDescent="0.25">
      <c r="A46" s="11"/>
      <c r="B46" s="12"/>
      <c r="C46" s="12"/>
      <c r="D46" s="12"/>
      <c r="E46" s="9" t="s">
        <v>63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139</v>
      </c>
      <c r="H47" s="9" t="s">
        <v>88</v>
      </c>
      <c r="I47" s="3" t="s">
        <v>18</v>
      </c>
      <c r="J47" s="13" t="s">
        <v>140</v>
      </c>
      <c r="K47" s="14" t="s">
        <v>141</v>
      </c>
      <c r="L47" s="17">
        <f t="shared" si="3"/>
        <v>1.2534722222222183E-2</v>
      </c>
      <c r="M47">
        <f t="shared" si="4"/>
        <v>17</v>
      </c>
    </row>
    <row r="48" spans="1:13" x14ac:dyDescent="0.25">
      <c r="A48" s="11"/>
      <c r="B48" s="12"/>
      <c r="C48" s="12"/>
      <c r="D48" s="12"/>
      <c r="E48" s="12"/>
      <c r="F48" s="12"/>
      <c r="G48" s="9" t="s">
        <v>142</v>
      </c>
      <c r="H48" s="9" t="s">
        <v>88</v>
      </c>
      <c r="I48" s="3" t="s">
        <v>18</v>
      </c>
      <c r="J48" s="13" t="s">
        <v>143</v>
      </c>
      <c r="K48" s="14" t="s">
        <v>144</v>
      </c>
      <c r="L48" s="17">
        <f t="shared" si="3"/>
        <v>1.3541666666666674E-2</v>
      </c>
      <c r="M48">
        <f t="shared" si="4"/>
        <v>20</v>
      </c>
    </row>
    <row r="49" spans="1:13" x14ac:dyDescent="0.25">
      <c r="A49" s="11"/>
      <c r="B49" s="12"/>
      <c r="C49" s="9" t="s">
        <v>145</v>
      </c>
      <c r="D49" s="9" t="s">
        <v>146</v>
      </c>
      <c r="E49" s="9" t="s">
        <v>146</v>
      </c>
      <c r="F49" s="9" t="s">
        <v>15</v>
      </c>
      <c r="G49" s="9" t="s">
        <v>147</v>
      </c>
      <c r="H49" s="9" t="s">
        <v>88</v>
      </c>
      <c r="I49" s="3" t="s">
        <v>18</v>
      </c>
      <c r="J49" s="13" t="s">
        <v>148</v>
      </c>
      <c r="K49" s="14" t="s">
        <v>149</v>
      </c>
      <c r="L49" s="17">
        <f t="shared" si="3"/>
        <v>2.3518518518518494E-2</v>
      </c>
      <c r="M49">
        <f t="shared" si="4"/>
        <v>14</v>
      </c>
    </row>
    <row r="50" spans="1:13" x14ac:dyDescent="0.25">
      <c r="A50" s="11"/>
      <c r="B50" s="12"/>
      <c r="C50" s="9" t="s">
        <v>29</v>
      </c>
      <c r="D50" s="9" t="s">
        <v>30</v>
      </c>
      <c r="E50" s="9" t="s">
        <v>150</v>
      </c>
      <c r="F50" s="9" t="s">
        <v>15</v>
      </c>
      <c r="G50" s="9" t="s">
        <v>151</v>
      </c>
      <c r="H50" s="9" t="s">
        <v>152</v>
      </c>
      <c r="I50" s="3" t="s">
        <v>18</v>
      </c>
      <c r="J50" s="13" t="s">
        <v>153</v>
      </c>
      <c r="K50" s="14" t="s">
        <v>154</v>
      </c>
      <c r="L50" s="17">
        <f t="shared" si="3"/>
        <v>1.7673611111111098E-2</v>
      </c>
      <c r="M50">
        <f t="shared" si="4"/>
        <v>6</v>
      </c>
    </row>
    <row r="51" spans="1:13" x14ac:dyDescent="0.25">
      <c r="A51" s="11"/>
      <c r="B51" s="12"/>
      <c r="C51" s="9" t="s">
        <v>155</v>
      </c>
      <c r="D51" s="9" t="s">
        <v>156</v>
      </c>
      <c r="E51" s="9" t="s">
        <v>156</v>
      </c>
      <c r="F51" s="9" t="s">
        <v>15</v>
      </c>
      <c r="G51" s="9" t="s">
        <v>157</v>
      </c>
      <c r="H51" s="9" t="s">
        <v>88</v>
      </c>
      <c r="I51" s="3" t="s">
        <v>18</v>
      </c>
      <c r="J51" s="13" t="s">
        <v>158</v>
      </c>
      <c r="K51" s="14" t="s">
        <v>159</v>
      </c>
      <c r="L51" s="17">
        <f t="shared" si="3"/>
        <v>1.4456018518518521E-2</v>
      </c>
      <c r="M51">
        <f t="shared" si="4"/>
        <v>21</v>
      </c>
    </row>
    <row r="52" spans="1:13" x14ac:dyDescent="0.25">
      <c r="A52" s="11"/>
      <c r="B52" s="12"/>
      <c r="C52" s="9" t="s">
        <v>160</v>
      </c>
      <c r="D52" s="9" t="s">
        <v>161</v>
      </c>
      <c r="E52" s="9" t="s">
        <v>162</v>
      </c>
      <c r="F52" s="9" t="s">
        <v>15</v>
      </c>
      <c r="G52" s="9" t="s">
        <v>163</v>
      </c>
      <c r="H52" s="9" t="s">
        <v>124</v>
      </c>
      <c r="I52" s="3" t="s">
        <v>18</v>
      </c>
      <c r="J52" s="13" t="s">
        <v>164</v>
      </c>
      <c r="K52" s="14" t="s">
        <v>165</v>
      </c>
      <c r="L52" s="17">
        <f t="shared" si="3"/>
        <v>2.8530092592592593E-2</v>
      </c>
      <c r="M52">
        <f t="shared" si="4"/>
        <v>6</v>
      </c>
    </row>
    <row r="53" spans="1:13" x14ac:dyDescent="0.25">
      <c r="A53" s="3" t="s">
        <v>166</v>
      </c>
      <c r="B53" s="9" t="s">
        <v>167</v>
      </c>
      <c r="C53" s="10" t="s">
        <v>12</v>
      </c>
      <c r="D53" s="5"/>
      <c r="E53" s="5"/>
      <c r="F53" s="5"/>
      <c r="G53" s="5"/>
      <c r="H53" s="5"/>
      <c r="I53" s="6"/>
      <c r="J53" s="7"/>
      <c r="K53" s="8"/>
    </row>
    <row r="54" spans="1:13" x14ac:dyDescent="0.25">
      <c r="A54" s="11"/>
      <c r="B54" s="12"/>
      <c r="C54" s="9" t="s">
        <v>168</v>
      </c>
      <c r="D54" s="9" t="s">
        <v>169</v>
      </c>
      <c r="E54" s="9" t="s">
        <v>169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170</v>
      </c>
      <c r="H55" s="9" t="s">
        <v>88</v>
      </c>
      <c r="I55" s="3" t="s">
        <v>18</v>
      </c>
      <c r="J55" s="13" t="s">
        <v>171</v>
      </c>
      <c r="K55" s="14" t="s">
        <v>172</v>
      </c>
      <c r="L55" s="17">
        <f t="shared" si="3"/>
        <v>1.4861111111111103E-2</v>
      </c>
      <c r="M55">
        <f t="shared" si="4"/>
        <v>5</v>
      </c>
    </row>
    <row r="56" spans="1:13" x14ac:dyDescent="0.25">
      <c r="A56" s="11"/>
      <c r="B56" s="12"/>
      <c r="C56" s="12"/>
      <c r="D56" s="12"/>
      <c r="E56" s="12"/>
      <c r="F56" s="12"/>
      <c r="G56" s="9" t="s">
        <v>173</v>
      </c>
      <c r="H56" s="9" t="s">
        <v>88</v>
      </c>
      <c r="I56" s="3" t="s">
        <v>18</v>
      </c>
      <c r="J56" s="13" t="s">
        <v>174</v>
      </c>
      <c r="K56" s="14" t="s">
        <v>175</v>
      </c>
      <c r="L56" s="17">
        <f t="shared" si="3"/>
        <v>1.3402777777777819E-2</v>
      </c>
      <c r="M56">
        <f t="shared" si="4"/>
        <v>5</v>
      </c>
    </row>
    <row r="57" spans="1:13" x14ac:dyDescent="0.25">
      <c r="A57" s="11"/>
      <c r="B57" s="12"/>
      <c r="C57" s="12"/>
      <c r="D57" s="12"/>
      <c r="E57" s="12"/>
      <c r="F57" s="12"/>
      <c r="G57" s="9" t="s">
        <v>176</v>
      </c>
      <c r="H57" s="9" t="s">
        <v>88</v>
      </c>
      <c r="I57" s="3" t="s">
        <v>18</v>
      </c>
      <c r="J57" s="13" t="s">
        <v>177</v>
      </c>
      <c r="K57" s="14" t="s">
        <v>178</v>
      </c>
      <c r="L57" s="17">
        <f t="shared" si="3"/>
        <v>1.9143518518518476E-2</v>
      </c>
      <c r="M57">
        <f t="shared" si="4"/>
        <v>8</v>
      </c>
    </row>
    <row r="58" spans="1:13" x14ac:dyDescent="0.25">
      <c r="A58" s="11"/>
      <c r="B58" s="12"/>
      <c r="C58" s="12"/>
      <c r="D58" s="12"/>
      <c r="E58" s="12"/>
      <c r="F58" s="12"/>
      <c r="G58" s="9" t="s">
        <v>179</v>
      </c>
      <c r="H58" s="9" t="s">
        <v>88</v>
      </c>
      <c r="I58" s="3" t="s">
        <v>18</v>
      </c>
      <c r="J58" s="13" t="s">
        <v>180</v>
      </c>
      <c r="K58" s="14" t="s">
        <v>181</v>
      </c>
      <c r="L58" s="17">
        <f t="shared" si="3"/>
        <v>1.5787037037037044E-2</v>
      </c>
      <c r="M58">
        <f t="shared" si="4"/>
        <v>9</v>
      </c>
    </row>
    <row r="59" spans="1:13" x14ac:dyDescent="0.25">
      <c r="A59" s="11"/>
      <c r="B59" s="12"/>
      <c r="C59" s="12"/>
      <c r="D59" s="12"/>
      <c r="E59" s="12"/>
      <c r="F59" s="12"/>
      <c r="G59" s="9" t="s">
        <v>182</v>
      </c>
      <c r="H59" s="9" t="s">
        <v>88</v>
      </c>
      <c r="I59" s="3" t="s">
        <v>18</v>
      </c>
      <c r="J59" s="13" t="s">
        <v>183</v>
      </c>
      <c r="K59" s="14" t="s">
        <v>184</v>
      </c>
      <c r="L59" s="17">
        <f t="shared" si="3"/>
        <v>1.3425925925925952E-2</v>
      </c>
      <c r="M59">
        <f t="shared" si="4"/>
        <v>15</v>
      </c>
    </row>
    <row r="60" spans="1:13" x14ac:dyDescent="0.25">
      <c r="A60" s="11"/>
      <c r="B60" s="12"/>
      <c r="C60" s="9" t="s">
        <v>85</v>
      </c>
      <c r="D60" s="9" t="s">
        <v>86</v>
      </c>
      <c r="E60" s="9" t="s">
        <v>86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185</v>
      </c>
      <c r="H61" s="9" t="s">
        <v>88</v>
      </c>
      <c r="I61" s="3" t="s">
        <v>18</v>
      </c>
      <c r="J61" s="13" t="s">
        <v>186</v>
      </c>
      <c r="K61" s="14" t="s">
        <v>187</v>
      </c>
      <c r="L61" s="17">
        <f t="shared" si="3"/>
        <v>1.215277777777779E-2</v>
      </c>
      <c r="M61">
        <f t="shared" si="4"/>
        <v>4</v>
      </c>
    </row>
    <row r="62" spans="1:13" x14ac:dyDescent="0.25">
      <c r="A62" s="11"/>
      <c r="B62" s="12"/>
      <c r="C62" s="12"/>
      <c r="D62" s="12"/>
      <c r="E62" s="12"/>
      <c r="F62" s="12"/>
      <c r="G62" s="9" t="s">
        <v>188</v>
      </c>
      <c r="H62" s="9" t="s">
        <v>88</v>
      </c>
      <c r="I62" s="3" t="s">
        <v>18</v>
      </c>
      <c r="J62" s="13" t="s">
        <v>189</v>
      </c>
      <c r="K62" s="14" t="s">
        <v>190</v>
      </c>
      <c r="L62" s="17">
        <f t="shared" si="3"/>
        <v>1.2557870370370372E-2</v>
      </c>
      <c r="M62">
        <f t="shared" si="4"/>
        <v>6</v>
      </c>
    </row>
    <row r="63" spans="1:13" x14ac:dyDescent="0.25">
      <c r="A63" s="11"/>
      <c r="B63" s="12"/>
      <c r="C63" s="12"/>
      <c r="D63" s="12"/>
      <c r="E63" s="12"/>
      <c r="F63" s="12"/>
      <c r="G63" s="9" t="s">
        <v>191</v>
      </c>
      <c r="H63" s="9" t="s">
        <v>88</v>
      </c>
      <c r="I63" s="3" t="s">
        <v>18</v>
      </c>
      <c r="J63" s="13" t="s">
        <v>192</v>
      </c>
      <c r="K63" s="14" t="s">
        <v>193</v>
      </c>
      <c r="L63" s="17">
        <f t="shared" si="3"/>
        <v>1.5289351851851818E-2</v>
      </c>
      <c r="M63">
        <f t="shared" si="4"/>
        <v>7</v>
      </c>
    </row>
    <row r="64" spans="1:13" x14ac:dyDescent="0.25">
      <c r="A64" s="11"/>
      <c r="B64" s="12"/>
      <c r="C64" s="12"/>
      <c r="D64" s="12"/>
      <c r="E64" s="12"/>
      <c r="F64" s="12"/>
      <c r="G64" s="9" t="s">
        <v>194</v>
      </c>
      <c r="H64" s="9" t="s">
        <v>88</v>
      </c>
      <c r="I64" s="3" t="s">
        <v>18</v>
      </c>
      <c r="J64" s="13" t="s">
        <v>195</v>
      </c>
      <c r="K64" s="14" t="s">
        <v>196</v>
      </c>
      <c r="L64" s="17">
        <f t="shared" si="3"/>
        <v>1.325231481481487E-2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197</v>
      </c>
      <c r="H65" s="9" t="s">
        <v>88</v>
      </c>
      <c r="I65" s="3" t="s">
        <v>18</v>
      </c>
      <c r="J65" s="13" t="s">
        <v>198</v>
      </c>
      <c r="K65" s="14" t="s">
        <v>199</v>
      </c>
      <c r="L65" s="17">
        <f t="shared" si="3"/>
        <v>1.5891203703703727E-2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200</v>
      </c>
      <c r="H66" s="9" t="s">
        <v>88</v>
      </c>
      <c r="I66" s="3" t="s">
        <v>18</v>
      </c>
      <c r="J66" s="13" t="s">
        <v>201</v>
      </c>
      <c r="K66" s="14" t="s">
        <v>202</v>
      </c>
      <c r="L66" s="17">
        <f t="shared" si="3"/>
        <v>1.3263888888888853E-2</v>
      </c>
      <c r="M66">
        <f t="shared" si="4"/>
        <v>11</v>
      </c>
    </row>
    <row r="67" spans="1:13" x14ac:dyDescent="0.25">
      <c r="A67" s="11"/>
      <c r="B67" s="12"/>
      <c r="C67" s="12"/>
      <c r="D67" s="12"/>
      <c r="E67" s="12"/>
      <c r="F67" s="12"/>
      <c r="G67" s="9" t="s">
        <v>203</v>
      </c>
      <c r="H67" s="9" t="s">
        <v>88</v>
      </c>
      <c r="I67" s="3" t="s">
        <v>18</v>
      </c>
      <c r="J67" s="13" t="s">
        <v>204</v>
      </c>
      <c r="K67" s="14" t="s">
        <v>205</v>
      </c>
      <c r="L67" s="17">
        <f t="shared" ref="L67:L125" si="5">K67-J67</f>
        <v>1.3726851851851851E-2</v>
      </c>
      <c r="M67">
        <f t="shared" ref="M67:M125" si="6">HOUR(J67)</f>
        <v>15</v>
      </c>
    </row>
    <row r="68" spans="1:13" x14ac:dyDescent="0.25">
      <c r="A68" s="11"/>
      <c r="B68" s="12"/>
      <c r="C68" s="12"/>
      <c r="D68" s="12"/>
      <c r="E68" s="12"/>
      <c r="F68" s="12"/>
      <c r="G68" s="9" t="s">
        <v>206</v>
      </c>
      <c r="H68" s="9" t="s">
        <v>88</v>
      </c>
      <c r="I68" s="3" t="s">
        <v>18</v>
      </c>
      <c r="J68" s="13" t="s">
        <v>207</v>
      </c>
      <c r="K68" s="14" t="s">
        <v>208</v>
      </c>
      <c r="L68" s="17">
        <f t="shared" si="5"/>
        <v>1.2673611111111094E-2</v>
      </c>
      <c r="M68">
        <f t="shared" si="6"/>
        <v>17</v>
      </c>
    </row>
    <row r="69" spans="1:13" x14ac:dyDescent="0.25">
      <c r="A69" s="11"/>
      <c r="B69" s="12"/>
      <c r="C69" s="12"/>
      <c r="D69" s="12"/>
      <c r="E69" s="12"/>
      <c r="F69" s="12"/>
      <c r="G69" s="9" t="s">
        <v>209</v>
      </c>
      <c r="H69" s="9" t="s">
        <v>88</v>
      </c>
      <c r="I69" s="3" t="s">
        <v>18</v>
      </c>
      <c r="J69" s="13" t="s">
        <v>210</v>
      </c>
      <c r="K69" s="14" t="s">
        <v>211</v>
      </c>
      <c r="L69" s="17">
        <f t="shared" si="5"/>
        <v>1.3460648148148291E-2</v>
      </c>
      <c r="M69">
        <f t="shared" si="6"/>
        <v>20</v>
      </c>
    </row>
    <row r="70" spans="1:13" x14ac:dyDescent="0.25">
      <c r="A70" s="11"/>
      <c r="B70" s="12"/>
      <c r="C70" s="9" t="s">
        <v>106</v>
      </c>
      <c r="D70" s="9" t="s">
        <v>107</v>
      </c>
      <c r="E70" s="9" t="s">
        <v>107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212</v>
      </c>
      <c r="H71" s="9" t="s">
        <v>88</v>
      </c>
      <c r="I71" s="3" t="s">
        <v>18</v>
      </c>
      <c r="J71" s="13" t="s">
        <v>213</v>
      </c>
      <c r="K71" s="14" t="s">
        <v>214</v>
      </c>
      <c r="L71" s="17">
        <f t="shared" si="5"/>
        <v>1.1979166666666652E-2</v>
      </c>
      <c r="M71">
        <f t="shared" si="6"/>
        <v>4</v>
      </c>
    </row>
    <row r="72" spans="1:13" x14ac:dyDescent="0.25">
      <c r="A72" s="11"/>
      <c r="B72" s="12"/>
      <c r="C72" s="12"/>
      <c r="D72" s="12"/>
      <c r="E72" s="12"/>
      <c r="F72" s="12"/>
      <c r="G72" s="9" t="s">
        <v>215</v>
      </c>
      <c r="H72" s="9" t="s">
        <v>88</v>
      </c>
      <c r="I72" s="3" t="s">
        <v>18</v>
      </c>
      <c r="J72" s="13" t="s">
        <v>216</v>
      </c>
      <c r="K72" s="14" t="s">
        <v>217</v>
      </c>
      <c r="L72" s="17">
        <f t="shared" si="5"/>
        <v>1.7071759259259217E-2</v>
      </c>
      <c r="M72">
        <f t="shared" si="6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218</v>
      </c>
      <c r="H73" s="9" t="s">
        <v>88</v>
      </c>
      <c r="I73" s="3" t="s">
        <v>18</v>
      </c>
      <c r="J73" s="13" t="s">
        <v>219</v>
      </c>
      <c r="K73" s="14" t="s">
        <v>220</v>
      </c>
      <c r="L73" s="17">
        <f t="shared" si="5"/>
        <v>1.4745370370370381E-2</v>
      </c>
      <c r="M73">
        <f t="shared" si="6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221</v>
      </c>
      <c r="H74" s="9" t="s">
        <v>88</v>
      </c>
      <c r="I74" s="3" t="s">
        <v>18</v>
      </c>
      <c r="J74" s="13" t="s">
        <v>222</v>
      </c>
      <c r="K74" s="14" t="s">
        <v>223</v>
      </c>
      <c r="L74" s="17">
        <f t="shared" si="5"/>
        <v>1.1064814814814805E-2</v>
      </c>
      <c r="M74">
        <f t="shared" si="6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224</v>
      </c>
      <c r="H75" s="9" t="s">
        <v>88</v>
      </c>
      <c r="I75" s="3" t="s">
        <v>18</v>
      </c>
      <c r="J75" s="13" t="s">
        <v>225</v>
      </c>
      <c r="K75" s="14" t="s">
        <v>226</v>
      </c>
      <c r="L75" s="17">
        <f t="shared" si="5"/>
        <v>1.4525462962962921E-2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227</v>
      </c>
      <c r="H76" s="9" t="s">
        <v>88</v>
      </c>
      <c r="I76" s="3" t="s">
        <v>18</v>
      </c>
      <c r="J76" s="13" t="s">
        <v>228</v>
      </c>
      <c r="K76" s="14" t="s">
        <v>229</v>
      </c>
      <c r="L76" s="17">
        <f t="shared" si="5"/>
        <v>2.5983796296296324E-2</v>
      </c>
      <c r="M76">
        <f t="shared" si="6"/>
        <v>10</v>
      </c>
    </row>
    <row r="77" spans="1:13" x14ac:dyDescent="0.25">
      <c r="A77" s="11"/>
      <c r="B77" s="12"/>
      <c r="C77" s="12"/>
      <c r="D77" s="12"/>
      <c r="E77" s="12"/>
      <c r="F77" s="12"/>
      <c r="G77" s="9" t="s">
        <v>230</v>
      </c>
      <c r="H77" s="9" t="s">
        <v>88</v>
      </c>
      <c r="I77" s="3" t="s">
        <v>18</v>
      </c>
      <c r="J77" s="13" t="s">
        <v>231</v>
      </c>
      <c r="K77" s="14" t="s">
        <v>232</v>
      </c>
      <c r="L77" s="17">
        <f t="shared" si="5"/>
        <v>2.206018518518521E-2</v>
      </c>
      <c r="M77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233</v>
      </c>
      <c r="H78" s="9" t="s">
        <v>88</v>
      </c>
      <c r="I78" s="3" t="s">
        <v>18</v>
      </c>
      <c r="J78" s="13" t="s">
        <v>234</v>
      </c>
      <c r="K78" s="14" t="s">
        <v>235</v>
      </c>
      <c r="L78" s="17">
        <f t="shared" si="5"/>
        <v>1.2361111111111156E-2</v>
      </c>
      <c r="M78">
        <f t="shared" si="6"/>
        <v>12</v>
      </c>
    </row>
    <row r="79" spans="1:13" x14ac:dyDescent="0.25">
      <c r="A79" s="11"/>
      <c r="B79" s="12"/>
      <c r="C79" s="9" t="s">
        <v>236</v>
      </c>
      <c r="D79" s="9" t="s">
        <v>237</v>
      </c>
      <c r="E79" s="10" t="s">
        <v>12</v>
      </c>
      <c r="F79" s="5"/>
      <c r="G79" s="5"/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9" t="s">
        <v>238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239</v>
      </c>
      <c r="H81" s="9" t="s">
        <v>88</v>
      </c>
      <c r="I81" s="3" t="s">
        <v>18</v>
      </c>
      <c r="J81" s="13" t="s">
        <v>240</v>
      </c>
      <c r="K81" s="14" t="s">
        <v>241</v>
      </c>
      <c r="L81" s="17">
        <f t="shared" si="5"/>
        <v>1.5023148148148147E-2</v>
      </c>
      <c r="M81">
        <f t="shared" si="6"/>
        <v>3</v>
      </c>
    </row>
    <row r="82" spans="1:13" x14ac:dyDescent="0.25">
      <c r="A82" s="11"/>
      <c r="B82" s="12"/>
      <c r="C82" s="12"/>
      <c r="D82" s="12"/>
      <c r="E82" s="12"/>
      <c r="F82" s="12"/>
      <c r="G82" s="9" t="s">
        <v>242</v>
      </c>
      <c r="H82" s="9" t="s">
        <v>88</v>
      </c>
      <c r="I82" s="3" t="s">
        <v>18</v>
      </c>
      <c r="J82" s="13" t="s">
        <v>243</v>
      </c>
      <c r="K82" s="14" t="s">
        <v>244</v>
      </c>
      <c r="L82" s="17">
        <f t="shared" si="5"/>
        <v>1.1944444444444452E-2</v>
      </c>
      <c r="M82">
        <f t="shared" si="6"/>
        <v>5</v>
      </c>
    </row>
    <row r="83" spans="1:13" x14ac:dyDescent="0.25">
      <c r="A83" s="11"/>
      <c r="B83" s="12"/>
      <c r="C83" s="12"/>
      <c r="D83" s="12"/>
      <c r="E83" s="12"/>
      <c r="F83" s="12"/>
      <c r="G83" s="9" t="s">
        <v>245</v>
      </c>
      <c r="H83" s="9" t="s">
        <v>88</v>
      </c>
      <c r="I83" s="3" t="s">
        <v>18</v>
      </c>
      <c r="J83" s="13" t="s">
        <v>246</v>
      </c>
      <c r="K83" s="14" t="s">
        <v>247</v>
      </c>
      <c r="L83" s="17">
        <f t="shared" si="5"/>
        <v>2.0104166666666645E-2</v>
      </c>
      <c r="M83">
        <f t="shared" si="6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248</v>
      </c>
      <c r="H84" s="9" t="s">
        <v>88</v>
      </c>
      <c r="I84" s="3" t="s">
        <v>18</v>
      </c>
      <c r="J84" s="13" t="s">
        <v>249</v>
      </c>
      <c r="K84" s="14" t="s">
        <v>250</v>
      </c>
      <c r="L84" s="17">
        <f t="shared" si="5"/>
        <v>2.4756944444444429E-2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251</v>
      </c>
      <c r="H85" s="9" t="s">
        <v>88</v>
      </c>
      <c r="I85" s="3" t="s">
        <v>18</v>
      </c>
      <c r="J85" s="13" t="s">
        <v>252</v>
      </c>
      <c r="K85" s="14" t="s">
        <v>253</v>
      </c>
      <c r="L85" s="17">
        <f t="shared" si="5"/>
        <v>2.50231481481481E-2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254</v>
      </c>
      <c r="H86" s="9" t="s">
        <v>88</v>
      </c>
      <c r="I86" s="3" t="s">
        <v>18</v>
      </c>
      <c r="J86" s="13" t="s">
        <v>255</v>
      </c>
      <c r="K86" s="14" t="s">
        <v>256</v>
      </c>
      <c r="L86" s="17">
        <f t="shared" si="5"/>
        <v>2.4930555555555511E-2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257</v>
      </c>
      <c r="H87" s="9" t="s">
        <v>88</v>
      </c>
      <c r="I87" s="3" t="s">
        <v>18</v>
      </c>
      <c r="J87" s="13" t="s">
        <v>258</v>
      </c>
      <c r="K87" s="14" t="s">
        <v>259</v>
      </c>
      <c r="L87" s="17">
        <f t="shared" si="5"/>
        <v>1.4548611111111054E-2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9" t="s">
        <v>260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261</v>
      </c>
      <c r="H89" s="9" t="s">
        <v>88</v>
      </c>
      <c r="I89" s="3" t="s">
        <v>18</v>
      </c>
      <c r="J89" s="13" t="s">
        <v>262</v>
      </c>
      <c r="K89" s="14" t="s">
        <v>263</v>
      </c>
      <c r="L89" s="17">
        <f t="shared" si="5"/>
        <v>1.2650462962963016E-2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264</v>
      </c>
      <c r="H90" s="9" t="s">
        <v>88</v>
      </c>
      <c r="I90" s="3" t="s">
        <v>18</v>
      </c>
      <c r="J90" s="13" t="s">
        <v>265</v>
      </c>
      <c r="K90" s="14" t="s">
        <v>266</v>
      </c>
      <c r="L90" s="17">
        <f t="shared" si="5"/>
        <v>1.8032407407407414E-2</v>
      </c>
      <c r="M90">
        <f t="shared" si="6"/>
        <v>14</v>
      </c>
    </row>
    <row r="91" spans="1:13" x14ac:dyDescent="0.25">
      <c r="A91" s="11"/>
      <c r="B91" s="12"/>
      <c r="C91" s="9" t="s">
        <v>57</v>
      </c>
      <c r="D91" s="9" t="s">
        <v>58</v>
      </c>
      <c r="E91" s="9" t="s">
        <v>63</v>
      </c>
      <c r="F91" s="9" t="s">
        <v>15</v>
      </c>
      <c r="G91" s="9" t="s">
        <v>267</v>
      </c>
      <c r="H91" s="9" t="s">
        <v>88</v>
      </c>
      <c r="I91" s="3" t="s">
        <v>18</v>
      </c>
      <c r="J91" s="13" t="s">
        <v>268</v>
      </c>
      <c r="K91" s="14" t="s">
        <v>269</v>
      </c>
      <c r="L91" s="17">
        <f t="shared" si="5"/>
        <v>2.3032407407407418E-2</v>
      </c>
      <c r="M91">
        <f t="shared" si="6"/>
        <v>4</v>
      </c>
    </row>
    <row r="92" spans="1:13" x14ac:dyDescent="0.25">
      <c r="A92" s="11"/>
      <c r="B92" s="12"/>
      <c r="C92" s="9" t="s">
        <v>145</v>
      </c>
      <c r="D92" s="9" t="s">
        <v>146</v>
      </c>
      <c r="E92" s="9" t="s">
        <v>146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270</v>
      </c>
      <c r="H93" s="9" t="s">
        <v>88</v>
      </c>
      <c r="I93" s="3" t="s">
        <v>18</v>
      </c>
      <c r="J93" s="13" t="s">
        <v>271</v>
      </c>
      <c r="K93" s="14" t="s">
        <v>272</v>
      </c>
      <c r="L93" s="17">
        <f t="shared" si="5"/>
        <v>1.4131944444444489E-2</v>
      </c>
      <c r="M93">
        <f t="shared" si="6"/>
        <v>8</v>
      </c>
    </row>
    <row r="94" spans="1:13" x14ac:dyDescent="0.25">
      <c r="A94" s="11"/>
      <c r="B94" s="12"/>
      <c r="C94" s="12"/>
      <c r="D94" s="12"/>
      <c r="E94" s="12"/>
      <c r="F94" s="12"/>
      <c r="G94" s="9" t="s">
        <v>273</v>
      </c>
      <c r="H94" s="9" t="s">
        <v>88</v>
      </c>
      <c r="I94" s="3" t="s">
        <v>18</v>
      </c>
      <c r="J94" s="13" t="s">
        <v>274</v>
      </c>
      <c r="K94" s="14" t="s">
        <v>275</v>
      </c>
      <c r="L94" s="17">
        <f t="shared" si="5"/>
        <v>1.4108796296296355E-2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276</v>
      </c>
      <c r="H95" s="9" t="s">
        <v>88</v>
      </c>
      <c r="I95" s="3" t="s">
        <v>18</v>
      </c>
      <c r="J95" s="13" t="s">
        <v>277</v>
      </c>
      <c r="K95" s="14" t="s">
        <v>278</v>
      </c>
      <c r="L95" s="17">
        <f t="shared" si="5"/>
        <v>1.2245370370370434E-2</v>
      </c>
      <c r="M95">
        <f t="shared" si="6"/>
        <v>17</v>
      </c>
    </row>
    <row r="96" spans="1:13" x14ac:dyDescent="0.25">
      <c r="A96" s="11"/>
      <c r="B96" s="12"/>
      <c r="C96" s="12"/>
      <c r="D96" s="12"/>
      <c r="E96" s="12"/>
      <c r="F96" s="12"/>
      <c r="G96" s="9" t="s">
        <v>279</v>
      </c>
      <c r="H96" s="9" t="s">
        <v>88</v>
      </c>
      <c r="I96" s="3" t="s">
        <v>18</v>
      </c>
      <c r="J96" s="13" t="s">
        <v>280</v>
      </c>
      <c r="K96" s="14" t="s">
        <v>281</v>
      </c>
      <c r="L96" s="17">
        <f t="shared" si="5"/>
        <v>1.5324074074073879E-2</v>
      </c>
      <c r="M96">
        <f t="shared" si="6"/>
        <v>17</v>
      </c>
    </row>
    <row r="97" spans="1:13" x14ac:dyDescent="0.25">
      <c r="A97" s="11"/>
      <c r="B97" s="12"/>
      <c r="C97" s="9" t="s">
        <v>29</v>
      </c>
      <c r="D97" s="9" t="s">
        <v>30</v>
      </c>
      <c r="E97" s="9" t="s">
        <v>150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282</v>
      </c>
      <c r="H98" s="9" t="s">
        <v>152</v>
      </c>
      <c r="I98" s="3" t="s">
        <v>18</v>
      </c>
      <c r="J98" s="13" t="s">
        <v>283</v>
      </c>
      <c r="K98" s="14" t="s">
        <v>284</v>
      </c>
      <c r="L98" s="17">
        <f t="shared" si="5"/>
        <v>1.1886574074074077E-2</v>
      </c>
      <c r="M98">
        <f t="shared" si="6"/>
        <v>1</v>
      </c>
    </row>
    <row r="99" spans="1:13" x14ac:dyDescent="0.25">
      <c r="A99" s="11"/>
      <c r="B99" s="12"/>
      <c r="C99" s="12"/>
      <c r="D99" s="12"/>
      <c r="E99" s="12"/>
      <c r="F99" s="12"/>
      <c r="G99" s="9" t="s">
        <v>285</v>
      </c>
      <c r="H99" s="9" t="s">
        <v>152</v>
      </c>
      <c r="I99" s="3" t="s">
        <v>18</v>
      </c>
      <c r="J99" s="13" t="s">
        <v>286</v>
      </c>
      <c r="K99" s="14" t="s">
        <v>287</v>
      </c>
      <c r="L99" s="17">
        <f t="shared" si="5"/>
        <v>1.5590277777777772E-2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288</v>
      </c>
      <c r="H100" s="9" t="s">
        <v>152</v>
      </c>
      <c r="I100" s="3" t="s">
        <v>18</v>
      </c>
      <c r="J100" s="13" t="s">
        <v>289</v>
      </c>
      <c r="K100" s="14" t="s">
        <v>290</v>
      </c>
      <c r="L100" s="17">
        <f t="shared" si="5"/>
        <v>1.7824074074074048E-2</v>
      </c>
      <c r="M100">
        <f t="shared" si="6"/>
        <v>11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291</v>
      </c>
      <c r="H101" s="9" t="s">
        <v>152</v>
      </c>
      <c r="I101" s="3" t="s">
        <v>18</v>
      </c>
      <c r="J101" s="13" t="s">
        <v>292</v>
      </c>
      <c r="K101" s="14" t="s">
        <v>293</v>
      </c>
      <c r="L101" s="17">
        <f t="shared" si="5"/>
        <v>2.2951388888888868E-2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294</v>
      </c>
      <c r="H102" s="9" t="s">
        <v>152</v>
      </c>
      <c r="I102" s="3" t="s">
        <v>18</v>
      </c>
      <c r="J102" s="13" t="s">
        <v>295</v>
      </c>
      <c r="K102" s="14" t="s">
        <v>296</v>
      </c>
      <c r="L102" s="17">
        <f t="shared" si="5"/>
        <v>2.1377314814814863E-2</v>
      </c>
      <c r="M102">
        <f t="shared" si="6"/>
        <v>13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297</v>
      </c>
      <c r="H103" s="9" t="s">
        <v>152</v>
      </c>
      <c r="I103" s="3" t="s">
        <v>18</v>
      </c>
      <c r="J103" s="13" t="s">
        <v>298</v>
      </c>
      <c r="K103" s="14" t="s">
        <v>299</v>
      </c>
      <c r="L103" s="17">
        <f t="shared" si="5"/>
        <v>1.288194444444446E-2</v>
      </c>
      <c r="M103">
        <f t="shared" si="6"/>
        <v>14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300</v>
      </c>
      <c r="H104" s="9" t="s">
        <v>152</v>
      </c>
      <c r="I104" s="3" t="s">
        <v>18</v>
      </c>
      <c r="J104" s="13" t="s">
        <v>301</v>
      </c>
      <c r="K104" s="14" t="s">
        <v>302</v>
      </c>
      <c r="L104" s="17">
        <f t="shared" si="5"/>
        <v>1.636574074074082E-2</v>
      </c>
      <c r="M104">
        <f t="shared" si="6"/>
        <v>14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303</v>
      </c>
      <c r="H105" s="9" t="s">
        <v>152</v>
      </c>
      <c r="I105" s="3" t="s">
        <v>18</v>
      </c>
      <c r="J105" s="13" t="s">
        <v>304</v>
      </c>
      <c r="K105" s="14" t="s">
        <v>305</v>
      </c>
      <c r="L105" s="17">
        <f t="shared" si="5"/>
        <v>1.5520833333333317E-2</v>
      </c>
      <c r="M105">
        <f t="shared" si="6"/>
        <v>21</v>
      </c>
    </row>
    <row r="106" spans="1:13" x14ac:dyDescent="0.25">
      <c r="A106" s="11"/>
      <c r="B106" s="12"/>
      <c r="C106" s="9" t="s">
        <v>160</v>
      </c>
      <c r="D106" s="9" t="s">
        <v>161</v>
      </c>
      <c r="E106" s="9" t="s">
        <v>161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306</v>
      </c>
      <c r="H107" s="9" t="s">
        <v>88</v>
      </c>
      <c r="I107" s="3" t="s">
        <v>18</v>
      </c>
      <c r="J107" s="13" t="s">
        <v>307</v>
      </c>
      <c r="K107" s="14" t="s">
        <v>1555</v>
      </c>
      <c r="L107" s="17">
        <f t="shared" si="5"/>
        <v>1.0137615740740742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308</v>
      </c>
      <c r="H108" s="9" t="s">
        <v>88</v>
      </c>
      <c r="I108" s="3" t="s">
        <v>18</v>
      </c>
      <c r="J108" s="13" t="s">
        <v>309</v>
      </c>
      <c r="K108" s="14" t="s">
        <v>310</v>
      </c>
      <c r="L108" s="17">
        <f t="shared" si="5"/>
        <v>1.6145833333333318E-2</v>
      </c>
      <c r="M108">
        <f t="shared" si="6"/>
        <v>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311</v>
      </c>
      <c r="H109" s="9" t="s">
        <v>88</v>
      </c>
      <c r="I109" s="3" t="s">
        <v>18</v>
      </c>
      <c r="J109" s="13" t="s">
        <v>312</v>
      </c>
      <c r="K109" s="14" t="s">
        <v>313</v>
      </c>
      <c r="L109" s="17">
        <f t="shared" si="5"/>
        <v>1.226851851851854E-2</v>
      </c>
      <c r="M109">
        <f t="shared" si="6"/>
        <v>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314</v>
      </c>
      <c r="H110" s="9" t="s">
        <v>88</v>
      </c>
      <c r="I110" s="3" t="s">
        <v>18</v>
      </c>
      <c r="J110" s="13" t="s">
        <v>315</v>
      </c>
      <c r="K110" s="14" t="s">
        <v>316</v>
      </c>
      <c r="L110" s="17">
        <f t="shared" si="5"/>
        <v>2.3784722222222193E-2</v>
      </c>
      <c r="M110">
        <f t="shared" si="6"/>
        <v>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317</v>
      </c>
      <c r="H111" s="9" t="s">
        <v>88</v>
      </c>
      <c r="I111" s="3" t="s">
        <v>18</v>
      </c>
      <c r="J111" s="13" t="s">
        <v>318</v>
      </c>
      <c r="K111" s="14" t="s">
        <v>319</v>
      </c>
      <c r="L111" s="17">
        <f t="shared" si="5"/>
        <v>2.0717592592592593E-2</v>
      </c>
      <c r="M111">
        <f t="shared" si="6"/>
        <v>6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320</v>
      </c>
      <c r="H112" s="9" t="s">
        <v>88</v>
      </c>
      <c r="I112" s="3" t="s">
        <v>18</v>
      </c>
      <c r="J112" s="13" t="s">
        <v>321</v>
      </c>
      <c r="K112" s="14" t="s">
        <v>322</v>
      </c>
      <c r="L112" s="17">
        <f t="shared" si="5"/>
        <v>1.8344907407407574E-2</v>
      </c>
      <c r="M112">
        <f t="shared" si="6"/>
        <v>20</v>
      </c>
    </row>
    <row r="113" spans="1:13" x14ac:dyDescent="0.25">
      <c r="A113" s="3" t="s">
        <v>323</v>
      </c>
      <c r="B113" s="9" t="s">
        <v>324</v>
      </c>
      <c r="C113" s="10" t="s">
        <v>12</v>
      </c>
      <c r="D113" s="5"/>
      <c r="E113" s="5"/>
      <c r="F113" s="5"/>
      <c r="G113" s="5"/>
      <c r="H113" s="5"/>
      <c r="I113" s="6"/>
      <c r="J113" s="7"/>
      <c r="K113" s="8"/>
    </row>
    <row r="114" spans="1:13" x14ac:dyDescent="0.25">
      <c r="A114" s="11"/>
      <c r="B114" s="12"/>
      <c r="C114" s="9" t="s">
        <v>325</v>
      </c>
      <c r="D114" s="9" t="s">
        <v>326</v>
      </c>
      <c r="E114" s="9" t="s">
        <v>326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327</v>
      </c>
      <c r="H115" s="9" t="s">
        <v>88</v>
      </c>
      <c r="I115" s="3" t="s">
        <v>18</v>
      </c>
      <c r="J115" s="13" t="s">
        <v>328</v>
      </c>
      <c r="K115" s="14" t="s">
        <v>329</v>
      </c>
      <c r="L115" s="17">
        <f t="shared" si="5"/>
        <v>1.6782407407407385E-2</v>
      </c>
      <c r="M115">
        <f t="shared" si="6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330</v>
      </c>
      <c r="H116" s="9" t="s">
        <v>88</v>
      </c>
      <c r="I116" s="3" t="s">
        <v>18</v>
      </c>
      <c r="J116" s="13" t="s">
        <v>331</v>
      </c>
      <c r="K116" s="14" t="s">
        <v>332</v>
      </c>
      <c r="L116" s="17">
        <f t="shared" si="5"/>
        <v>1.9166666666666721E-2</v>
      </c>
      <c r="M116">
        <f t="shared" si="6"/>
        <v>9</v>
      </c>
    </row>
    <row r="117" spans="1:13" x14ac:dyDescent="0.25">
      <c r="A117" s="11"/>
      <c r="B117" s="12"/>
      <c r="C117" s="9" t="s">
        <v>333</v>
      </c>
      <c r="D117" s="9" t="s">
        <v>334</v>
      </c>
      <c r="E117" s="9" t="s">
        <v>335</v>
      </c>
      <c r="F117" s="9" t="s">
        <v>15</v>
      </c>
      <c r="G117" s="9" t="s">
        <v>336</v>
      </c>
      <c r="H117" s="9" t="s">
        <v>88</v>
      </c>
      <c r="I117" s="3" t="s">
        <v>18</v>
      </c>
      <c r="J117" s="13" t="s">
        <v>337</v>
      </c>
      <c r="K117" s="14" t="s">
        <v>338</v>
      </c>
      <c r="L117" s="17">
        <f t="shared" si="5"/>
        <v>1.6886574074074012E-2</v>
      </c>
      <c r="M117">
        <f t="shared" si="6"/>
        <v>17</v>
      </c>
    </row>
    <row r="118" spans="1:13" x14ac:dyDescent="0.25">
      <c r="A118" s="11"/>
      <c r="B118" s="12"/>
      <c r="C118" s="9" t="s">
        <v>339</v>
      </c>
      <c r="D118" s="9" t="s">
        <v>340</v>
      </c>
      <c r="E118" s="9" t="s">
        <v>341</v>
      </c>
      <c r="F118" s="9" t="s">
        <v>15</v>
      </c>
      <c r="G118" s="9" t="s">
        <v>342</v>
      </c>
      <c r="H118" s="9" t="s">
        <v>88</v>
      </c>
      <c r="I118" s="3" t="s">
        <v>18</v>
      </c>
      <c r="J118" s="13" t="s">
        <v>343</v>
      </c>
      <c r="K118" s="14" t="s">
        <v>344</v>
      </c>
      <c r="L118" s="17">
        <f t="shared" si="5"/>
        <v>1.9699074074074119E-2</v>
      </c>
      <c r="M118">
        <f t="shared" si="6"/>
        <v>10</v>
      </c>
    </row>
    <row r="119" spans="1:13" x14ac:dyDescent="0.25">
      <c r="A119" s="3" t="s">
        <v>345</v>
      </c>
      <c r="B119" s="9" t="s">
        <v>346</v>
      </c>
      <c r="C119" s="10" t="s">
        <v>12</v>
      </c>
      <c r="D119" s="5"/>
      <c r="E119" s="5"/>
      <c r="F119" s="5"/>
      <c r="G119" s="5"/>
      <c r="H119" s="5"/>
      <c r="I119" s="6"/>
      <c r="J119" s="7"/>
      <c r="K119" s="8"/>
    </row>
    <row r="120" spans="1:13" x14ac:dyDescent="0.25">
      <c r="A120" s="11"/>
      <c r="B120" s="12"/>
      <c r="C120" s="9" t="s">
        <v>347</v>
      </c>
      <c r="D120" s="9" t="s">
        <v>348</v>
      </c>
      <c r="E120" s="9" t="s">
        <v>349</v>
      </c>
      <c r="F120" s="9" t="s">
        <v>15</v>
      </c>
      <c r="G120" s="9" t="s">
        <v>350</v>
      </c>
      <c r="H120" s="9" t="s">
        <v>17</v>
      </c>
      <c r="I120" s="3" t="s">
        <v>18</v>
      </c>
      <c r="J120" s="13" t="s">
        <v>351</v>
      </c>
      <c r="K120" s="14" t="s">
        <v>352</v>
      </c>
      <c r="L120" s="17">
        <f t="shared" si="5"/>
        <v>5.684027777777767E-2</v>
      </c>
      <c r="M120">
        <f t="shared" si="6"/>
        <v>12</v>
      </c>
    </row>
    <row r="121" spans="1:13" x14ac:dyDescent="0.25">
      <c r="A121" s="11"/>
      <c r="B121" s="12"/>
      <c r="C121" s="9" t="s">
        <v>353</v>
      </c>
      <c r="D121" s="9" t="s">
        <v>354</v>
      </c>
      <c r="E121" s="9" t="s">
        <v>355</v>
      </c>
      <c r="F121" s="9" t="s">
        <v>15</v>
      </c>
      <c r="G121" s="9" t="s">
        <v>356</v>
      </c>
      <c r="H121" s="9" t="s">
        <v>17</v>
      </c>
      <c r="I121" s="3" t="s">
        <v>18</v>
      </c>
      <c r="J121" s="13" t="s">
        <v>357</v>
      </c>
      <c r="K121" s="14" t="s">
        <v>358</v>
      </c>
      <c r="L121" s="17">
        <f t="shared" si="5"/>
        <v>1.2708333333333321E-2</v>
      </c>
      <c r="M121">
        <f t="shared" si="6"/>
        <v>14</v>
      </c>
    </row>
    <row r="122" spans="1:13" x14ac:dyDescent="0.25">
      <c r="A122" s="11"/>
      <c r="B122" s="12"/>
      <c r="C122" s="9" t="s">
        <v>359</v>
      </c>
      <c r="D122" s="9" t="s">
        <v>360</v>
      </c>
      <c r="E122" s="9" t="s">
        <v>361</v>
      </c>
      <c r="F122" s="9" t="s">
        <v>15</v>
      </c>
      <c r="G122" s="9" t="s">
        <v>362</v>
      </c>
      <c r="H122" s="9" t="s">
        <v>17</v>
      </c>
      <c r="I122" s="3" t="s">
        <v>18</v>
      </c>
      <c r="J122" s="13" t="s">
        <v>363</v>
      </c>
      <c r="K122" s="14" t="s">
        <v>364</v>
      </c>
      <c r="L122" s="17">
        <f t="shared" si="5"/>
        <v>3.0543981481481408E-2</v>
      </c>
      <c r="M122">
        <f t="shared" si="6"/>
        <v>13</v>
      </c>
    </row>
    <row r="123" spans="1:13" x14ac:dyDescent="0.25">
      <c r="A123" s="11"/>
      <c r="B123" s="12"/>
      <c r="C123" s="9" t="s">
        <v>339</v>
      </c>
      <c r="D123" s="9" t="s">
        <v>340</v>
      </c>
      <c r="E123" s="9" t="s">
        <v>341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365</v>
      </c>
      <c r="H124" s="9" t="s">
        <v>17</v>
      </c>
      <c r="I124" s="3" t="s">
        <v>18</v>
      </c>
      <c r="J124" s="13" t="s">
        <v>366</v>
      </c>
      <c r="K124" s="14" t="s">
        <v>367</v>
      </c>
      <c r="L124" s="17">
        <f t="shared" si="5"/>
        <v>1.3923611111111123E-2</v>
      </c>
      <c r="M124">
        <f t="shared" si="6"/>
        <v>6</v>
      </c>
    </row>
    <row r="125" spans="1:13" x14ac:dyDescent="0.25">
      <c r="A125" s="11"/>
      <c r="B125" s="11"/>
      <c r="C125" s="11"/>
      <c r="D125" s="11"/>
      <c r="E125" s="11"/>
      <c r="F125" s="11"/>
      <c r="G125" s="3" t="s">
        <v>368</v>
      </c>
      <c r="H125" s="3" t="s">
        <v>17</v>
      </c>
      <c r="I125" s="3" t="s">
        <v>18</v>
      </c>
      <c r="J125" s="15" t="s">
        <v>369</v>
      </c>
      <c r="K125" s="16" t="s">
        <v>370</v>
      </c>
      <c r="L125" s="17">
        <f t="shared" si="5"/>
        <v>1.8125000000000002E-2</v>
      </c>
      <c r="M125">
        <f t="shared" si="6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60"/>
  <sheetViews>
    <sheetView topLeftCell="E1" workbookViewId="0">
      <selection activeCell="O27" sqref="O27: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1559</v>
      </c>
      <c r="M1" t="s">
        <v>1556</v>
      </c>
      <c r="O1" t="s">
        <v>1557</v>
      </c>
      <c r="P1" t="s">
        <v>1558</v>
      </c>
      <c r="Q1" t="s">
        <v>1561</v>
      </c>
      <c r="R1" t="s">
        <v>1560</v>
      </c>
      <c r="S1" t="s">
        <v>1562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5.041666666666667</v>
      </c>
      <c r="R2" s="18"/>
      <c r="S2" s="17">
        <f>AVERAGEIF($R$2:$R$25, "&lt;&gt; ")</f>
        <v>2.0143064323793491E-2</v>
      </c>
    </row>
    <row r="3" spans="1:19" x14ac:dyDescent="0.25">
      <c r="A3" s="3" t="s">
        <v>40</v>
      </c>
      <c r="B3" s="9" t="s">
        <v>41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5.041666666666667</v>
      </c>
      <c r="R3" s="18"/>
      <c r="S3" s="17">
        <f t="shared" ref="S3:S25" si="1">AVERAGEIF($R$2:$R$25, "&lt;&gt; ")</f>
        <v>2.0143064323793491E-2</v>
      </c>
    </row>
    <row r="4" spans="1:19" x14ac:dyDescent="0.25">
      <c r="A4" s="11"/>
      <c r="B4" s="12"/>
      <c r="C4" s="9" t="s">
        <v>371</v>
      </c>
      <c r="D4" s="9" t="s">
        <v>372</v>
      </c>
      <c r="E4" s="9" t="s">
        <v>372</v>
      </c>
      <c r="F4" s="9" t="s">
        <v>15</v>
      </c>
      <c r="G4" s="9" t="s">
        <v>373</v>
      </c>
      <c r="H4" s="9" t="s">
        <v>17</v>
      </c>
      <c r="I4" s="3" t="s">
        <v>374</v>
      </c>
      <c r="J4" s="13" t="s">
        <v>375</v>
      </c>
      <c r="K4" s="14" t="s">
        <v>376</v>
      </c>
      <c r="L4" s="17">
        <f t="shared" ref="L4:L65" si="2">K4-J4</f>
        <v>1.8668981481481439E-2</v>
      </c>
      <c r="M4">
        <f t="shared" ref="M4:M65" si="3">HOUR(J4)</f>
        <v>8</v>
      </c>
      <c r="O4">
        <v>2</v>
      </c>
      <c r="P4">
        <f>COUNTIF(M:M,"2")</f>
        <v>1</v>
      </c>
      <c r="Q4">
        <f t="shared" si="0"/>
        <v>5.041666666666667</v>
      </c>
      <c r="R4" s="18">
        <f t="shared" ref="R4:R25" si="4">AVERAGEIF(M:M,O4,L:L)</f>
        <v>1.0983796296296325E-2</v>
      </c>
      <c r="S4" s="17">
        <f t="shared" si="1"/>
        <v>2.0143064323793491E-2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9" t="s">
        <v>377</v>
      </c>
      <c r="H5" s="9" t="s">
        <v>17</v>
      </c>
      <c r="I5" s="3" t="s">
        <v>374</v>
      </c>
      <c r="J5" s="13" t="s">
        <v>378</v>
      </c>
      <c r="K5" s="14" t="s">
        <v>379</v>
      </c>
      <c r="L5" s="17">
        <f t="shared" si="2"/>
        <v>1.9861111111111107E-2</v>
      </c>
      <c r="M5">
        <f t="shared" si="3"/>
        <v>6</v>
      </c>
      <c r="O5">
        <v>3</v>
      </c>
      <c r="P5">
        <f>COUNTIF(M:M,"3")</f>
        <v>4</v>
      </c>
      <c r="Q5">
        <f t="shared" si="0"/>
        <v>5.041666666666667</v>
      </c>
      <c r="R5" s="18">
        <f t="shared" si="4"/>
        <v>1.456597222222223E-2</v>
      </c>
      <c r="S5" s="17">
        <f t="shared" si="1"/>
        <v>2.0143064323793491E-2</v>
      </c>
    </row>
    <row r="6" spans="1:19" x14ac:dyDescent="0.25">
      <c r="A6" s="11"/>
      <c r="B6" s="12"/>
      <c r="C6" s="9" t="s">
        <v>57</v>
      </c>
      <c r="D6" s="9" t="s">
        <v>58</v>
      </c>
      <c r="E6" s="9" t="s">
        <v>58</v>
      </c>
      <c r="F6" s="9" t="s">
        <v>15</v>
      </c>
      <c r="G6" s="9" t="s">
        <v>380</v>
      </c>
      <c r="H6" s="9" t="s">
        <v>17</v>
      </c>
      <c r="I6" s="3" t="s">
        <v>374</v>
      </c>
      <c r="J6" s="13" t="s">
        <v>381</v>
      </c>
      <c r="K6" s="14" t="s">
        <v>382</v>
      </c>
      <c r="L6" s="17">
        <f t="shared" si="2"/>
        <v>1.4074074074074072E-2</v>
      </c>
      <c r="M6">
        <f t="shared" si="3"/>
        <v>3</v>
      </c>
      <c r="O6">
        <v>4</v>
      </c>
      <c r="P6">
        <f>COUNTIF(M:M,"4")</f>
        <v>9</v>
      </c>
      <c r="Q6">
        <f t="shared" si="0"/>
        <v>5.041666666666667</v>
      </c>
      <c r="R6" s="18">
        <f t="shared" si="4"/>
        <v>2.5581275720164606E-2</v>
      </c>
      <c r="S6" s="17">
        <f t="shared" si="1"/>
        <v>2.0143064323793491E-2</v>
      </c>
    </row>
    <row r="7" spans="1:19" x14ac:dyDescent="0.25">
      <c r="A7" s="11"/>
      <c r="B7" s="12"/>
      <c r="C7" s="9" t="s">
        <v>73</v>
      </c>
      <c r="D7" s="9" t="s">
        <v>74</v>
      </c>
      <c r="E7" s="9" t="s">
        <v>74</v>
      </c>
      <c r="F7" s="9" t="s">
        <v>15</v>
      </c>
      <c r="G7" s="9" t="s">
        <v>383</v>
      </c>
      <c r="H7" s="9" t="s">
        <v>17</v>
      </c>
      <c r="I7" s="3" t="s">
        <v>374</v>
      </c>
      <c r="J7" s="13" t="s">
        <v>384</v>
      </c>
      <c r="K7" s="14" t="s">
        <v>385</v>
      </c>
      <c r="L7" s="17">
        <f t="shared" si="2"/>
        <v>1.4826388888888903E-2</v>
      </c>
      <c r="M7">
        <f t="shared" si="3"/>
        <v>5</v>
      </c>
      <c r="O7">
        <v>5</v>
      </c>
      <c r="P7">
        <f>COUNTIF(M:M,"5")</f>
        <v>7</v>
      </c>
      <c r="Q7">
        <f t="shared" si="0"/>
        <v>5.041666666666667</v>
      </c>
      <c r="R7" s="18">
        <f t="shared" si="4"/>
        <v>2.219742063492065E-2</v>
      </c>
      <c r="S7" s="17">
        <f t="shared" si="1"/>
        <v>2.0143064323793491E-2</v>
      </c>
    </row>
    <row r="8" spans="1:19" x14ac:dyDescent="0.25">
      <c r="A8" s="3" t="s">
        <v>83</v>
      </c>
      <c r="B8" s="9" t="s">
        <v>84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9</v>
      </c>
      <c r="Q8">
        <f t="shared" si="0"/>
        <v>5.041666666666667</v>
      </c>
      <c r="R8" s="18">
        <f t="shared" si="4"/>
        <v>1.613168724279835E-2</v>
      </c>
      <c r="S8" s="17">
        <f t="shared" si="1"/>
        <v>2.0143064323793491E-2</v>
      </c>
    </row>
    <row r="9" spans="1:19" x14ac:dyDescent="0.25">
      <c r="A9" s="11"/>
      <c r="B9" s="12"/>
      <c r="C9" s="9" t="s">
        <v>85</v>
      </c>
      <c r="D9" s="9" t="s">
        <v>86</v>
      </c>
      <c r="E9" s="10" t="s">
        <v>12</v>
      </c>
      <c r="F9" s="5"/>
      <c r="G9" s="5"/>
      <c r="H9" s="5"/>
      <c r="I9" s="6"/>
      <c r="J9" s="7"/>
      <c r="K9" s="8"/>
      <c r="O9">
        <v>7</v>
      </c>
      <c r="P9">
        <f>COUNTIF(M:M,"7")</f>
        <v>4</v>
      </c>
      <c r="Q9">
        <f t="shared" si="0"/>
        <v>5.041666666666667</v>
      </c>
      <c r="R9" s="18">
        <f t="shared" si="4"/>
        <v>1.4406828703703689E-2</v>
      </c>
      <c r="S9" s="17">
        <f t="shared" si="1"/>
        <v>2.0143064323793491E-2</v>
      </c>
    </row>
    <row r="10" spans="1:19" x14ac:dyDescent="0.25">
      <c r="A10" s="11"/>
      <c r="B10" s="12"/>
      <c r="C10" s="12"/>
      <c r="D10" s="12"/>
      <c r="E10" s="9" t="s">
        <v>86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12</v>
      </c>
      <c r="Q10">
        <f t="shared" si="0"/>
        <v>5.041666666666667</v>
      </c>
      <c r="R10" s="18">
        <f t="shared" si="4"/>
        <v>2.4236111111111108E-2</v>
      </c>
      <c r="S10" s="17">
        <f t="shared" si="1"/>
        <v>2.0143064323793491E-2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386</v>
      </c>
      <c r="H11" s="9" t="s">
        <v>88</v>
      </c>
      <c r="I11" s="3" t="s">
        <v>374</v>
      </c>
      <c r="J11" s="13" t="s">
        <v>387</v>
      </c>
      <c r="K11" s="14" t="s">
        <v>388</v>
      </c>
      <c r="L11" s="17">
        <f t="shared" si="2"/>
        <v>1.3101851851851809E-2</v>
      </c>
      <c r="M11">
        <f t="shared" si="3"/>
        <v>7</v>
      </c>
      <c r="O11">
        <v>9</v>
      </c>
      <c r="P11">
        <f>COUNTIF(M:M,"9")</f>
        <v>12</v>
      </c>
      <c r="Q11">
        <f t="shared" si="0"/>
        <v>5.041666666666667</v>
      </c>
      <c r="R11" s="18">
        <f t="shared" si="4"/>
        <v>3.261863425925926E-2</v>
      </c>
      <c r="S11" s="17">
        <f t="shared" si="1"/>
        <v>2.0143064323793491E-2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389</v>
      </c>
      <c r="H12" s="9" t="s">
        <v>88</v>
      </c>
      <c r="I12" s="3" t="s">
        <v>374</v>
      </c>
      <c r="J12" s="13" t="s">
        <v>390</v>
      </c>
      <c r="K12" s="14" t="s">
        <v>391</v>
      </c>
      <c r="L12" s="17">
        <f t="shared" si="2"/>
        <v>3.0486111111111158E-2</v>
      </c>
      <c r="M12">
        <f t="shared" si="3"/>
        <v>11</v>
      </c>
      <c r="O12">
        <v>10</v>
      </c>
      <c r="P12">
        <f>COUNTIF(M:M,"10")</f>
        <v>11</v>
      </c>
      <c r="Q12">
        <f t="shared" si="0"/>
        <v>5.041666666666667</v>
      </c>
      <c r="R12" s="18">
        <f t="shared" si="4"/>
        <v>2.953914141414142E-2</v>
      </c>
      <c r="S12" s="17">
        <f t="shared" si="1"/>
        <v>2.0143064323793491E-2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392</v>
      </c>
      <c r="H13" s="9" t="s">
        <v>88</v>
      </c>
      <c r="I13" s="3" t="s">
        <v>374</v>
      </c>
      <c r="J13" s="13" t="s">
        <v>393</v>
      </c>
      <c r="K13" s="14" t="s">
        <v>394</v>
      </c>
      <c r="L13" s="17">
        <f t="shared" si="2"/>
        <v>1.880787037037035E-2</v>
      </c>
      <c r="M13">
        <f t="shared" si="3"/>
        <v>17</v>
      </c>
      <c r="O13">
        <v>11</v>
      </c>
      <c r="P13">
        <f>COUNTIF(M:M,"11")</f>
        <v>7</v>
      </c>
      <c r="Q13">
        <f t="shared" si="0"/>
        <v>5.041666666666667</v>
      </c>
      <c r="R13" s="18">
        <f t="shared" si="4"/>
        <v>2.1888227513227505E-2</v>
      </c>
      <c r="S13" s="17">
        <f t="shared" si="1"/>
        <v>2.0143064323793491E-2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395</v>
      </c>
      <c r="H14" s="9" t="s">
        <v>88</v>
      </c>
      <c r="I14" s="3" t="s">
        <v>374</v>
      </c>
      <c r="J14" s="13" t="s">
        <v>396</v>
      </c>
      <c r="K14" s="14" t="s">
        <v>397</v>
      </c>
      <c r="L14" s="17">
        <f t="shared" si="2"/>
        <v>1.3402777777777874E-2</v>
      </c>
      <c r="M14">
        <f t="shared" si="3"/>
        <v>21</v>
      </c>
      <c r="O14">
        <v>12</v>
      </c>
      <c r="P14">
        <f>COUNTIF(M:M,"12")</f>
        <v>7</v>
      </c>
      <c r="Q14">
        <f t="shared" si="0"/>
        <v>5.041666666666667</v>
      </c>
      <c r="R14" s="18">
        <f t="shared" si="4"/>
        <v>1.883101851851849E-2</v>
      </c>
      <c r="S14" s="17">
        <f t="shared" si="1"/>
        <v>2.0143064323793491E-2</v>
      </c>
    </row>
    <row r="15" spans="1:19" x14ac:dyDescent="0.25">
      <c r="A15" s="11"/>
      <c r="B15" s="12"/>
      <c r="C15" s="12"/>
      <c r="D15" s="12"/>
      <c r="E15" s="9" t="s">
        <v>398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4</v>
      </c>
      <c r="Q15">
        <f t="shared" si="0"/>
        <v>5.041666666666667</v>
      </c>
      <c r="R15" s="18">
        <f t="shared" si="4"/>
        <v>2.154803240740738E-2</v>
      </c>
      <c r="S15" s="17">
        <f t="shared" si="1"/>
        <v>2.0143064323793491E-2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399</v>
      </c>
      <c r="H16" s="9" t="s">
        <v>124</v>
      </c>
      <c r="I16" s="3" t="s">
        <v>374</v>
      </c>
      <c r="J16" s="13" t="s">
        <v>400</v>
      </c>
      <c r="K16" s="14" t="s">
        <v>401</v>
      </c>
      <c r="L16" s="17">
        <f t="shared" si="2"/>
        <v>1.5034722222222241E-2</v>
      </c>
      <c r="M16">
        <f t="shared" si="3"/>
        <v>5</v>
      </c>
      <c r="O16">
        <v>14</v>
      </c>
      <c r="P16">
        <f>COUNTIF(M:M,"14")</f>
        <v>6</v>
      </c>
      <c r="Q16">
        <f t="shared" si="0"/>
        <v>5.041666666666667</v>
      </c>
      <c r="R16" s="18">
        <f t="shared" si="4"/>
        <v>2.3007330246913576E-2</v>
      </c>
      <c r="S16" s="17">
        <f t="shared" si="1"/>
        <v>2.0143064323793491E-2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402</v>
      </c>
      <c r="H17" s="9" t="s">
        <v>124</v>
      </c>
      <c r="I17" s="3" t="s">
        <v>374</v>
      </c>
      <c r="J17" s="13" t="s">
        <v>403</v>
      </c>
      <c r="K17" s="14" t="s">
        <v>404</v>
      </c>
      <c r="L17" s="17">
        <f t="shared" si="2"/>
        <v>1.7523148148148149E-2</v>
      </c>
      <c r="M17">
        <f t="shared" si="3"/>
        <v>9</v>
      </c>
      <c r="O17">
        <v>15</v>
      </c>
      <c r="P17">
        <f>COUNTIF(M:M,"15")</f>
        <v>10</v>
      </c>
      <c r="Q17">
        <f t="shared" si="0"/>
        <v>5.041666666666667</v>
      </c>
      <c r="R17" s="18">
        <f t="shared" si="4"/>
        <v>2.8150462962962929E-2</v>
      </c>
      <c r="S17" s="17">
        <f t="shared" si="1"/>
        <v>2.0143064323793491E-2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405</v>
      </c>
      <c r="H18" s="9" t="s">
        <v>124</v>
      </c>
      <c r="I18" s="3" t="s">
        <v>374</v>
      </c>
      <c r="J18" s="13" t="s">
        <v>406</v>
      </c>
      <c r="K18" s="14" t="s">
        <v>407</v>
      </c>
      <c r="L18" s="17">
        <f t="shared" si="2"/>
        <v>1.1388888888888893E-2</v>
      </c>
      <c r="M18">
        <f t="shared" si="3"/>
        <v>22</v>
      </c>
      <c r="O18">
        <v>16</v>
      </c>
      <c r="P18">
        <f>COUNTIF(M:M,"16")</f>
        <v>0</v>
      </c>
      <c r="Q18">
        <f t="shared" si="0"/>
        <v>5.041666666666667</v>
      </c>
      <c r="R18" s="18"/>
      <c r="S18" s="17">
        <f t="shared" si="1"/>
        <v>2.0143064323793491E-2</v>
      </c>
    </row>
    <row r="19" spans="1:19" x14ac:dyDescent="0.25">
      <c r="A19" s="11"/>
      <c r="B19" s="12"/>
      <c r="C19" s="9" t="s">
        <v>106</v>
      </c>
      <c r="D19" s="9" t="s">
        <v>107</v>
      </c>
      <c r="E19" s="9" t="s">
        <v>107</v>
      </c>
      <c r="F19" s="9" t="s">
        <v>15</v>
      </c>
      <c r="G19" s="9" t="s">
        <v>408</v>
      </c>
      <c r="H19" s="9" t="s">
        <v>88</v>
      </c>
      <c r="I19" s="3" t="s">
        <v>374</v>
      </c>
      <c r="J19" s="13" t="s">
        <v>409</v>
      </c>
      <c r="K19" s="14" t="s">
        <v>410</v>
      </c>
      <c r="L19" s="17">
        <f t="shared" si="2"/>
        <v>1.6168981481481493E-2</v>
      </c>
      <c r="M19">
        <f t="shared" si="3"/>
        <v>13</v>
      </c>
      <c r="O19">
        <v>17</v>
      </c>
      <c r="P19">
        <f>COUNTIF(M:M,"17")</f>
        <v>4</v>
      </c>
      <c r="Q19">
        <f t="shared" si="0"/>
        <v>5.041666666666667</v>
      </c>
      <c r="R19" s="18">
        <f t="shared" si="4"/>
        <v>1.4224537037037049E-2</v>
      </c>
      <c r="S19" s="17">
        <f t="shared" si="1"/>
        <v>2.0143064323793491E-2</v>
      </c>
    </row>
    <row r="20" spans="1:19" x14ac:dyDescent="0.25">
      <c r="A20" s="11"/>
      <c r="B20" s="12"/>
      <c r="C20" s="9" t="s">
        <v>411</v>
      </c>
      <c r="D20" s="9" t="s">
        <v>412</v>
      </c>
      <c r="E20" s="9" t="s">
        <v>412</v>
      </c>
      <c r="F20" s="9" t="s">
        <v>15</v>
      </c>
      <c r="G20" s="9" t="s">
        <v>413</v>
      </c>
      <c r="H20" s="9" t="s">
        <v>88</v>
      </c>
      <c r="I20" s="3" t="s">
        <v>374</v>
      </c>
      <c r="J20" s="13" t="s">
        <v>414</v>
      </c>
      <c r="K20" s="14" t="s">
        <v>415</v>
      </c>
      <c r="L20" s="17">
        <f t="shared" si="2"/>
        <v>1.3298611111111136E-2</v>
      </c>
      <c r="M20">
        <f t="shared" si="3"/>
        <v>3</v>
      </c>
      <c r="O20">
        <v>18</v>
      </c>
      <c r="P20">
        <f>COUNTIF(M:M,"18")</f>
        <v>4</v>
      </c>
      <c r="Q20">
        <f t="shared" si="0"/>
        <v>5.041666666666667</v>
      </c>
      <c r="R20" s="18">
        <f t="shared" si="4"/>
        <v>2.2230902777777839E-2</v>
      </c>
      <c r="S20" s="17">
        <f t="shared" si="1"/>
        <v>2.0143064323793491E-2</v>
      </c>
    </row>
    <row r="21" spans="1:19" x14ac:dyDescent="0.25">
      <c r="A21" s="11"/>
      <c r="B21" s="12"/>
      <c r="C21" s="9" t="s">
        <v>120</v>
      </c>
      <c r="D21" s="9" t="s">
        <v>121</v>
      </c>
      <c r="E21" s="9" t="s">
        <v>122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5.041666666666667</v>
      </c>
      <c r="R21" s="18"/>
      <c r="S21" s="17">
        <f t="shared" si="1"/>
        <v>2.0143064323793491E-2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416</v>
      </c>
      <c r="H22" s="9" t="s">
        <v>124</v>
      </c>
      <c r="I22" s="3" t="s">
        <v>374</v>
      </c>
      <c r="J22" s="13" t="s">
        <v>417</v>
      </c>
      <c r="K22" s="14" t="s">
        <v>418</v>
      </c>
      <c r="L22" s="17">
        <f t="shared" si="2"/>
        <v>3.8020833333333393E-2</v>
      </c>
      <c r="M22">
        <f t="shared" si="3"/>
        <v>8</v>
      </c>
      <c r="O22">
        <v>20</v>
      </c>
      <c r="P22">
        <f>COUNTIF(M:M,"20")</f>
        <v>3</v>
      </c>
      <c r="Q22">
        <f t="shared" si="0"/>
        <v>5.041666666666667</v>
      </c>
      <c r="R22" s="18">
        <f t="shared" si="4"/>
        <v>1.4301697530864224E-2</v>
      </c>
      <c r="S22" s="17">
        <f t="shared" si="1"/>
        <v>2.0143064323793491E-2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419</v>
      </c>
      <c r="H23" s="9" t="s">
        <v>124</v>
      </c>
      <c r="I23" s="3" t="s">
        <v>374</v>
      </c>
      <c r="J23" s="13" t="s">
        <v>420</v>
      </c>
      <c r="K23" s="14" t="s">
        <v>421</v>
      </c>
      <c r="L23" s="17">
        <f t="shared" si="2"/>
        <v>2.7326388888888831E-2</v>
      </c>
      <c r="M23">
        <f t="shared" si="3"/>
        <v>12</v>
      </c>
      <c r="O23">
        <v>21</v>
      </c>
      <c r="P23">
        <f>COUNTIF(M:M,"21")</f>
        <v>2</v>
      </c>
      <c r="Q23">
        <f t="shared" si="0"/>
        <v>5.041666666666667</v>
      </c>
      <c r="R23" s="18">
        <f t="shared" si="4"/>
        <v>1.2609953703703713E-2</v>
      </c>
      <c r="S23" s="17">
        <f t="shared" si="1"/>
        <v>2.0143064323793491E-2</v>
      </c>
    </row>
    <row r="24" spans="1:19" x14ac:dyDescent="0.25">
      <c r="A24" s="11"/>
      <c r="B24" s="12"/>
      <c r="C24" s="9" t="s">
        <v>57</v>
      </c>
      <c r="D24" s="9" t="s">
        <v>58</v>
      </c>
      <c r="E24" s="10" t="s">
        <v>12</v>
      </c>
      <c r="F24" s="5"/>
      <c r="G24" s="5"/>
      <c r="H24" s="5"/>
      <c r="I24" s="6"/>
      <c r="J24" s="7"/>
      <c r="K24" s="8"/>
      <c r="O24">
        <v>22</v>
      </c>
      <c r="P24">
        <f>COUNTIF(M:M,"22")</f>
        <v>3</v>
      </c>
      <c r="Q24">
        <f t="shared" si="0"/>
        <v>5.041666666666667</v>
      </c>
      <c r="R24" s="18">
        <f t="shared" si="4"/>
        <v>1.3811728395061729E-2</v>
      </c>
      <c r="S24" s="17">
        <f t="shared" si="1"/>
        <v>2.0143064323793491E-2</v>
      </c>
    </row>
    <row r="25" spans="1:19" x14ac:dyDescent="0.25">
      <c r="A25" s="11"/>
      <c r="B25" s="12"/>
      <c r="C25" s="12"/>
      <c r="D25" s="12"/>
      <c r="E25" s="9" t="s">
        <v>58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5.041666666666667</v>
      </c>
      <c r="R25" s="18">
        <f t="shared" si="4"/>
        <v>2.1996527777777719E-2</v>
      </c>
      <c r="S25" s="17">
        <f t="shared" si="1"/>
        <v>2.0143064323793491E-2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422</v>
      </c>
      <c r="H26" s="9" t="s">
        <v>88</v>
      </c>
      <c r="I26" s="3" t="s">
        <v>374</v>
      </c>
      <c r="J26" s="13" t="s">
        <v>423</v>
      </c>
      <c r="K26" s="14" t="s">
        <v>424</v>
      </c>
      <c r="L26" s="17">
        <f t="shared" si="2"/>
        <v>1.0983796296296325E-2</v>
      </c>
      <c r="M26">
        <f t="shared" si="3"/>
        <v>2</v>
      </c>
    </row>
    <row r="27" spans="1:19" x14ac:dyDescent="0.25">
      <c r="A27" s="11"/>
      <c r="B27" s="12"/>
      <c r="C27" s="12"/>
      <c r="D27" s="12"/>
      <c r="E27" s="12"/>
      <c r="F27" s="12"/>
      <c r="G27" s="9" t="s">
        <v>425</v>
      </c>
      <c r="H27" s="9" t="s">
        <v>88</v>
      </c>
      <c r="I27" s="3" t="s">
        <v>374</v>
      </c>
      <c r="J27" s="13" t="s">
        <v>426</v>
      </c>
      <c r="K27" s="14" t="s">
        <v>427</v>
      </c>
      <c r="L27" s="17">
        <f t="shared" si="2"/>
        <v>1.3576388888888902E-2</v>
      </c>
      <c r="M27">
        <f t="shared" si="3"/>
        <v>6</v>
      </c>
      <c r="O27" t="s">
        <v>1836</v>
      </c>
      <c r="P27">
        <f>SUM(P2:P25)</f>
        <v>121</v>
      </c>
    </row>
    <row r="28" spans="1:19" x14ac:dyDescent="0.25">
      <c r="A28" s="11"/>
      <c r="B28" s="12"/>
      <c r="C28" s="12"/>
      <c r="D28" s="12"/>
      <c r="E28" s="12"/>
      <c r="F28" s="12"/>
      <c r="G28" s="9" t="s">
        <v>428</v>
      </c>
      <c r="H28" s="9" t="s">
        <v>88</v>
      </c>
      <c r="I28" s="3" t="s">
        <v>374</v>
      </c>
      <c r="J28" s="13" t="s">
        <v>429</v>
      </c>
      <c r="K28" s="14" t="s">
        <v>430</v>
      </c>
      <c r="L28" s="17">
        <f t="shared" si="2"/>
        <v>4.9282407407407414E-2</v>
      </c>
      <c r="M28">
        <f t="shared" si="3"/>
        <v>9</v>
      </c>
    </row>
    <row r="29" spans="1:19" x14ac:dyDescent="0.25">
      <c r="A29" s="11"/>
      <c r="B29" s="12"/>
      <c r="C29" s="12"/>
      <c r="D29" s="12"/>
      <c r="E29" s="9" t="s">
        <v>63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431</v>
      </c>
      <c r="H30" s="9" t="s">
        <v>88</v>
      </c>
      <c r="I30" s="3" t="s">
        <v>374</v>
      </c>
      <c r="J30" s="13" t="s">
        <v>432</v>
      </c>
      <c r="K30" s="14" t="s">
        <v>433</v>
      </c>
      <c r="L30" s="17">
        <f t="shared" si="2"/>
        <v>1.4814814814814836E-2</v>
      </c>
      <c r="M30">
        <f t="shared" si="3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434</v>
      </c>
      <c r="H31" s="9" t="s">
        <v>88</v>
      </c>
      <c r="I31" s="3" t="s">
        <v>374</v>
      </c>
      <c r="J31" s="13" t="s">
        <v>435</v>
      </c>
      <c r="K31" s="14" t="s">
        <v>436</v>
      </c>
      <c r="L31" s="17">
        <f t="shared" si="2"/>
        <v>2.4432870370370396E-2</v>
      </c>
      <c r="M31">
        <f t="shared" si="3"/>
        <v>8</v>
      </c>
    </row>
    <row r="32" spans="1:19" x14ac:dyDescent="0.25">
      <c r="A32" s="11"/>
      <c r="B32" s="12"/>
      <c r="C32" s="12"/>
      <c r="D32" s="12"/>
      <c r="E32" s="12"/>
      <c r="F32" s="12"/>
      <c r="G32" s="9" t="s">
        <v>437</v>
      </c>
      <c r="H32" s="9" t="s">
        <v>88</v>
      </c>
      <c r="I32" s="3" t="s">
        <v>374</v>
      </c>
      <c r="J32" s="13" t="s">
        <v>438</v>
      </c>
      <c r="K32" s="14" t="s">
        <v>439</v>
      </c>
      <c r="L32" s="17">
        <f t="shared" si="2"/>
        <v>1.2060185185185257E-2</v>
      </c>
      <c r="M32">
        <f t="shared" si="3"/>
        <v>17</v>
      </c>
    </row>
    <row r="33" spans="1:13" x14ac:dyDescent="0.25">
      <c r="A33" s="11"/>
      <c r="B33" s="12"/>
      <c r="C33" s="9" t="s">
        <v>145</v>
      </c>
      <c r="D33" s="9" t="s">
        <v>146</v>
      </c>
      <c r="E33" s="9" t="s">
        <v>146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440</v>
      </c>
      <c r="H34" s="9" t="s">
        <v>88</v>
      </c>
      <c r="I34" s="3" t="s">
        <v>374</v>
      </c>
      <c r="J34" s="13" t="s">
        <v>441</v>
      </c>
      <c r="K34" s="14" t="s">
        <v>442</v>
      </c>
      <c r="L34" s="17">
        <f t="shared" si="2"/>
        <v>2.9826388888888833E-2</v>
      </c>
      <c r="M34">
        <f t="shared" si="3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443</v>
      </c>
      <c r="H35" s="9" t="s">
        <v>88</v>
      </c>
      <c r="I35" s="3" t="s">
        <v>374</v>
      </c>
      <c r="J35" s="13" t="s">
        <v>444</v>
      </c>
      <c r="K35" s="14" t="s">
        <v>445</v>
      </c>
      <c r="L35" s="17">
        <f t="shared" si="2"/>
        <v>1.8599537037036984E-2</v>
      </c>
      <c r="M35">
        <f t="shared" si="3"/>
        <v>12</v>
      </c>
    </row>
    <row r="36" spans="1:13" x14ac:dyDescent="0.25">
      <c r="A36" s="11"/>
      <c r="B36" s="12"/>
      <c r="C36" s="9" t="s">
        <v>29</v>
      </c>
      <c r="D36" s="9" t="s">
        <v>30</v>
      </c>
      <c r="E36" s="9" t="s">
        <v>150</v>
      </c>
      <c r="F36" s="9" t="s">
        <v>15</v>
      </c>
      <c r="G36" s="9" t="s">
        <v>446</v>
      </c>
      <c r="H36" s="9" t="s">
        <v>152</v>
      </c>
      <c r="I36" s="3" t="s">
        <v>374</v>
      </c>
      <c r="J36" s="13" t="s">
        <v>447</v>
      </c>
      <c r="K36" s="14" t="s">
        <v>448</v>
      </c>
      <c r="L36" s="17">
        <f t="shared" si="2"/>
        <v>1.1469907407407498E-2</v>
      </c>
      <c r="M36">
        <f t="shared" si="3"/>
        <v>17</v>
      </c>
    </row>
    <row r="37" spans="1:13" x14ac:dyDescent="0.25">
      <c r="A37" s="11"/>
      <c r="B37" s="12"/>
      <c r="C37" s="9" t="s">
        <v>155</v>
      </c>
      <c r="D37" s="9" t="s">
        <v>156</v>
      </c>
      <c r="E37" s="9" t="s">
        <v>156</v>
      </c>
      <c r="F37" s="9" t="s">
        <v>15</v>
      </c>
      <c r="G37" s="9" t="s">
        <v>449</v>
      </c>
      <c r="H37" s="9" t="s">
        <v>88</v>
      </c>
      <c r="I37" s="3" t="s">
        <v>374</v>
      </c>
      <c r="J37" s="13" t="s">
        <v>450</v>
      </c>
      <c r="K37" s="14" t="s">
        <v>451</v>
      </c>
      <c r="L37" s="17">
        <f t="shared" si="2"/>
        <v>9.5381944444444366E-2</v>
      </c>
      <c r="M37">
        <f t="shared" si="3"/>
        <v>15</v>
      </c>
    </row>
    <row r="38" spans="1:13" x14ac:dyDescent="0.25">
      <c r="A38" s="11"/>
      <c r="B38" s="12"/>
      <c r="C38" s="9" t="s">
        <v>452</v>
      </c>
      <c r="D38" s="9" t="s">
        <v>453</v>
      </c>
      <c r="E38" s="9" t="s">
        <v>453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454</v>
      </c>
      <c r="H39" s="9" t="s">
        <v>88</v>
      </c>
      <c r="I39" s="3" t="s">
        <v>374</v>
      </c>
      <c r="J39" s="13" t="s">
        <v>455</v>
      </c>
      <c r="K39" s="14" t="s">
        <v>456</v>
      </c>
      <c r="L39" s="17">
        <f t="shared" si="2"/>
        <v>5.7800925925925895E-2</v>
      </c>
      <c r="M39">
        <f t="shared" si="3"/>
        <v>9</v>
      </c>
    </row>
    <row r="40" spans="1:13" x14ac:dyDescent="0.25">
      <c r="A40" s="11"/>
      <c r="B40" s="12"/>
      <c r="C40" s="12"/>
      <c r="D40" s="12"/>
      <c r="E40" s="12"/>
      <c r="F40" s="12"/>
      <c r="G40" s="9" t="s">
        <v>457</v>
      </c>
      <c r="H40" s="9" t="s">
        <v>88</v>
      </c>
      <c r="I40" s="3" t="s">
        <v>374</v>
      </c>
      <c r="J40" s="13" t="s">
        <v>458</v>
      </c>
      <c r="K40" s="14" t="s">
        <v>459</v>
      </c>
      <c r="L40" s="17">
        <f t="shared" si="2"/>
        <v>6.5127314814814818E-2</v>
      </c>
      <c r="M40">
        <f t="shared" si="3"/>
        <v>9</v>
      </c>
    </row>
    <row r="41" spans="1:13" x14ac:dyDescent="0.25">
      <c r="A41" s="11"/>
      <c r="B41" s="12"/>
      <c r="C41" s="9" t="s">
        <v>460</v>
      </c>
      <c r="D41" s="9" t="s">
        <v>461</v>
      </c>
      <c r="E41" s="9" t="s">
        <v>461</v>
      </c>
      <c r="F41" s="9" t="s">
        <v>15</v>
      </c>
      <c r="G41" s="9" t="s">
        <v>462</v>
      </c>
      <c r="H41" s="9" t="s">
        <v>88</v>
      </c>
      <c r="I41" s="3" t="s">
        <v>374</v>
      </c>
      <c r="J41" s="13" t="s">
        <v>463</v>
      </c>
      <c r="K41" s="14" t="s">
        <v>464</v>
      </c>
      <c r="L41" s="17">
        <f t="shared" si="2"/>
        <v>1.5428240740740728E-2</v>
      </c>
      <c r="M41">
        <f t="shared" si="3"/>
        <v>6</v>
      </c>
    </row>
    <row r="42" spans="1:13" x14ac:dyDescent="0.25">
      <c r="A42" s="3" t="s">
        <v>166</v>
      </c>
      <c r="B42" s="9" t="s">
        <v>167</v>
      </c>
      <c r="C42" s="10" t="s">
        <v>12</v>
      </c>
      <c r="D42" s="5"/>
      <c r="E42" s="5"/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9" t="s">
        <v>168</v>
      </c>
      <c r="D43" s="9" t="s">
        <v>169</v>
      </c>
      <c r="E43" s="9" t="s">
        <v>169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465</v>
      </c>
      <c r="H44" s="9" t="s">
        <v>88</v>
      </c>
      <c r="I44" s="3" t="s">
        <v>374</v>
      </c>
      <c r="J44" s="13" t="s">
        <v>466</v>
      </c>
      <c r="K44" s="14" t="s">
        <v>467</v>
      </c>
      <c r="L44" s="17">
        <f t="shared" si="2"/>
        <v>2.5370370370370376E-2</v>
      </c>
      <c r="M44">
        <f t="shared" si="3"/>
        <v>4</v>
      </c>
    </row>
    <row r="45" spans="1:13" x14ac:dyDescent="0.25">
      <c r="A45" s="11"/>
      <c r="B45" s="12"/>
      <c r="C45" s="12"/>
      <c r="D45" s="12"/>
      <c r="E45" s="12"/>
      <c r="F45" s="12"/>
      <c r="G45" s="9" t="s">
        <v>468</v>
      </c>
      <c r="H45" s="9" t="s">
        <v>88</v>
      </c>
      <c r="I45" s="3" t="s">
        <v>374</v>
      </c>
      <c r="J45" s="13" t="s">
        <v>469</v>
      </c>
      <c r="K45" s="14" t="s">
        <v>470</v>
      </c>
      <c r="L45" s="17">
        <f t="shared" si="2"/>
        <v>3.1261574074074067E-2</v>
      </c>
      <c r="M45">
        <f t="shared" si="3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471</v>
      </c>
      <c r="H46" s="9" t="s">
        <v>88</v>
      </c>
      <c r="I46" s="3" t="s">
        <v>374</v>
      </c>
      <c r="J46" s="13" t="s">
        <v>472</v>
      </c>
      <c r="K46" s="14" t="s">
        <v>473</v>
      </c>
      <c r="L46" s="17">
        <f t="shared" si="2"/>
        <v>1.3749999999999929E-2</v>
      </c>
      <c r="M46">
        <f t="shared" si="3"/>
        <v>6</v>
      </c>
    </row>
    <row r="47" spans="1:13" x14ac:dyDescent="0.25">
      <c r="A47" s="11"/>
      <c r="B47" s="12"/>
      <c r="C47" s="12"/>
      <c r="D47" s="12"/>
      <c r="E47" s="12"/>
      <c r="F47" s="12"/>
      <c r="G47" s="9" t="s">
        <v>474</v>
      </c>
      <c r="H47" s="9" t="s">
        <v>88</v>
      </c>
      <c r="I47" s="3" t="s">
        <v>374</v>
      </c>
      <c r="J47" s="13" t="s">
        <v>475</v>
      </c>
      <c r="K47" s="14" t="s">
        <v>476</v>
      </c>
      <c r="L47" s="17">
        <f t="shared" si="2"/>
        <v>1.6145833333333304E-2</v>
      </c>
      <c r="M47">
        <f t="shared" si="3"/>
        <v>8</v>
      </c>
    </row>
    <row r="48" spans="1:13" x14ac:dyDescent="0.25">
      <c r="A48" s="11"/>
      <c r="B48" s="12"/>
      <c r="C48" s="12"/>
      <c r="D48" s="12"/>
      <c r="E48" s="12"/>
      <c r="F48" s="12"/>
      <c r="G48" s="9" t="s">
        <v>477</v>
      </c>
      <c r="H48" s="9" t="s">
        <v>88</v>
      </c>
      <c r="I48" s="3" t="s">
        <v>374</v>
      </c>
      <c r="J48" s="13" t="s">
        <v>478</v>
      </c>
      <c r="K48" s="14" t="s">
        <v>479</v>
      </c>
      <c r="L48" s="17">
        <f t="shared" si="2"/>
        <v>1.5509259259259223E-2</v>
      </c>
      <c r="M48">
        <f t="shared" si="3"/>
        <v>9</v>
      </c>
    </row>
    <row r="49" spans="1:13" x14ac:dyDescent="0.25">
      <c r="A49" s="11"/>
      <c r="B49" s="12"/>
      <c r="C49" s="12"/>
      <c r="D49" s="12"/>
      <c r="E49" s="12"/>
      <c r="F49" s="12"/>
      <c r="G49" s="9" t="s">
        <v>480</v>
      </c>
      <c r="H49" s="9" t="s">
        <v>88</v>
      </c>
      <c r="I49" s="3" t="s">
        <v>374</v>
      </c>
      <c r="J49" s="13" t="s">
        <v>481</v>
      </c>
      <c r="K49" s="14" t="s">
        <v>482</v>
      </c>
      <c r="L49" s="17">
        <f t="shared" si="2"/>
        <v>3.6631944444444398E-2</v>
      </c>
      <c r="M49">
        <f t="shared" si="3"/>
        <v>10</v>
      </c>
    </row>
    <row r="50" spans="1:13" x14ac:dyDescent="0.25">
      <c r="A50" s="11"/>
      <c r="B50" s="12"/>
      <c r="C50" s="12"/>
      <c r="D50" s="12"/>
      <c r="E50" s="12"/>
      <c r="F50" s="12"/>
      <c r="G50" s="9" t="s">
        <v>483</v>
      </c>
      <c r="H50" s="9" t="s">
        <v>88</v>
      </c>
      <c r="I50" s="3" t="s">
        <v>374</v>
      </c>
      <c r="J50" s="13" t="s">
        <v>484</v>
      </c>
      <c r="K50" s="14" t="s">
        <v>485</v>
      </c>
      <c r="L50" s="17">
        <f t="shared" si="2"/>
        <v>3.1168981481481506E-2</v>
      </c>
      <c r="M50">
        <f t="shared" si="3"/>
        <v>14</v>
      </c>
    </row>
    <row r="51" spans="1:13" x14ac:dyDescent="0.25">
      <c r="A51" s="11"/>
      <c r="B51" s="12"/>
      <c r="C51" s="12"/>
      <c r="D51" s="12"/>
      <c r="E51" s="12"/>
      <c r="F51" s="12"/>
      <c r="G51" s="9" t="s">
        <v>486</v>
      </c>
      <c r="H51" s="9" t="s">
        <v>88</v>
      </c>
      <c r="I51" s="3" t="s">
        <v>374</v>
      </c>
      <c r="J51" s="13" t="s">
        <v>487</v>
      </c>
      <c r="K51" s="14" t="s">
        <v>488</v>
      </c>
      <c r="L51" s="17">
        <f t="shared" si="2"/>
        <v>2.4386574074074074E-2</v>
      </c>
      <c r="M51">
        <f t="shared" si="3"/>
        <v>15</v>
      </c>
    </row>
    <row r="52" spans="1:13" x14ac:dyDescent="0.25">
      <c r="A52" s="11"/>
      <c r="B52" s="12"/>
      <c r="C52" s="12"/>
      <c r="D52" s="12"/>
      <c r="E52" s="12"/>
      <c r="F52" s="12"/>
      <c r="G52" s="9" t="s">
        <v>489</v>
      </c>
      <c r="H52" s="9" t="s">
        <v>88</v>
      </c>
      <c r="I52" s="3" t="s">
        <v>374</v>
      </c>
      <c r="J52" s="13" t="s">
        <v>490</v>
      </c>
      <c r="K52" s="14" t="s">
        <v>491</v>
      </c>
      <c r="L52" s="17">
        <f t="shared" si="2"/>
        <v>1.3634259259259318E-2</v>
      </c>
      <c r="M52">
        <f t="shared" si="3"/>
        <v>18</v>
      </c>
    </row>
    <row r="53" spans="1:13" x14ac:dyDescent="0.25">
      <c r="A53" s="11"/>
      <c r="B53" s="12"/>
      <c r="C53" s="9" t="s">
        <v>85</v>
      </c>
      <c r="D53" s="9" t="s">
        <v>86</v>
      </c>
      <c r="E53" s="9" t="s">
        <v>86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492</v>
      </c>
      <c r="H54" s="9" t="s">
        <v>88</v>
      </c>
      <c r="I54" s="3" t="s">
        <v>374</v>
      </c>
      <c r="J54" s="13" t="s">
        <v>493</v>
      </c>
      <c r="K54" s="14" t="s">
        <v>494</v>
      </c>
      <c r="L54" s="17">
        <f t="shared" si="2"/>
        <v>1.2708333333333377E-2</v>
      </c>
      <c r="M54">
        <f t="shared" si="3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495</v>
      </c>
      <c r="H55" s="9" t="s">
        <v>88</v>
      </c>
      <c r="I55" s="3" t="s">
        <v>374</v>
      </c>
      <c r="J55" s="13" t="s">
        <v>496</v>
      </c>
      <c r="K55" s="14" t="s">
        <v>497</v>
      </c>
      <c r="L55" s="17">
        <f t="shared" si="2"/>
        <v>1.468750000000002E-2</v>
      </c>
      <c r="M55">
        <f t="shared" si="3"/>
        <v>6</v>
      </c>
    </row>
    <row r="56" spans="1:13" x14ac:dyDescent="0.25">
      <c r="A56" s="11"/>
      <c r="B56" s="12"/>
      <c r="C56" s="12"/>
      <c r="D56" s="12"/>
      <c r="E56" s="12"/>
      <c r="F56" s="12"/>
      <c r="G56" s="9" t="s">
        <v>498</v>
      </c>
      <c r="H56" s="9" t="s">
        <v>88</v>
      </c>
      <c r="I56" s="3" t="s">
        <v>374</v>
      </c>
      <c r="J56" s="13" t="s">
        <v>499</v>
      </c>
      <c r="K56" s="14" t="s">
        <v>500</v>
      </c>
      <c r="L56" s="17">
        <f t="shared" si="2"/>
        <v>1.4224537037037077E-2</v>
      </c>
      <c r="M56">
        <f t="shared" si="3"/>
        <v>9</v>
      </c>
    </row>
    <row r="57" spans="1:13" x14ac:dyDescent="0.25">
      <c r="A57" s="11"/>
      <c r="B57" s="12"/>
      <c r="C57" s="12"/>
      <c r="D57" s="12"/>
      <c r="E57" s="12"/>
      <c r="F57" s="12"/>
      <c r="G57" s="9" t="s">
        <v>501</v>
      </c>
      <c r="H57" s="9" t="s">
        <v>88</v>
      </c>
      <c r="I57" s="3" t="s">
        <v>374</v>
      </c>
      <c r="J57" s="13" t="s">
        <v>502</v>
      </c>
      <c r="K57" s="14" t="s">
        <v>503</v>
      </c>
      <c r="L57" s="17">
        <f t="shared" si="2"/>
        <v>2.0162037037037006E-2</v>
      </c>
      <c r="M57">
        <f t="shared" si="3"/>
        <v>9</v>
      </c>
    </row>
    <row r="58" spans="1:13" x14ac:dyDescent="0.25">
      <c r="A58" s="11"/>
      <c r="B58" s="12"/>
      <c r="C58" s="12"/>
      <c r="D58" s="12"/>
      <c r="E58" s="12"/>
      <c r="F58" s="12"/>
      <c r="G58" s="9" t="s">
        <v>504</v>
      </c>
      <c r="H58" s="9" t="s">
        <v>88</v>
      </c>
      <c r="I58" s="3" t="s">
        <v>374</v>
      </c>
      <c r="J58" s="13" t="s">
        <v>505</v>
      </c>
      <c r="K58" s="14" t="s">
        <v>506</v>
      </c>
      <c r="L58" s="17">
        <f t="shared" si="2"/>
        <v>1.7951388888888919E-2</v>
      </c>
      <c r="M58">
        <f t="shared" si="3"/>
        <v>11</v>
      </c>
    </row>
    <row r="59" spans="1:13" x14ac:dyDescent="0.25">
      <c r="A59" s="11"/>
      <c r="B59" s="12"/>
      <c r="C59" s="12"/>
      <c r="D59" s="12"/>
      <c r="E59" s="12"/>
      <c r="F59" s="12"/>
      <c r="G59" s="9" t="s">
        <v>507</v>
      </c>
      <c r="H59" s="9" t="s">
        <v>88</v>
      </c>
      <c r="I59" s="3" t="s">
        <v>374</v>
      </c>
      <c r="J59" s="13" t="s">
        <v>508</v>
      </c>
      <c r="K59" s="14" t="s">
        <v>509</v>
      </c>
      <c r="L59" s="17">
        <f t="shared" si="2"/>
        <v>1.4814814814814781E-2</v>
      </c>
      <c r="M59">
        <f t="shared" si="3"/>
        <v>11</v>
      </c>
    </row>
    <row r="60" spans="1:13" x14ac:dyDescent="0.25">
      <c r="A60" s="11"/>
      <c r="B60" s="12"/>
      <c r="C60" s="12"/>
      <c r="D60" s="12"/>
      <c r="E60" s="12"/>
      <c r="F60" s="12"/>
      <c r="G60" s="9" t="s">
        <v>510</v>
      </c>
      <c r="H60" s="9" t="s">
        <v>88</v>
      </c>
      <c r="I60" s="3" t="s">
        <v>374</v>
      </c>
      <c r="J60" s="13" t="s">
        <v>511</v>
      </c>
      <c r="K60" s="14" t="s">
        <v>512</v>
      </c>
      <c r="L60" s="17">
        <f t="shared" si="2"/>
        <v>2.2152777777777688E-2</v>
      </c>
      <c r="M60">
        <f t="shared" si="3"/>
        <v>12</v>
      </c>
    </row>
    <row r="61" spans="1:13" x14ac:dyDescent="0.25">
      <c r="A61" s="11"/>
      <c r="B61" s="12"/>
      <c r="C61" s="12"/>
      <c r="D61" s="12"/>
      <c r="E61" s="12"/>
      <c r="F61" s="12"/>
      <c r="G61" s="9" t="s">
        <v>513</v>
      </c>
      <c r="H61" s="9" t="s">
        <v>88</v>
      </c>
      <c r="I61" s="3" t="s">
        <v>374</v>
      </c>
      <c r="J61" s="13" t="s">
        <v>514</v>
      </c>
      <c r="K61" s="14" t="s">
        <v>515</v>
      </c>
      <c r="L61" s="17">
        <f t="shared" si="2"/>
        <v>1.4375000000000027E-2</v>
      </c>
      <c r="M61">
        <f t="shared" si="3"/>
        <v>14</v>
      </c>
    </row>
    <row r="62" spans="1:13" x14ac:dyDescent="0.25">
      <c r="A62" s="11"/>
      <c r="B62" s="12"/>
      <c r="C62" s="12"/>
      <c r="D62" s="12"/>
      <c r="E62" s="12"/>
      <c r="F62" s="12"/>
      <c r="G62" s="9" t="s">
        <v>516</v>
      </c>
      <c r="H62" s="9" t="s">
        <v>88</v>
      </c>
      <c r="I62" s="3" t="s">
        <v>374</v>
      </c>
      <c r="J62" s="13" t="s">
        <v>517</v>
      </c>
      <c r="K62" s="14" t="s">
        <v>518</v>
      </c>
      <c r="L62" s="17">
        <f t="shared" si="2"/>
        <v>1.7488425925925921E-2</v>
      </c>
      <c r="M62">
        <f t="shared" si="3"/>
        <v>15</v>
      </c>
    </row>
    <row r="63" spans="1:13" x14ac:dyDescent="0.25">
      <c r="A63" s="11"/>
      <c r="B63" s="12"/>
      <c r="C63" s="12"/>
      <c r="D63" s="12"/>
      <c r="E63" s="12"/>
      <c r="F63" s="12"/>
      <c r="G63" s="9" t="s">
        <v>519</v>
      </c>
      <c r="H63" s="9" t="s">
        <v>88</v>
      </c>
      <c r="I63" s="3" t="s">
        <v>374</v>
      </c>
      <c r="J63" s="13" t="s">
        <v>520</v>
      </c>
      <c r="K63" s="14" t="s">
        <v>521</v>
      </c>
      <c r="L63" s="17">
        <f t="shared" si="2"/>
        <v>1.6087962962962887E-2</v>
      </c>
      <c r="M63">
        <f t="shared" si="3"/>
        <v>15</v>
      </c>
    </row>
    <row r="64" spans="1:13" x14ac:dyDescent="0.25">
      <c r="A64" s="11"/>
      <c r="B64" s="12"/>
      <c r="C64" s="12"/>
      <c r="D64" s="12"/>
      <c r="E64" s="12"/>
      <c r="F64" s="12"/>
      <c r="G64" s="9" t="s">
        <v>522</v>
      </c>
      <c r="H64" s="9" t="s">
        <v>88</v>
      </c>
      <c r="I64" s="3" t="s">
        <v>374</v>
      </c>
      <c r="J64" s="13" t="s">
        <v>523</v>
      </c>
      <c r="K64" s="14" t="s">
        <v>524</v>
      </c>
      <c r="L64" s="17">
        <f t="shared" si="2"/>
        <v>1.4560185185185093E-2</v>
      </c>
      <c r="M64">
        <f t="shared" si="3"/>
        <v>17</v>
      </c>
    </row>
    <row r="65" spans="1:13" x14ac:dyDescent="0.25">
      <c r="A65" s="11"/>
      <c r="B65" s="12"/>
      <c r="C65" s="12"/>
      <c r="D65" s="12"/>
      <c r="E65" s="12"/>
      <c r="F65" s="12"/>
      <c r="G65" s="9" t="s">
        <v>525</v>
      </c>
      <c r="H65" s="9" t="s">
        <v>88</v>
      </c>
      <c r="I65" s="3" t="s">
        <v>374</v>
      </c>
      <c r="J65" s="13" t="s">
        <v>526</v>
      </c>
      <c r="K65" s="14" t="s">
        <v>527</v>
      </c>
      <c r="L65" s="17">
        <f t="shared" si="2"/>
        <v>1.2615740740740788E-2</v>
      </c>
      <c r="M65">
        <f t="shared" si="3"/>
        <v>20</v>
      </c>
    </row>
    <row r="66" spans="1:13" x14ac:dyDescent="0.25">
      <c r="A66" s="11"/>
      <c r="B66" s="12"/>
      <c r="C66" s="9" t="s">
        <v>106</v>
      </c>
      <c r="D66" s="9" t="s">
        <v>107</v>
      </c>
      <c r="E66" s="9" t="s">
        <v>107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528</v>
      </c>
      <c r="H67" s="9" t="s">
        <v>88</v>
      </c>
      <c r="I67" s="3" t="s">
        <v>374</v>
      </c>
      <c r="J67" s="13" t="s">
        <v>529</v>
      </c>
      <c r="K67" s="14" t="s">
        <v>530</v>
      </c>
      <c r="L67" s="17">
        <f t="shared" ref="L67:L130" si="5">K67-J67</f>
        <v>2.5578703703703659E-2</v>
      </c>
      <c r="M67">
        <f t="shared" ref="M67:M130" si="6">HOUR(J67)</f>
        <v>4</v>
      </c>
    </row>
    <row r="68" spans="1:13" x14ac:dyDescent="0.25">
      <c r="A68" s="11"/>
      <c r="B68" s="12"/>
      <c r="C68" s="12"/>
      <c r="D68" s="12"/>
      <c r="E68" s="12"/>
      <c r="F68" s="12"/>
      <c r="G68" s="9" t="s">
        <v>531</v>
      </c>
      <c r="H68" s="9" t="s">
        <v>88</v>
      </c>
      <c r="I68" s="3" t="s">
        <v>374</v>
      </c>
      <c r="J68" s="13" t="s">
        <v>532</v>
      </c>
      <c r="K68" s="14" t="s">
        <v>533</v>
      </c>
      <c r="L68" s="17">
        <f t="shared" si="5"/>
        <v>3.0648148148148119E-2</v>
      </c>
      <c r="M68">
        <f t="shared" si="6"/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534</v>
      </c>
      <c r="H69" s="9" t="s">
        <v>88</v>
      </c>
      <c r="I69" s="3" t="s">
        <v>374</v>
      </c>
      <c r="J69" s="13" t="s">
        <v>535</v>
      </c>
      <c r="K69" s="14" t="s">
        <v>536</v>
      </c>
      <c r="L69" s="17">
        <f t="shared" si="5"/>
        <v>1.0682870370370356E-2</v>
      </c>
      <c r="M69">
        <f t="shared" si="6"/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537</v>
      </c>
      <c r="H70" s="9" t="s">
        <v>88</v>
      </c>
      <c r="I70" s="3" t="s">
        <v>374</v>
      </c>
      <c r="J70" s="13" t="s">
        <v>538</v>
      </c>
      <c r="K70" s="14" t="s">
        <v>539</v>
      </c>
      <c r="L70" s="17">
        <f t="shared" si="5"/>
        <v>1.2766203703703738E-2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540</v>
      </c>
      <c r="H71" s="9" t="s">
        <v>88</v>
      </c>
      <c r="I71" s="3" t="s">
        <v>374</v>
      </c>
      <c r="J71" s="13" t="s">
        <v>541</v>
      </c>
      <c r="K71" s="14" t="s">
        <v>542</v>
      </c>
      <c r="L71" s="17">
        <f t="shared" si="5"/>
        <v>1.2303240740740795E-2</v>
      </c>
      <c r="M71">
        <f t="shared" si="6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543</v>
      </c>
      <c r="H72" s="9" t="s">
        <v>88</v>
      </c>
      <c r="I72" s="3" t="s">
        <v>374</v>
      </c>
      <c r="J72" s="13" t="s">
        <v>544</v>
      </c>
      <c r="K72" s="14" t="s">
        <v>545</v>
      </c>
      <c r="L72" s="17">
        <f t="shared" si="5"/>
        <v>2.6932870370370399E-2</v>
      </c>
      <c r="M72">
        <f t="shared" si="6"/>
        <v>10</v>
      </c>
    </row>
    <row r="73" spans="1:13" x14ac:dyDescent="0.25">
      <c r="A73" s="11"/>
      <c r="B73" s="12"/>
      <c r="C73" s="9" t="s">
        <v>236</v>
      </c>
      <c r="D73" s="9" t="s">
        <v>237</v>
      </c>
      <c r="E73" s="10" t="s">
        <v>12</v>
      </c>
      <c r="F73" s="5"/>
      <c r="G73" s="5"/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9" t="s">
        <v>238</v>
      </c>
      <c r="F74" s="9" t="s">
        <v>15</v>
      </c>
      <c r="G74" s="9" t="s">
        <v>546</v>
      </c>
      <c r="H74" s="9" t="s">
        <v>88</v>
      </c>
      <c r="I74" s="3" t="s">
        <v>374</v>
      </c>
      <c r="J74" s="13" t="s">
        <v>547</v>
      </c>
      <c r="K74" s="14" t="s">
        <v>548</v>
      </c>
      <c r="L74" s="17">
        <f t="shared" si="5"/>
        <v>1.7974537037036997E-2</v>
      </c>
      <c r="M74">
        <f t="shared" si="6"/>
        <v>8</v>
      </c>
    </row>
    <row r="75" spans="1:13" x14ac:dyDescent="0.25">
      <c r="A75" s="11"/>
      <c r="B75" s="12"/>
      <c r="C75" s="12"/>
      <c r="D75" s="12"/>
      <c r="E75" s="9" t="s">
        <v>260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549</v>
      </c>
      <c r="H76" s="9" t="s">
        <v>88</v>
      </c>
      <c r="I76" s="3" t="s">
        <v>374</v>
      </c>
      <c r="J76" s="13" t="s">
        <v>550</v>
      </c>
      <c r="K76" s="14" t="s">
        <v>551</v>
      </c>
      <c r="L76" s="17">
        <f t="shared" si="5"/>
        <v>2.517361111111116E-2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552</v>
      </c>
      <c r="H77" s="9" t="s">
        <v>88</v>
      </c>
      <c r="I77" s="3" t="s">
        <v>374</v>
      </c>
      <c r="J77" s="13" t="s">
        <v>553</v>
      </c>
      <c r="K77" s="14" t="s">
        <v>554</v>
      </c>
      <c r="L77" s="17">
        <f t="shared" si="5"/>
        <v>1.8680555555555589E-2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555</v>
      </c>
      <c r="H78" s="9" t="s">
        <v>88</v>
      </c>
      <c r="I78" s="3" t="s">
        <v>374</v>
      </c>
      <c r="J78" s="13" t="s">
        <v>556</v>
      </c>
      <c r="K78" s="14" t="s">
        <v>557</v>
      </c>
      <c r="L78" s="17">
        <f t="shared" si="5"/>
        <v>1.4837962962962969E-2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558</v>
      </c>
      <c r="H79" s="9" t="s">
        <v>88</v>
      </c>
      <c r="I79" s="3" t="s">
        <v>374</v>
      </c>
      <c r="J79" s="13" t="s">
        <v>559</v>
      </c>
      <c r="K79" s="14" t="s">
        <v>560</v>
      </c>
      <c r="L79" s="17">
        <f t="shared" si="5"/>
        <v>2.0011574074074001E-2</v>
      </c>
      <c r="M79">
        <f t="shared" si="6"/>
        <v>11</v>
      </c>
    </row>
    <row r="80" spans="1:13" x14ac:dyDescent="0.25">
      <c r="A80" s="11"/>
      <c r="B80" s="12"/>
      <c r="C80" s="12"/>
      <c r="D80" s="12"/>
      <c r="E80" s="12"/>
      <c r="F80" s="12"/>
      <c r="G80" s="9" t="s">
        <v>561</v>
      </c>
      <c r="H80" s="9" t="s">
        <v>88</v>
      </c>
      <c r="I80" s="3" t="s">
        <v>374</v>
      </c>
      <c r="J80" s="13" t="s">
        <v>562</v>
      </c>
      <c r="K80" s="14" t="s">
        <v>563</v>
      </c>
      <c r="L80" s="17">
        <f t="shared" si="5"/>
        <v>2.2430555555555509E-2</v>
      </c>
      <c r="M80">
        <f t="shared" si="6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564</v>
      </c>
      <c r="H81" s="9" t="s">
        <v>88</v>
      </c>
      <c r="I81" s="3" t="s">
        <v>374</v>
      </c>
      <c r="J81" s="13" t="s">
        <v>565</v>
      </c>
      <c r="K81" s="14" t="s">
        <v>566</v>
      </c>
      <c r="L81" s="17">
        <f t="shared" si="5"/>
        <v>2.677083333333341E-2</v>
      </c>
      <c r="M81">
        <f t="shared" si="6"/>
        <v>14</v>
      </c>
    </row>
    <row r="82" spans="1:13" x14ac:dyDescent="0.25">
      <c r="A82" s="11"/>
      <c r="B82" s="12"/>
      <c r="C82" s="12"/>
      <c r="D82" s="12"/>
      <c r="E82" s="12"/>
      <c r="F82" s="12"/>
      <c r="G82" s="9" t="s">
        <v>567</v>
      </c>
      <c r="H82" s="9" t="s">
        <v>88</v>
      </c>
      <c r="I82" s="3" t="s">
        <v>374</v>
      </c>
      <c r="J82" s="13" t="s">
        <v>568</v>
      </c>
      <c r="K82" s="14" t="s">
        <v>569</v>
      </c>
      <c r="L82" s="17">
        <f t="shared" si="5"/>
        <v>2.4803240740740695E-2</v>
      </c>
      <c r="M82">
        <f t="shared" si="6"/>
        <v>14</v>
      </c>
    </row>
    <row r="83" spans="1:13" x14ac:dyDescent="0.25">
      <c r="A83" s="11"/>
      <c r="B83" s="12"/>
      <c r="C83" s="9" t="s">
        <v>120</v>
      </c>
      <c r="D83" s="9" t="s">
        <v>121</v>
      </c>
      <c r="E83" s="9" t="s">
        <v>121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570</v>
      </c>
      <c r="H84" s="9" t="s">
        <v>88</v>
      </c>
      <c r="I84" s="3" t="s">
        <v>374</v>
      </c>
      <c r="J84" s="13" t="s">
        <v>571</v>
      </c>
      <c r="K84" s="14" t="s">
        <v>572</v>
      </c>
      <c r="L84" s="17">
        <f t="shared" si="5"/>
        <v>3.3009259259259294E-2</v>
      </c>
      <c r="M84">
        <f t="shared" si="6"/>
        <v>5</v>
      </c>
    </row>
    <row r="85" spans="1:13" x14ac:dyDescent="0.25">
      <c r="A85" s="11"/>
      <c r="B85" s="12"/>
      <c r="C85" s="12"/>
      <c r="D85" s="12"/>
      <c r="E85" s="12"/>
      <c r="F85" s="12"/>
      <c r="G85" s="9" t="s">
        <v>573</v>
      </c>
      <c r="H85" s="9" t="s">
        <v>88</v>
      </c>
      <c r="I85" s="3" t="s">
        <v>374</v>
      </c>
      <c r="J85" s="13" t="s">
        <v>574</v>
      </c>
      <c r="K85" s="14" t="s">
        <v>575</v>
      </c>
      <c r="L85" s="17">
        <f t="shared" si="5"/>
        <v>2.0590277777777777E-2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576</v>
      </c>
      <c r="H86" s="9" t="s">
        <v>88</v>
      </c>
      <c r="I86" s="3" t="s">
        <v>374</v>
      </c>
      <c r="J86" s="13" t="s">
        <v>577</v>
      </c>
      <c r="K86" s="14" t="s">
        <v>578</v>
      </c>
      <c r="L86" s="17">
        <f t="shared" si="5"/>
        <v>3.196759259259252E-2</v>
      </c>
      <c r="M86">
        <f t="shared" si="6"/>
        <v>13</v>
      </c>
    </row>
    <row r="87" spans="1:13" x14ac:dyDescent="0.25">
      <c r="A87" s="11"/>
      <c r="B87" s="12"/>
      <c r="C87" s="12"/>
      <c r="D87" s="12"/>
      <c r="E87" s="12"/>
      <c r="F87" s="12"/>
      <c r="G87" s="9" t="s">
        <v>579</v>
      </c>
      <c r="H87" s="9" t="s">
        <v>88</v>
      </c>
      <c r="I87" s="3" t="s">
        <v>374</v>
      </c>
      <c r="J87" s="13" t="s">
        <v>580</v>
      </c>
      <c r="K87" s="14" t="s">
        <v>581</v>
      </c>
      <c r="L87" s="17">
        <f t="shared" si="5"/>
        <v>1.8287037037037157E-2</v>
      </c>
      <c r="M87">
        <f t="shared" si="6"/>
        <v>18</v>
      </c>
    </row>
    <row r="88" spans="1:13" x14ac:dyDescent="0.25">
      <c r="A88" s="11"/>
      <c r="B88" s="12"/>
      <c r="C88" s="12"/>
      <c r="D88" s="12"/>
      <c r="E88" s="12"/>
      <c r="F88" s="12"/>
      <c r="G88" s="9" t="s">
        <v>582</v>
      </c>
      <c r="H88" s="9" t="s">
        <v>88</v>
      </c>
      <c r="I88" s="3" t="s">
        <v>374</v>
      </c>
      <c r="J88" s="13" t="s">
        <v>583</v>
      </c>
      <c r="K88" s="14" t="s">
        <v>584</v>
      </c>
      <c r="L88" s="17">
        <f t="shared" si="5"/>
        <v>1.505787037037043E-2</v>
      </c>
      <c r="M88">
        <f t="shared" si="6"/>
        <v>22</v>
      </c>
    </row>
    <row r="89" spans="1:13" x14ac:dyDescent="0.25">
      <c r="A89" s="11"/>
      <c r="B89" s="12"/>
      <c r="C89" s="9" t="s">
        <v>57</v>
      </c>
      <c r="D89" s="9" t="s">
        <v>58</v>
      </c>
      <c r="E89" s="9" t="s">
        <v>63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585</v>
      </c>
      <c r="H90" s="9" t="s">
        <v>88</v>
      </c>
      <c r="I90" s="3" t="s">
        <v>374</v>
      </c>
      <c r="J90" s="13" t="s">
        <v>586</v>
      </c>
      <c r="K90" s="14" t="s">
        <v>587</v>
      </c>
      <c r="L90" s="17">
        <f t="shared" si="5"/>
        <v>2.5127314814814783E-2</v>
      </c>
      <c r="M90">
        <f t="shared" si="6"/>
        <v>4</v>
      </c>
    </row>
    <row r="91" spans="1:13" x14ac:dyDescent="0.25">
      <c r="A91" s="11"/>
      <c r="B91" s="12"/>
      <c r="C91" s="12"/>
      <c r="D91" s="12"/>
      <c r="E91" s="12"/>
      <c r="F91" s="12"/>
      <c r="G91" s="9" t="s">
        <v>588</v>
      </c>
      <c r="H91" s="9" t="s">
        <v>88</v>
      </c>
      <c r="I91" s="3" t="s">
        <v>374</v>
      </c>
      <c r="J91" s="13" t="s">
        <v>589</v>
      </c>
      <c r="K91" s="14" t="s">
        <v>590</v>
      </c>
      <c r="L91" s="17">
        <f t="shared" si="5"/>
        <v>3.0416666666666703E-2</v>
      </c>
      <c r="M91">
        <f t="shared" si="6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591</v>
      </c>
      <c r="H92" s="9" t="s">
        <v>88</v>
      </c>
      <c r="I92" s="3" t="s">
        <v>374</v>
      </c>
      <c r="J92" s="13" t="s">
        <v>592</v>
      </c>
      <c r="K92" s="14" t="s">
        <v>593</v>
      </c>
      <c r="L92" s="17">
        <f t="shared" si="5"/>
        <v>1.1817129629629552E-2</v>
      </c>
      <c r="M92">
        <f t="shared" si="6"/>
        <v>21</v>
      </c>
    </row>
    <row r="93" spans="1:13" x14ac:dyDescent="0.25">
      <c r="A93" s="11"/>
      <c r="B93" s="12"/>
      <c r="C93" s="9" t="s">
        <v>145</v>
      </c>
      <c r="D93" s="9" t="s">
        <v>146</v>
      </c>
      <c r="E93" s="9" t="s">
        <v>146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594</v>
      </c>
      <c r="H94" s="9" t="s">
        <v>88</v>
      </c>
      <c r="I94" s="3" t="s">
        <v>374</v>
      </c>
      <c r="J94" s="13" t="s">
        <v>595</v>
      </c>
      <c r="K94" s="14" t="s">
        <v>596</v>
      </c>
      <c r="L94" s="17">
        <f t="shared" si="5"/>
        <v>1.2361111111111101E-2</v>
      </c>
      <c r="M94">
        <f t="shared" si="6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597</v>
      </c>
      <c r="H95" s="9" t="s">
        <v>88</v>
      </c>
      <c r="I95" s="3" t="s">
        <v>374</v>
      </c>
      <c r="J95" s="13" t="s">
        <v>598</v>
      </c>
      <c r="K95" s="14" t="s">
        <v>599</v>
      </c>
      <c r="L95" s="17">
        <f t="shared" si="5"/>
        <v>1.4803240740740686E-2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600</v>
      </c>
      <c r="H96" s="9" t="s">
        <v>88</v>
      </c>
      <c r="I96" s="3" t="s">
        <v>374</v>
      </c>
      <c r="J96" s="13" t="s">
        <v>601</v>
      </c>
      <c r="K96" s="14" t="s">
        <v>602</v>
      </c>
      <c r="L96" s="17">
        <f t="shared" si="5"/>
        <v>1.3715277777777812E-2</v>
      </c>
      <c r="M96">
        <f t="shared" si="6"/>
        <v>12</v>
      </c>
    </row>
    <row r="97" spans="1:13" x14ac:dyDescent="0.25">
      <c r="A97" s="11"/>
      <c r="B97" s="12"/>
      <c r="C97" s="12"/>
      <c r="D97" s="12"/>
      <c r="E97" s="12"/>
      <c r="F97" s="12"/>
      <c r="G97" s="9" t="s">
        <v>603</v>
      </c>
      <c r="H97" s="9" t="s">
        <v>88</v>
      </c>
      <c r="I97" s="3" t="s">
        <v>374</v>
      </c>
      <c r="J97" s="13" t="s">
        <v>604</v>
      </c>
      <c r="K97" s="14" t="s">
        <v>605</v>
      </c>
      <c r="L97" s="17">
        <f t="shared" si="5"/>
        <v>2.1377314814814752E-2</v>
      </c>
      <c r="M97">
        <f t="shared" si="6"/>
        <v>15</v>
      </c>
    </row>
    <row r="98" spans="1:13" x14ac:dyDescent="0.25">
      <c r="A98" s="11"/>
      <c r="B98" s="12"/>
      <c r="C98" s="12"/>
      <c r="D98" s="12"/>
      <c r="E98" s="12"/>
      <c r="F98" s="12"/>
      <c r="G98" s="9" t="s">
        <v>606</v>
      </c>
      <c r="H98" s="9" t="s">
        <v>88</v>
      </c>
      <c r="I98" s="3" t="s">
        <v>374</v>
      </c>
      <c r="J98" s="13" t="s">
        <v>607</v>
      </c>
      <c r="K98" s="14" t="s">
        <v>608</v>
      </c>
      <c r="L98" s="17">
        <f t="shared" si="5"/>
        <v>2.0590277777777666E-2</v>
      </c>
      <c r="M98">
        <f t="shared" si="6"/>
        <v>15</v>
      </c>
    </row>
    <row r="99" spans="1:13" x14ac:dyDescent="0.25">
      <c r="A99" s="11"/>
      <c r="B99" s="12"/>
      <c r="C99" s="9" t="s">
        <v>609</v>
      </c>
      <c r="D99" s="9" t="s">
        <v>610</v>
      </c>
      <c r="E99" s="9" t="s">
        <v>610</v>
      </c>
      <c r="F99" s="9" t="s">
        <v>15</v>
      </c>
      <c r="G99" s="9" t="s">
        <v>611</v>
      </c>
      <c r="H99" s="9" t="s">
        <v>88</v>
      </c>
      <c r="I99" s="3" t="s">
        <v>374</v>
      </c>
      <c r="J99" s="13" t="s">
        <v>612</v>
      </c>
      <c r="K99" s="14" t="s">
        <v>613</v>
      </c>
      <c r="L99" s="17">
        <f t="shared" si="5"/>
        <v>2.278935185185188E-2</v>
      </c>
      <c r="M99">
        <f t="shared" si="6"/>
        <v>5</v>
      </c>
    </row>
    <row r="100" spans="1:13" x14ac:dyDescent="0.25">
      <c r="A100" s="11"/>
      <c r="B100" s="12"/>
      <c r="C100" s="9" t="s">
        <v>29</v>
      </c>
      <c r="D100" s="9" t="s">
        <v>30</v>
      </c>
      <c r="E100" s="9" t="s">
        <v>150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614</v>
      </c>
      <c r="H101" s="9" t="s">
        <v>152</v>
      </c>
      <c r="I101" s="3" t="s">
        <v>374</v>
      </c>
      <c r="J101" s="13" t="s">
        <v>615</v>
      </c>
      <c r="K101" s="14" t="s">
        <v>616</v>
      </c>
      <c r="L101" s="17">
        <f t="shared" si="5"/>
        <v>1.8796296296296311E-2</v>
      </c>
      <c r="M101">
        <f t="shared" si="6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617</v>
      </c>
      <c r="H102" s="9" t="s">
        <v>152</v>
      </c>
      <c r="I102" s="3" t="s">
        <v>374</v>
      </c>
      <c r="J102" s="13" t="s">
        <v>618</v>
      </c>
      <c r="K102" s="14" t="s">
        <v>619</v>
      </c>
      <c r="L102" s="17">
        <f t="shared" si="5"/>
        <v>1.8865740740740711E-2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620</v>
      </c>
      <c r="H103" s="9" t="s">
        <v>152</v>
      </c>
      <c r="I103" s="3" t="s">
        <v>374</v>
      </c>
      <c r="J103" s="13" t="s">
        <v>621</v>
      </c>
      <c r="K103" s="14" t="s">
        <v>622</v>
      </c>
      <c r="L103" s="17">
        <f t="shared" si="5"/>
        <v>4.6122685185185197E-2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623</v>
      </c>
      <c r="H104" s="9" t="s">
        <v>152</v>
      </c>
      <c r="I104" s="3" t="s">
        <v>374</v>
      </c>
      <c r="J104" s="13" t="s">
        <v>624</v>
      </c>
      <c r="K104" s="14" t="s">
        <v>625</v>
      </c>
      <c r="L104" s="17">
        <f t="shared" si="5"/>
        <v>1.3391203703703725E-2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626</v>
      </c>
      <c r="H105" s="9" t="s">
        <v>152</v>
      </c>
      <c r="I105" s="3" t="s">
        <v>374</v>
      </c>
      <c r="J105" s="13" t="s">
        <v>627</v>
      </c>
      <c r="K105" s="14" t="s">
        <v>628</v>
      </c>
      <c r="L105" s="17">
        <f t="shared" si="5"/>
        <v>2.3703703703703671E-2</v>
      </c>
      <c r="M105">
        <f t="shared" si="6"/>
        <v>14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629</v>
      </c>
      <c r="H106" s="9" t="s">
        <v>152</v>
      </c>
      <c r="I106" s="3" t="s">
        <v>374</v>
      </c>
      <c r="J106" s="13" t="s">
        <v>630</v>
      </c>
      <c r="K106" s="14" t="s">
        <v>631</v>
      </c>
      <c r="L106" s="17">
        <f t="shared" si="5"/>
        <v>2.256944444444442E-2</v>
      </c>
      <c r="M106">
        <f t="shared" si="6"/>
        <v>18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632</v>
      </c>
      <c r="H107" s="9" t="s">
        <v>152</v>
      </c>
      <c r="I107" s="3" t="s">
        <v>374</v>
      </c>
      <c r="J107" s="13" t="s">
        <v>633</v>
      </c>
      <c r="K107" s="14" t="s">
        <v>634</v>
      </c>
      <c r="L107" s="17">
        <f t="shared" si="5"/>
        <v>3.4432870370370461E-2</v>
      </c>
      <c r="M107">
        <f t="shared" si="6"/>
        <v>18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635</v>
      </c>
      <c r="H108" s="9" t="s">
        <v>152</v>
      </c>
      <c r="I108" s="3" t="s">
        <v>374</v>
      </c>
      <c r="J108" s="13" t="s">
        <v>636</v>
      </c>
      <c r="K108" s="14" t="s">
        <v>637</v>
      </c>
      <c r="L108" s="17">
        <f t="shared" si="5"/>
        <v>1.4988425925925863E-2</v>
      </c>
      <c r="M108">
        <f t="shared" si="6"/>
        <v>22</v>
      </c>
    </row>
    <row r="109" spans="1:13" x14ac:dyDescent="0.25">
      <c r="A109" s="11"/>
      <c r="B109" s="12"/>
      <c r="C109" s="9" t="s">
        <v>155</v>
      </c>
      <c r="D109" s="9" t="s">
        <v>156</v>
      </c>
      <c r="E109" s="9" t="s">
        <v>156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638</v>
      </c>
      <c r="H110" s="9" t="s">
        <v>88</v>
      </c>
      <c r="I110" s="3" t="s">
        <v>374</v>
      </c>
      <c r="J110" s="13" t="s">
        <v>639</v>
      </c>
      <c r="K110" s="14" t="s">
        <v>640</v>
      </c>
      <c r="L110" s="17">
        <f t="shared" si="5"/>
        <v>1.5497685185185212E-2</v>
      </c>
      <c r="M110">
        <f t="shared" si="6"/>
        <v>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641</v>
      </c>
      <c r="H111" s="9" t="s">
        <v>88</v>
      </c>
      <c r="I111" s="3" t="s">
        <v>374</v>
      </c>
      <c r="J111" s="13" t="s">
        <v>642</v>
      </c>
      <c r="K111" s="14" t="s">
        <v>643</v>
      </c>
      <c r="L111" s="17">
        <f t="shared" si="5"/>
        <v>1.3865740740740762E-2</v>
      </c>
      <c r="M111">
        <f t="shared" si="6"/>
        <v>7</v>
      </c>
    </row>
    <row r="112" spans="1:13" x14ac:dyDescent="0.25">
      <c r="A112" s="11"/>
      <c r="B112" s="12"/>
      <c r="C112" s="9" t="s">
        <v>644</v>
      </c>
      <c r="D112" s="9" t="s">
        <v>645</v>
      </c>
      <c r="E112" s="9" t="s">
        <v>645</v>
      </c>
      <c r="F112" s="9" t="s">
        <v>15</v>
      </c>
      <c r="G112" s="9" t="s">
        <v>646</v>
      </c>
      <c r="H112" s="9" t="s">
        <v>88</v>
      </c>
      <c r="I112" s="3" t="s">
        <v>374</v>
      </c>
      <c r="J112" s="13" t="s">
        <v>647</v>
      </c>
      <c r="K112" s="14" t="s">
        <v>648</v>
      </c>
      <c r="L112" s="17">
        <f t="shared" si="5"/>
        <v>1.6956018518518579E-2</v>
      </c>
      <c r="M112">
        <f t="shared" si="6"/>
        <v>20</v>
      </c>
    </row>
    <row r="113" spans="1:13" x14ac:dyDescent="0.25">
      <c r="A113" s="11"/>
      <c r="B113" s="12"/>
      <c r="C113" s="9" t="s">
        <v>649</v>
      </c>
      <c r="D113" s="9" t="s">
        <v>650</v>
      </c>
      <c r="E113" s="9" t="s">
        <v>650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651</v>
      </c>
      <c r="H114" s="9" t="s">
        <v>88</v>
      </c>
      <c r="I114" s="3" t="s">
        <v>374</v>
      </c>
      <c r="J114" s="13" t="s">
        <v>652</v>
      </c>
      <c r="K114" s="14" t="s">
        <v>653</v>
      </c>
      <c r="L114" s="17">
        <f t="shared" si="5"/>
        <v>2.9421296296296306E-2</v>
      </c>
      <c r="M114">
        <f t="shared" si="6"/>
        <v>5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654</v>
      </c>
      <c r="H115" s="9" t="s">
        <v>88</v>
      </c>
      <c r="I115" s="3" t="s">
        <v>374</v>
      </c>
      <c r="J115" s="13" t="s">
        <v>655</v>
      </c>
      <c r="K115" s="14" t="s">
        <v>656</v>
      </c>
      <c r="L115" s="17">
        <f t="shared" si="5"/>
        <v>1.5069444444444469E-2</v>
      </c>
      <c r="M115">
        <f t="shared" si="6"/>
        <v>10</v>
      </c>
    </row>
    <row r="116" spans="1:13" x14ac:dyDescent="0.25">
      <c r="A116" s="11"/>
      <c r="B116" s="12"/>
      <c r="C116" s="9" t="s">
        <v>160</v>
      </c>
      <c r="D116" s="9" t="s">
        <v>161</v>
      </c>
      <c r="E116" s="9" t="s">
        <v>161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657</v>
      </c>
      <c r="H117" s="9" t="s">
        <v>88</v>
      </c>
      <c r="I117" s="3" t="s">
        <v>374</v>
      </c>
      <c r="J117" s="13" t="s">
        <v>658</v>
      </c>
      <c r="K117" s="14" t="s">
        <v>1563</v>
      </c>
      <c r="L117" s="17">
        <f t="shared" si="5"/>
        <v>1.0157638888888889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659</v>
      </c>
      <c r="H118" s="9" t="s">
        <v>88</v>
      </c>
      <c r="I118" s="3" t="s">
        <v>374</v>
      </c>
      <c r="J118" s="13" t="s">
        <v>660</v>
      </c>
      <c r="K118" s="14" t="s">
        <v>661</v>
      </c>
      <c r="L118" s="17">
        <f t="shared" si="5"/>
        <v>1.2025462962962974E-2</v>
      </c>
      <c r="M118">
        <f t="shared" si="6"/>
        <v>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662</v>
      </c>
      <c r="H119" s="9" t="s">
        <v>88</v>
      </c>
      <c r="I119" s="3" t="s">
        <v>374</v>
      </c>
      <c r="J119" s="13" t="s">
        <v>663</v>
      </c>
      <c r="K119" s="14" t="s">
        <v>664</v>
      </c>
      <c r="L119" s="17">
        <f t="shared" si="5"/>
        <v>2.7268518518518525E-2</v>
      </c>
      <c r="M119">
        <f t="shared" si="6"/>
        <v>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665</v>
      </c>
      <c r="H120" s="9" t="s">
        <v>88</v>
      </c>
      <c r="I120" s="3" t="s">
        <v>374</v>
      </c>
      <c r="J120" s="13" t="s">
        <v>666</v>
      </c>
      <c r="K120" s="14" t="s">
        <v>667</v>
      </c>
      <c r="L120" s="17">
        <f t="shared" si="5"/>
        <v>3.6770833333333336E-2</v>
      </c>
      <c r="M120">
        <f t="shared" si="6"/>
        <v>4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668</v>
      </c>
      <c r="H121" s="9" t="s">
        <v>88</v>
      </c>
      <c r="I121" s="3" t="s">
        <v>374</v>
      </c>
      <c r="J121" s="13" t="s">
        <v>669</v>
      </c>
      <c r="K121" s="14" t="s">
        <v>670</v>
      </c>
      <c r="L121" s="17">
        <f t="shared" si="5"/>
        <v>1.3333333333333308E-2</v>
      </c>
      <c r="M121">
        <f t="shared" si="6"/>
        <v>20</v>
      </c>
    </row>
    <row r="122" spans="1:13" x14ac:dyDescent="0.25">
      <c r="A122" s="3" t="s">
        <v>10</v>
      </c>
      <c r="B122" s="9" t="s">
        <v>11</v>
      </c>
      <c r="C122" s="10" t="s">
        <v>12</v>
      </c>
      <c r="D122" s="5"/>
      <c r="E122" s="5"/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9" t="s">
        <v>671</v>
      </c>
      <c r="D123" s="9" t="s">
        <v>672</v>
      </c>
      <c r="E123" s="9" t="s">
        <v>672</v>
      </c>
      <c r="F123" s="9" t="s">
        <v>15</v>
      </c>
      <c r="G123" s="9" t="s">
        <v>673</v>
      </c>
      <c r="H123" s="9" t="s">
        <v>17</v>
      </c>
      <c r="I123" s="3" t="s">
        <v>374</v>
      </c>
      <c r="J123" s="13" t="s">
        <v>674</v>
      </c>
      <c r="K123" s="14" t="s">
        <v>675</v>
      </c>
      <c r="L123" s="17">
        <f t="shared" si="5"/>
        <v>2.3217592592592595E-2</v>
      </c>
      <c r="M123">
        <f t="shared" si="6"/>
        <v>10</v>
      </c>
    </row>
    <row r="124" spans="1:13" x14ac:dyDescent="0.25">
      <c r="A124" s="11"/>
      <c r="B124" s="12"/>
      <c r="C124" s="9" t="s">
        <v>13</v>
      </c>
      <c r="D124" s="9" t="s">
        <v>14</v>
      </c>
      <c r="E124" s="9" t="s">
        <v>14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676</v>
      </c>
      <c r="H125" s="9" t="s">
        <v>17</v>
      </c>
      <c r="I125" s="3" t="s">
        <v>374</v>
      </c>
      <c r="J125" s="13" t="s">
        <v>677</v>
      </c>
      <c r="K125" s="14" t="s">
        <v>678</v>
      </c>
      <c r="L125" s="17">
        <f t="shared" si="5"/>
        <v>3.6064814814814827E-2</v>
      </c>
      <c r="M125">
        <f t="shared" si="6"/>
        <v>8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679</v>
      </c>
      <c r="H126" s="9" t="s">
        <v>17</v>
      </c>
      <c r="I126" s="3" t="s">
        <v>374</v>
      </c>
      <c r="J126" s="13" t="s">
        <v>680</v>
      </c>
      <c r="K126" s="14" t="s">
        <v>681</v>
      </c>
      <c r="L126" s="17">
        <f t="shared" si="5"/>
        <v>3.6168981481481455E-2</v>
      </c>
      <c r="M126">
        <f t="shared" si="6"/>
        <v>11</v>
      </c>
    </row>
    <row r="127" spans="1:13" x14ac:dyDescent="0.25">
      <c r="A127" s="11"/>
      <c r="B127" s="12"/>
      <c r="C127" s="9" t="s">
        <v>682</v>
      </c>
      <c r="D127" s="9" t="s">
        <v>683</v>
      </c>
      <c r="E127" s="9" t="s">
        <v>683</v>
      </c>
      <c r="F127" s="9" t="s">
        <v>15</v>
      </c>
      <c r="G127" s="9" t="s">
        <v>684</v>
      </c>
      <c r="H127" s="9" t="s">
        <v>17</v>
      </c>
      <c r="I127" s="3" t="s">
        <v>374</v>
      </c>
      <c r="J127" s="13" t="s">
        <v>685</v>
      </c>
      <c r="K127" s="14" t="s">
        <v>686</v>
      </c>
      <c r="L127" s="17">
        <f t="shared" si="5"/>
        <v>3.9884259259259314E-2</v>
      </c>
      <c r="M127">
        <f t="shared" si="6"/>
        <v>10</v>
      </c>
    </row>
    <row r="128" spans="1:13" x14ac:dyDescent="0.25">
      <c r="A128" s="11"/>
      <c r="B128" s="12"/>
      <c r="C128" s="9" t="s">
        <v>687</v>
      </c>
      <c r="D128" s="9" t="s">
        <v>688</v>
      </c>
      <c r="E128" s="9" t="s">
        <v>688</v>
      </c>
      <c r="F128" s="9" t="s">
        <v>15</v>
      </c>
      <c r="G128" s="9" t="s">
        <v>689</v>
      </c>
      <c r="H128" s="9" t="s">
        <v>690</v>
      </c>
      <c r="I128" s="3" t="s">
        <v>374</v>
      </c>
      <c r="J128" s="13" t="s">
        <v>691</v>
      </c>
      <c r="K128" s="14" t="s">
        <v>692</v>
      </c>
      <c r="L128" s="17">
        <f t="shared" si="5"/>
        <v>1.6516203703703658E-2</v>
      </c>
      <c r="M128">
        <f t="shared" si="6"/>
        <v>12</v>
      </c>
    </row>
    <row r="129" spans="1:13" x14ac:dyDescent="0.25">
      <c r="A129" s="11"/>
      <c r="B129" s="12"/>
      <c r="C129" s="9" t="s">
        <v>29</v>
      </c>
      <c r="D129" s="9" t="s">
        <v>30</v>
      </c>
      <c r="E129" s="9" t="s">
        <v>30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693</v>
      </c>
      <c r="H130" s="9" t="s">
        <v>690</v>
      </c>
      <c r="I130" s="3" t="s">
        <v>374</v>
      </c>
      <c r="J130" s="13" t="s">
        <v>694</v>
      </c>
      <c r="K130" s="14" t="s">
        <v>695</v>
      </c>
      <c r="L130" s="17">
        <f t="shared" si="5"/>
        <v>4.332175925925924E-2</v>
      </c>
      <c r="M130">
        <f t="shared" si="6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696</v>
      </c>
      <c r="H131" s="9" t="s">
        <v>690</v>
      </c>
      <c r="I131" s="3" t="s">
        <v>374</v>
      </c>
      <c r="J131" s="13" t="s">
        <v>697</v>
      </c>
      <c r="K131" s="14" t="s">
        <v>698</v>
      </c>
      <c r="L131" s="17">
        <f t="shared" ref="L131:L160" si="7">K131-J131</f>
        <v>2.011574074074074E-2</v>
      </c>
      <c r="M131">
        <f t="shared" ref="M131:M160" si="8">HOUR(J131)</f>
        <v>12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699</v>
      </c>
      <c r="H132" s="9" t="s">
        <v>690</v>
      </c>
      <c r="I132" s="3" t="s">
        <v>374</v>
      </c>
      <c r="J132" s="13" t="s">
        <v>700</v>
      </c>
      <c r="K132" s="14" t="s">
        <v>701</v>
      </c>
      <c r="L132" s="17">
        <f t="shared" si="7"/>
        <v>1.5625E-2</v>
      </c>
      <c r="M132">
        <f t="shared" si="8"/>
        <v>13</v>
      </c>
    </row>
    <row r="133" spans="1:13" x14ac:dyDescent="0.25">
      <c r="A133" s="3" t="s">
        <v>702</v>
      </c>
      <c r="B133" s="9" t="s">
        <v>703</v>
      </c>
      <c r="C133" s="9" t="s">
        <v>704</v>
      </c>
      <c r="D133" s="9" t="s">
        <v>705</v>
      </c>
      <c r="E133" s="9" t="s">
        <v>705</v>
      </c>
      <c r="F133" s="9" t="s">
        <v>706</v>
      </c>
      <c r="G133" s="9" t="s">
        <v>707</v>
      </c>
      <c r="H133" s="9" t="s">
        <v>88</v>
      </c>
      <c r="I133" s="3" t="s">
        <v>374</v>
      </c>
      <c r="J133" s="13" t="s">
        <v>708</v>
      </c>
      <c r="K133" s="14" t="s">
        <v>709</v>
      </c>
      <c r="L133" s="17">
        <f t="shared" si="7"/>
        <v>1.5578703703703706E-2</v>
      </c>
      <c r="M133">
        <f t="shared" si="8"/>
        <v>5</v>
      </c>
    </row>
    <row r="134" spans="1:13" x14ac:dyDescent="0.25">
      <c r="A134" s="3" t="s">
        <v>323</v>
      </c>
      <c r="B134" s="9" t="s">
        <v>324</v>
      </c>
      <c r="C134" s="10" t="s">
        <v>12</v>
      </c>
      <c r="D134" s="5"/>
      <c r="E134" s="5"/>
      <c r="F134" s="5"/>
      <c r="G134" s="5"/>
      <c r="H134" s="5"/>
      <c r="I134" s="6"/>
      <c r="J134" s="7"/>
      <c r="K134" s="8"/>
    </row>
    <row r="135" spans="1:13" x14ac:dyDescent="0.25">
      <c r="A135" s="11"/>
      <c r="B135" s="12"/>
      <c r="C135" s="9" t="s">
        <v>106</v>
      </c>
      <c r="D135" s="9" t="s">
        <v>107</v>
      </c>
      <c r="E135" s="9" t="s">
        <v>710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711</v>
      </c>
      <c r="H136" s="9" t="s">
        <v>88</v>
      </c>
      <c r="I136" s="3" t="s">
        <v>374</v>
      </c>
      <c r="J136" s="13" t="s">
        <v>712</v>
      </c>
      <c r="K136" s="14" t="s">
        <v>713</v>
      </c>
      <c r="L136" s="17">
        <f t="shared" si="7"/>
        <v>2.3703703703703782E-2</v>
      </c>
      <c r="M136">
        <f t="shared" si="8"/>
        <v>15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714</v>
      </c>
      <c r="H137" s="9" t="s">
        <v>88</v>
      </c>
      <c r="I137" s="3" t="s">
        <v>374</v>
      </c>
      <c r="J137" s="13" t="s">
        <v>715</v>
      </c>
      <c r="K137" s="14" t="s">
        <v>716</v>
      </c>
      <c r="L137" s="17">
        <f t="shared" si="7"/>
        <v>1.7974537037036997E-2</v>
      </c>
      <c r="M137">
        <f t="shared" si="8"/>
        <v>15</v>
      </c>
    </row>
    <row r="138" spans="1:13" x14ac:dyDescent="0.25">
      <c r="A138" s="11"/>
      <c r="B138" s="12"/>
      <c r="C138" s="9" t="s">
        <v>717</v>
      </c>
      <c r="D138" s="9" t="s">
        <v>718</v>
      </c>
      <c r="E138" s="9" t="s">
        <v>719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720</v>
      </c>
      <c r="H139" s="9" t="s">
        <v>88</v>
      </c>
      <c r="I139" s="3" t="s">
        <v>374</v>
      </c>
      <c r="J139" s="13" t="s">
        <v>721</v>
      </c>
      <c r="K139" s="14" t="s">
        <v>722</v>
      </c>
      <c r="L139" s="17">
        <f t="shared" si="7"/>
        <v>1.7743055555555554E-2</v>
      </c>
      <c r="M139">
        <f t="shared" si="8"/>
        <v>23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723</v>
      </c>
      <c r="H140" s="9" t="s">
        <v>88</v>
      </c>
      <c r="I140" s="3" t="s">
        <v>374</v>
      </c>
      <c r="J140" s="13" t="s">
        <v>724</v>
      </c>
      <c r="K140" s="14" t="s">
        <v>725</v>
      </c>
      <c r="L140" s="17">
        <f t="shared" si="7"/>
        <v>2.6249999999999885E-2</v>
      </c>
      <c r="M140">
        <f t="shared" si="8"/>
        <v>23</v>
      </c>
    </row>
    <row r="141" spans="1:13" x14ac:dyDescent="0.25">
      <c r="A141" s="11"/>
      <c r="B141" s="12"/>
      <c r="C141" s="9" t="s">
        <v>325</v>
      </c>
      <c r="D141" s="9" t="s">
        <v>326</v>
      </c>
      <c r="E141" s="9" t="s">
        <v>326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726</v>
      </c>
      <c r="H142" s="9" t="s">
        <v>88</v>
      </c>
      <c r="I142" s="3" t="s">
        <v>374</v>
      </c>
      <c r="J142" s="13" t="s">
        <v>727</v>
      </c>
      <c r="K142" s="14" t="s">
        <v>728</v>
      </c>
      <c r="L142" s="17">
        <f t="shared" si="7"/>
        <v>1.8865740740740738E-2</v>
      </c>
      <c r="M142">
        <f t="shared" si="8"/>
        <v>3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729</v>
      </c>
      <c r="H143" s="9" t="s">
        <v>88</v>
      </c>
      <c r="I143" s="3" t="s">
        <v>374</v>
      </c>
      <c r="J143" s="13" t="s">
        <v>730</v>
      </c>
      <c r="K143" s="14" t="s">
        <v>731</v>
      </c>
      <c r="L143" s="17">
        <f t="shared" si="7"/>
        <v>1.9131944444444438E-2</v>
      </c>
      <c r="M143">
        <f t="shared" si="8"/>
        <v>9</v>
      </c>
    </row>
    <row r="144" spans="1:13" x14ac:dyDescent="0.25">
      <c r="A144" s="11"/>
      <c r="B144" s="12"/>
      <c r="C144" s="9" t="s">
        <v>732</v>
      </c>
      <c r="D144" s="9" t="s">
        <v>733</v>
      </c>
      <c r="E144" s="9" t="s">
        <v>734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735</v>
      </c>
      <c r="H145" s="9" t="s">
        <v>88</v>
      </c>
      <c r="I145" s="3" t="s">
        <v>374</v>
      </c>
      <c r="J145" s="13" t="s">
        <v>736</v>
      </c>
      <c r="K145" s="14" t="s">
        <v>737</v>
      </c>
      <c r="L145" s="17">
        <f t="shared" si="7"/>
        <v>2.4722222222222229E-2</v>
      </c>
      <c r="M145">
        <f t="shared" si="8"/>
        <v>5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738</v>
      </c>
      <c r="H146" s="9" t="s">
        <v>88</v>
      </c>
      <c r="I146" s="3" t="s">
        <v>374</v>
      </c>
      <c r="J146" s="13" t="s">
        <v>739</v>
      </c>
      <c r="K146" s="14" t="s">
        <v>740</v>
      </c>
      <c r="L146" s="17">
        <f t="shared" si="7"/>
        <v>1.5405092592592595E-2</v>
      </c>
      <c r="M146">
        <f t="shared" si="8"/>
        <v>6</v>
      </c>
    </row>
    <row r="147" spans="1:13" x14ac:dyDescent="0.25">
      <c r="A147" s="11"/>
      <c r="B147" s="12"/>
      <c r="C147" s="9" t="s">
        <v>353</v>
      </c>
      <c r="D147" s="9" t="s">
        <v>354</v>
      </c>
      <c r="E147" s="9" t="s">
        <v>355</v>
      </c>
      <c r="F147" s="9" t="s">
        <v>15</v>
      </c>
      <c r="G147" s="9" t="s">
        <v>741</v>
      </c>
      <c r="H147" s="9" t="s">
        <v>88</v>
      </c>
      <c r="I147" s="3" t="s">
        <v>374</v>
      </c>
      <c r="J147" s="13" t="s">
        <v>742</v>
      </c>
      <c r="K147" s="14" t="s">
        <v>743</v>
      </c>
      <c r="L147" s="17">
        <f t="shared" si="7"/>
        <v>1.894675925925926E-2</v>
      </c>
      <c r="M147">
        <f t="shared" si="8"/>
        <v>11</v>
      </c>
    </row>
    <row r="148" spans="1:13" x14ac:dyDescent="0.25">
      <c r="A148" s="11"/>
      <c r="B148" s="12"/>
      <c r="C148" s="9" t="s">
        <v>744</v>
      </c>
      <c r="D148" s="9" t="s">
        <v>745</v>
      </c>
      <c r="E148" s="9" t="s">
        <v>746</v>
      </c>
      <c r="F148" s="9" t="s">
        <v>15</v>
      </c>
      <c r="G148" s="9" t="s">
        <v>747</v>
      </c>
      <c r="H148" s="9" t="s">
        <v>88</v>
      </c>
      <c r="I148" s="3" t="s">
        <v>374</v>
      </c>
      <c r="J148" s="13" t="s">
        <v>748</v>
      </c>
      <c r="K148" s="14" t="s">
        <v>749</v>
      </c>
      <c r="L148" s="17">
        <f t="shared" si="7"/>
        <v>1.7222222222222139E-2</v>
      </c>
      <c r="M148">
        <f t="shared" si="8"/>
        <v>14</v>
      </c>
    </row>
    <row r="149" spans="1:13" x14ac:dyDescent="0.25">
      <c r="A149" s="11"/>
      <c r="B149" s="12"/>
      <c r="C149" s="9" t="s">
        <v>750</v>
      </c>
      <c r="D149" s="9" t="s">
        <v>751</v>
      </c>
      <c r="E149" s="9" t="s">
        <v>752</v>
      </c>
      <c r="F149" s="9" t="s">
        <v>15</v>
      </c>
      <c r="G149" s="9" t="s">
        <v>753</v>
      </c>
      <c r="H149" s="9" t="s">
        <v>88</v>
      </c>
      <c r="I149" s="3" t="s">
        <v>374</v>
      </c>
      <c r="J149" s="13" t="s">
        <v>754</v>
      </c>
      <c r="K149" s="14" t="s">
        <v>755</v>
      </c>
      <c r="L149" s="17">
        <f t="shared" si="7"/>
        <v>2.0613425925925966E-2</v>
      </c>
      <c r="M149">
        <f t="shared" si="8"/>
        <v>10</v>
      </c>
    </row>
    <row r="150" spans="1:13" x14ac:dyDescent="0.25">
      <c r="A150" s="11"/>
      <c r="B150" s="12"/>
      <c r="C150" s="9" t="s">
        <v>339</v>
      </c>
      <c r="D150" s="9" t="s">
        <v>340</v>
      </c>
      <c r="E150" s="9" t="s">
        <v>341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756</v>
      </c>
      <c r="H151" s="9" t="s">
        <v>88</v>
      </c>
      <c r="I151" s="3" t="s">
        <v>374</v>
      </c>
      <c r="J151" s="13" t="s">
        <v>757</v>
      </c>
      <c r="K151" s="14" t="s">
        <v>758</v>
      </c>
      <c r="L151" s="17">
        <f t="shared" si="7"/>
        <v>1.9976851851851829E-2</v>
      </c>
      <c r="M151">
        <f t="shared" si="8"/>
        <v>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759</v>
      </c>
      <c r="H152" s="9" t="s">
        <v>88</v>
      </c>
      <c r="I152" s="3" t="s">
        <v>374</v>
      </c>
      <c r="J152" s="13" t="s">
        <v>760</v>
      </c>
      <c r="K152" s="14" t="s">
        <v>761</v>
      </c>
      <c r="L152" s="17">
        <f t="shared" si="7"/>
        <v>2.3634259259259216E-2</v>
      </c>
      <c r="M152">
        <f t="shared" si="8"/>
        <v>10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762</v>
      </c>
      <c r="H153" s="9" t="s">
        <v>88</v>
      </c>
      <c r="I153" s="3" t="s">
        <v>374</v>
      </c>
      <c r="J153" s="13" t="s">
        <v>763</v>
      </c>
      <c r="K153" s="14" t="s">
        <v>764</v>
      </c>
      <c r="L153" s="17">
        <f t="shared" si="7"/>
        <v>2.7060185185185159E-2</v>
      </c>
      <c r="M153">
        <f t="shared" si="8"/>
        <v>15</v>
      </c>
    </row>
    <row r="154" spans="1:13" x14ac:dyDescent="0.25">
      <c r="A154" s="3" t="s">
        <v>345</v>
      </c>
      <c r="B154" s="9" t="s">
        <v>346</v>
      </c>
      <c r="C154" s="10" t="s">
        <v>12</v>
      </c>
      <c r="D154" s="5"/>
      <c r="E154" s="5"/>
      <c r="F154" s="5"/>
      <c r="G154" s="5"/>
      <c r="H154" s="5"/>
      <c r="I154" s="6"/>
      <c r="J154" s="7"/>
      <c r="K154" s="8"/>
    </row>
    <row r="155" spans="1:13" x14ac:dyDescent="0.25">
      <c r="A155" s="11"/>
      <c r="B155" s="12"/>
      <c r="C155" s="9" t="s">
        <v>347</v>
      </c>
      <c r="D155" s="9" t="s">
        <v>348</v>
      </c>
      <c r="E155" s="9" t="s">
        <v>349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765</v>
      </c>
      <c r="H156" s="9" t="s">
        <v>17</v>
      </c>
      <c r="I156" s="3" t="s">
        <v>374</v>
      </c>
      <c r="J156" s="13" t="s">
        <v>766</v>
      </c>
      <c r="K156" s="14" t="s">
        <v>767</v>
      </c>
      <c r="L156" s="17">
        <f t="shared" si="7"/>
        <v>6.821759259259258E-2</v>
      </c>
      <c r="M156">
        <f t="shared" si="8"/>
        <v>9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768</v>
      </c>
      <c r="H157" s="9" t="s">
        <v>17</v>
      </c>
      <c r="I157" s="3" t="s">
        <v>374</v>
      </c>
      <c r="J157" s="13" t="s">
        <v>769</v>
      </c>
      <c r="K157" s="14" t="s">
        <v>770</v>
      </c>
      <c r="L157" s="17">
        <f t="shared" si="7"/>
        <v>4.760416666666667E-2</v>
      </c>
      <c r="M157">
        <f t="shared" si="8"/>
        <v>10</v>
      </c>
    </row>
    <row r="158" spans="1:13" x14ac:dyDescent="0.25">
      <c r="A158" s="11"/>
      <c r="B158" s="12"/>
      <c r="C158" s="9" t="s">
        <v>353</v>
      </c>
      <c r="D158" s="9" t="s">
        <v>354</v>
      </c>
      <c r="E158" s="9" t="s">
        <v>355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771</v>
      </c>
      <c r="H159" s="9" t="s">
        <v>17</v>
      </c>
      <c r="I159" s="3" t="s">
        <v>374</v>
      </c>
      <c r="J159" s="13" t="s">
        <v>772</v>
      </c>
      <c r="K159" s="14" t="s">
        <v>773</v>
      </c>
      <c r="L159" s="17">
        <f t="shared" si="7"/>
        <v>2.8946759259259214E-2</v>
      </c>
      <c r="M159">
        <f t="shared" si="8"/>
        <v>8</v>
      </c>
    </row>
    <row r="160" spans="1:13" x14ac:dyDescent="0.25">
      <c r="A160" s="11"/>
      <c r="B160" s="11"/>
      <c r="C160" s="11"/>
      <c r="D160" s="11"/>
      <c r="E160" s="11"/>
      <c r="F160" s="11"/>
      <c r="G160" s="3" t="s">
        <v>774</v>
      </c>
      <c r="H160" s="3" t="s">
        <v>17</v>
      </c>
      <c r="I160" s="3" t="s">
        <v>374</v>
      </c>
      <c r="J160" s="15" t="s">
        <v>775</v>
      </c>
      <c r="K160" s="16" t="s">
        <v>776</v>
      </c>
      <c r="L160" s="17">
        <f t="shared" si="7"/>
        <v>1.7453703703703694E-2</v>
      </c>
      <c r="M160">
        <f t="shared" si="8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2"/>
  <sheetViews>
    <sheetView topLeftCell="E1" workbookViewId="0">
      <selection activeCell="O27" sqref="O27: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6" width="8.85546875" customWidth="1"/>
    <col min="7" max="7" width="13.140625" bestFit="1" customWidth="1"/>
    <col min="8" max="8" width="18.4257812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1559</v>
      </c>
      <c r="M1" t="s">
        <v>1556</v>
      </c>
      <c r="O1" t="s">
        <v>1557</v>
      </c>
      <c r="P1" t="s">
        <v>1558</v>
      </c>
      <c r="Q1" t="s">
        <v>1561</v>
      </c>
      <c r="R1" t="s">
        <v>1560</v>
      </c>
      <c r="S1" t="s">
        <v>1562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5.666666666666667</v>
      </c>
      <c r="R2" s="18"/>
      <c r="S2" s="17">
        <f>AVERAGEIF($R$2:$R$25, "&lt;&gt; ")</f>
        <v>1.9401608912972552E-2</v>
      </c>
    </row>
    <row r="3" spans="1:19" x14ac:dyDescent="0.25">
      <c r="A3" s="3" t="s">
        <v>40</v>
      </c>
      <c r="B3" s="9" t="s">
        <v>41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5.666666666666667</v>
      </c>
      <c r="R3" s="18">
        <f t="shared" ref="R3:R25" si="1">AVERAGEIF(M:M,O3,L:L)</f>
        <v>1.1944444444444438E-2</v>
      </c>
      <c r="S3" s="17">
        <f t="shared" ref="S3:S25" si="2">AVERAGEIF($R$2:$R$25, "&lt;&gt; ")</f>
        <v>1.9401608912972552E-2</v>
      </c>
    </row>
    <row r="4" spans="1:19" x14ac:dyDescent="0.25">
      <c r="A4" s="11"/>
      <c r="B4" s="12"/>
      <c r="C4" s="9" t="s">
        <v>42</v>
      </c>
      <c r="D4" s="9" t="s">
        <v>43</v>
      </c>
      <c r="E4" s="9" t="s">
        <v>43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5.666666666666667</v>
      </c>
      <c r="R4" s="18"/>
      <c r="S4" s="17">
        <f t="shared" si="2"/>
        <v>1.9401608912972552E-2</v>
      </c>
    </row>
    <row r="5" spans="1:19" x14ac:dyDescent="0.25">
      <c r="A5" s="11"/>
      <c r="B5" s="12"/>
      <c r="C5" s="12"/>
      <c r="D5" s="12"/>
      <c r="E5" s="12"/>
      <c r="F5" s="12"/>
      <c r="G5" s="9" t="s">
        <v>777</v>
      </c>
      <c r="H5" s="9" t="s">
        <v>17</v>
      </c>
      <c r="I5" s="3" t="s">
        <v>778</v>
      </c>
      <c r="J5" s="13" t="s">
        <v>779</v>
      </c>
      <c r="K5" s="14" t="s">
        <v>780</v>
      </c>
      <c r="L5" s="17">
        <f t="shared" ref="L5:L66" si="3">K5-J5</f>
        <v>2.4409722222222152E-2</v>
      </c>
      <c r="M5">
        <f t="shared" ref="M5:M66" si="4">HOUR(J5)</f>
        <v>13</v>
      </c>
      <c r="O5">
        <v>3</v>
      </c>
      <c r="P5">
        <f>COUNTIF(M:M,"3")</f>
        <v>3</v>
      </c>
      <c r="Q5">
        <f t="shared" si="0"/>
        <v>5.666666666666667</v>
      </c>
      <c r="R5" s="18">
        <f t="shared" si="1"/>
        <v>1.2191358024691365E-2</v>
      </c>
      <c r="S5" s="17">
        <f t="shared" si="2"/>
        <v>1.9401608912972552E-2</v>
      </c>
    </row>
    <row r="6" spans="1:19" x14ac:dyDescent="0.25">
      <c r="A6" s="11"/>
      <c r="B6" s="12"/>
      <c r="C6" s="12"/>
      <c r="D6" s="12"/>
      <c r="E6" s="12"/>
      <c r="F6" s="12"/>
      <c r="G6" s="9" t="s">
        <v>781</v>
      </c>
      <c r="H6" s="9" t="s">
        <v>17</v>
      </c>
      <c r="I6" s="3" t="s">
        <v>778</v>
      </c>
      <c r="J6" s="13" t="s">
        <v>782</v>
      </c>
      <c r="K6" s="14" t="s">
        <v>783</v>
      </c>
      <c r="L6" s="17">
        <f t="shared" si="3"/>
        <v>2.7314814814814792E-2</v>
      </c>
      <c r="M6">
        <f t="shared" si="4"/>
        <v>10</v>
      </c>
      <c r="O6">
        <v>4</v>
      </c>
      <c r="P6">
        <f>COUNTIF(M:M,"4")</f>
        <v>9</v>
      </c>
      <c r="Q6">
        <f t="shared" si="0"/>
        <v>5.666666666666667</v>
      </c>
      <c r="R6" s="18">
        <f t="shared" si="1"/>
        <v>1.9463734567901236E-2</v>
      </c>
      <c r="S6" s="17">
        <f t="shared" si="2"/>
        <v>1.9401608912972552E-2</v>
      </c>
    </row>
    <row r="7" spans="1:19" x14ac:dyDescent="0.25">
      <c r="A7" s="11"/>
      <c r="B7" s="12"/>
      <c r="C7" s="9" t="s">
        <v>47</v>
      </c>
      <c r="D7" s="9" t="s">
        <v>48</v>
      </c>
      <c r="E7" s="9" t="s">
        <v>48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6</v>
      </c>
      <c r="Q7">
        <f t="shared" si="0"/>
        <v>5.666666666666667</v>
      </c>
      <c r="R7" s="18">
        <f t="shared" si="1"/>
        <v>2.891010802469136E-2</v>
      </c>
      <c r="S7" s="17">
        <f t="shared" si="2"/>
        <v>1.9401608912972552E-2</v>
      </c>
    </row>
    <row r="8" spans="1:19" x14ac:dyDescent="0.25">
      <c r="A8" s="11"/>
      <c r="B8" s="12"/>
      <c r="C8" s="12"/>
      <c r="D8" s="12"/>
      <c r="E8" s="12"/>
      <c r="F8" s="12"/>
      <c r="G8" s="9" t="s">
        <v>784</v>
      </c>
      <c r="H8" s="9" t="s">
        <v>17</v>
      </c>
      <c r="I8" s="3" t="s">
        <v>778</v>
      </c>
      <c r="J8" s="13" t="s">
        <v>785</v>
      </c>
      <c r="K8" s="14" t="s">
        <v>786</v>
      </c>
      <c r="L8" s="17">
        <f t="shared" si="3"/>
        <v>1.8344907407407463E-2</v>
      </c>
      <c r="M8">
        <f t="shared" si="4"/>
        <v>12</v>
      </c>
      <c r="O8">
        <v>6</v>
      </c>
      <c r="P8">
        <f>COUNTIF(M:M,"6")</f>
        <v>6</v>
      </c>
      <c r="Q8">
        <f t="shared" si="0"/>
        <v>5.666666666666667</v>
      </c>
      <c r="R8" s="18">
        <f t="shared" si="1"/>
        <v>1.7143132716049381E-2</v>
      </c>
      <c r="S8" s="17">
        <f t="shared" si="2"/>
        <v>1.9401608912972552E-2</v>
      </c>
    </row>
    <row r="9" spans="1:19" x14ac:dyDescent="0.25">
      <c r="A9" s="11"/>
      <c r="B9" s="12"/>
      <c r="C9" s="12"/>
      <c r="D9" s="12"/>
      <c r="E9" s="12"/>
      <c r="F9" s="12"/>
      <c r="G9" s="9" t="s">
        <v>787</v>
      </c>
      <c r="H9" s="9" t="s">
        <v>690</v>
      </c>
      <c r="I9" s="3" t="s">
        <v>778</v>
      </c>
      <c r="J9" s="13" t="s">
        <v>788</v>
      </c>
      <c r="K9" s="14" t="s">
        <v>789</v>
      </c>
      <c r="L9" s="17">
        <f t="shared" si="3"/>
        <v>2.590277777777783E-2</v>
      </c>
      <c r="M9">
        <f t="shared" si="4"/>
        <v>15</v>
      </c>
      <c r="O9">
        <v>7</v>
      </c>
      <c r="P9">
        <f>COUNTIF(M:M,"7")</f>
        <v>6</v>
      </c>
      <c r="Q9">
        <f t="shared" si="0"/>
        <v>5.666666666666667</v>
      </c>
      <c r="R9" s="18">
        <f t="shared" si="1"/>
        <v>1.8391203703703701E-2</v>
      </c>
      <c r="S9" s="17">
        <f t="shared" si="2"/>
        <v>1.9401608912972552E-2</v>
      </c>
    </row>
    <row r="10" spans="1:19" x14ac:dyDescent="0.25">
      <c r="A10" s="11"/>
      <c r="B10" s="12"/>
      <c r="C10" s="9" t="s">
        <v>371</v>
      </c>
      <c r="D10" s="9" t="s">
        <v>372</v>
      </c>
      <c r="E10" s="9" t="s">
        <v>372</v>
      </c>
      <c r="F10" s="9" t="s">
        <v>15</v>
      </c>
      <c r="G10" s="9" t="s">
        <v>790</v>
      </c>
      <c r="H10" s="9" t="s">
        <v>690</v>
      </c>
      <c r="I10" s="3" t="s">
        <v>778</v>
      </c>
      <c r="J10" s="13" t="s">
        <v>791</v>
      </c>
      <c r="K10" s="14" t="s">
        <v>792</v>
      </c>
      <c r="L10" s="17">
        <f t="shared" si="3"/>
        <v>1.5034722222222241E-2</v>
      </c>
      <c r="M10">
        <f t="shared" si="4"/>
        <v>4</v>
      </c>
      <c r="O10">
        <v>8</v>
      </c>
      <c r="P10">
        <f>COUNTIF(M:M,"8")</f>
        <v>13</v>
      </c>
      <c r="Q10">
        <f t="shared" si="0"/>
        <v>5.666666666666667</v>
      </c>
      <c r="R10" s="18">
        <f t="shared" si="1"/>
        <v>2.4109686609686622E-2</v>
      </c>
      <c r="S10" s="17">
        <f t="shared" si="2"/>
        <v>1.9401608912972552E-2</v>
      </c>
    </row>
    <row r="11" spans="1:19" x14ac:dyDescent="0.25">
      <c r="A11" s="11"/>
      <c r="B11" s="12"/>
      <c r="C11" s="9" t="s">
        <v>52</v>
      </c>
      <c r="D11" s="9" t="s">
        <v>53</v>
      </c>
      <c r="E11" s="9" t="s">
        <v>53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11</v>
      </c>
      <c r="Q11">
        <f t="shared" si="0"/>
        <v>5.666666666666667</v>
      </c>
      <c r="R11" s="18">
        <f t="shared" si="1"/>
        <v>2.0651304713804705E-2</v>
      </c>
      <c r="S11" s="17">
        <f t="shared" si="2"/>
        <v>1.9401608912972552E-2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793</v>
      </c>
      <c r="H12" s="9" t="s">
        <v>17</v>
      </c>
      <c r="I12" s="3" t="s">
        <v>778</v>
      </c>
      <c r="J12" s="13" t="s">
        <v>794</v>
      </c>
      <c r="K12" s="14" t="s">
        <v>795</v>
      </c>
      <c r="L12" s="17">
        <f t="shared" si="3"/>
        <v>2.1678240740740762E-2</v>
      </c>
      <c r="M12">
        <f t="shared" si="4"/>
        <v>8</v>
      </c>
      <c r="O12">
        <v>10</v>
      </c>
      <c r="P12">
        <f>COUNTIF(M:M,"10")</f>
        <v>7</v>
      </c>
      <c r="Q12">
        <f t="shared" si="0"/>
        <v>5.666666666666667</v>
      </c>
      <c r="R12" s="18">
        <f t="shared" si="1"/>
        <v>2.059523809523808E-2</v>
      </c>
      <c r="S12" s="17">
        <f t="shared" si="2"/>
        <v>1.9401608912972552E-2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796</v>
      </c>
      <c r="H13" s="9" t="s">
        <v>17</v>
      </c>
      <c r="I13" s="3" t="s">
        <v>778</v>
      </c>
      <c r="J13" s="13" t="s">
        <v>797</v>
      </c>
      <c r="K13" s="14" t="s">
        <v>798</v>
      </c>
      <c r="L13" s="17">
        <f t="shared" si="3"/>
        <v>3.6863425925925897E-2</v>
      </c>
      <c r="M13">
        <f t="shared" si="4"/>
        <v>11</v>
      </c>
      <c r="O13">
        <v>11</v>
      </c>
      <c r="P13">
        <f>COUNTIF(M:M,"11")</f>
        <v>12</v>
      </c>
      <c r="Q13">
        <f t="shared" si="0"/>
        <v>5.666666666666667</v>
      </c>
      <c r="R13" s="18">
        <f t="shared" si="1"/>
        <v>2.8607253086419735E-2</v>
      </c>
      <c r="S13" s="17">
        <f t="shared" si="2"/>
        <v>1.9401608912972552E-2</v>
      </c>
    </row>
    <row r="14" spans="1:19" x14ac:dyDescent="0.25">
      <c r="A14" s="11"/>
      <c r="B14" s="12"/>
      <c r="C14" s="9" t="s">
        <v>57</v>
      </c>
      <c r="D14" s="9" t="s">
        <v>58</v>
      </c>
      <c r="E14" s="9" t="s">
        <v>58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10</v>
      </c>
      <c r="Q14">
        <f t="shared" si="0"/>
        <v>5.666666666666667</v>
      </c>
      <c r="R14" s="18">
        <f t="shared" si="1"/>
        <v>2.7118055555555565E-2</v>
      </c>
      <c r="S14" s="17">
        <f t="shared" si="2"/>
        <v>1.9401608912972552E-2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799</v>
      </c>
      <c r="H15" s="9" t="s">
        <v>17</v>
      </c>
      <c r="I15" s="3" t="s">
        <v>778</v>
      </c>
      <c r="J15" s="13" t="s">
        <v>800</v>
      </c>
      <c r="K15" s="14" t="s">
        <v>1564</v>
      </c>
      <c r="L15" s="17">
        <f t="shared" si="3"/>
        <v>1.0120601851851854</v>
      </c>
      <c r="O15">
        <v>13</v>
      </c>
      <c r="P15">
        <f>COUNTIF(M:M,"13")</f>
        <v>6</v>
      </c>
      <c r="Q15">
        <f t="shared" si="0"/>
        <v>5.666666666666667</v>
      </c>
      <c r="R15" s="18">
        <f t="shared" si="1"/>
        <v>2.2621527777777744E-2</v>
      </c>
      <c r="S15" s="17">
        <f t="shared" si="2"/>
        <v>1.9401608912972552E-2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801</v>
      </c>
      <c r="H16" s="9" t="s">
        <v>17</v>
      </c>
      <c r="I16" s="3" t="s">
        <v>778</v>
      </c>
      <c r="J16" s="13" t="s">
        <v>802</v>
      </c>
      <c r="K16" s="14" t="s">
        <v>803</v>
      </c>
      <c r="L16" s="17">
        <f t="shared" si="3"/>
        <v>1.9571759259259136E-2</v>
      </c>
      <c r="M16">
        <f t="shared" si="4"/>
        <v>23</v>
      </c>
      <c r="O16">
        <v>14</v>
      </c>
      <c r="P16">
        <f>COUNTIF(M:M,"14")</f>
        <v>10</v>
      </c>
      <c r="Q16">
        <f t="shared" si="0"/>
        <v>5.666666666666667</v>
      </c>
      <c r="R16" s="18">
        <f t="shared" si="1"/>
        <v>2.3054398148148157E-2</v>
      </c>
      <c r="S16" s="17">
        <f t="shared" si="2"/>
        <v>1.9401608912972552E-2</v>
      </c>
    </row>
    <row r="17" spans="1:19" x14ac:dyDescent="0.25">
      <c r="A17" s="11"/>
      <c r="B17" s="12"/>
      <c r="C17" s="9" t="s">
        <v>804</v>
      </c>
      <c r="D17" s="9" t="s">
        <v>805</v>
      </c>
      <c r="E17" s="9" t="s">
        <v>805</v>
      </c>
      <c r="F17" s="9" t="s">
        <v>15</v>
      </c>
      <c r="G17" s="9" t="s">
        <v>806</v>
      </c>
      <c r="H17" s="9" t="s">
        <v>690</v>
      </c>
      <c r="I17" s="3" t="s">
        <v>778</v>
      </c>
      <c r="J17" s="13" t="s">
        <v>807</v>
      </c>
      <c r="K17" s="14" t="s">
        <v>808</v>
      </c>
      <c r="L17" s="17">
        <f t="shared" si="3"/>
        <v>2.1157407407407403E-2</v>
      </c>
      <c r="M17">
        <f t="shared" si="4"/>
        <v>11</v>
      </c>
      <c r="O17">
        <v>15</v>
      </c>
      <c r="P17">
        <f>COUNTIF(M:M,"15")</f>
        <v>10</v>
      </c>
      <c r="Q17">
        <f t="shared" si="0"/>
        <v>5.666666666666667</v>
      </c>
      <c r="R17" s="18">
        <f t="shared" si="1"/>
        <v>2.0716435185185213E-2</v>
      </c>
      <c r="S17" s="17">
        <f t="shared" si="2"/>
        <v>1.9401608912972552E-2</v>
      </c>
    </row>
    <row r="18" spans="1:19" x14ac:dyDescent="0.25">
      <c r="A18" s="11"/>
      <c r="B18" s="12"/>
      <c r="C18" s="9" t="s">
        <v>73</v>
      </c>
      <c r="D18" s="9" t="s">
        <v>74</v>
      </c>
      <c r="E18" s="9" t="s">
        <v>74</v>
      </c>
      <c r="F18" s="9" t="s">
        <v>15</v>
      </c>
      <c r="G18" s="9" t="s">
        <v>809</v>
      </c>
      <c r="H18" s="9" t="s">
        <v>17</v>
      </c>
      <c r="I18" s="3" t="s">
        <v>778</v>
      </c>
      <c r="J18" s="13" t="s">
        <v>810</v>
      </c>
      <c r="K18" s="14" t="s">
        <v>811</v>
      </c>
      <c r="L18" s="17">
        <f t="shared" si="3"/>
        <v>2.054398148148151E-2</v>
      </c>
      <c r="M18">
        <f t="shared" si="4"/>
        <v>13</v>
      </c>
      <c r="O18">
        <v>16</v>
      </c>
      <c r="P18">
        <f>COUNTIF(M:M,"16")</f>
        <v>4</v>
      </c>
      <c r="Q18">
        <f t="shared" si="0"/>
        <v>5.666666666666667</v>
      </c>
      <c r="R18" s="18">
        <f t="shared" si="1"/>
        <v>1.7928240740740731E-2</v>
      </c>
      <c r="S18" s="17">
        <f t="shared" si="2"/>
        <v>1.9401608912972552E-2</v>
      </c>
    </row>
    <row r="19" spans="1:19" x14ac:dyDescent="0.25">
      <c r="A19" s="11"/>
      <c r="B19" s="12"/>
      <c r="C19" s="9" t="s">
        <v>682</v>
      </c>
      <c r="D19" s="9" t="s">
        <v>683</v>
      </c>
      <c r="E19" s="9" t="s">
        <v>683</v>
      </c>
      <c r="F19" s="9" t="s">
        <v>15</v>
      </c>
      <c r="G19" s="9" t="s">
        <v>812</v>
      </c>
      <c r="H19" s="9" t="s">
        <v>17</v>
      </c>
      <c r="I19" s="3" t="s">
        <v>778</v>
      </c>
      <c r="J19" s="13" t="s">
        <v>813</v>
      </c>
      <c r="K19" s="14" t="s">
        <v>814</v>
      </c>
      <c r="L19" s="17">
        <f t="shared" si="3"/>
        <v>1.7025462962962923E-2</v>
      </c>
      <c r="M19">
        <f t="shared" si="4"/>
        <v>7</v>
      </c>
      <c r="O19">
        <v>17</v>
      </c>
      <c r="P19">
        <f>COUNTIF(M:M,"17")</f>
        <v>3</v>
      </c>
      <c r="Q19">
        <f t="shared" si="0"/>
        <v>5.666666666666667</v>
      </c>
      <c r="R19" s="18">
        <f t="shared" si="1"/>
        <v>1.4729938271604959E-2</v>
      </c>
      <c r="S19" s="17">
        <f t="shared" si="2"/>
        <v>1.9401608912972552E-2</v>
      </c>
    </row>
    <row r="20" spans="1:19" x14ac:dyDescent="0.25">
      <c r="A20" s="11"/>
      <c r="B20" s="12"/>
      <c r="C20" s="9" t="s">
        <v>78</v>
      </c>
      <c r="D20" s="9" t="s">
        <v>79</v>
      </c>
      <c r="E20" s="9" t="s">
        <v>79</v>
      </c>
      <c r="F20" s="9" t="s">
        <v>15</v>
      </c>
      <c r="G20" s="9" t="s">
        <v>815</v>
      </c>
      <c r="H20" s="9" t="s">
        <v>17</v>
      </c>
      <c r="I20" s="3" t="s">
        <v>778</v>
      </c>
      <c r="J20" s="13" t="s">
        <v>816</v>
      </c>
      <c r="K20" s="14" t="s">
        <v>817</v>
      </c>
      <c r="L20" s="17">
        <f t="shared" si="3"/>
        <v>1.9131944444444327E-2</v>
      </c>
      <c r="M20">
        <f t="shared" si="4"/>
        <v>16</v>
      </c>
      <c r="O20">
        <v>18</v>
      </c>
      <c r="P20">
        <f>COUNTIF(M:M,"18")</f>
        <v>3</v>
      </c>
      <c r="Q20">
        <f t="shared" si="0"/>
        <v>5.666666666666667</v>
      </c>
      <c r="R20" s="18">
        <f t="shared" si="1"/>
        <v>1.4182098765432194E-2</v>
      </c>
      <c r="S20" s="17">
        <f t="shared" si="2"/>
        <v>1.9401608912972552E-2</v>
      </c>
    </row>
    <row r="21" spans="1:19" x14ac:dyDescent="0.25">
      <c r="A21" s="3" t="s">
        <v>83</v>
      </c>
      <c r="B21" s="9" t="s">
        <v>84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4</v>
      </c>
      <c r="Q21">
        <f t="shared" si="0"/>
        <v>5.666666666666667</v>
      </c>
      <c r="R21" s="18">
        <f t="shared" si="1"/>
        <v>1.7355324074074058E-2</v>
      </c>
      <c r="S21" s="17">
        <f t="shared" si="2"/>
        <v>1.9401608912972552E-2</v>
      </c>
    </row>
    <row r="22" spans="1:19" x14ac:dyDescent="0.25">
      <c r="A22" s="11"/>
      <c r="B22" s="12"/>
      <c r="C22" s="9" t="s">
        <v>85</v>
      </c>
      <c r="D22" s="9" t="s">
        <v>86</v>
      </c>
      <c r="E22" s="10" t="s">
        <v>12</v>
      </c>
      <c r="F22" s="5"/>
      <c r="G22" s="5"/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5.666666666666667</v>
      </c>
      <c r="R22" s="18">
        <f t="shared" si="1"/>
        <v>1.4413580246913638E-2</v>
      </c>
      <c r="S22" s="17">
        <f t="shared" si="2"/>
        <v>1.9401608912972552E-2</v>
      </c>
    </row>
    <row r="23" spans="1:19" x14ac:dyDescent="0.25">
      <c r="A23" s="11"/>
      <c r="B23" s="12"/>
      <c r="C23" s="12"/>
      <c r="D23" s="12"/>
      <c r="E23" s="9" t="s">
        <v>86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5</v>
      </c>
      <c r="Q23">
        <f t="shared" si="0"/>
        <v>5.666666666666667</v>
      </c>
      <c r="R23" s="18">
        <f t="shared" si="1"/>
        <v>1.995370370370373E-2</v>
      </c>
      <c r="S23" s="17">
        <f t="shared" si="2"/>
        <v>1.9401608912972552E-2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818</v>
      </c>
      <c r="H24" s="9" t="s">
        <v>88</v>
      </c>
      <c r="I24" s="3" t="s">
        <v>778</v>
      </c>
      <c r="J24" s="13" t="s">
        <v>819</v>
      </c>
      <c r="K24" s="14" t="s">
        <v>1565</v>
      </c>
      <c r="L24" s="17">
        <f t="shared" si="3"/>
        <v>1.0363310185185186</v>
      </c>
      <c r="O24">
        <v>22</v>
      </c>
      <c r="P24">
        <f>COUNTIF(M:M,"22")</f>
        <v>2</v>
      </c>
      <c r="Q24">
        <f t="shared" si="0"/>
        <v>5.666666666666667</v>
      </c>
      <c r="R24" s="18">
        <f t="shared" si="1"/>
        <v>1.5902777777777766E-2</v>
      </c>
      <c r="S24" s="17">
        <f t="shared" si="2"/>
        <v>1.9401608912972552E-2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820</v>
      </c>
      <c r="H25" s="9" t="s">
        <v>88</v>
      </c>
      <c r="I25" s="3" t="s">
        <v>778</v>
      </c>
      <c r="J25" s="13" t="s">
        <v>821</v>
      </c>
      <c r="K25" s="14" t="s">
        <v>822</v>
      </c>
      <c r="L25" s="17">
        <f t="shared" si="3"/>
        <v>1.5162037037037057E-2</v>
      </c>
      <c r="M25">
        <f t="shared" si="4"/>
        <v>8</v>
      </c>
      <c r="O25">
        <v>23</v>
      </c>
      <c r="P25">
        <f>COUNTIF(M:M,"23")</f>
        <v>2</v>
      </c>
      <c r="Q25">
        <f t="shared" si="0"/>
        <v>5.666666666666667</v>
      </c>
      <c r="R25" s="18">
        <f t="shared" si="1"/>
        <v>1.6851851851851785E-2</v>
      </c>
      <c r="S25" s="17">
        <f t="shared" si="2"/>
        <v>1.9401608912972552E-2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823</v>
      </c>
      <c r="H26" s="9" t="s">
        <v>88</v>
      </c>
      <c r="I26" s="3" t="s">
        <v>778</v>
      </c>
      <c r="J26" s="13" t="s">
        <v>824</v>
      </c>
      <c r="K26" s="14" t="s">
        <v>825</v>
      </c>
      <c r="L26" s="17">
        <f t="shared" si="3"/>
        <v>3.3344907407407365E-2</v>
      </c>
      <c r="M26">
        <f t="shared" si="4"/>
        <v>11</v>
      </c>
    </row>
    <row r="27" spans="1:19" x14ac:dyDescent="0.25">
      <c r="A27" s="11"/>
      <c r="B27" s="12"/>
      <c r="C27" s="12"/>
      <c r="D27" s="12"/>
      <c r="E27" s="12"/>
      <c r="F27" s="12"/>
      <c r="G27" s="9" t="s">
        <v>826</v>
      </c>
      <c r="H27" s="9" t="s">
        <v>88</v>
      </c>
      <c r="I27" s="3" t="s">
        <v>778</v>
      </c>
      <c r="J27" s="13" t="s">
        <v>827</v>
      </c>
      <c r="K27" s="14" t="s">
        <v>828</v>
      </c>
      <c r="L27" s="17">
        <f t="shared" si="3"/>
        <v>1.648148148148143E-2</v>
      </c>
      <c r="M27">
        <f t="shared" si="4"/>
        <v>22</v>
      </c>
      <c r="O27" t="s">
        <v>1837</v>
      </c>
      <c r="P27">
        <f>SUM(P2:P25)</f>
        <v>136</v>
      </c>
    </row>
    <row r="28" spans="1:19" x14ac:dyDescent="0.25">
      <c r="A28" s="11"/>
      <c r="B28" s="12"/>
      <c r="C28" s="12"/>
      <c r="D28" s="12"/>
      <c r="E28" s="9" t="s">
        <v>398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829</v>
      </c>
      <c r="H29" s="9" t="s">
        <v>124</v>
      </c>
      <c r="I29" s="3" t="s">
        <v>778</v>
      </c>
      <c r="J29" s="13" t="s">
        <v>830</v>
      </c>
      <c r="K29" s="14" t="s">
        <v>831</v>
      </c>
      <c r="L29" s="17">
        <f t="shared" si="3"/>
        <v>2.3125000000000007E-2</v>
      </c>
      <c r="M29">
        <f t="shared" si="4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832</v>
      </c>
      <c r="H30" s="9" t="s">
        <v>124</v>
      </c>
      <c r="I30" s="3" t="s">
        <v>778</v>
      </c>
      <c r="J30" s="13" t="s">
        <v>833</v>
      </c>
      <c r="K30" s="14" t="s">
        <v>834</v>
      </c>
      <c r="L30" s="17">
        <f t="shared" si="3"/>
        <v>1.6956018518518579E-2</v>
      </c>
      <c r="M30">
        <f t="shared" si="4"/>
        <v>21</v>
      </c>
    </row>
    <row r="31" spans="1:19" x14ac:dyDescent="0.25">
      <c r="A31" s="11"/>
      <c r="B31" s="12"/>
      <c r="C31" s="9" t="s">
        <v>106</v>
      </c>
      <c r="D31" s="9" t="s">
        <v>107</v>
      </c>
      <c r="E31" s="9" t="s">
        <v>107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835</v>
      </c>
      <c r="H32" s="9" t="s">
        <v>88</v>
      </c>
      <c r="I32" s="3" t="s">
        <v>778</v>
      </c>
      <c r="J32" s="13" t="s">
        <v>836</v>
      </c>
      <c r="K32" s="14" t="s">
        <v>837</v>
      </c>
      <c r="L32" s="17">
        <f t="shared" si="3"/>
        <v>1.9999999999999907E-2</v>
      </c>
      <c r="M32">
        <f t="shared" si="4"/>
        <v>9</v>
      </c>
    </row>
    <row r="33" spans="1:13" x14ac:dyDescent="0.25">
      <c r="A33" s="11"/>
      <c r="B33" s="12"/>
      <c r="C33" s="12"/>
      <c r="D33" s="12"/>
      <c r="E33" s="12"/>
      <c r="F33" s="12"/>
      <c r="G33" s="9" t="s">
        <v>838</v>
      </c>
      <c r="H33" s="9" t="s">
        <v>88</v>
      </c>
      <c r="I33" s="3" t="s">
        <v>778</v>
      </c>
      <c r="J33" s="13" t="s">
        <v>839</v>
      </c>
      <c r="K33" s="14" t="s">
        <v>840</v>
      </c>
      <c r="L33" s="17">
        <f t="shared" si="3"/>
        <v>2.0335648148148144E-2</v>
      </c>
      <c r="M33">
        <f t="shared" si="4"/>
        <v>13</v>
      </c>
    </row>
    <row r="34" spans="1:13" x14ac:dyDescent="0.25">
      <c r="A34" s="11"/>
      <c r="B34" s="12"/>
      <c r="C34" s="9" t="s">
        <v>236</v>
      </c>
      <c r="D34" s="9" t="s">
        <v>237</v>
      </c>
      <c r="E34" s="9" t="s">
        <v>841</v>
      </c>
      <c r="F34" s="9" t="s">
        <v>15</v>
      </c>
      <c r="G34" s="9" t="s">
        <v>842</v>
      </c>
      <c r="H34" s="9" t="s">
        <v>124</v>
      </c>
      <c r="I34" s="3" t="s">
        <v>778</v>
      </c>
      <c r="J34" s="13" t="s">
        <v>843</v>
      </c>
      <c r="K34" s="14" t="s">
        <v>844</v>
      </c>
      <c r="L34" s="17">
        <f t="shared" si="3"/>
        <v>2.6041666666666685E-2</v>
      </c>
      <c r="M34">
        <f t="shared" si="4"/>
        <v>8</v>
      </c>
    </row>
    <row r="35" spans="1:13" x14ac:dyDescent="0.25">
      <c r="A35" s="11"/>
      <c r="B35" s="12"/>
      <c r="C35" s="9" t="s">
        <v>411</v>
      </c>
      <c r="D35" s="9" t="s">
        <v>412</v>
      </c>
      <c r="E35" s="9" t="s">
        <v>412</v>
      </c>
      <c r="F35" s="9" t="s">
        <v>15</v>
      </c>
      <c r="G35" s="9" t="s">
        <v>845</v>
      </c>
      <c r="H35" s="9" t="s">
        <v>88</v>
      </c>
      <c r="I35" s="3" t="s">
        <v>778</v>
      </c>
      <c r="J35" s="13" t="s">
        <v>846</v>
      </c>
      <c r="K35" s="14" t="s">
        <v>847</v>
      </c>
      <c r="L35" s="17">
        <f t="shared" si="3"/>
        <v>3.5266203703703647E-2</v>
      </c>
      <c r="M35">
        <f t="shared" si="4"/>
        <v>11</v>
      </c>
    </row>
    <row r="36" spans="1:13" x14ac:dyDescent="0.25">
      <c r="A36" s="11"/>
      <c r="B36" s="12"/>
      <c r="C36" s="9" t="s">
        <v>120</v>
      </c>
      <c r="D36" s="9" t="s">
        <v>121</v>
      </c>
      <c r="E36" s="9" t="s">
        <v>122</v>
      </c>
      <c r="F36" s="9" t="s">
        <v>15</v>
      </c>
      <c r="G36" s="9" t="s">
        <v>848</v>
      </c>
      <c r="H36" s="9" t="s">
        <v>124</v>
      </c>
      <c r="I36" s="3" t="s">
        <v>778</v>
      </c>
      <c r="J36" s="13" t="s">
        <v>849</v>
      </c>
      <c r="K36" s="14" t="s">
        <v>850</v>
      </c>
      <c r="L36" s="17">
        <f t="shared" si="3"/>
        <v>2.8900462962962947E-2</v>
      </c>
      <c r="M36">
        <f t="shared" si="4"/>
        <v>10</v>
      </c>
    </row>
    <row r="37" spans="1:13" x14ac:dyDescent="0.25">
      <c r="A37" s="11"/>
      <c r="B37" s="12"/>
      <c r="C37" s="9" t="s">
        <v>57</v>
      </c>
      <c r="D37" s="9" t="s">
        <v>58</v>
      </c>
      <c r="E37" s="10" t="s">
        <v>12</v>
      </c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9" t="s">
        <v>58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851</v>
      </c>
      <c r="H39" s="9" t="s">
        <v>88</v>
      </c>
      <c r="I39" s="3" t="s">
        <v>778</v>
      </c>
      <c r="J39" s="13" t="s">
        <v>852</v>
      </c>
      <c r="K39" s="14" t="s">
        <v>853</v>
      </c>
      <c r="L39" s="17">
        <f t="shared" si="3"/>
        <v>1.1724537037037047E-2</v>
      </c>
      <c r="M39">
        <f t="shared" si="4"/>
        <v>3</v>
      </c>
    </row>
    <row r="40" spans="1:13" x14ac:dyDescent="0.25">
      <c r="A40" s="11"/>
      <c r="B40" s="12"/>
      <c r="C40" s="12"/>
      <c r="D40" s="12"/>
      <c r="E40" s="12"/>
      <c r="F40" s="12"/>
      <c r="G40" s="9" t="s">
        <v>854</v>
      </c>
      <c r="H40" s="9" t="s">
        <v>88</v>
      </c>
      <c r="I40" s="3" t="s">
        <v>778</v>
      </c>
      <c r="J40" s="13" t="s">
        <v>855</v>
      </c>
      <c r="K40" s="14" t="s">
        <v>856</v>
      </c>
      <c r="L40" s="17">
        <f t="shared" si="3"/>
        <v>1.2754629629629616E-2</v>
      </c>
      <c r="M40">
        <f t="shared" si="4"/>
        <v>4</v>
      </c>
    </row>
    <row r="41" spans="1:13" x14ac:dyDescent="0.25">
      <c r="A41" s="11"/>
      <c r="B41" s="12"/>
      <c r="C41" s="12"/>
      <c r="D41" s="12"/>
      <c r="E41" s="9" t="s">
        <v>63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857</v>
      </c>
      <c r="H42" s="9" t="s">
        <v>88</v>
      </c>
      <c r="I42" s="3" t="s">
        <v>778</v>
      </c>
      <c r="J42" s="13" t="s">
        <v>858</v>
      </c>
      <c r="K42" s="14" t="s">
        <v>859</v>
      </c>
      <c r="L42" s="17">
        <f t="shared" si="3"/>
        <v>1.4629629629629604E-2</v>
      </c>
      <c r="M42">
        <f t="shared" si="4"/>
        <v>6</v>
      </c>
    </row>
    <row r="43" spans="1:13" x14ac:dyDescent="0.25">
      <c r="A43" s="11"/>
      <c r="B43" s="12"/>
      <c r="C43" s="12"/>
      <c r="D43" s="12"/>
      <c r="E43" s="12"/>
      <c r="F43" s="12"/>
      <c r="G43" s="9" t="s">
        <v>860</v>
      </c>
      <c r="H43" s="9" t="s">
        <v>88</v>
      </c>
      <c r="I43" s="3" t="s">
        <v>778</v>
      </c>
      <c r="J43" s="13" t="s">
        <v>861</v>
      </c>
      <c r="K43" s="14" t="s">
        <v>862</v>
      </c>
      <c r="L43" s="17">
        <f t="shared" si="3"/>
        <v>1.3530092592592524E-2</v>
      </c>
      <c r="M43">
        <f t="shared" si="4"/>
        <v>10</v>
      </c>
    </row>
    <row r="44" spans="1:13" x14ac:dyDescent="0.25">
      <c r="A44" s="11"/>
      <c r="B44" s="12"/>
      <c r="C44" s="12"/>
      <c r="D44" s="12"/>
      <c r="E44" s="12"/>
      <c r="F44" s="12"/>
      <c r="G44" s="9" t="s">
        <v>863</v>
      </c>
      <c r="H44" s="9" t="s">
        <v>88</v>
      </c>
      <c r="I44" s="3" t="s">
        <v>778</v>
      </c>
      <c r="J44" s="13" t="s">
        <v>864</v>
      </c>
      <c r="K44" s="14" t="s">
        <v>865</v>
      </c>
      <c r="L44" s="17">
        <f t="shared" si="3"/>
        <v>1.1967592592592613E-2</v>
      </c>
      <c r="M44">
        <f t="shared" si="4"/>
        <v>17</v>
      </c>
    </row>
    <row r="45" spans="1:13" x14ac:dyDescent="0.25">
      <c r="A45" s="11"/>
      <c r="B45" s="12"/>
      <c r="C45" s="12"/>
      <c r="D45" s="12"/>
      <c r="E45" s="12"/>
      <c r="F45" s="12"/>
      <c r="G45" s="9" t="s">
        <v>866</v>
      </c>
      <c r="H45" s="9" t="s">
        <v>88</v>
      </c>
      <c r="I45" s="3" t="s">
        <v>778</v>
      </c>
      <c r="J45" s="13" t="s">
        <v>867</v>
      </c>
      <c r="K45" s="14" t="s">
        <v>868</v>
      </c>
      <c r="L45" s="17">
        <f t="shared" si="3"/>
        <v>1.2534722222222183E-2</v>
      </c>
      <c r="M45">
        <f t="shared" si="4"/>
        <v>20</v>
      </c>
    </row>
    <row r="46" spans="1:13" x14ac:dyDescent="0.25">
      <c r="A46" s="11"/>
      <c r="B46" s="12"/>
      <c r="C46" s="9" t="s">
        <v>145</v>
      </c>
      <c r="D46" s="9" t="s">
        <v>146</v>
      </c>
      <c r="E46" s="9" t="s">
        <v>146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869</v>
      </c>
      <c r="H47" s="9" t="s">
        <v>88</v>
      </c>
      <c r="I47" s="3" t="s">
        <v>778</v>
      </c>
      <c r="J47" s="13" t="s">
        <v>870</v>
      </c>
      <c r="K47" s="14" t="s">
        <v>871</v>
      </c>
      <c r="L47" s="17">
        <f t="shared" si="3"/>
        <v>3.6180555555555605E-2</v>
      </c>
      <c r="M47">
        <f t="shared" si="4"/>
        <v>8</v>
      </c>
    </row>
    <row r="48" spans="1:13" x14ac:dyDescent="0.25">
      <c r="A48" s="11"/>
      <c r="B48" s="12"/>
      <c r="C48" s="12"/>
      <c r="D48" s="12"/>
      <c r="E48" s="12"/>
      <c r="F48" s="12"/>
      <c r="G48" s="9" t="s">
        <v>872</v>
      </c>
      <c r="H48" s="9" t="s">
        <v>88</v>
      </c>
      <c r="I48" s="3" t="s">
        <v>778</v>
      </c>
      <c r="J48" s="13" t="s">
        <v>873</v>
      </c>
      <c r="K48" s="14" t="s">
        <v>874</v>
      </c>
      <c r="L48" s="17">
        <f t="shared" si="3"/>
        <v>2.5567129629629592E-2</v>
      </c>
      <c r="M48">
        <f t="shared" si="4"/>
        <v>12</v>
      </c>
    </row>
    <row r="49" spans="1:13" x14ac:dyDescent="0.25">
      <c r="A49" s="11"/>
      <c r="B49" s="12"/>
      <c r="C49" s="12"/>
      <c r="D49" s="12"/>
      <c r="E49" s="12"/>
      <c r="F49" s="12"/>
      <c r="G49" s="9" t="s">
        <v>875</v>
      </c>
      <c r="H49" s="9" t="s">
        <v>88</v>
      </c>
      <c r="I49" s="3" t="s">
        <v>778</v>
      </c>
      <c r="J49" s="13" t="s">
        <v>876</v>
      </c>
      <c r="K49" s="14" t="s">
        <v>877</v>
      </c>
      <c r="L49" s="17">
        <f t="shared" si="3"/>
        <v>1.8310185185185235E-2</v>
      </c>
      <c r="M49">
        <f t="shared" si="4"/>
        <v>16</v>
      </c>
    </row>
    <row r="50" spans="1:13" x14ac:dyDescent="0.25">
      <c r="A50" s="11"/>
      <c r="B50" s="12"/>
      <c r="C50" s="9" t="s">
        <v>29</v>
      </c>
      <c r="D50" s="9" t="s">
        <v>30</v>
      </c>
      <c r="E50" s="9" t="s">
        <v>150</v>
      </c>
      <c r="F50" s="9" t="s">
        <v>15</v>
      </c>
      <c r="G50" s="9" t="s">
        <v>878</v>
      </c>
      <c r="H50" s="9" t="s">
        <v>152</v>
      </c>
      <c r="I50" s="3" t="s">
        <v>778</v>
      </c>
      <c r="J50" s="13" t="s">
        <v>879</v>
      </c>
      <c r="K50" s="14" t="s">
        <v>880</v>
      </c>
      <c r="L50" s="17">
        <f t="shared" si="3"/>
        <v>1.1111111111111072E-2</v>
      </c>
      <c r="M50">
        <f t="shared" si="4"/>
        <v>19</v>
      </c>
    </row>
    <row r="51" spans="1:13" x14ac:dyDescent="0.25">
      <c r="A51" s="11"/>
      <c r="B51" s="12"/>
      <c r="C51" s="9" t="s">
        <v>155</v>
      </c>
      <c r="D51" s="9" t="s">
        <v>156</v>
      </c>
      <c r="E51" s="9" t="s">
        <v>156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881</v>
      </c>
      <c r="H52" s="9" t="s">
        <v>88</v>
      </c>
      <c r="I52" s="3" t="s">
        <v>778</v>
      </c>
      <c r="J52" s="13" t="s">
        <v>882</v>
      </c>
      <c r="K52" s="14" t="s">
        <v>883</v>
      </c>
      <c r="L52" s="17">
        <f t="shared" si="3"/>
        <v>3.0138888888888937E-2</v>
      </c>
      <c r="M52">
        <f t="shared" si="4"/>
        <v>15</v>
      </c>
    </row>
    <row r="53" spans="1:13" x14ac:dyDescent="0.25">
      <c r="A53" s="11"/>
      <c r="B53" s="12"/>
      <c r="C53" s="12"/>
      <c r="D53" s="12"/>
      <c r="E53" s="12"/>
      <c r="F53" s="12"/>
      <c r="G53" s="9" t="s">
        <v>884</v>
      </c>
      <c r="H53" s="9" t="s">
        <v>88</v>
      </c>
      <c r="I53" s="3" t="s">
        <v>778</v>
      </c>
      <c r="J53" s="13" t="s">
        <v>885</v>
      </c>
      <c r="K53" s="14" t="s">
        <v>886</v>
      </c>
      <c r="L53" s="17">
        <f t="shared" si="3"/>
        <v>1.7430555555555505E-2</v>
      </c>
      <c r="M53">
        <f t="shared" si="4"/>
        <v>21</v>
      </c>
    </row>
    <row r="54" spans="1:13" x14ac:dyDescent="0.25">
      <c r="A54" s="11"/>
      <c r="B54" s="12"/>
      <c r="C54" s="9" t="s">
        <v>887</v>
      </c>
      <c r="D54" s="9" t="s">
        <v>888</v>
      </c>
      <c r="E54" s="9" t="s">
        <v>888</v>
      </c>
      <c r="F54" s="9" t="s">
        <v>15</v>
      </c>
      <c r="G54" s="9" t="s">
        <v>889</v>
      </c>
      <c r="H54" s="9" t="s">
        <v>88</v>
      </c>
      <c r="I54" s="3" t="s">
        <v>778</v>
      </c>
      <c r="J54" s="13" t="s">
        <v>890</v>
      </c>
      <c r="K54" s="14" t="s">
        <v>891</v>
      </c>
      <c r="L54" s="17">
        <f t="shared" si="3"/>
        <v>2.0706018518518499E-2</v>
      </c>
      <c r="M54">
        <f t="shared" si="4"/>
        <v>16</v>
      </c>
    </row>
    <row r="55" spans="1:13" x14ac:dyDescent="0.25">
      <c r="A55" s="3" t="s">
        <v>166</v>
      </c>
      <c r="B55" s="9" t="s">
        <v>167</v>
      </c>
      <c r="C55" s="10" t="s">
        <v>12</v>
      </c>
      <c r="D55" s="5"/>
      <c r="E55" s="5"/>
      <c r="F55" s="5"/>
      <c r="G55" s="5"/>
      <c r="H55" s="5"/>
      <c r="I55" s="6"/>
      <c r="J55" s="7"/>
      <c r="K55" s="8"/>
    </row>
    <row r="56" spans="1:13" x14ac:dyDescent="0.25">
      <c r="A56" s="11"/>
      <c r="B56" s="12"/>
      <c r="C56" s="9" t="s">
        <v>168</v>
      </c>
      <c r="D56" s="9" t="s">
        <v>169</v>
      </c>
      <c r="E56" s="9" t="s">
        <v>169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892</v>
      </c>
      <c r="H57" s="9" t="s">
        <v>88</v>
      </c>
      <c r="I57" s="3" t="s">
        <v>778</v>
      </c>
      <c r="J57" s="13" t="s">
        <v>893</v>
      </c>
      <c r="K57" s="14" t="s">
        <v>894</v>
      </c>
      <c r="L57" s="17">
        <f t="shared" si="3"/>
        <v>1.6226851851851853E-2</v>
      </c>
      <c r="M57">
        <f t="shared" si="4"/>
        <v>4</v>
      </c>
    </row>
    <row r="58" spans="1:13" x14ac:dyDescent="0.25">
      <c r="A58" s="11"/>
      <c r="B58" s="12"/>
      <c r="C58" s="12"/>
      <c r="D58" s="12"/>
      <c r="E58" s="12"/>
      <c r="F58" s="12"/>
      <c r="G58" s="9" t="s">
        <v>895</v>
      </c>
      <c r="H58" s="9" t="s">
        <v>88</v>
      </c>
      <c r="I58" s="3" t="s">
        <v>778</v>
      </c>
      <c r="J58" s="13" t="s">
        <v>896</v>
      </c>
      <c r="K58" s="14" t="s">
        <v>897</v>
      </c>
      <c r="L58" s="17">
        <f t="shared" si="3"/>
        <v>1.9016203703703688E-2</v>
      </c>
      <c r="M58">
        <f t="shared" si="4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898</v>
      </c>
      <c r="H59" s="9" t="s">
        <v>88</v>
      </c>
      <c r="I59" s="3" t="s">
        <v>778</v>
      </c>
      <c r="J59" s="13" t="s">
        <v>899</v>
      </c>
      <c r="K59" s="14" t="s">
        <v>900</v>
      </c>
      <c r="L59" s="17">
        <f t="shared" si="3"/>
        <v>2.9351851851851851E-2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901</v>
      </c>
      <c r="H60" s="9" t="s">
        <v>88</v>
      </c>
      <c r="I60" s="3" t="s">
        <v>778</v>
      </c>
      <c r="J60" s="13" t="s">
        <v>902</v>
      </c>
      <c r="K60" s="14" t="s">
        <v>903</v>
      </c>
      <c r="L60" s="17">
        <f t="shared" si="3"/>
        <v>3.8657407407407418E-2</v>
      </c>
      <c r="M60">
        <f t="shared" si="4"/>
        <v>5</v>
      </c>
    </row>
    <row r="61" spans="1:13" x14ac:dyDescent="0.25">
      <c r="A61" s="11"/>
      <c r="B61" s="12"/>
      <c r="C61" s="12"/>
      <c r="D61" s="12"/>
      <c r="E61" s="12"/>
      <c r="F61" s="12"/>
      <c r="G61" s="9" t="s">
        <v>904</v>
      </c>
      <c r="H61" s="9" t="s">
        <v>88</v>
      </c>
      <c r="I61" s="3" t="s">
        <v>778</v>
      </c>
      <c r="J61" s="13" t="s">
        <v>905</v>
      </c>
      <c r="K61" s="14" t="s">
        <v>906</v>
      </c>
      <c r="L61" s="17">
        <f t="shared" si="3"/>
        <v>1.3356481481481441E-2</v>
      </c>
      <c r="M61">
        <f t="shared" si="4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907</v>
      </c>
      <c r="H62" s="9" t="s">
        <v>88</v>
      </c>
      <c r="I62" s="3" t="s">
        <v>778</v>
      </c>
      <c r="J62" s="13" t="s">
        <v>908</v>
      </c>
      <c r="K62" s="14" t="s">
        <v>909</v>
      </c>
      <c r="L62" s="17">
        <f t="shared" si="3"/>
        <v>2.5277777777777788E-2</v>
      </c>
      <c r="M62">
        <f t="shared" si="4"/>
        <v>8</v>
      </c>
    </row>
    <row r="63" spans="1:13" x14ac:dyDescent="0.25">
      <c r="A63" s="11"/>
      <c r="B63" s="12"/>
      <c r="C63" s="12"/>
      <c r="D63" s="12"/>
      <c r="E63" s="12"/>
      <c r="F63" s="12"/>
      <c r="G63" s="9" t="s">
        <v>910</v>
      </c>
      <c r="H63" s="9" t="s">
        <v>88</v>
      </c>
      <c r="I63" s="3" t="s">
        <v>778</v>
      </c>
      <c r="J63" s="13" t="s">
        <v>911</v>
      </c>
      <c r="K63" s="14" t="s">
        <v>912</v>
      </c>
      <c r="L63" s="17">
        <f t="shared" si="3"/>
        <v>3.0601851851851825E-2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913</v>
      </c>
      <c r="H64" s="9" t="s">
        <v>88</v>
      </c>
      <c r="I64" s="3" t="s">
        <v>778</v>
      </c>
      <c r="J64" s="13" t="s">
        <v>914</v>
      </c>
      <c r="K64" s="14" t="s">
        <v>915</v>
      </c>
      <c r="L64" s="17">
        <f t="shared" si="3"/>
        <v>1.9224537037037026E-2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916</v>
      </c>
      <c r="H65" s="9" t="s">
        <v>88</v>
      </c>
      <c r="I65" s="3" t="s">
        <v>778</v>
      </c>
      <c r="J65" s="13" t="s">
        <v>917</v>
      </c>
      <c r="K65" s="14" t="s">
        <v>918</v>
      </c>
      <c r="L65" s="17">
        <f t="shared" si="3"/>
        <v>1.778935185185182E-2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919</v>
      </c>
      <c r="H66" s="9" t="s">
        <v>88</v>
      </c>
      <c r="I66" s="3" t="s">
        <v>778</v>
      </c>
      <c r="J66" s="13" t="s">
        <v>920</v>
      </c>
      <c r="K66" s="14" t="s">
        <v>921</v>
      </c>
      <c r="L66" s="17">
        <f t="shared" si="3"/>
        <v>1.4062499999999978E-2</v>
      </c>
      <c r="M66">
        <f t="shared" si="4"/>
        <v>15</v>
      </c>
    </row>
    <row r="67" spans="1:13" x14ac:dyDescent="0.25">
      <c r="A67" s="11"/>
      <c r="B67" s="12"/>
      <c r="C67" s="12"/>
      <c r="D67" s="12"/>
      <c r="E67" s="12"/>
      <c r="F67" s="12"/>
      <c r="G67" s="9" t="s">
        <v>922</v>
      </c>
      <c r="H67" s="9" t="s">
        <v>88</v>
      </c>
      <c r="I67" s="3" t="s">
        <v>778</v>
      </c>
      <c r="J67" s="13" t="s">
        <v>923</v>
      </c>
      <c r="K67" s="14" t="s">
        <v>924</v>
      </c>
      <c r="L67" s="17">
        <f t="shared" ref="L67:L130" si="5">K67-J67</f>
        <v>1.4212962962963038E-2</v>
      </c>
      <c r="M67">
        <f t="shared" ref="M67:M130" si="6">HOUR(J67)</f>
        <v>17</v>
      </c>
    </row>
    <row r="68" spans="1:13" x14ac:dyDescent="0.25">
      <c r="A68" s="11"/>
      <c r="B68" s="12"/>
      <c r="C68" s="9" t="s">
        <v>85</v>
      </c>
      <c r="D68" s="9" t="s">
        <v>86</v>
      </c>
      <c r="E68" s="9" t="s">
        <v>86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925</v>
      </c>
      <c r="H69" s="9" t="s">
        <v>88</v>
      </c>
      <c r="I69" s="3" t="s">
        <v>778</v>
      </c>
      <c r="J69" s="13" t="s">
        <v>926</v>
      </c>
      <c r="K69" s="14" t="s">
        <v>927</v>
      </c>
      <c r="L69" s="17">
        <f t="shared" si="5"/>
        <v>1.7106481481481473E-2</v>
      </c>
      <c r="M69">
        <f t="shared" si="6"/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928</v>
      </c>
      <c r="H70" s="9" t="s">
        <v>88</v>
      </c>
      <c r="I70" s="3" t="s">
        <v>778</v>
      </c>
      <c r="J70" s="13" t="s">
        <v>929</v>
      </c>
      <c r="K70" s="14" t="s">
        <v>930</v>
      </c>
      <c r="L70" s="17">
        <f t="shared" si="5"/>
        <v>2.1388888888888902E-2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931</v>
      </c>
      <c r="H71" s="9" t="s">
        <v>88</v>
      </c>
      <c r="I71" s="3" t="s">
        <v>778</v>
      </c>
      <c r="J71" s="13" t="s">
        <v>932</v>
      </c>
      <c r="K71" s="14" t="s">
        <v>933</v>
      </c>
      <c r="L71" s="17">
        <f t="shared" si="5"/>
        <v>1.8692129629629628E-2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934</v>
      </c>
      <c r="H72" s="9" t="s">
        <v>88</v>
      </c>
      <c r="I72" s="3" t="s">
        <v>778</v>
      </c>
      <c r="J72" s="13" t="s">
        <v>935</v>
      </c>
      <c r="K72" s="14" t="s">
        <v>936</v>
      </c>
      <c r="L72" s="17">
        <f t="shared" si="5"/>
        <v>2.8692129629629581E-2</v>
      </c>
      <c r="M72">
        <f t="shared" si="6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937</v>
      </c>
      <c r="H73" s="9" t="s">
        <v>88</v>
      </c>
      <c r="I73" s="3" t="s">
        <v>778</v>
      </c>
      <c r="J73" s="13" t="s">
        <v>938</v>
      </c>
      <c r="K73" s="14" t="s">
        <v>939</v>
      </c>
      <c r="L73" s="17">
        <f t="shared" si="5"/>
        <v>1.7638888888888871E-2</v>
      </c>
      <c r="M73">
        <f t="shared" si="6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940</v>
      </c>
      <c r="H74" s="9" t="s">
        <v>88</v>
      </c>
      <c r="I74" s="3" t="s">
        <v>778</v>
      </c>
      <c r="J74" s="13" t="s">
        <v>941</v>
      </c>
      <c r="K74" s="14" t="s">
        <v>942</v>
      </c>
      <c r="L74" s="17">
        <f t="shared" si="5"/>
        <v>1.8657407407407511E-2</v>
      </c>
      <c r="M74">
        <f t="shared" si="6"/>
        <v>15</v>
      </c>
    </row>
    <row r="75" spans="1:13" x14ac:dyDescent="0.25">
      <c r="A75" s="11"/>
      <c r="B75" s="12"/>
      <c r="C75" s="12"/>
      <c r="D75" s="12"/>
      <c r="E75" s="12"/>
      <c r="F75" s="12"/>
      <c r="G75" s="9" t="s">
        <v>943</v>
      </c>
      <c r="H75" s="9" t="s">
        <v>88</v>
      </c>
      <c r="I75" s="3" t="s">
        <v>778</v>
      </c>
      <c r="J75" s="13" t="s">
        <v>944</v>
      </c>
      <c r="K75" s="14" t="s">
        <v>945</v>
      </c>
      <c r="L75" s="17">
        <f t="shared" si="5"/>
        <v>1.4236111111111005E-2</v>
      </c>
      <c r="M75">
        <f t="shared" si="6"/>
        <v>15</v>
      </c>
    </row>
    <row r="76" spans="1:13" x14ac:dyDescent="0.25">
      <c r="A76" s="11"/>
      <c r="B76" s="12"/>
      <c r="C76" s="12"/>
      <c r="D76" s="12"/>
      <c r="E76" s="12"/>
      <c r="F76" s="12"/>
      <c r="G76" s="9" t="s">
        <v>946</v>
      </c>
      <c r="H76" s="9" t="s">
        <v>88</v>
      </c>
      <c r="I76" s="3" t="s">
        <v>778</v>
      </c>
      <c r="J76" s="13" t="s">
        <v>947</v>
      </c>
      <c r="K76" s="14" t="s">
        <v>948</v>
      </c>
      <c r="L76" s="17">
        <f t="shared" si="5"/>
        <v>1.3622685185185279E-2</v>
      </c>
      <c r="M76">
        <f t="shared" si="6"/>
        <v>18</v>
      </c>
    </row>
    <row r="77" spans="1:13" x14ac:dyDescent="0.25">
      <c r="A77" s="11"/>
      <c r="B77" s="12"/>
      <c r="C77" s="12"/>
      <c r="D77" s="12"/>
      <c r="E77" s="12"/>
      <c r="F77" s="12"/>
      <c r="G77" s="9" t="s">
        <v>949</v>
      </c>
      <c r="H77" s="9" t="s">
        <v>88</v>
      </c>
      <c r="I77" s="3" t="s">
        <v>778</v>
      </c>
      <c r="J77" s="13" t="s">
        <v>950</v>
      </c>
      <c r="K77" s="14" t="s">
        <v>951</v>
      </c>
      <c r="L77" s="17">
        <f t="shared" si="5"/>
        <v>1.2731481481481621E-2</v>
      </c>
      <c r="M77">
        <f t="shared" si="6"/>
        <v>20</v>
      </c>
    </row>
    <row r="78" spans="1:13" x14ac:dyDescent="0.25">
      <c r="A78" s="11"/>
      <c r="B78" s="12"/>
      <c r="C78" s="9" t="s">
        <v>106</v>
      </c>
      <c r="D78" s="9" t="s">
        <v>107</v>
      </c>
      <c r="E78" s="9" t="s">
        <v>107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952</v>
      </c>
      <c r="H79" s="9" t="s">
        <v>88</v>
      </c>
      <c r="I79" s="3" t="s">
        <v>778</v>
      </c>
      <c r="J79" s="13" t="s">
        <v>953</v>
      </c>
      <c r="K79" s="14" t="s">
        <v>954</v>
      </c>
      <c r="L79" s="17">
        <f t="shared" si="5"/>
        <v>2.086805555555557E-2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955</v>
      </c>
      <c r="H80" s="9" t="s">
        <v>88</v>
      </c>
      <c r="I80" s="3" t="s">
        <v>778</v>
      </c>
      <c r="J80" s="13" t="s">
        <v>956</v>
      </c>
      <c r="K80" s="14" t="s">
        <v>957</v>
      </c>
      <c r="L80" s="17">
        <f t="shared" si="5"/>
        <v>1.5370370370370368E-2</v>
      </c>
      <c r="M80">
        <f t="shared" si="6"/>
        <v>6</v>
      </c>
    </row>
    <row r="81" spans="1:13" x14ac:dyDescent="0.25">
      <c r="A81" s="11"/>
      <c r="B81" s="12"/>
      <c r="C81" s="12"/>
      <c r="D81" s="12"/>
      <c r="E81" s="12"/>
      <c r="F81" s="12"/>
      <c r="G81" s="9" t="s">
        <v>958</v>
      </c>
      <c r="H81" s="9" t="s">
        <v>88</v>
      </c>
      <c r="I81" s="3" t="s">
        <v>778</v>
      </c>
      <c r="J81" s="13" t="s">
        <v>959</v>
      </c>
      <c r="K81" s="14" t="s">
        <v>960</v>
      </c>
      <c r="L81" s="17">
        <f t="shared" si="5"/>
        <v>1.3043981481481504E-2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961</v>
      </c>
      <c r="H82" s="9" t="s">
        <v>88</v>
      </c>
      <c r="I82" s="3" t="s">
        <v>778</v>
      </c>
      <c r="J82" s="13" t="s">
        <v>962</v>
      </c>
      <c r="K82" s="14" t="s">
        <v>963</v>
      </c>
      <c r="L82" s="17">
        <f t="shared" si="5"/>
        <v>1.1238425925925943E-2</v>
      </c>
      <c r="M82">
        <f t="shared" si="6"/>
        <v>8</v>
      </c>
    </row>
    <row r="83" spans="1:13" x14ac:dyDescent="0.25">
      <c r="A83" s="11"/>
      <c r="B83" s="12"/>
      <c r="C83" s="12"/>
      <c r="D83" s="12"/>
      <c r="E83" s="12"/>
      <c r="F83" s="12"/>
      <c r="G83" s="9" t="s">
        <v>964</v>
      </c>
      <c r="H83" s="9" t="s">
        <v>88</v>
      </c>
      <c r="I83" s="3" t="s">
        <v>778</v>
      </c>
      <c r="J83" s="13" t="s">
        <v>965</v>
      </c>
      <c r="K83" s="14" t="s">
        <v>966</v>
      </c>
      <c r="L83" s="17">
        <f t="shared" si="5"/>
        <v>2.8807870370370359E-2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967</v>
      </c>
      <c r="H84" s="9" t="s">
        <v>88</v>
      </c>
      <c r="I84" s="3" t="s">
        <v>778</v>
      </c>
      <c r="J84" s="13" t="s">
        <v>968</v>
      </c>
      <c r="K84" s="14" t="s">
        <v>969</v>
      </c>
      <c r="L84" s="17">
        <f t="shared" si="5"/>
        <v>3.1701388888888848E-2</v>
      </c>
      <c r="M84">
        <f t="shared" si="6"/>
        <v>12</v>
      </c>
    </row>
    <row r="85" spans="1:13" x14ac:dyDescent="0.25">
      <c r="A85" s="11"/>
      <c r="B85" s="12"/>
      <c r="C85" s="12"/>
      <c r="D85" s="12"/>
      <c r="E85" s="12"/>
      <c r="F85" s="12"/>
      <c r="G85" s="9" t="s">
        <v>970</v>
      </c>
      <c r="H85" s="9" t="s">
        <v>88</v>
      </c>
      <c r="I85" s="3" t="s">
        <v>778</v>
      </c>
      <c r="J85" s="13" t="s">
        <v>971</v>
      </c>
      <c r="K85" s="14" t="s">
        <v>972</v>
      </c>
      <c r="L85" s="17">
        <f t="shared" si="5"/>
        <v>1.4872685185185142E-2</v>
      </c>
      <c r="M85">
        <f t="shared" si="6"/>
        <v>14</v>
      </c>
    </row>
    <row r="86" spans="1:13" x14ac:dyDescent="0.25">
      <c r="A86" s="11"/>
      <c r="B86" s="12"/>
      <c r="C86" s="12"/>
      <c r="D86" s="12"/>
      <c r="E86" s="12"/>
      <c r="F86" s="12"/>
      <c r="G86" s="9" t="s">
        <v>973</v>
      </c>
      <c r="H86" s="9" t="s">
        <v>88</v>
      </c>
      <c r="I86" s="3" t="s">
        <v>778</v>
      </c>
      <c r="J86" s="13" t="s">
        <v>974</v>
      </c>
      <c r="K86" s="14" t="s">
        <v>975</v>
      </c>
      <c r="L86" s="17">
        <f t="shared" si="5"/>
        <v>2.5335648148148149E-2</v>
      </c>
      <c r="M86">
        <f t="shared" si="6"/>
        <v>14</v>
      </c>
    </row>
    <row r="87" spans="1:13" x14ac:dyDescent="0.25">
      <c r="A87" s="11"/>
      <c r="B87" s="12"/>
      <c r="C87" s="9" t="s">
        <v>236</v>
      </c>
      <c r="D87" s="9" t="s">
        <v>237</v>
      </c>
      <c r="E87" s="10" t="s">
        <v>12</v>
      </c>
      <c r="F87" s="5"/>
      <c r="G87" s="5"/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9" t="s">
        <v>238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976</v>
      </c>
      <c r="H89" s="9" t="s">
        <v>88</v>
      </c>
      <c r="I89" s="3" t="s">
        <v>778</v>
      </c>
      <c r="J89" s="13" t="s">
        <v>977</v>
      </c>
      <c r="K89" s="14" t="s">
        <v>978</v>
      </c>
      <c r="L89" s="17">
        <f t="shared" si="5"/>
        <v>3.2777777777777739E-2</v>
      </c>
      <c r="M89">
        <f t="shared" si="6"/>
        <v>11</v>
      </c>
    </row>
    <row r="90" spans="1:13" x14ac:dyDescent="0.25">
      <c r="A90" s="11"/>
      <c r="B90" s="12"/>
      <c r="C90" s="12"/>
      <c r="D90" s="12"/>
      <c r="E90" s="12"/>
      <c r="F90" s="12"/>
      <c r="G90" s="9" t="s">
        <v>979</v>
      </c>
      <c r="H90" s="9" t="s">
        <v>88</v>
      </c>
      <c r="I90" s="3" t="s">
        <v>778</v>
      </c>
      <c r="J90" s="13" t="s">
        <v>980</v>
      </c>
      <c r="K90" s="14" t="s">
        <v>981</v>
      </c>
      <c r="L90" s="17">
        <f t="shared" si="5"/>
        <v>2.5567129629629703E-2</v>
      </c>
      <c r="M90">
        <f t="shared" si="6"/>
        <v>14</v>
      </c>
    </row>
    <row r="91" spans="1:13" x14ac:dyDescent="0.25">
      <c r="A91" s="11"/>
      <c r="B91" s="12"/>
      <c r="C91" s="12"/>
      <c r="D91" s="12"/>
      <c r="E91" s="9" t="s">
        <v>260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982</v>
      </c>
      <c r="H92" s="9" t="s">
        <v>88</v>
      </c>
      <c r="I92" s="3" t="s">
        <v>778</v>
      </c>
      <c r="J92" s="13" t="s">
        <v>983</v>
      </c>
      <c r="K92" s="14" t="s">
        <v>984</v>
      </c>
      <c r="L92" s="17">
        <f t="shared" si="5"/>
        <v>2.9027777777777652E-2</v>
      </c>
      <c r="M92">
        <f t="shared" si="6"/>
        <v>13</v>
      </c>
    </row>
    <row r="93" spans="1:13" x14ac:dyDescent="0.25">
      <c r="A93" s="11"/>
      <c r="B93" s="12"/>
      <c r="C93" s="12"/>
      <c r="D93" s="12"/>
      <c r="E93" s="12"/>
      <c r="F93" s="12"/>
      <c r="G93" s="9" t="s">
        <v>985</v>
      </c>
      <c r="H93" s="9" t="s">
        <v>88</v>
      </c>
      <c r="I93" s="3" t="s">
        <v>778</v>
      </c>
      <c r="J93" s="13" t="s">
        <v>252</v>
      </c>
      <c r="K93" s="14" t="s">
        <v>986</v>
      </c>
      <c r="L93" s="17">
        <f t="shared" si="5"/>
        <v>2.5150462962962972E-2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987</v>
      </c>
      <c r="H94" s="9" t="s">
        <v>88</v>
      </c>
      <c r="I94" s="3" t="s">
        <v>778</v>
      </c>
      <c r="J94" s="13" t="s">
        <v>988</v>
      </c>
      <c r="K94" s="14" t="s">
        <v>989</v>
      </c>
      <c r="L94" s="17">
        <f t="shared" si="5"/>
        <v>2.8645833333333315E-2</v>
      </c>
      <c r="M94">
        <f t="shared" si="6"/>
        <v>10</v>
      </c>
    </row>
    <row r="95" spans="1:13" x14ac:dyDescent="0.25">
      <c r="A95" s="11"/>
      <c r="B95" s="12"/>
      <c r="C95" s="12"/>
      <c r="D95" s="12"/>
      <c r="E95" s="12"/>
      <c r="F95" s="12"/>
      <c r="G95" s="9" t="s">
        <v>990</v>
      </c>
      <c r="H95" s="9" t="s">
        <v>88</v>
      </c>
      <c r="I95" s="3" t="s">
        <v>778</v>
      </c>
      <c r="J95" s="13" t="s">
        <v>991</v>
      </c>
      <c r="K95" s="14" t="s">
        <v>992</v>
      </c>
      <c r="L95" s="17">
        <f t="shared" si="5"/>
        <v>1.2777777777777777E-2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993</v>
      </c>
      <c r="H96" s="9" t="s">
        <v>88</v>
      </c>
      <c r="I96" s="3" t="s">
        <v>778</v>
      </c>
      <c r="J96" s="13" t="s">
        <v>994</v>
      </c>
      <c r="K96" s="14" t="s">
        <v>995</v>
      </c>
      <c r="L96" s="17">
        <f t="shared" si="5"/>
        <v>2.8298611111111205E-2</v>
      </c>
      <c r="M96">
        <f t="shared" si="6"/>
        <v>12</v>
      </c>
    </row>
    <row r="97" spans="1:13" x14ac:dyDescent="0.25">
      <c r="A97" s="11"/>
      <c r="B97" s="12"/>
      <c r="C97" s="12"/>
      <c r="D97" s="12"/>
      <c r="E97" s="12"/>
      <c r="F97" s="12"/>
      <c r="G97" s="9" t="s">
        <v>996</v>
      </c>
      <c r="H97" s="9" t="s">
        <v>88</v>
      </c>
      <c r="I97" s="3" t="s">
        <v>778</v>
      </c>
      <c r="J97" s="13" t="s">
        <v>997</v>
      </c>
      <c r="K97" s="14" t="s">
        <v>998</v>
      </c>
      <c r="L97" s="17">
        <f t="shared" si="5"/>
        <v>1.2604166666666639E-2</v>
      </c>
      <c r="M97">
        <f t="shared" si="6"/>
        <v>14</v>
      </c>
    </row>
    <row r="98" spans="1:13" x14ac:dyDescent="0.25">
      <c r="A98" s="11"/>
      <c r="B98" s="12"/>
      <c r="C98" s="9" t="s">
        <v>411</v>
      </c>
      <c r="D98" s="9" t="s">
        <v>412</v>
      </c>
      <c r="E98" s="9" t="s">
        <v>412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999</v>
      </c>
      <c r="H99" s="9" t="s">
        <v>88</v>
      </c>
      <c r="I99" s="3" t="s">
        <v>778</v>
      </c>
      <c r="J99" s="13" t="s">
        <v>1000</v>
      </c>
      <c r="K99" s="14" t="s">
        <v>1001</v>
      </c>
      <c r="L99" s="17">
        <f t="shared" si="5"/>
        <v>3.5266203703703702E-2</v>
      </c>
      <c r="M99">
        <f t="shared" si="6"/>
        <v>5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1002</v>
      </c>
      <c r="H100" s="9" t="s">
        <v>88</v>
      </c>
      <c r="I100" s="3" t="s">
        <v>778</v>
      </c>
      <c r="J100" s="13" t="s">
        <v>1003</v>
      </c>
      <c r="K100" s="14" t="s">
        <v>1004</v>
      </c>
      <c r="L100" s="17">
        <f t="shared" si="5"/>
        <v>3.8692129629629701E-2</v>
      </c>
      <c r="M100">
        <f t="shared" si="6"/>
        <v>11</v>
      </c>
    </row>
    <row r="101" spans="1:13" x14ac:dyDescent="0.25">
      <c r="A101" s="11"/>
      <c r="B101" s="12"/>
      <c r="C101" s="9" t="s">
        <v>120</v>
      </c>
      <c r="D101" s="9" t="s">
        <v>121</v>
      </c>
      <c r="E101" s="9" t="s">
        <v>121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1005</v>
      </c>
      <c r="H102" s="9" t="s">
        <v>88</v>
      </c>
      <c r="I102" s="3" t="s">
        <v>778</v>
      </c>
      <c r="J102" s="13" t="s">
        <v>1006</v>
      </c>
      <c r="K102" s="14" t="s">
        <v>1007</v>
      </c>
      <c r="L102" s="17">
        <f t="shared" si="5"/>
        <v>2.4791666666666712E-2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1008</v>
      </c>
      <c r="H103" s="9" t="s">
        <v>88</v>
      </c>
      <c r="I103" s="3" t="s">
        <v>778</v>
      </c>
      <c r="J103" s="13" t="s">
        <v>1009</v>
      </c>
      <c r="K103" s="14" t="s">
        <v>1010</v>
      </c>
      <c r="L103" s="17">
        <f t="shared" si="5"/>
        <v>2.1689814814814801E-2</v>
      </c>
      <c r="M103">
        <f t="shared" si="6"/>
        <v>14</v>
      </c>
    </row>
    <row r="104" spans="1:13" x14ac:dyDescent="0.25">
      <c r="A104" s="11"/>
      <c r="B104" s="12"/>
      <c r="C104" s="9" t="s">
        <v>57</v>
      </c>
      <c r="D104" s="9" t="s">
        <v>58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58</v>
      </c>
      <c r="F105" s="9" t="s">
        <v>15</v>
      </c>
      <c r="G105" s="9" t="s">
        <v>1011</v>
      </c>
      <c r="H105" s="9" t="s">
        <v>88</v>
      </c>
      <c r="I105" s="3" t="s">
        <v>778</v>
      </c>
      <c r="J105" s="13" t="s">
        <v>1012</v>
      </c>
      <c r="K105" s="14" t="s">
        <v>1013</v>
      </c>
      <c r="L105" s="17">
        <f t="shared" si="5"/>
        <v>1.7002314814814817E-2</v>
      </c>
      <c r="M105">
        <f t="shared" si="6"/>
        <v>4</v>
      </c>
    </row>
    <row r="106" spans="1:13" x14ac:dyDescent="0.25">
      <c r="A106" s="11"/>
      <c r="B106" s="12"/>
      <c r="C106" s="12"/>
      <c r="D106" s="12"/>
      <c r="E106" s="9" t="s">
        <v>63</v>
      </c>
      <c r="F106" s="9" t="s">
        <v>15</v>
      </c>
      <c r="G106" s="9" t="s">
        <v>1014</v>
      </c>
      <c r="H106" s="9" t="s">
        <v>88</v>
      </c>
      <c r="I106" s="3" t="s">
        <v>778</v>
      </c>
      <c r="J106" s="13" t="s">
        <v>1015</v>
      </c>
      <c r="K106" s="14" t="s">
        <v>1016</v>
      </c>
      <c r="L106" s="17">
        <f t="shared" si="5"/>
        <v>1.1944444444444438E-2</v>
      </c>
      <c r="M106">
        <f t="shared" si="6"/>
        <v>1</v>
      </c>
    </row>
    <row r="107" spans="1:13" x14ac:dyDescent="0.25">
      <c r="A107" s="11"/>
      <c r="B107" s="12"/>
      <c r="C107" s="9" t="s">
        <v>145</v>
      </c>
      <c r="D107" s="9" t="s">
        <v>146</v>
      </c>
      <c r="E107" s="9" t="s">
        <v>146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1017</v>
      </c>
      <c r="H108" s="9" t="s">
        <v>88</v>
      </c>
      <c r="I108" s="3" t="s">
        <v>778</v>
      </c>
      <c r="J108" s="13" t="s">
        <v>1018</v>
      </c>
      <c r="K108" s="14" t="s">
        <v>1019</v>
      </c>
      <c r="L108" s="17">
        <f t="shared" si="5"/>
        <v>1.8865740740740822E-2</v>
      </c>
      <c r="M108">
        <f t="shared" si="6"/>
        <v>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1020</v>
      </c>
      <c r="H109" s="9" t="s">
        <v>88</v>
      </c>
      <c r="I109" s="3" t="s">
        <v>778</v>
      </c>
      <c r="J109" s="13" t="s">
        <v>1021</v>
      </c>
      <c r="K109" s="14" t="s">
        <v>1022</v>
      </c>
      <c r="L109" s="17">
        <f t="shared" si="5"/>
        <v>1.2199074074074057E-2</v>
      </c>
      <c r="M109">
        <f t="shared" si="6"/>
        <v>10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1023</v>
      </c>
      <c r="H110" s="9" t="s">
        <v>88</v>
      </c>
      <c r="I110" s="3" t="s">
        <v>778</v>
      </c>
      <c r="J110" s="13" t="s">
        <v>1024</v>
      </c>
      <c r="K110" s="14" t="s">
        <v>1025</v>
      </c>
      <c r="L110" s="17">
        <f t="shared" si="5"/>
        <v>3.7222222222222268E-2</v>
      </c>
      <c r="M110">
        <f t="shared" si="6"/>
        <v>12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1026</v>
      </c>
      <c r="H111" s="9" t="s">
        <v>88</v>
      </c>
      <c r="I111" s="3" t="s">
        <v>778</v>
      </c>
      <c r="J111" s="13" t="s">
        <v>1027</v>
      </c>
      <c r="K111" s="14" t="s">
        <v>1028</v>
      </c>
      <c r="L111" s="17">
        <f t="shared" si="5"/>
        <v>1.8993055555555527E-2</v>
      </c>
      <c r="M111">
        <f t="shared" si="6"/>
        <v>15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1029</v>
      </c>
      <c r="H112" s="9" t="s">
        <v>88</v>
      </c>
      <c r="I112" s="3" t="s">
        <v>778</v>
      </c>
      <c r="J112" s="13" t="s">
        <v>1030</v>
      </c>
      <c r="K112" s="14" t="s">
        <v>1031</v>
      </c>
      <c r="L112" s="17">
        <f t="shared" si="5"/>
        <v>1.7974537037037108E-2</v>
      </c>
      <c r="M112">
        <f t="shared" si="6"/>
        <v>20</v>
      </c>
    </row>
    <row r="113" spans="1:13" x14ac:dyDescent="0.25">
      <c r="A113" s="11"/>
      <c r="B113" s="12"/>
      <c r="C113" s="9" t="s">
        <v>609</v>
      </c>
      <c r="D113" s="9" t="s">
        <v>610</v>
      </c>
      <c r="E113" s="9" t="s">
        <v>610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1032</v>
      </c>
      <c r="H114" s="9" t="s">
        <v>88</v>
      </c>
      <c r="I114" s="3" t="s">
        <v>778</v>
      </c>
      <c r="J114" s="13" t="s">
        <v>1033</v>
      </c>
      <c r="K114" s="14" t="s">
        <v>1034</v>
      </c>
      <c r="L114" s="17">
        <f t="shared" si="5"/>
        <v>1.2905092592592593E-2</v>
      </c>
      <c r="M114">
        <f t="shared" si="6"/>
        <v>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1035</v>
      </c>
      <c r="H115" s="9" t="s">
        <v>88</v>
      </c>
      <c r="I115" s="3" t="s">
        <v>778</v>
      </c>
      <c r="J115" s="13" t="s">
        <v>1036</v>
      </c>
      <c r="K115" s="14" t="s">
        <v>1037</v>
      </c>
      <c r="L115" s="17">
        <f t="shared" si="5"/>
        <v>1.9814814814814841E-2</v>
      </c>
      <c r="M115">
        <f t="shared" si="6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1038</v>
      </c>
      <c r="H116" s="9" t="s">
        <v>88</v>
      </c>
      <c r="I116" s="3" t="s">
        <v>778</v>
      </c>
      <c r="J116" s="13" t="s">
        <v>1039</v>
      </c>
      <c r="K116" s="14" t="s">
        <v>1040</v>
      </c>
      <c r="L116" s="17">
        <f t="shared" si="5"/>
        <v>2.5694444444444409E-2</v>
      </c>
      <c r="M116">
        <f t="shared" si="6"/>
        <v>9</v>
      </c>
    </row>
    <row r="117" spans="1:13" x14ac:dyDescent="0.25">
      <c r="A117" s="11"/>
      <c r="B117" s="12"/>
      <c r="C117" s="9" t="s">
        <v>29</v>
      </c>
      <c r="D117" s="9" t="s">
        <v>30</v>
      </c>
      <c r="E117" s="9" t="s">
        <v>150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1041</v>
      </c>
      <c r="H118" s="9" t="s">
        <v>152</v>
      </c>
      <c r="I118" s="3" t="s">
        <v>778</v>
      </c>
      <c r="J118" s="13" t="s">
        <v>1042</v>
      </c>
      <c r="K118" s="14" t="s">
        <v>1043</v>
      </c>
      <c r="L118" s="17">
        <f t="shared" si="5"/>
        <v>2.5150462962962972E-2</v>
      </c>
      <c r="M118">
        <f t="shared" si="6"/>
        <v>6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1044</v>
      </c>
      <c r="H119" s="9" t="s">
        <v>152</v>
      </c>
      <c r="I119" s="3" t="s">
        <v>778</v>
      </c>
      <c r="J119" s="13" t="s">
        <v>1045</v>
      </c>
      <c r="K119" s="14" t="s">
        <v>1046</v>
      </c>
      <c r="L119" s="17">
        <f t="shared" si="5"/>
        <v>3.0289351851851887E-2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1047</v>
      </c>
      <c r="H120" s="9" t="s">
        <v>152</v>
      </c>
      <c r="I120" s="3" t="s">
        <v>778</v>
      </c>
      <c r="J120" s="13" t="s">
        <v>1048</v>
      </c>
      <c r="K120" s="14" t="s">
        <v>1049</v>
      </c>
      <c r="L120" s="17">
        <f t="shared" si="5"/>
        <v>2.3784722222222165E-2</v>
      </c>
      <c r="M120">
        <f t="shared" si="6"/>
        <v>14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1050</v>
      </c>
      <c r="H121" s="9" t="s">
        <v>152</v>
      </c>
      <c r="I121" s="3" t="s">
        <v>778</v>
      </c>
      <c r="J121" s="13" t="s">
        <v>1051</v>
      </c>
      <c r="K121" s="14" t="s">
        <v>1052</v>
      </c>
      <c r="L121" s="17">
        <f t="shared" si="5"/>
        <v>1.3888888888888951E-2</v>
      </c>
      <c r="M121">
        <f t="shared" si="6"/>
        <v>15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1053</v>
      </c>
      <c r="H122" s="9" t="s">
        <v>152</v>
      </c>
      <c r="I122" s="3" t="s">
        <v>778</v>
      </c>
      <c r="J122" s="13" t="s">
        <v>1054</v>
      </c>
      <c r="K122" s="14" t="s">
        <v>1055</v>
      </c>
      <c r="L122" s="17">
        <f t="shared" si="5"/>
        <v>1.3912037037037139E-2</v>
      </c>
      <c r="M122">
        <f t="shared" si="6"/>
        <v>18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1056</v>
      </c>
      <c r="H123" s="9" t="s">
        <v>152</v>
      </c>
      <c r="I123" s="3" t="s">
        <v>778</v>
      </c>
      <c r="J123" s="13" t="s">
        <v>1057</v>
      </c>
      <c r="K123" s="14" t="s">
        <v>1058</v>
      </c>
      <c r="L123" s="17">
        <f t="shared" si="5"/>
        <v>2.444444444444438E-2</v>
      </c>
      <c r="M123">
        <f t="shared" si="6"/>
        <v>19</v>
      </c>
    </row>
    <row r="124" spans="1:13" x14ac:dyDescent="0.25">
      <c r="A124" s="11"/>
      <c r="B124" s="12"/>
      <c r="C124" s="9" t="s">
        <v>1059</v>
      </c>
      <c r="D124" s="9" t="s">
        <v>1060</v>
      </c>
      <c r="E124" s="9" t="s">
        <v>1060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1061</v>
      </c>
      <c r="H125" s="9" t="s">
        <v>88</v>
      </c>
      <c r="I125" s="3" t="s">
        <v>778</v>
      </c>
      <c r="J125" s="13" t="s">
        <v>1062</v>
      </c>
      <c r="K125" s="14" t="s">
        <v>1063</v>
      </c>
      <c r="L125" s="17">
        <f t="shared" si="5"/>
        <v>1.4629629629629604E-2</v>
      </c>
      <c r="M125">
        <f t="shared" si="6"/>
        <v>6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1064</v>
      </c>
      <c r="H126" s="9" t="s">
        <v>88</v>
      </c>
      <c r="I126" s="3" t="s">
        <v>778</v>
      </c>
      <c r="J126" s="13" t="s">
        <v>1065</v>
      </c>
      <c r="K126" s="14" t="s">
        <v>1066</v>
      </c>
      <c r="L126" s="17">
        <f t="shared" si="5"/>
        <v>1.6828703703703707E-2</v>
      </c>
      <c r="M126">
        <f t="shared" si="6"/>
        <v>19</v>
      </c>
    </row>
    <row r="127" spans="1:13" x14ac:dyDescent="0.25">
      <c r="A127" s="11"/>
      <c r="B127" s="12"/>
      <c r="C127" s="9" t="s">
        <v>155</v>
      </c>
      <c r="D127" s="9" t="s">
        <v>156</v>
      </c>
      <c r="E127" s="9" t="s">
        <v>156</v>
      </c>
      <c r="F127" s="9" t="s">
        <v>15</v>
      </c>
      <c r="G127" s="9" t="s">
        <v>1067</v>
      </c>
      <c r="H127" s="9" t="s">
        <v>88</v>
      </c>
      <c r="I127" s="3" t="s">
        <v>778</v>
      </c>
      <c r="J127" s="13" t="s">
        <v>1068</v>
      </c>
      <c r="K127" s="14" t="s">
        <v>1069</v>
      </c>
      <c r="L127" s="17">
        <f t="shared" si="5"/>
        <v>2.4780092592592617E-2</v>
      </c>
      <c r="M127">
        <f t="shared" si="6"/>
        <v>4</v>
      </c>
    </row>
    <row r="128" spans="1:13" x14ac:dyDescent="0.25">
      <c r="A128" s="11"/>
      <c r="B128" s="12"/>
      <c r="C128" s="9" t="s">
        <v>160</v>
      </c>
      <c r="D128" s="9" t="s">
        <v>161</v>
      </c>
      <c r="E128" s="9" t="s">
        <v>161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1070</v>
      </c>
      <c r="H129" s="9" t="s">
        <v>88</v>
      </c>
      <c r="I129" s="3" t="s">
        <v>778</v>
      </c>
      <c r="J129" s="13" t="s">
        <v>1071</v>
      </c>
      <c r="K129" s="14" t="s">
        <v>1072</v>
      </c>
      <c r="L129" s="17">
        <f t="shared" si="5"/>
        <v>1.4305555555555554E-2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1073</v>
      </c>
      <c r="H130" s="9" t="s">
        <v>88</v>
      </c>
      <c r="I130" s="3" t="s">
        <v>778</v>
      </c>
      <c r="J130" s="13" t="s">
        <v>1074</v>
      </c>
      <c r="K130" s="14" t="s">
        <v>1075</v>
      </c>
      <c r="L130" s="17">
        <f t="shared" si="5"/>
        <v>1.1944444444444452E-2</v>
      </c>
      <c r="M130">
        <f t="shared" si="6"/>
        <v>3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1076</v>
      </c>
      <c r="H131" s="9" t="s">
        <v>88</v>
      </c>
      <c r="I131" s="3" t="s">
        <v>778</v>
      </c>
      <c r="J131" s="13" t="s">
        <v>1077</v>
      </c>
      <c r="K131" s="14" t="s">
        <v>1078</v>
      </c>
      <c r="L131" s="17">
        <f t="shared" ref="L131:L182" si="7">K131-J131</f>
        <v>2.2048611111111116E-2</v>
      </c>
      <c r="M131">
        <f t="shared" ref="M131:M182" si="8">HOUR(J131)</f>
        <v>4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1079</v>
      </c>
      <c r="H132" s="9" t="s">
        <v>88</v>
      </c>
      <c r="I132" s="3" t="s">
        <v>778</v>
      </c>
      <c r="J132" s="13" t="s">
        <v>1080</v>
      </c>
      <c r="K132" s="14" t="s">
        <v>1081</v>
      </c>
      <c r="L132" s="17">
        <f t="shared" si="7"/>
        <v>2.7442129629629608E-2</v>
      </c>
      <c r="M132">
        <f t="shared" si="8"/>
        <v>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1082</v>
      </c>
      <c r="H133" s="9" t="s">
        <v>88</v>
      </c>
      <c r="I133" s="3" t="s">
        <v>778</v>
      </c>
      <c r="J133" s="13" t="s">
        <v>1083</v>
      </c>
      <c r="K133" s="14" t="s">
        <v>1084</v>
      </c>
      <c r="L133" s="17">
        <f t="shared" si="7"/>
        <v>2.3333333333333317E-2</v>
      </c>
      <c r="M133">
        <f t="shared" si="8"/>
        <v>5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1085</v>
      </c>
      <c r="H134" s="9" t="s">
        <v>88</v>
      </c>
      <c r="I134" s="3" t="s">
        <v>778</v>
      </c>
      <c r="J134" s="13" t="s">
        <v>1086</v>
      </c>
      <c r="K134" s="14" t="s">
        <v>1087</v>
      </c>
      <c r="L134" s="17">
        <f t="shared" si="7"/>
        <v>2.3414351851851922E-2</v>
      </c>
      <c r="M134">
        <f t="shared" si="8"/>
        <v>21</v>
      </c>
    </row>
    <row r="135" spans="1:13" x14ac:dyDescent="0.25">
      <c r="A135" s="3" t="s">
        <v>10</v>
      </c>
      <c r="B135" s="9" t="s">
        <v>11</v>
      </c>
      <c r="C135" s="10" t="s">
        <v>12</v>
      </c>
      <c r="D135" s="5"/>
      <c r="E135" s="5"/>
      <c r="F135" s="5"/>
      <c r="G135" s="5"/>
      <c r="H135" s="5"/>
      <c r="I135" s="6"/>
      <c r="J135" s="7"/>
      <c r="K135" s="8"/>
    </row>
    <row r="136" spans="1:13" x14ac:dyDescent="0.25">
      <c r="A136" s="11"/>
      <c r="B136" s="12"/>
      <c r="C136" s="9" t="s">
        <v>671</v>
      </c>
      <c r="D136" s="9" t="s">
        <v>672</v>
      </c>
      <c r="E136" s="9" t="s">
        <v>672</v>
      </c>
      <c r="F136" s="9" t="s">
        <v>15</v>
      </c>
      <c r="G136" s="9" t="s">
        <v>1088</v>
      </c>
      <c r="H136" s="9" t="s">
        <v>17</v>
      </c>
      <c r="I136" s="3" t="s">
        <v>778</v>
      </c>
      <c r="J136" s="13" t="s">
        <v>1089</v>
      </c>
      <c r="K136" s="14" t="s">
        <v>1090</v>
      </c>
      <c r="L136" s="17">
        <f t="shared" si="7"/>
        <v>2.8761574074074092E-2</v>
      </c>
      <c r="M136">
        <f t="shared" si="8"/>
        <v>7</v>
      </c>
    </row>
    <row r="137" spans="1:13" x14ac:dyDescent="0.25">
      <c r="A137" s="11"/>
      <c r="B137" s="12"/>
      <c r="C137" s="9" t="s">
        <v>47</v>
      </c>
      <c r="D137" s="9" t="s">
        <v>48</v>
      </c>
      <c r="E137" s="9" t="s">
        <v>48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1091</v>
      </c>
      <c r="H138" s="9" t="s">
        <v>690</v>
      </c>
      <c r="I138" s="3" t="s">
        <v>778</v>
      </c>
      <c r="J138" s="13" t="s">
        <v>1092</v>
      </c>
      <c r="K138" s="14" t="s">
        <v>1093</v>
      </c>
      <c r="L138" s="17">
        <f t="shared" si="7"/>
        <v>2.1423611111111074E-2</v>
      </c>
      <c r="M138">
        <f t="shared" si="8"/>
        <v>11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1094</v>
      </c>
      <c r="H139" s="9" t="s">
        <v>690</v>
      </c>
      <c r="I139" s="3" t="s">
        <v>778</v>
      </c>
      <c r="J139" s="13" t="s">
        <v>1095</v>
      </c>
      <c r="K139" s="14" t="s">
        <v>1096</v>
      </c>
      <c r="L139" s="17">
        <f t="shared" si="7"/>
        <v>1.7280092592592666E-2</v>
      </c>
      <c r="M139">
        <f t="shared" si="8"/>
        <v>13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1097</v>
      </c>
      <c r="H140" s="9" t="s">
        <v>690</v>
      </c>
      <c r="I140" s="3" t="s">
        <v>778</v>
      </c>
      <c r="J140" s="13" t="s">
        <v>1098</v>
      </c>
      <c r="K140" s="14" t="s">
        <v>1099</v>
      </c>
      <c r="L140" s="17">
        <f t="shared" si="7"/>
        <v>2.3796296296296315E-2</v>
      </c>
      <c r="M140">
        <f t="shared" si="8"/>
        <v>21</v>
      </c>
    </row>
    <row r="141" spans="1:13" x14ac:dyDescent="0.25">
      <c r="A141" s="11"/>
      <c r="B141" s="12"/>
      <c r="C141" s="9" t="s">
        <v>13</v>
      </c>
      <c r="D141" s="9" t="s">
        <v>14</v>
      </c>
      <c r="E141" s="9" t="s">
        <v>14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1100</v>
      </c>
      <c r="H142" s="9" t="s">
        <v>17</v>
      </c>
      <c r="I142" s="3" t="s">
        <v>778</v>
      </c>
      <c r="J142" s="13" t="s">
        <v>1101</v>
      </c>
      <c r="K142" s="14" t="s">
        <v>1102</v>
      </c>
      <c r="L142" s="17">
        <f t="shared" si="7"/>
        <v>1.804398148148148E-2</v>
      </c>
      <c r="M142">
        <f t="shared" si="8"/>
        <v>5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1103</v>
      </c>
      <c r="H143" s="9" t="s">
        <v>17</v>
      </c>
      <c r="I143" s="3" t="s">
        <v>778</v>
      </c>
      <c r="J143" s="13" t="s">
        <v>1104</v>
      </c>
      <c r="K143" s="14" t="s">
        <v>1105</v>
      </c>
      <c r="L143" s="17">
        <f t="shared" si="7"/>
        <v>2.1053240740740775E-2</v>
      </c>
      <c r="M143">
        <f t="shared" si="8"/>
        <v>7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1106</v>
      </c>
      <c r="H144" s="9" t="s">
        <v>17</v>
      </c>
      <c r="I144" s="3" t="s">
        <v>778</v>
      </c>
      <c r="J144" s="13" t="s">
        <v>1107</v>
      </c>
      <c r="K144" s="14" t="s">
        <v>1108</v>
      </c>
      <c r="L144" s="17">
        <f t="shared" si="7"/>
        <v>1.6006944444444393E-2</v>
      </c>
      <c r="M144">
        <f t="shared" si="8"/>
        <v>9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1109</v>
      </c>
      <c r="H145" s="9" t="s">
        <v>17</v>
      </c>
      <c r="I145" s="3" t="s">
        <v>778</v>
      </c>
      <c r="J145" s="13" t="s">
        <v>1110</v>
      </c>
      <c r="K145" s="14" t="s">
        <v>1111</v>
      </c>
      <c r="L145" s="17">
        <f t="shared" si="7"/>
        <v>2.4131944444444331E-2</v>
      </c>
      <c r="M145">
        <f t="shared" si="8"/>
        <v>13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1112</v>
      </c>
      <c r="H146" s="9" t="s">
        <v>17</v>
      </c>
      <c r="I146" s="3" t="s">
        <v>778</v>
      </c>
      <c r="J146" s="13" t="s">
        <v>1113</v>
      </c>
      <c r="K146" s="14" t="s">
        <v>1114</v>
      </c>
      <c r="L146" s="17">
        <f t="shared" si="7"/>
        <v>2.3645833333333366E-2</v>
      </c>
      <c r="M146">
        <f t="shared" si="8"/>
        <v>15</v>
      </c>
    </row>
    <row r="147" spans="1:13" x14ac:dyDescent="0.25">
      <c r="A147" s="11"/>
      <c r="B147" s="12"/>
      <c r="C147" s="9" t="s">
        <v>52</v>
      </c>
      <c r="D147" s="9" t="s">
        <v>53</v>
      </c>
      <c r="E147" s="9" t="s">
        <v>53</v>
      </c>
      <c r="F147" s="9" t="s">
        <v>15</v>
      </c>
      <c r="G147" s="9" t="s">
        <v>1115</v>
      </c>
      <c r="H147" s="9" t="s">
        <v>17</v>
      </c>
      <c r="I147" s="3" t="s">
        <v>778</v>
      </c>
      <c r="J147" s="13" t="s">
        <v>1116</v>
      </c>
      <c r="K147" s="14" t="s">
        <v>1117</v>
      </c>
      <c r="L147" s="17">
        <f t="shared" si="7"/>
        <v>2.18518518518519E-2</v>
      </c>
      <c r="M147">
        <f t="shared" si="8"/>
        <v>15</v>
      </c>
    </row>
    <row r="148" spans="1:13" x14ac:dyDescent="0.25">
      <c r="A148" s="11"/>
      <c r="B148" s="12"/>
      <c r="C148" s="9" t="s">
        <v>682</v>
      </c>
      <c r="D148" s="9" t="s">
        <v>683</v>
      </c>
      <c r="E148" s="9" t="s">
        <v>683</v>
      </c>
      <c r="F148" s="9" t="s">
        <v>15</v>
      </c>
      <c r="G148" s="9" t="s">
        <v>1118</v>
      </c>
      <c r="H148" s="9" t="s">
        <v>17</v>
      </c>
      <c r="I148" s="3" t="s">
        <v>778</v>
      </c>
      <c r="J148" s="13" t="s">
        <v>1119</v>
      </c>
      <c r="K148" s="14" t="s">
        <v>1120</v>
      </c>
      <c r="L148" s="17">
        <f t="shared" si="7"/>
        <v>4.0277777777777746E-2</v>
      </c>
      <c r="M148">
        <f t="shared" si="8"/>
        <v>8</v>
      </c>
    </row>
    <row r="149" spans="1:13" x14ac:dyDescent="0.25">
      <c r="A149" s="11"/>
      <c r="B149" s="12"/>
      <c r="C149" s="9" t="s">
        <v>29</v>
      </c>
      <c r="D149" s="9" t="s">
        <v>30</v>
      </c>
      <c r="E149" s="10" t="s">
        <v>12</v>
      </c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9" t="s">
        <v>150</v>
      </c>
      <c r="F150" s="9" t="s">
        <v>15</v>
      </c>
      <c r="G150" s="9" t="s">
        <v>1121</v>
      </c>
      <c r="H150" s="9" t="s">
        <v>17</v>
      </c>
      <c r="I150" s="3" t="s">
        <v>778</v>
      </c>
      <c r="J150" s="13" t="s">
        <v>1122</v>
      </c>
      <c r="K150" s="14" t="s">
        <v>1123</v>
      </c>
      <c r="L150" s="17">
        <f t="shared" si="7"/>
        <v>1.4131944444444433E-2</v>
      </c>
      <c r="M150">
        <f t="shared" si="8"/>
        <v>23</v>
      </c>
    </row>
    <row r="151" spans="1:13" x14ac:dyDescent="0.25">
      <c r="A151" s="11"/>
      <c r="B151" s="12"/>
      <c r="C151" s="12"/>
      <c r="D151" s="12"/>
      <c r="E151" s="9" t="s">
        <v>30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1124</v>
      </c>
      <c r="H152" s="9" t="s">
        <v>690</v>
      </c>
      <c r="I152" s="3" t="s">
        <v>778</v>
      </c>
      <c r="J152" s="13" t="s">
        <v>1125</v>
      </c>
      <c r="K152" s="14" t="s">
        <v>1126</v>
      </c>
      <c r="L152" s="17">
        <f t="shared" si="7"/>
        <v>2.0798611111111143E-2</v>
      </c>
      <c r="M152">
        <f t="shared" si="8"/>
        <v>10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1127</v>
      </c>
      <c r="H153" s="9" t="s">
        <v>690</v>
      </c>
      <c r="I153" s="3" t="s">
        <v>778</v>
      </c>
      <c r="J153" s="13" t="s">
        <v>1128</v>
      </c>
      <c r="K153" s="14" t="s">
        <v>1129</v>
      </c>
      <c r="L153" s="17">
        <f t="shared" si="7"/>
        <v>2.2905092592592546E-2</v>
      </c>
      <c r="M153">
        <f t="shared" si="8"/>
        <v>11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1130</v>
      </c>
      <c r="H154" s="9" t="s">
        <v>17</v>
      </c>
      <c r="I154" s="3" t="s">
        <v>778</v>
      </c>
      <c r="J154" s="13" t="s">
        <v>1131</v>
      </c>
      <c r="K154" s="14" t="s">
        <v>1132</v>
      </c>
      <c r="L154" s="17">
        <f t="shared" si="7"/>
        <v>2.4259259259259314E-2</v>
      </c>
      <c r="M154">
        <f t="shared" si="8"/>
        <v>14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1133</v>
      </c>
      <c r="H155" s="9" t="s">
        <v>690</v>
      </c>
      <c r="I155" s="3" t="s">
        <v>778</v>
      </c>
      <c r="J155" s="13" t="s">
        <v>266</v>
      </c>
      <c r="K155" s="14" t="s">
        <v>1134</v>
      </c>
      <c r="L155" s="17">
        <f t="shared" si="7"/>
        <v>2.1921296296296355E-2</v>
      </c>
      <c r="M155">
        <f t="shared" si="8"/>
        <v>14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1135</v>
      </c>
      <c r="H156" s="9" t="s">
        <v>17</v>
      </c>
      <c r="I156" s="3" t="s">
        <v>778</v>
      </c>
      <c r="J156" s="13" t="s">
        <v>1136</v>
      </c>
      <c r="K156" s="14" t="s">
        <v>1137</v>
      </c>
      <c r="L156" s="17">
        <f t="shared" si="7"/>
        <v>1.8009259259259225E-2</v>
      </c>
      <c r="M156">
        <f t="shared" si="8"/>
        <v>17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1138</v>
      </c>
      <c r="H157" s="9" t="s">
        <v>690</v>
      </c>
      <c r="I157" s="3" t="s">
        <v>778</v>
      </c>
      <c r="J157" s="13" t="s">
        <v>1139</v>
      </c>
      <c r="K157" s="14" t="s">
        <v>1140</v>
      </c>
      <c r="L157" s="17">
        <f t="shared" si="7"/>
        <v>1.5011574074074163E-2</v>
      </c>
      <c r="M157">
        <f t="shared" si="8"/>
        <v>18</v>
      </c>
    </row>
    <row r="158" spans="1:13" x14ac:dyDescent="0.25">
      <c r="A158" s="11"/>
      <c r="B158" s="12"/>
      <c r="C158" s="9" t="s">
        <v>1141</v>
      </c>
      <c r="D158" s="9" t="s">
        <v>1142</v>
      </c>
      <c r="E158" s="9" t="s">
        <v>1142</v>
      </c>
      <c r="F158" s="9" t="s">
        <v>15</v>
      </c>
      <c r="G158" s="9" t="s">
        <v>1143</v>
      </c>
      <c r="H158" s="9" t="s">
        <v>17</v>
      </c>
      <c r="I158" s="3" t="s">
        <v>778</v>
      </c>
      <c r="J158" s="13" t="s">
        <v>1144</v>
      </c>
      <c r="K158" s="14" t="s">
        <v>1145</v>
      </c>
      <c r="L158" s="17">
        <f t="shared" si="7"/>
        <v>1.3263888888888908E-2</v>
      </c>
      <c r="M158">
        <f t="shared" si="8"/>
        <v>6</v>
      </c>
    </row>
    <row r="159" spans="1:13" x14ac:dyDescent="0.25">
      <c r="A159" s="3" t="s">
        <v>702</v>
      </c>
      <c r="B159" s="9" t="s">
        <v>703</v>
      </c>
      <c r="C159" s="9" t="s">
        <v>1146</v>
      </c>
      <c r="D159" s="9" t="s">
        <v>1147</v>
      </c>
      <c r="E159" s="9" t="s">
        <v>1147</v>
      </c>
      <c r="F159" s="9" t="s">
        <v>706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1148</v>
      </c>
      <c r="H160" s="9" t="s">
        <v>88</v>
      </c>
      <c r="I160" s="3" t="s">
        <v>778</v>
      </c>
      <c r="J160" s="13" t="s">
        <v>1149</v>
      </c>
      <c r="K160" s="14" t="s">
        <v>1150</v>
      </c>
      <c r="L160" s="17">
        <f t="shared" si="7"/>
        <v>2.4525462962962929E-2</v>
      </c>
      <c r="M160">
        <f t="shared" si="8"/>
        <v>11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1151</v>
      </c>
      <c r="H161" s="9" t="s">
        <v>88</v>
      </c>
      <c r="I161" s="3" t="s">
        <v>778</v>
      </c>
      <c r="J161" s="13" t="s">
        <v>1152</v>
      </c>
      <c r="K161" s="14" t="s">
        <v>204</v>
      </c>
      <c r="L161" s="17">
        <f t="shared" si="7"/>
        <v>2.9363425925926001E-2</v>
      </c>
      <c r="M161">
        <f t="shared" si="8"/>
        <v>14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1153</v>
      </c>
      <c r="H162" s="9" t="s">
        <v>88</v>
      </c>
      <c r="I162" s="3" t="s">
        <v>778</v>
      </c>
      <c r="J162" s="13" t="s">
        <v>1154</v>
      </c>
      <c r="K162" s="14" t="s">
        <v>1155</v>
      </c>
      <c r="L162" s="17">
        <f t="shared" si="7"/>
        <v>1.8171296296296324E-2</v>
      </c>
      <c r="M162">
        <f t="shared" si="8"/>
        <v>21</v>
      </c>
    </row>
    <row r="163" spans="1:13" x14ac:dyDescent="0.25">
      <c r="A163" s="3" t="s">
        <v>323</v>
      </c>
      <c r="B163" s="9" t="s">
        <v>324</v>
      </c>
      <c r="C163" s="10" t="s">
        <v>12</v>
      </c>
      <c r="D163" s="5"/>
      <c r="E163" s="5"/>
      <c r="F163" s="5"/>
      <c r="G163" s="5"/>
      <c r="H163" s="5"/>
      <c r="I163" s="6"/>
      <c r="J163" s="7"/>
      <c r="K163" s="8"/>
    </row>
    <row r="164" spans="1:13" x14ac:dyDescent="0.25">
      <c r="A164" s="11"/>
      <c r="B164" s="12"/>
      <c r="C164" s="9" t="s">
        <v>717</v>
      </c>
      <c r="D164" s="9" t="s">
        <v>718</v>
      </c>
      <c r="E164" s="9" t="s">
        <v>719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1156</v>
      </c>
      <c r="H165" s="9" t="s">
        <v>88</v>
      </c>
      <c r="I165" s="3" t="s">
        <v>778</v>
      </c>
      <c r="J165" s="13" t="s">
        <v>1157</v>
      </c>
      <c r="K165" s="14" t="s">
        <v>1158</v>
      </c>
      <c r="L165" s="17">
        <f t="shared" si="7"/>
        <v>1.7037037037037073E-2</v>
      </c>
      <c r="M165">
        <f t="shared" si="8"/>
        <v>19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1159</v>
      </c>
      <c r="H166" s="9" t="s">
        <v>88</v>
      </c>
      <c r="I166" s="3" t="s">
        <v>778</v>
      </c>
      <c r="J166" s="13" t="s">
        <v>1160</v>
      </c>
      <c r="K166" s="14" t="s">
        <v>1161</v>
      </c>
      <c r="L166" s="17">
        <f t="shared" si="7"/>
        <v>1.5324074074074101E-2</v>
      </c>
      <c r="M166">
        <f t="shared" si="8"/>
        <v>22</v>
      </c>
    </row>
    <row r="167" spans="1:13" x14ac:dyDescent="0.25">
      <c r="A167" s="11"/>
      <c r="B167" s="12"/>
      <c r="C167" s="9" t="s">
        <v>325</v>
      </c>
      <c r="D167" s="9" t="s">
        <v>326</v>
      </c>
      <c r="E167" s="9" t="s">
        <v>326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1162</v>
      </c>
      <c r="H168" s="9" t="s">
        <v>88</v>
      </c>
      <c r="I168" s="3" t="s">
        <v>778</v>
      </c>
      <c r="J168" s="13" t="s">
        <v>1163</v>
      </c>
      <c r="K168" s="14" t="s">
        <v>1164</v>
      </c>
      <c r="L168" s="17">
        <f t="shared" si="7"/>
        <v>2.8807870370370386E-2</v>
      </c>
      <c r="M168">
        <f t="shared" si="8"/>
        <v>5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1165</v>
      </c>
      <c r="H169" s="9" t="s">
        <v>88</v>
      </c>
      <c r="I169" s="3" t="s">
        <v>778</v>
      </c>
      <c r="J169" s="13" t="s">
        <v>1166</v>
      </c>
      <c r="K169" s="14" t="s">
        <v>1167</v>
      </c>
      <c r="L169" s="17">
        <f t="shared" si="7"/>
        <v>1.4722222222222248E-2</v>
      </c>
      <c r="M169">
        <f t="shared" si="8"/>
        <v>9</v>
      </c>
    </row>
    <row r="170" spans="1:13" x14ac:dyDescent="0.25">
      <c r="A170" s="11"/>
      <c r="B170" s="12"/>
      <c r="C170" s="9" t="s">
        <v>732</v>
      </c>
      <c r="D170" s="9" t="s">
        <v>733</v>
      </c>
      <c r="E170" s="9" t="s">
        <v>734</v>
      </c>
      <c r="F170" s="9" t="s">
        <v>15</v>
      </c>
      <c r="G170" s="9" t="s">
        <v>1168</v>
      </c>
      <c r="H170" s="9" t="s">
        <v>88</v>
      </c>
      <c r="I170" s="3" t="s">
        <v>778</v>
      </c>
      <c r="J170" s="13" t="s">
        <v>1169</v>
      </c>
      <c r="K170" s="14" t="s">
        <v>1170</v>
      </c>
      <c r="L170" s="17">
        <f t="shared" si="7"/>
        <v>3.2743055555555622E-2</v>
      </c>
      <c r="M170">
        <f t="shared" si="8"/>
        <v>11</v>
      </c>
    </row>
    <row r="171" spans="1:13" x14ac:dyDescent="0.25">
      <c r="A171" s="11"/>
      <c r="B171" s="12"/>
      <c r="C171" s="9" t="s">
        <v>333</v>
      </c>
      <c r="D171" s="9" t="s">
        <v>334</v>
      </c>
      <c r="E171" s="9" t="s">
        <v>335</v>
      </c>
      <c r="F171" s="9" t="s">
        <v>15</v>
      </c>
      <c r="G171" s="9" t="s">
        <v>1171</v>
      </c>
      <c r="H171" s="9" t="s">
        <v>88</v>
      </c>
      <c r="I171" s="3" t="s">
        <v>778</v>
      </c>
      <c r="J171" s="13" t="s">
        <v>1172</v>
      </c>
      <c r="K171" s="14" t="s">
        <v>1173</v>
      </c>
      <c r="L171" s="17">
        <f t="shared" si="7"/>
        <v>3.2453703703703707E-2</v>
      </c>
      <c r="M171">
        <f t="shared" si="8"/>
        <v>12</v>
      </c>
    </row>
    <row r="172" spans="1:13" x14ac:dyDescent="0.25">
      <c r="A172" s="11"/>
      <c r="B172" s="12"/>
      <c r="C172" s="9" t="s">
        <v>1174</v>
      </c>
      <c r="D172" s="9" t="s">
        <v>1175</v>
      </c>
      <c r="E172" s="9" t="s">
        <v>1176</v>
      </c>
      <c r="F172" s="9" t="s">
        <v>15</v>
      </c>
      <c r="G172" s="9" t="s">
        <v>1177</v>
      </c>
      <c r="H172" s="9" t="s">
        <v>88</v>
      </c>
      <c r="I172" s="3" t="s">
        <v>778</v>
      </c>
      <c r="J172" s="13" t="s">
        <v>1178</v>
      </c>
      <c r="K172" s="14" t="s">
        <v>1179</v>
      </c>
      <c r="L172" s="17">
        <f t="shared" si="7"/>
        <v>2.0486111111111149E-2</v>
      </c>
      <c r="M172">
        <f t="shared" si="8"/>
        <v>8</v>
      </c>
    </row>
    <row r="173" spans="1:13" x14ac:dyDescent="0.25">
      <c r="A173" s="11"/>
      <c r="B173" s="12"/>
      <c r="C173" s="9" t="s">
        <v>353</v>
      </c>
      <c r="D173" s="9" t="s">
        <v>354</v>
      </c>
      <c r="E173" s="9" t="s">
        <v>355</v>
      </c>
      <c r="F173" s="9" t="s">
        <v>15</v>
      </c>
      <c r="G173" s="9" t="s">
        <v>1180</v>
      </c>
      <c r="H173" s="9" t="s">
        <v>88</v>
      </c>
      <c r="I173" s="3" t="s">
        <v>778</v>
      </c>
      <c r="J173" s="13" t="s">
        <v>1181</v>
      </c>
      <c r="K173" s="14" t="s">
        <v>1182</v>
      </c>
      <c r="L173" s="17">
        <f t="shared" si="7"/>
        <v>2.3101851851851818E-2</v>
      </c>
      <c r="M173">
        <f t="shared" si="8"/>
        <v>8</v>
      </c>
    </row>
    <row r="174" spans="1:13" x14ac:dyDescent="0.25">
      <c r="A174" s="11"/>
      <c r="B174" s="12"/>
      <c r="C174" s="9" t="s">
        <v>1183</v>
      </c>
      <c r="D174" s="9" t="s">
        <v>1184</v>
      </c>
      <c r="E174" s="9" t="s">
        <v>1185</v>
      </c>
      <c r="F174" s="9" t="s">
        <v>15</v>
      </c>
      <c r="G174" s="9" t="s">
        <v>1186</v>
      </c>
      <c r="H174" s="9" t="s">
        <v>88</v>
      </c>
      <c r="I174" s="3" t="s">
        <v>778</v>
      </c>
      <c r="J174" s="13" t="s">
        <v>1187</v>
      </c>
      <c r="K174" s="14" t="s">
        <v>1188</v>
      </c>
      <c r="L174" s="17">
        <f t="shared" si="7"/>
        <v>1.489583333333333E-2</v>
      </c>
      <c r="M174">
        <f t="shared" si="8"/>
        <v>11</v>
      </c>
    </row>
    <row r="175" spans="1:13" x14ac:dyDescent="0.25">
      <c r="A175" s="11"/>
      <c r="B175" s="12"/>
      <c r="C175" s="9" t="s">
        <v>339</v>
      </c>
      <c r="D175" s="9" t="s">
        <v>340</v>
      </c>
      <c r="E175" s="9" t="s">
        <v>341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1189</v>
      </c>
      <c r="H176" s="9" t="s">
        <v>88</v>
      </c>
      <c r="I176" s="3" t="s">
        <v>778</v>
      </c>
      <c r="J176" s="13" t="s">
        <v>1190</v>
      </c>
      <c r="K176" s="14" t="s">
        <v>1191</v>
      </c>
      <c r="L176" s="17">
        <f t="shared" si="7"/>
        <v>1.6550925925925941E-2</v>
      </c>
      <c r="M176">
        <f t="shared" si="8"/>
        <v>9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1192</v>
      </c>
      <c r="H177" s="9" t="s">
        <v>88</v>
      </c>
      <c r="I177" s="3" t="s">
        <v>778</v>
      </c>
      <c r="J177" s="13" t="s">
        <v>1193</v>
      </c>
      <c r="K177" s="14" t="s">
        <v>1194</v>
      </c>
      <c r="L177" s="17">
        <f t="shared" si="7"/>
        <v>1.7523148148148149E-2</v>
      </c>
      <c r="M177">
        <f t="shared" si="8"/>
        <v>9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1195</v>
      </c>
      <c r="H178" s="9" t="s">
        <v>88</v>
      </c>
      <c r="I178" s="3" t="s">
        <v>778</v>
      </c>
      <c r="J178" s="13" t="s">
        <v>1196</v>
      </c>
      <c r="K178" s="14" t="s">
        <v>1197</v>
      </c>
      <c r="L178" s="17">
        <f t="shared" si="7"/>
        <v>3.1874999999999987E-2</v>
      </c>
      <c r="M178">
        <f t="shared" si="8"/>
        <v>12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1198</v>
      </c>
      <c r="H179" s="9" t="s">
        <v>88</v>
      </c>
      <c r="I179" s="3" t="s">
        <v>778</v>
      </c>
      <c r="J179" s="13" t="s">
        <v>1199</v>
      </c>
      <c r="K179" s="14" t="s">
        <v>1200</v>
      </c>
      <c r="L179" s="17">
        <f t="shared" si="7"/>
        <v>1.3564814814814863E-2</v>
      </c>
      <c r="M179">
        <f t="shared" si="8"/>
        <v>16</v>
      </c>
    </row>
    <row r="180" spans="1:13" x14ac:dyDescent="0.25">
      <c r="A180" s="3" t="s">
        <v>345</v>
      </c>
      <c r="B180" s="9" t="s">
        <v>346</v>
      </c>
      <c r="C180" s="9" t="s">
        <v>353</v>
      </c>
      <c r="D180" s="9" t="s">
        <v>354</v>
      </c>
      <c r="E180" s="9" t="s">
        <v>355</v>
      </c>
      <c r="F180" s="9" t="s">
        <v>15</v>
      </c>
      <c r="G180" s="10" t="s">
        <v>12</v>
      </c>
      <c r="H180" s="5"/>
      <c r="I180" s="6"/>
      <c r="J180" s="7"/>
      <c r="K180" s="8"/>
    </row>
    <row r="181" spans="1:13" x14ac:dyDescent="0.25">
      <c r="A181" s="11"/>
      <c r="B181" s="12"/>
      <c r="C181" s="12"/>
      <c r="D181" s="12"/>
      <c r="E181" s="12"/>
      <c r="F181" s="12"/>
      <c r="G181" s="9" t="s">
        <v>1201</v>
      </c>
      <c r="H181" s="9" t="s">
        <v>17</v>
      </c>
      <c r="I181" s="3" t="s">
        <v>778</v>
      </c>
      <c r="J181" s="13" t="s">
        <v>1202</v>
      </c>
      <c r="K181" s="14" t="s">
        <v>1203</v>
      </c>
      <c r="L181" s="17">
        <f t="shared" si="7"/>
        <v>3.1145833333333317E-2</v>
      </c>
      <c r="M181">
        <f t="shared" si="8"/>
        <v>14</v>
      </c>
    </row>
    <row r="182" spans="1:13" x14ac:dyDescent="0.25">
      <c r="A182" s="11"/>
      <c r="B182" s="11"/>
      <c r="C182" s="11"/>
      <c r="D182" s="11"/>
      <c r="E182" s="11"/>
      <c r="F182" s="11"/>
      <c r="G182" s="3" t="s">
        <v>1204</v>
      </c>
      <c r="H182" s="3" t="s">
        <v>17</v>
      </c>
      <c r="I182" s="3" t="s">
        <v>778</v>
      </c>
      <c r="J182" s="15" t="s">
        <v>1205</v>
      </c>
      <c r="K182" s="16" t="s">
        <v>1206</v>
      </c>
      <c r="L182" s="17">
        <f t="shared" si="7"/>
        <v>2.5787037037037108E-2</v>
      </c>
      <c r="M182">
        <f t="shared" si="8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50"/>
  <sheetViews>
    <sheetView topLeftCell="E1" workbookViewId="0">
      <selection activeCell="O27" sqref="O27: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1559</v>
      </c>
      <c r="M1" t="s">
        <v>1556</v>
      </c>
      <c r="O1" t="s">
        <v>1557</v>
      </c>
      <c r="P1" t="s">
        <v>1558</v>
      </c>
      <c r="Q1" t="s">
        <v>1561</v>
      </c>
      <c r="R1" s="17" t="s">
        <v>1560</v>
      </c>
      <c r="S1" t="s">
        <v>1562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4.666666666666667</v>
      </c>
      <c r="R2" s="18"/>
      <c r="S2" s="17">
        <f>AVERAGEIF($R$2:$R$25, "&lt;&gt; ")</f>
        <v>2.0427161871693123E-2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4.666666666666667</v>
      </c>
      <c r="R3" s="18">
        <f t="shared" ref="R3:R24" si="1">AVERAGEIF(M:M,O3,L:L)</f>
        <v>1.7679398148148142E-2</v>
      </c>
      <c r="S3" s="17">
        <f t="shared" ref="S3:S25" si="2">AVERAGEIF($R$2:$R$25, "&lt;&gt; ")</f>
        <v>2.0427161871693123E-2</v>
      </c>
    </row>
    <row r="4" spans="1:19" x14ac:dyDescent="0.25">
      <c r="A4" s="11"/>
      <c r="B4" s="12"/>
      <c r="C4" s="9" t="s">
        <v>671</v>
      </c>
      <c r="D4" s="9" t="s">
        <v>672</v>
      </c>
      <c r="E4" s="9" t="s">
        <v>672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4.666666666666667</v>
      </c>
      <c r="R4" s="18">
        <f t="shared" si="1"/>
        <v>1.215856481481481E-2</v>
      </c>
      <c r="S4" s="17">
        <f t="shared" si="2"/>
        <v>2.0427161871693123E-2</v>
      </c>
    </row>
    <row r="5" spans="1:19" x14ac:dyDescent="0.25">
      <c r="A5" s="11"/>
      <c r="B5" s="12"/>
      <c r="C5" s="12"/>
      <c r="D5" s="12"/>
      <c r="E5" s="12"/>
      <c r="F5" s="12"/>
      <c r="G5" s="9" t="s">
        <v>1207</v>
      </c>
      <c r="H5" s="9" t="s">
        <v>17</v>
      </c>
      <c r="I5" s="3" t="s">
        <v>1208</v>
      </c>
      <c r="J5" s="13" t="s">
        <v>1209</v>
      </c>
      <c r="K5" s="14" t="s">
        <v>1210</v>
      </c>
      <c r="L5" s="17">
        <f t="shared" ref="L5:L66" si="3">K5-J5</f>
        <v>1.7233796296296289E-2</v>
      </c>
      <c r="M5">
        <f t="shared" ref="M5:M66" si="4">HOUR(J5)</f>
        <v>7</v>
      </c>
      <c r="O5">
        <v>3</v>
      </c>
      <c r="P5">
        <f>COUNTIF(M:M,"3")</f>
        <v>0</v>
      </c>
      <c r="Q5">
        <f t="shared" si="0"/>
        <v>4.666666666666667</v>
      </c>
      <c r="R5" s="18"/>
      <c r="S5" s="17">
        <f t="shared" si="2"/>
        <v>2.0427161871693123E-2</v>
      </c>
    </row>
    <row r="6" spans="1:19" x14ac:dyDescent="0.25">
      <c r="A6" s="11"/>
      <c r="B6" s="12"/>
      <c r="C6" s="12"/>
      <c r="D6" s="12"/>
      <c r="E6" s="12"/>
      <c r="F6" s="12"/>
      <c r="G6" s="9" t="s">
        <v>1211</v>
      </c>
      <c r="H6" s="9" t="s">
        <v>17</v>
      </c>
      <c r="I6" s="3" t="s">
        <v>1208</v>
      </c>
      <c r="J6" s="13" t="s">
        <v>1212</v>
      </c>
      <c r="K6" s="14" t="s">
        <v>1213</v>
      </c>
      <c r="L6" s="17">
        <f t="shared" si="3"/>
        <v>1.685185185185184E-2</v>
      </c>
      <c r="M6">
        <f t="shared" si="4"/>
        <v>7</v>
      </c>
      <c r="O6">
        <v>4</v>
      </c>
      <c r="P6">
        <f>COUNTIF(M:M,"4")</f>
        <v>6</v>
      </c>
      <c r="Q6">
        <f t="shared" si="0"/>
        <v>4.666666666666667</v>
      </c>
      <c r="R6" s="18">
        <f t="shared" si="1"/>
        <v>1.4739583333333328E-2</v>
      </c>
      <c r="S6" s="17">
        <f t="shared" si="2"/>
        <v>2.0427161871693123E-2</v>
      </c>
    </row>
    <row r="7" spans="1:19" x14ac:dyDescent="0.25">
      <c r="A7" s="11"/>
      <c r="B7" s="12"/>
      <c r="C7" s="9" t="s">
        <v>47</v>
      </c>
      <c r="D7" s="9" t="s">
        <v>48</v>
      </c>
      <c r="E7" s="9" t="s">
        <v>48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8</v>
      </c>
      <c r="Q7">
        <f t="shared" si="0"/>
        <v>4.666666666666667</v>
      </c>
      <c r="R7" s="18">
        <f t="shared" si="1"/>
        <v>1.8454861111111113E-2</v>
      </c>
      <c r="S7" s="17">
        <f t="shared" si="2"/>
        <v>2.0427161871693123E-2</v>
      </c>
    </row>
    <row r="8" spans="1:19" x14ac:dyDescent="0.25">
      <c r="A8" s="11"/>
      <c r="B8" s="12"/>
      <c r="C8" s="12"/>
      <c r="D8" s="12"/>
      <c r="E8" s="12"/>
      <c r="F8" s="12"/>
      <c r="G8" s="9" t="s">
        <v>1214</v>
      </c>
      <c r="H8" s="9" t="s">
        <v>690</v>
      </c>
      <c r="I8" s="3" t="s">
        <v>1208</v>
      </c>
      <c r="J8" s="13" t="s">
        <v>1215</v>
      </c>
      <c r="K8" s="14" t="s">
        <v>1216</v>
      </c>
      <c r="L8" s="17">
        <f t="shared" si="3"/>
        <v>1.9027777777777755E-2</v>
      </c>
      <c r="M8">
        <f t="shared" si="4"/>
        <v>9</v>
      </c>
      <c r="O8">
        <v>6</v>
      </c>
      <c r="P8">
        <f>COUNTIF(M:M,"6")</f>
        <v>9</v>
      </c>
      <c r="Q8">
        <f t="shared" si="0"/>
        <v>4.666666666666667</v>
      </c>
      <c r="R8" s="18">
        <f t="shared" si="1"/>
        <v>1.6144547325102874E-2</v>
      </c>
      <c r="S8" s="17">
        <f t="shared" si="2"/>
        <v>2.0427161871693123E-2</v>
      </c>
    </row>
    <row r="9" spans="1:19" x14ac:dyDescent="0.25">
      <c r="A9" s="11"/>
      <c r="B9" s="12"/>
      <c r="C9" s="12"/>
      <c r="D9" s="12"/>
      <c r="E9" s="12"/>
      <c r="F9" s="12"/>
      <c r="G9" s="9" t="s">
        <v>1217</v>
      </c>
      <c r="H9" s="9" t="s">
        <v>690</v>
      </c>
      <c r="I9" s="3" t="s">
        <v>1208</v>
      </c>
      <c r="J9" s="13" t="s">
        <v>1218</v>
      </c>
      <c r="K9" s="14" t="s">
        <v>1219</v>
      </c>
      <c r="L9" s="17">
        <f t="shared" si="3"/>
        <v>1.4872685185185197E-2</v>
      </c>
      <c r="M9">
        <f t="shared" si="4"/>
        <v>11</v>
      </c>
      <c r="O9">
        <v>7</v>
      </c>
      <c r="P9">
        <f>COUNTIF(M:M,"7")</f>
        <v>6</v>
      </c>
      <c r="Q9">
        <f t="shared" si="0"/>
        <v>4.666666666666667</v>
      </c>
      <c r="R9" s="18">
        <f t="shared" si="1"/>
        <v>1.6417824074074078E-2</v>
      </c>
      <c r="S9" s="17">
        <f t="shared" si="2"/>
        <v>2.0427161871693123E-2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1220</v>
      </c>
      <c r="H10" s="9" t="s">
        <v>690</v>
      </c>
      <c r="I10" s="3" t="s">
        <v>1208</v>
      </c>
      <c r="J10" s="13" t="s">
        <v>1221</v>
      </c>
      <c r="K10" s="14" t="s">
        <v>1222</v>
      </c>
      <c r="L10" s="17">
        <f t="shared" si="3"/>
        <v>2.7662037037037068E-2</v>
      </c>
      <c r="M10">
        <f t="shared" si="4"/>
        <v>14</v>
      </c>
      <c r="O10">
        <v>8</v>
      </c>
      <c r="P10">
        <f>COUNTIF(M:M,"8")</f>
        <v>6</v>
      </c>
      <c r="Q10">
        <f t="shared" si="0"/>
        <v>4.666666666666667</v>
      </c>
      <c r="R10" s="18">
        <f t="shared" si="1"/>
        <v>1.5424382716049373E-2</v>
      </c>
      <c r="S10" s="17">
        <f t="shared" si="2"/>
        <v>2.0427161871693123E-2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1223</v>
      </c>
      <c r="H11" s="9" t="s">
        <v>690</v>
      </c>
      <c r="I11" s="3" t="s">
        <v>1208</v>
      </c>
      <c r="J11" s="13" t="s">
        <v>1224</v>
      </c>
      <c r="K11" s="14" t="s">
        <v>1225</v>
      </c>
      <c r="L11" s="17">
        <f t="shared" si="3"/>
        <v>2.0347222222222183E-2</v>
      </c>
      <c r="M11">
        <f t="shared" si="4"/>
        <v>16</v>
      </c>
      <c r="O11">
        <v>9</v>
      </c>
      <c r="P11">
        <f>COUNTIF(M:M,"9")</f>
        <v>15</v>
      </c>
      <c r="Q11">
        <f t="shared" si="0"/>
        <v>4.666666666666667</v>
      </c>
      <c r="R11" s="18">
        <f t="shared" si="1"/>
        <v>1.9216820987654325E-2</v>
      </c>
      <c r="S11" s="17">
        <f t="shared" si="2"/>
        <v>2.0427161871693123E-2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1226</v>
      </c>
      <c r="H12" s="9" t="s">
        <v>690</v>
      </c>
      <c r="I12" s="3" t="s">
        <v>1208</v>
      </c>
      <c r="J12" s="13" t="s">
        <v>1227</v>
      </c>
      <c r="K12" s="14" t="s">
        <v>1228</v>
      </c>
      <c r="L12" s="17">
        <f t="shared" si="3"/>
        <v>1.5243055555555607E-2</v>
      </c>
      <c r="M12">
        <f t="shared" si="4"/>
        <v>20</v>
      </c>
      <c r="O12">
        <v>10</v>
      </c>
      <c r="P12">
        <f>COUNTIF(M:M,"10")</f>
        <v>8</v>
      </c>
      <c r="Q12">
        <f t="shared" si="0"/>
        <v>4.666666666666667</v>
      </c>
      <c r="R12" s="18">
        <f t="shared" si="1"/>
        <v>2.1678240740740748E-2</v>
      </c>
      <c r="S12" s="17">
        <f t="shared" si="2"/>
        <v>2.0427161871693123E-2</v>
      </c>
    </row>
    <row r="13" spans="1:19" x14ac:dyDescent="0.25">
      <c r="A13" s="11"/>
      <c r="B13" s="12"/>
      <c r="C13" s="9" t="s">
        <v>13</v>
      </c>
      <c r="D13" s="9" t="s">
        <v>14</v>
      </c>
      <c r="E13" s="9" t="s">
        <v>14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8</v>
      </c>
      <c r="Q13">
        <f t="shared" si="0"/>
        <v>4.666666666666667</v>
      </c>
      <c r="R13" s="18">
        <f t="shared" si="1"/>
        <v>1.9985532407407434E-2</v>
      </c>
      <c r="S13" s="17">
        <f t="shared" si="2"/>
        <v>2.0427161871693123E-2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1229</v>
      </c>
      <c r="H14" s="9" t="s">
        <v>17</v>
      </c>
      <c r="I14" s="3" t="s">
        <v>1208</v>
      </c>
      <c r="J14" s="13" t="s">
        <v>1230</v>
      </c>
      <c r="K14" s="14" t="s">
        <v>1231</v>
      </c>
      <c r="L14" s="17">
        <f t="shared" si="3"/>
        <v>2.6886574074074132E-2</v>
      </c>
      <c r="M14">
        <f t="shared" si="4"/>
        <v>10</v>
      </c>
      <c r="O14">
        <v>12</v>
      </c>
      <c r="P14">
        <f>COUNTIF(M:M,"12")</f>
        <v>7</v>
      </c>
      <c r="Q14">
        <f t="shared" si="0"/>
        <v>4.666666666666667</v>
      </c>
      <c r="R14" s="18">
        <f t="shared" si="1"/>
        <v>1.6369047619047609E-2</v>
      </c>
      <c r="S14" s="17">
        <f t="shared" si="2"/>
        <v>2.0427161871693123E-2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1232</v>
      </c>
      <c r="H15" s="9" t="s">
        <v>17</v>
      </c>
      <c r="I15" s="3" t="s">
        <v>1208</v>
      </c>
      <c r="J15" s="13" t="s">
        <v>1233</v>
      </c>
      <c r="K15" s="14" t="s">
        <v>1234</v>
      </c>
      <c r="L15" s="17">
        <f t="shared" si="3"/>
        <v>1.9039351851851904E-2</v>
      </c>
      <c r="M15">
        <f t="shared" si="4"/>
        <v>12</v>
      </c>
      <c r="O15">
        <v>13</v>
      </c>
      <c r="P15">
        <f>COUNTIF(M:M,"13")</f>
        <v>10</v>
      </c>
      <c r="Q15">
        <f t="shared" si="0"/>
        <v>4.666666666666667</v>
      </c>
      <c r="R15" s="18">
        <f t="shared" si="1"/>
        <v>1.7501157407407385E-2</v>
      </c>
      <c r="S15" s="17">
        <f t="shared" si="2"/>
        <v>2.0427161871693123E-2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1235</v>
      </c>
      <c r="H16" s="9" t="s">
        <v>17</v>
      </c>
      <c r="I16" s="3" t="s">
        <v>1208</v>
      </c>
      <c r="J16" s="13" t="s">
        <v>1236</v>
      </c>
      <c r="K16" s="14" t="s">
        <v>1237</v>
      </c>
      <c r="L16" s="17">
        <f t="shared" si="3"/>
        <v>4.5740740740740637E-2</v>
      </c>
      <c r="M16">
        <f t="shared" si="4"/>
        <v>14</v>
      </c>
      <c r="O16">
        <v>14</v>
      </c>
      <c r="P16">
        <f>COUNTIF(M:M,"14")</f>
        <v>9</v>
      </c>
      <c r="Q16">
        <f t="shared" si="0"/>
        <v>4.666666666666667</v>
      </c>
      <c r="R16" s="18">
        <f t="shared" si="1"/>
        <v>2.9036779835390929E-2</v>
      </c>
      <c r="S16" s="17">
        <f t="shared" si="2"/>
        <v>2.0427161871693123E-2</v>
      </c>
    </row>
    <row r="17" spans="1:19" x14ac:dyDescent="0.25">
      <c r="A17" s="11"/>
      <c r="B17" s="12"/>
      <c r="C17" s="9" t="s">
        <v>52</v>
      </c>
      <c r="D17" s="9" t="s">
        <v>53</v>
      </c>
      <c r="E17" s="9" t="s">
        <v>53</v>
      </c>
      <c r="F17" s="9" t="s">
        <v>15</v>
      </c>
      <c r="G17" s="9" t="s">
        <v>1238</v>
      </c>
      <c r="H17" s="9" t="s">
        <v>17</v>
      </c>
      <c r="I17" s="3" t="s">
        <v>1208</v>
      </c>
      <c r="J17" s="13" t="s">
        <v>1239</v>
      </c>
      <c r="K17" s="14" t="s">
        <v>1240</v>
      </c>
      <c r="L17" s="17">
        <f t="shared" si="3"/>
        <v>1.7268518518518572E-2</v>
      </c>
      <c r="M17">
        <f t="shared" si="4"/>
        <v>9</v>
      </c>
      <c r="O17">
        <v>15</v>
      </c>
      <c r="P17">
        <f>COUNTIF(M:M,"15")</f>
        <v>7</v>
      </c>
      <c r="Q17">
        <f t="shared" si="0"/>
        <v>4.666666666666667</v>
      </c>
      <c r="R17" s="18">
        <f t="shared" si="1"/>
        <v>3.6886574074074092E-2</v>
      </c>
      <c r="S17" s="17">
        <f t="shared" si="2"/>
        <v>2.0427161871693123E-2</v>
      </c>
    </row>
    <row r="18" spans="1:19" x14ac:dyDescent="0.25">
      <c r="A18" s="11"/>
      <c r="B18" s="12"/>
      <c r="C18" s="9" t="s">
        <v>24</v>
      </c>
      <c r="D18" s="9" t="s">
        <v>25</v>
      </c>
      <c r="E18" s="9" t="s">
        <v>25</v>
      </c>
      <c r="F18" s="9" t="s">
        <v>15</v>
      </c>
      <c r="G18" s="9" t="s">
        <v>1241</v>
      </c>
      <c r="H18" s="9" t="s">
        <v>17</v>
      </c>
      <c r="I18" s="3" t="s">
        <v>1208</v>
      </c>
      <c r="J18" s="13" t="s">
        <v>1242</v>
      </c>
      <c r="K18" s="14" t="s">
        <v>1243</v>
      </c>
      <c r="L18" s="17">
        <f t="shared" si="3"/>
        <v>2.2060185185185266E-2</v>
      </c>
      <c r="M18">
        <f t="shared" si="4"/>
        <v>14</v>
      </c>
      <c r="O18">
        <v>16</v>
      </c>
      <c r="P18">
        <f>COUNTIF(M:M,"16")</f>
        <v>2</v>
      </c>
      <c r="Q18">
        <f t="shared" si="0"/>
        <v>4.666666666666667</v>
      </c>
      <c r="R18" s="18">
        <f t="shared" si="1"/>
        <v>1.7378472222222219E-2</v>
      </c>
      <c r="S18" s="17">
        <f t="shared" si="2"/>
        <v>2.0427161871693123E-2</v>
      </c>
    </row>
    <row r="19" spans="1:19" x14ac:dyDescent="0.25">
      <c r="A19" s="11"/>
      <c r="B19" s="12"/>
      <c r="C19" s="9" t="s">
        <v>29</v>
      </c>
      <c r="D19" s="9" t="s">
        <v>30</v>
      </c>
      <c r="E19" s="9" t="s">
        <v>30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4.666666666666667</v>
      </c>
      <c r="R19" s="18">
        <f t="shared" si="1"/>
        <v>1.6689814814814796E-2</v>
      </c>
      <c r="S19" s="17">
        <f t="shared" si="2"/>
        <v>2.0427161871693123E-2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1244</v>
      </c>
      <c r="H20" s="9" t="s">
        <v>690</v>
      </c>
      <c r="I20" s="3" t="s">
        <v>1208</v>
      </c>
      <c r="J20" s="13" t="s">
        <v>1245</v>
      </c>
      <c r="K20" s="14" t="s">
        <v>1246</v>
      </c>
      <c r="L20" s="17">
        <f t="shared" si="3"/>
        <v>3.1087962962963012E-2</v>
      </c>
      <c r="M20">
        <f t="shared" si="4"/>
        <v>11</v>
      </c>
      <c r="O20">
        <v>18</v>
      </c>
      <c r="P20">
        <f>COUNTIF(M:M,"18")</f>
        <v>1</v>
      </c>
      <c r="Q20">
        <f t="shared" si="0"/>
        <v>4.666666666666667</v>
      </c>
      <c r="R20" s="18">
        <f t="shared" si="1"/>
        <v>5.8101851851851904E-2</v>
      </c>
      <c r="S20" s="17">
        <f t="shared" si="2"/>
        <v>2.0427161871693123E-2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1247</v>
      </c>
      <c r="H21" s="9" t="s">
        <v>17</v>
      </c>
      <c r="I21" s="3" t="s">
        <v>1208</v>
      </c>
      <c r="J21" s="13" t="s">
        <v>1248</v>
      </c>
      <c r="K21" s="14" t="s">
        <v>1249</v>
      </c>
      <c r="L21" s="17">
        <f t="shared" si="3"/>
        <v>5.2060185185185182E-2</v>
      </c>
      <c r="M21">
        <f t="shared" si="4"/>
        <v>15</v>
      </c>
      <c r="O21">
        <v>19</v>
      </c>
      <c r="P21">
        <f>COUNTIF(M:M,"19")</f>
        <v>0</v>
      </c>
      <c r="Q21">
        <f t="shared" si="0"/>
        <v>4.666666666666667</v>
      </c>
      <c r="R21" s="18"/>
      <c r="S21" s="17">
        <f t="shared" si="2"/>
        <v>2.0427161871693123E-2</v>
      </c>
    </row>
    <row r="22" spans="1:19" x14ac:dyDescent="0.25">
      <c r="A22" s="11"/>
      <c r="B22" s="12"/>
      <c r="C22" s="9" t="s">
        <v>1250</v>
      </c>
      <c r="D22" s="9" t="s">
        <v>1251</v>
      </c>
      <c r="E22" s="9" t="s">
        <v>1251</v>
      </c>
      <c r="F22" s="9" t="s">
        <v>15</v>
      </c>
      <c r="G22" s="9" t="s">
        <v>1252</v>
      </c>
      <c r="H22" s="9" t="s">
        <v>17</v>
      </c>
      <c r="I22" s="3" t="s">
        <v>1208</v>
      </c>
      <c r="J22" s="13" t="s">
        <v>1253</v>
      </c>
      <c r="K22" s="14" t="s">
        <v>1254</v>
      </c>
      <c r="L22" s="17">
        <f t="shared" si="3"/>
        <v>2.0347222222222183E-2</v>
      </c>
      <c r="M22">
        <f t="shared" si="4"/>
        <v>13</v>
      </c>
      <c r="O22">
        <v>20</v>
      </c>
      <c r="P22">
        <f>COUNTIF(M:M,"20")</f>
        <v>3</v>
      </c>
      <c r="Q22">
        <f t="shared" si="0"/>
        <v>4.666666666666667</v>
      </c>
      <c r="R22" s="18">
        <f t="shared" si="1"/>
        <v>1.6589506172839458E-2</v>
      </c>
      <c r="S22" s="17">
        <f t="shared" si="2"/>
        <v>2.0427161871693123E-2</v>
      </c>
    </row>
    <row r="23" spans="1:19" x14ac:dyDescent="0.25">
      <c r="A23" s="11"/>
      <c r="B23" s="12"/>
      <c r="C23" s="9" t="s">
        <v>1141</v>
      </c>
      <c r="D23" s="9" t="s">
        <v>1142</v>
      </c>
      <c r="E23" s="9" t="s">
        <v>1142</v>
      </c>
      <c r="F23" s="9" t="s">
        <v>15</v>
      </c>
      <c r="G23" s="9" t="s">
        <v>1255</v>
      </c>
      <c r="H23" s="9" t="s">
        <v>17</v>
      </c>
      <c r="I23" s="3" t="s">
        <v>1208</v>
      </c>
      <c r="J23" s="13" t="s">
        <v>1256</v>
      </c>
      <c r="K23" s="14" t="s">
        <v>1257</v>
      </c>
      <c r="L23" s="17">
        <f t="shared" si="3"/>
        <v>2.3356481481481506E-2</v>
      </c>
      <c r="M23">
        <f t="shared" si="4"/>
        <v>9</v>
      </c>
      <c r="O23">
        <v>21</v>
      </c>
      <c r="P23">
        <f>COUNTIF(M:M,"21")</f>
        <v>1</v>
      </c>
      <c r="Q23">
        <f t="shared" si="0"/>
        <v>4.666666666666667</v>
      </c>
      <c r="R23" s="18">
        <f t="shared" si="1"/>
        <v>1.2442129629629761E-2</v>
      </c>
      <c r="S23" s="17">
        <f t="shared" si="2"/>
        <v>2.0427161871693123E-2</v>
      </c>
    </row>
    <row r="24" spans="1:19" x14ac:dyDescent="0.25">
      <c r="A24" s="11"/>
      <c r="B24" s="12"/>
      <c r="C24" s="9" t="s">
        <v>1258</v>
      </c>
      <c r="D24" s="9" t="s">
        <v>1259</v>
      </c>
      <c r="E24" s="9" t="s">
        <v>1259</v>
      </c>
      <c r="F24" s="9" t="s">
        <v>15</v>
      </c>
      <c r="G24" s="9" t="s">
        <v>1260</v>
      </c>
      <c r="H24" s="9" t="s">
        <v>17</v>
      </c>
      <c r="I24" s="3" t="s">
        <v>1208</v>
      </c>
      <c r="J24" s="13" t="s">
        <v>1261</v>
      </c>
      <c r="K24" s="14" t="s">
        <v>1262</v>
      </c>
      <c r="L24" s="17">
        <f t="shared" si="3"/>
        <v>1.7106481481481473E-2</v>
      </c>
      <c r="M24">
        <f t="shared" si="4"/>
        <v>8</v>
      </c>
      <c r="O24">
        <v>22</v>
      </c>
      <c r="P24">
        <f>COUNTIF(M:M,"22")</f>
        <v>1</v>
      </c>
      <c r="Q24">
        <f t="shared" si="0"/>
        <v>4.666666666666667</v>
      </c>
      <c r="R24" s="18">
        <f t="shared" si="1"/>
        <v>1.5648148148148078E-2</v>
      </c>
      <c r="S24" s="17">
        <f t="shared" si="2"/>
        <v>2.0427161871693123E-2</v>
      </c>
    </row>
    <row r="25" spans="1:19" x14ac:dyDescent="0.25">
      <c r="A25" s="3" t="s">
        <v>40</v>
      </c>
      <c r="B25" s="9" t="s">
        <v>41</v>
      </c>
      <c r="C25" s="10" t="s">
        <v>12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0</v>
      </c>
      <c r="Q25">
        <f t="shared" si="0"/>
        <v>4.666666666666667</v>
      </c>
      <c r="R25" s="18"/>
      <c r="S25" s="17">
        <f t="shared" si="2"/>
        <v>2.0427161871693123E-2</v>
      </c>
    </row>
    <row r="26" spans="1:19" x14ac:dyDescent="0.25">
      <c r="A26" s="11"/>
      <c r="B26" s="12"/>
      <c r="C26" s="9" t="s">
        <v>47</v>
      </c>
      <c r="D26" s="9" t="s">
        <v>48</v>
      </c>
      <c r="E26" s="9" t="s">
        <v>48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1263</v>
      </c>
      <c r="H27" s="9" t="s">
        <v>690</v>
      </c>
      <c r="I27" s="3" t="s">
        <v>1208</v>
      </c>
      <c r="J27" s="13" t="s">
        <v>1264</v>
      </c>
      <c r="K27" s="14" t="s">
        <v>1265</v>
      </c>
      <c r="L27" s="17">
        <f t="shared" si="3"/>
        <v>1.5833333333333366E-2</v>
      </c>
      <c r="M27">
        <f t="shared" si="4"/>
        <v>12</v>
      </c>
      <c r="O27" t="s">
        <v>1838</v>
      </c>
      <c r="P27">
        <f>SUM(P2:P25)</f>
        <v>112</v>
      </c>
    </row>
    <row r="28" spans="1:19" x14ac:dyDescent="0.25">
      <c r="A28" s="11"/>
      <c r="B28" s="12"/>
      <c r="C28" s="12"/>
      <c r="D28" s="12"/>
      <c r="E28" s="12"/>
      <c r="F28" s="12"/>
      <c r="G28" s="9" t="s">
        <v>1266</v>
      </c>
      <c r="H28" s="9" t="s">
        <v>17</v>
      </c>
      <c r="I28" s="3" t="s">
        <v>1208</v>
      </c>
      <c r="J28" s="13" t="s">
        <v>1267</v>
      </c>
      <c r="K28" s="14" t="s">
        <v>1268</v>
      </c>
      <c r="L28" s="17">
        <f t="shared" si="3"/>
        <v>4.1712962962962896E-2</v>
      </c>
      <c r="M28">
        <f t="shared" si="4"/>
        <v>14</v>
      </c>
    </row>
    <row r="29" spans="1:19" x14ac:dyDescent="0.25">
      <c r="A29" s="11"/>
      <c r="B29" s="12"/>
      <c r="C29" s="9" t="s">
        <v>371</v>
      </c>
      <c r="D29" s="9" t="s">
        <v>372</v>
      </c>
      <c r="E29" s="9" t="s">
        <v>372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1269</v>
      </c>
      <c r="H30" s="9" t="s">
        <v>690</v>
      </c>
      <c r="I30" s="3" t="s">
        <v>1208</v>
      </c>
      <c r="J30" s="13" t="s">
        <v>1270</v>
      </c>
      <c r="K30" s="14" t="s">
        <v>1271</v>
      </c>
      <c r="L30" s="17">
        <f t="shared" si="3"/>
        <v>1.9444444444444403E-2</v>
      </c>
      <c r="M30">
        <f t="shared" si="4"/>
        <v>5</v>
      </c>
    </row>
    <row r="31" spans="1:19" x14ac:dyDescent="0.25">
      <c r="A31" s="11"/>
      <c r="B31" s="12"/>
      <c r="C31" s="12"/>
      <c r="D31" s="12"/>
      <c r="E31" s="12"/>
      <c r="F31" s="12"/>
      <c r="G31" s="9" t="s">
        <v>1272</v>
      </c>
      <c r="H31" s="9" t="s">
        <v>690</v>
      </c>
      <c r="I31" s="3" t="s">
        <v>1208</v>
      </c>
      <c r="J31" s="13" t="s">
        <v>1273</v>
      </c>
      <c r="K31" s="14" t="s">
        <v>1274</v>
      </c>
      <c r="L31" s="17">
        <f t="shared" si="3"/>
        <v>2.7569444444444424E-2</v>
      </c>
      <c r="M31">
        <f t="shared" si="4"/>
        <v>14</v>
      </c>
    </row>
    <row r="32" spans="1:19" x14ac:dyDescent="0.25">
      <c r="A32" s="11"/>
      <c r="B32" s="12"/>
      <c r="C32" s="9" t="s">
        <v>13</v>
      </c>
      <c r="D32" s="9" t="s">
        <v>14</v>
      </c>
      <c r="E32" s="9" t="s">
        <v>14</v>
      </c>
      <c r="F32" s="9" t="s">
        <v>15</v>
      </c>
      <c r="G32" s="9" t="s">
        <v>1275</v>
      </c>
      <c r="H32" s="9" t="s">
        <v>17</v>
      </c>
      <c r="I32" s="3" t="s">
        <v>1208</v>
      </c>
      <c r="J32" s="13" t="s">
        <v>1276</v>
      </c>
      <c r="K32" s="14" t="s">
        <v>1277</v>
      </c>
      <c r="L32" s="17">
        <f t="shared" si="3"/>
        <v>1.7777777777777753E-2</v>
      </c>
      <c r="M32">
        <f t="shared" si="4"/>
        <v>5</v>
      </c>
    </row>
    <row r="33" spans="1:13" x14ac:dyDescent="0.25">
      <c r="A33" s="11"/>
      <c r="B33" s="12"/>
      <c r="C33" s="9" t="s">
        <v>52</v>
      </c>
      <c r="D33" s="9" t="s">
        <v>53</v>
      </c>
      <c r="E33" s="9" t="s">
        <v>53</v>
      </c>
      <c r="F33" s="9" t="s">
        <v>15</v>
      </c>
      <c r="G33" s="9" t="s">
        <v>1278</v>
      </c>
      <c r="H33" s="9" t="s">
        <v>17</v>
      </c>
      <c r="I33" s="3" t="s">
        <v>1208</v>
      </c>
      <c r="J33" s="13" t="s">
        <v>1279</v>
      </c>
      <c r="K33" s="14" t="s">
        <v>1280</v>
      </c>
      <c r="L33" s="17">
        <f t="shared" si="3"/>
        <v>5.5636574074074074E-2</v>
      </c>
      <c r="M33">
        <f t="shared" si="4"/>
        <v>15</v>
      </c>
    </row>
    <row r="34" spans="1:13" x14ac:dyDescent="0.25">
      <c r="A34" s="11"/>
      <c r="B34" s="12"/>
      <c r="C34" s="9" t="s">
        <v>57</v>
      </c>
      <c r="D34" s="9" t="s">
        <v>58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58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1281</v>
      </c>
      <c r="H36" s="9" t="s">
        <v>17</v>
      </c>
      <c r="I36" s="3" t="s">
        <v>1208</v>
      </c>
      <c r="J36" s="13" t="s">
        <v>1282</v>
      </c>
      <c r="K36" s="14" t="s">
        <v>1283</v>
      </c>
      <c r="L36" s="17">
        <f t="shared" si="3"/>
        <v>1.2337962962962967E-2</v>
      </c>
      <c r="M36">
        <f t="shared" si="4"/>
        <v>4</v>
      </c>
    </row>
    <row r="37" spans="1:13" x14ac:dyDescent="0.25">
      <c r="A37" s="11"/>
      <c r="B37" s="12"/>
      <c r="C37" s="12"/>
      <c r="D37" s="12"/>
      <c r="E37" s="12"/>
      <c r="F37" s="12"/>
      <c r="G37" s="9" t="s">
        <v>1284</v>
      </c>
      <c r="H37" s="9" t="s">
        <v>17</v>
      </c>
      <c r="I37" s="3" t="s">
        <v>1208</v>
      </c>
      <c r="J37" s="13" t="s">
        <v>1285</v>
      </c>
      <c r="K37" s="14" t="s">
        <v>1286</v>
      </c>
      <c r="L37" s="17">
        <f t="shared" si="3"/>
        <v>1.8645833333333306E-2</v>
      </c>
      <c r="M37">
        <f t="shared" si="4"/>
        <v>11</v>
      </c>
    </row>
    <row r="38" spans="1:13" x14ac:dyDescent="0.25">
      <c r="A38" s="11"/>
      <c r="B38" s="12"/>
      <c r="C38" s="12"/>
      <c r="D38" s="12"/>
      <c r="E38" s="9" t="s">
        <v>63</v>
      </c>
      <c r="F38" s="9" t="s">
        <v>15</v>
      </c>
      <c r="G38" s="9" t="s">
        <v>1287</v>
      </c>
      <c r="H38" s="9" t="s">
        <v>17</v>
      </c>
      <c r="I38" s="3" t="s">
        <v>1208</v>
      </c>
      <c r="J38" s="13" t="s">
        <v>1288</v>
      </c>
      <c r="K38" s="14" t="s">
        <v>1289</v>
      </c>
      <c r="L38" s="17">
        <f t="shared" si="3"/>
        <v>2.7812500000000018E-2</v>
      </c>
      <c r="M38">
        <f t="shared" si="4"/>
        <v>13</v>
      </c>
    </row>
    <row r="39" spans="1:13" x14ac:dyDescent="0.25">
      <c r="A39" s="11"/>
      <c r="B39" s="12"/>
      <c r="C39" s="9" t="s">
        <v>73</v>
      </c>
      <c r="D39" s="9" t="s">
        <v>74</v>
      </c>
      <c r="E39" s="9" t="s">
        <v>74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1290</v>
      </c>
      <c r="H40" s="9" t="s">
        <v>690</v>
      </c>
      <c r="I40" s="3" t="s">
        <v>1208</v>
      </c>
      <c r="J40" s="13" t="s">
        <v>1291</v>
      </c>
      <c r="K40" s="14" t="s">
        <v>1292</v>
      </c>
      <c r="L40" s="17">
        <f t="shared" si="3"/>
        <v>1.5057870370370374E-2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1293</v>
      </c>
      <c r="H41" s="9" t="s">
        <v>690</v>
      </c>
      <c r="I41" s="3" t="s">
        <v>1208</v>
      </c>
      <c r="J41" s="13" t="s">
        <v>1294</v>
      </c>
      <c r="K41" s="14" t="s">
        <v>1295</v>
      </c>
      <c r="L41" s="17">
        <f t="shared" si="3"/>
        <v>1.8761574074074083E-2</v>
      </c>
      <c r="M41">
        <f t="shared" si="4"/>
        <v>13</v>
      </c>
    </row>
    <row r="42" spans="1:13" x14ac:dyDescent="0.25">
      <c r="A42" s="11"/>
      <c r="B42" s="12"/>
      <c r="C42" s="9" t="s">
        <v>682</v>
      </c>
      <c r="D42" s="9" t="s">
        <v>683</v>
      </c>
      <c r="E42" s="9" t="s">
        <v>683</v>
      </c>
      <c r="F42" s="9" t="s">
        <v>15</v>
      </c>
      <c r="G42" s="9" t="s">
        <v>1296</v>
      </c>
      <c r="H42" s="9" t="s">
        <v>17</v>
      </c>
      <c r="I42" s="3" t="s">
        <v>1208</v>
      </c>
      <c r="J42" s="13" t="s">
        <v>1297</v>
      </c>
      <c r="K42" s="14" t="s">
        <v>1298</v>
      </c>
      <c r="L42" s="17">
        <f t="shared" si="3"/>
        <v>1.3680555555555585E-2</v>
      </c>
      <c r="M42">
        <f t="shared" si="4"/>
        <v>5</v>
      </c>
    </row>
    <row r="43" spans="1:13" x14ac:dyDescent="0.25">
      <c r="A43" s="11"/>
      <c r="B43" s="12"/>
      <c r="C43" s="9" t="s">
        <v>1250</v>
      </c>
      <c r="D43" s="9" t="s">
        <v>1251</v>
      </c>
      <c r="E43" s="9" t="s">
        <v>1251</v>
      </c>
      <c r="F43" s="9" t="s">
        <v>15</v>
      </c>
      <c r="G43" s="9" t="s">
        <v>1299</v>
      </c>
      <c r="H43" s="9" t="s">
        <v>17</v>
      </c>
      <c r="I43" s="3" t="s">
        <v>1208</v>
      </c>
      <c r="J43" s="13" t="s">
        <v>1300</v>
      </c>
      <c r="K43" s="14" t="s">
        <v>1301</v>
      </c>
      <c r="L43" s="17">
        <f t="shared" si="3"/>
        <v>1.6249999999999987E-2</v>
      </c>
      <c r="M43">
        <f t="shared" si="4"/>
        <v>10</v>
      </c>
    </row>
    <row r="44" spans="1:13" x14ac:dyDescent="0.25">
      <c r="A44" s="11"/>
      <c r="B44" s="12"/>
      <c r="C44" s="9" t="s">
        <v>78</v>
      </c>
      <c r="D44" s="9" t="s">
        <v>79</v>
      </c>
      <c r="E44" s="9" t="s">
        <v>79</v>
      </c>
      <c r="F44" s="9" t="s">
        <v>15</v>
      </c>
      <c r="G44" s="9" t="s">
        <v>1302</v>
      </c>
      <c r="H44" s="9" t="s">
        <v>17</v>
      </c>
      <c r="I44" s="3" t="s">
        <v>1208</v>
      </c>
      <c r="J44" s="13" t="s">
        <v>1303</v>
      </c>
      <c r="K44" s="14" t="s">
        <v>1304</v>
      </c>
      <c r="L44" s="17">
        <f t="shared" si="3"/>
        <v>1.7546296296296338E-2</v>
      </c>
      <c r="M44">
        <f t="shared" si="4"/>
        <v>7</v>
      </c>
    </row>
    <row r="45" spans="1:13" x14ac:dyDescent="0.25">
      <c r="A45" s="3" t="s">
        <v>83</v>
      </c>
      <c r="B45" s="9" t="s">
        <v>84</v>
      </c>
      <c r="C45" s="10" t="s">
        <v>12</v>
      </c>
      <c r="D45" s="5"/>
      <c r="E45" s="5"/>
      <c r="F45" s="5"/>
      <c r="G45" s="5"/>
      <c r="H45" s="5"/>
      <c r="I45" s="6"/>
      <c r="J45" s="7"/>
      <c r="K45" s="8"/>
    </row>
    <row r="46" spans="1:13" x14ac:dyDescent="0.25">
      <c r="A46" s="11"/>
      <c r="B46" s="12"/>
      <c r="C46" s="9" t="s">
        <v>85</v>
      </c>
      <c r="D46" s="9" t="s">
        <v>86</v>
      </c>
      <c r="E46" s="10" t="s">
        <v>12</v>
      </c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9" t="s">
        <v>86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1305</v>
      </c>
      <c r="H48" s="9" t="s">
        <v>88</v>
      </c>
      <c r="I48" s="3" t="s">
        <v>1208</v>
      </c>
      <c r="J48" s="13" t="s">
        <v>1306</v>
      </c>
      <c r="K48" s="14" t="s">
        <v>1307</v>
      </c>
      <c r="L48" s="17">
        <f t="shared" si="3"/>
        <v>1.9722222222222217E-2</v>
      </c>
      <c r="M48">
        <f t="shared" si="4"/>
        <v>1</v>
      </c>
    </row>
    <row r="49" spans="1:13" x14ac:dyDescent="0.25">
      <c r="A49" s="11"/>
      <c r="B49" s="12"/>
      <c r="C49" s="12"/>
      <c r="D49" s="12"/>
      <c r="E49" s="12"/>
      <c r="F49" s="12"/>
      <c r="G49" s="9" t="s">
        <v>1308</v>
      </c>
      <c r="H49" s="9" t="s">
        <v>88</v>
      </c>
      <c r="I49" s="3" t="s">
        <v>1208</v>
      </c>
      <c r="J49" s="13" t="s">
        <v>1309</v>
      </c>
      <c r="K49" s="14" t="s">
        <v>1310</v>
      </c>
      <c r="L49" s="17">
        <f t="shared" si="3"/>
        <v>1.5590277777777772E-2</v>
      </c>
      <c r="M49">
        <f t="shared" si="4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1311</v>
      </c>
      <c r="H50" s="9" t="s">
        <v>88</v>
      </c>
      <c r="I50" s="3" t="s">
        <v>1208</v>
      </c>
      <c r="J50" s="13" t="s">
        <v>1312</v>
      </c>
      <c r="K50" s="14" t="s">
        <v>1313</v>
      </c>
      <c r="L50" s="17">
        <f t="shared" si="3"/>
        <v>2.1053240740740831E-2</v>
      </c>
      <c r="M50">
        <f t="shared" si="4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1314</v>
      </c>
      <c r="H51" s="9" t="s">
        <v>124</v>
      </c>
      <c r="I51" s="3" t="s">
        <v>1208</v>
      </c>
      <c r="J51" s="13" t="s">
        <v>1315</v>
      </c>
      <c r="K51" s="14" t="s">
        <v>1316</v>
      </c>
      <c r="L51" s="17">
        <f t="shared" si="3"/>
        <v>1.4780092592592498E-2</v>
      </c>
      <c r="M51">
        <f t="shared" si="4"/>
        <v>20</v>
      </c>
    </row>
    <row r="52" spans="1:13" x14ac:dyDescent="0.25">
      <c r="A52" s="11"/>
      <c r="B52" s="12"/>
      <c r="C52" s="12"/>
      <c r="D52" s="12"/>
      <c r="E52" s="9" t="s">
        <v>398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1317</v>
      </c>
      <c r="H53" s="9" t="s">
        <v>124</v>
      </c>
      <c r="I53" s="3" t="s">
        <v>1208</v>
      </c>
      <c r="J53" s="13" t="s">
        <v>1318</v>
      </c>
      <c r="K53" s="14" t="s">
        <v>1566</v>
      </c>
      <c r="L53" s="17">
        <f t="shared" si="3"/>
        <v>1.0137847222222223</v>
      </c>
    </row>
    <row r="54" spans="1:13" x14ac:dyDescent="0.25">
      <c r="A54" s="11"/>
      <c r="B54" s="12"/>
      <c r="C54" s="12"/>
      <c r="D54" s="12"/>
      <c r="E54" s="12"/>
      <c r="F54" s="12"/>
      <c r="G54" s="9" t="s">
        <v>1319</v>
      </c>
      <c r="H54" s="9" t="s">
        <v>124</v>
      </c>
      <c r="I54" s="3" t="s">
        <v>1208</v>
      </c>
      <c r="J54" s="13" t="s">
        <v>1320</v>
      </c>
      <c r="K54" s="14" t="s">
        <v>1321</v>
      </c>
      <c r="L54" s="17">
        <f t="shared" si="3"/>
        <v>1.5636574074074067E-2</v>
      </c>
      <c r="M54">
        <f t="shared" si="4"/>
        <v>1</v>
      </c>
    </row>
    <row r="55" spans="1:13" x14ac:dyDescent="0.25">
      <c r="A55" s="11"/>
      <c r="B55" s="12"/>
      <c r="C55" s="12"/>
      <c r="D55" s="12"/>
      <c r="E55" s="12"/>
      <c r="F55" s="12"/>
      <c r="G55" s="9" t="s">
        <v>1322</v>
      </c>
      <c r="H55" s="9" t="s">
        <v>124</v>
      </c>
      <c r="I55" s="3" t="s">
        <v>1208</v>
      </c>
      <c r="J55" s="13" t="s">
        <v>1323</v>
      </c>
      <c r="K55" s="14" t="s">
        <v>1324</v>
      </c>
      <c r="L55" s="17">
        <f t="shared" si="3"/>
        <v>1.6296296296296309E-2</v>
      </c>
      <c r="M55">
        <f t="shared" si="4"/>
        <v>4</v>
      </c>
    </row>
    <row r="56" spans="1:13" x14ac:dyDescent="0.25">
      <c r="A56" s="11"/>
      <c r="B56" s="12"/>
      <c r="C56" s="12"/>
      <c r="D56" s="12"/>
      <c r="E56" s="12"/>
      <c r="F56" s="12"/>
      <c r="G56" s="9" t="s">
        <v>1325</v>
      </c>
      <c r="H56" s="9" t="s">
        <v>124</v>
      </c>
      <c r="I56" s="3" t="s">
        <v>1208</v>
      </c>
      <c r="J56" s="13" t="s">
        <v>1326</v>
      </c>
      <c r="K56" s="14" t="s">
        <v>1327</v>
      </c>
      <c r="L56" s="17">
        <f t="shared" si="3"/>
        <v>1.9212962962962932E-2</v>
      </c>
      <c r="M56">
        <f t="shared" si="4"/>
        <v>8</v>
      </c>
    </row>
    <row r="57" spans="1:13" x14ac:dyDescent="0.25">
      <c r="A57" s="11"/>
      <c r="B57" s="12"/>
      <c r="C57" s="12"/>
      <c r="D57" s="12"/>
      <c r="E57" s="12"/>
      <c r="F57" s="12"/>
      <c r="G57" s="9" t="s">
        <v>1328</v>
      </c>
      <c r="H57" s="9" t="s">
        <v>124</v>
      </c>
      <c r="I57" s="3" t="s">
        <v>1208</v>
      </c>
      <c r="J57" s="13" t="s">
        <v>1329</v>
      </c>
      <c r="K57" s="14" t="s">
        <v>1330</v>
      </c>
      <c r="L57" s="17">
        <f t="shared" si="3"/>
        <v>1.9930555555555562E-2</v>
      </c>
      <c r="M57">
        <f t="shared" si="4"/>
        <v>11</v>
      </c>
    </row>
    <row r="58" spans="1:13" x14ac:dyDescent="0.25">
      <c r="A58" s="11"/>
      <c r="B58" s="12"/>
      <c r="C58" s="12"/>
      <c r="D58" s="12"/>
      <c r="E58" s="12"/>
      <c r="F58" s="12"/>
      <c r="G58" s="9" t="s">
        <v>1331</v>
      </c>
      <c r="H58" s="9" t="s">
        <v>124</v>
      </c>
      <c r="I58" s="3" t="s">
        <v>1208</v>
      </c>
      <c r="J58" s="13" t="s">
        <v>1332</v>
      </c>
      <c r="K58" s="14" t="s">
        <v>1333</v>
      </c>
      <c r="L58" s="17">
        <f t="shared" si="3"/>
        <v>1.5648148148148078E-2</v>
      </c>
      <c r="M58">
        <f t="shared" si="4"/>
        <v>22</v>
      </c>
    </row>
    <row r="59" spans="1:13" x14ac:dyDescent="0.25">
      <c r="A59" s="11"/>
      <c r="B59" s="12"/>
      <c r="C59" s="9" t="s">
        <v>106</v>
      </c>
      <c r="D59" s="9" t="s">
        <v>107</v>
      </c>
      <c r="E59" s="9" t="s">
        <v>107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1334</v>
      </c>
      <c r="H60" s="9" t="s">
        <v>88</v>
      </c>
      <c r="I60" s="3" t="s">
        <v>1208</v>
      </c>
      <c r="J60" s="13" t="s">
        <v>1335</v>
      </c>
      <c r="K60" s="14" t="s">
        <v>1336</v>
      </c>
      <c r="L60" s="17">
        <f t="shared" si="3"/>
        <v>1.3958333333333323E-2</v>
      </c>
      <c r="M60">
        <f t="shared" si="4"/>
        <v>4</v>
      </c>
    </row>
    <row r="61" spans="1:13" x14ac:dyDescent="0.25">
      <c r="A61" s="11"/>
      <c r="B61" s="12"/>
      <c r="C61" s="12"/>
      <c r="D61" s="12"/>
      <c r="E61" s="12"/>
      <c r="F61" s="12"/>
      <c r="G61" s="9" t="s">
        <v>1337</v>
      </c>
      <c r="H61" s="9" t="s">
        <v>88</v>
      </c>
      <c r="I61" s="3" t="s">
        <v>1208</v>
      </c>
      <c r="J61" s="13" t="s">
        <v>1338</v>
      </c>
      <c r="K61" s="14" t="s">
        <v>1339</v>
      </c>
      <c r="L61" s="17">
        <f t="shared" si="3"/>
        <v>1.460648148148147E-2</v>
      </c>
      <c r="M61">
        <f t="shared" si="4"/>
        <v>9</v>
      </c>
    </row>
    <row r="62" spans="1:13" x14ac:dyDescent="0.25">
      <c r="A62" s="11"/>
      <c r="B62" s="12"/>
      <c r="C62" s="12"/>
      <c r="D62" s="12"/>
      <c r="E62" s="12"/>
      <c r="F62" s="12"/>
      <c r="G62" s="9" t="s">
        <v>1340</v>
      </c>
      <c r="H62" s="9" t="s">
        <v>88</v>
      </c>
      <c r="I62" s="3" t="s">
        <v>1208</v>
      </c>
      <c r="J62" s="13" t="s">
        <v>1341</v>
      </c>
      <c r="K62" s="14" t="s">
        <v>1342</v>
      </c>
      <c r="L62" s="17">
        <f t="shared" si="3"/>
        <v>2.5983796296296324E-2</v>
      </c>
      <c r="M62">
        <f t="shared" si="4"/>
        <v>11</v>
      </c>
    </row>
    <row r="63" spans="1:13" x14ac:dyDescent="0.25">
      <c r="A63" s="11"/>
      <c r="B63" s="12"/>
      <c r="C63" s="12"/>
      <c r="D63" s="12"/>
      <c r="E63" s="12"/>
      <c r="F63" s="12"/>
      <c r="G63" s="9" t="s">
        <v>1343</v>
      </c>
      <c r="H63" s="9" t="s">
        <v>88</v>
      </c>
      <c r="I63" s="3" t="s">
        <v>1208</v>
      </c>
      <c r="J63" s="13" t="s">
        <v>1344</v>
      </c>
      <c r="K63" s="14" t="s">
        <v>1345</v>
      </c>
      <c r="L63" s="17">
        <f t="shared" si="3"/>
        <v>1.6493055555555469E-2</v>
      </c>
      <c r="M63">
        <f t="shared" si="4"/>
        <v>13</v>
      </c>
    </row>
    <row r="64" spans="1:13" x14ac:dyDescent="0.25">
      <c r="A64" s="11"/>
      <c r="B64" s="12"/>
      <c r="C64" s="9" t="s">
        <v>57</v>
      </c>
      <c r="D64" s="9" t="s">
        <v>58</v>
      </c>
      <c r="E64" s="9" t="s">
        <v>63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1346</v>
      </c>
      <c r="H65" s="9" t="s">
        <v>88</v>
      </c>
      <c r="I65" s="3" t="s">
        <v>1208</v>
      </c>
      <c r="J65" s="13" t="s">
        <v>1347</v>
      </c>
      <c r="K65" s="14" t="s">
        <v>1348</v>
      </c>
      <c r="L65" s="17">
        <f t="shared" si="3"/>
        <v>1.4664351851851887E-2</v>
      </c>
      <c r="M65">
        <f t="shared" si="4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1349</v>
      </c>
      <c r="H66" s="9" t="s">
        <v>88</v>
      </c>
      <c r="I66" s="3" t="s">
        <v>1208</v>
      </c>
      <c r="J66" s="13" t="s">
        <v>1350</v>
      </c>
      <c r="K66" s="14" t="s">
        <v>1351</v>
      </c>
      <c r="L66" s="17">
        <f t="shared" si="3"/>
        <v>1.6689814814814796E-2</v>
      </c>
      <c r="M66">
        <f t="shared" si="4"/>
        <v>17</v>
      </c>
    </row>
    <row r="67" spans="1:13" x14ac:dyDescent="0.25">
      <c r="A67" s="11"/>
      <c r="B67" s="12"/>
      <c r="C67" s="12"/>
      <c r="D67" s="12"/>
      <c r="E67" s="12"/>
      <c r="F67" s="12"/>
      <c r="G67" s="9" t="s">
        <v>1352</v>
      </c>
      <c r="H67" s="9" t="s">
        <v>88</v>
      </c>
      <c r="I67" s="3" t="s">
        <v>1208</v>
      </c>
      <c r="J67" s="13" t="s">
        <v>1353</v>
      </c>
      <c r="K67" s="14" t="s">
        <v>1354</v>
      </c>
      <c r="L67" s="17">
        <f t="shared" ref="L67:L129" si="5">K67-J67</f>
        <v>1.2442129629629761E-2</v>
      </c>
      <c r="M67">
        <f t="shared" ref="M67:M129" si="6">HOUR(J67)</f>
        <v>21</v>
      </c>
    </row>
    <row r="68" spans="1:13" x14ac:dyDescent="0.25">
      <c r="A68" s="11"/>
      <c r="B68" s="12"/>
      <c r="C68" s="9" t="s">
        <v>145</v>
      </c>
      <c r="D68" s="9" t="s">
        <v>146</v>
      </c>
      <c r="E68" s="9" t="s">
        <v>146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1355</v>
      </c>
      <c r="H69" s="9" t="s">
        <v>88</v>
      </c>
      <c r="I69" s="3" t="s">
        <v>1208</v>
      </c>
      <c r="J69" s="13" t="s">
        <v>1356</v>
      </c>
      <c r="K69" s="14" t="s">
        <v>1357</v>
      </c>
      <c r="L69" s="17">
        <f t="shared" si="5"/>
        <v>2.908564814814818E-2</v>
      </c>
      <c r="M69">
        <f t="shared" si="6"/>
        <v>14</v>
      </c>
    </row>
    <row r="70" spans="1:13" x14ac:dyDescent="0.25">
      <c r="A70" s="11"/>
      <c r="B70" s="12"/>
      <c r="C70" s="12"/>
      <c r="D70" s="12"/>
      <c r="E70" s="12"/>
      <c r="F70" s="12"/>
      <c r="G70" s="9" t="s">
        <v>1358</v>
      </c>
      <c r="H70" s="9" t="s">
        <v>88</v>
      </c>
      <c r="I70" s="3" t="s">
        <v>1208</v>
      </c>
      <c r="J70" s="13" t="s">
        <v>1359</v>
      </c>
      <c r="K70" s="14" t="s">
        <v>1360</v>
      </c>
      <c r="L70" s="17">
        <f t="shared" si="5"/>
        <v>5.8101851851851904E-2</v>
      </c>
      <c r="M70">
        <f t="shared" si="6"/>
        <v>18</v>
      </c>
    </row>
    <row r="71" spans="1:13" x14ac:dyDescent="0.25">
      <c r="A71" s="11"/>
      <c r="B71" s="12"/>
      <c r="C71" s="9" t="s">
        <v>29</v>
      </c>
      <c r="D71" s="9" t="s">
        <v>30</v>
      </c>
      <c r="E71" s="9" t="s">
        <v>150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1361</v>
      </c>
      <c r="H72" s="9" t="s">
        <v>88</v>
      </c>
      <c r="I72" s="3" t="s">
        <v>1208</v>
      </c>
      <c r="J72" s="13" t="s">
        <v>1362</v>
      </c>
      <c r="K72" s="14" t="s">
        <v>1363</v>
      </c>
      <c r="L72" s="17">
        <f t="shared" si="5"/>
        <v>1.2465277777777728E-2</v>
      </c>
      <c r="M72">
        <f t="shared" si="6"/>
        <v>13</v>
      </c>
    </row>
    <row r="73" spans="1:13" x14ac:dyDescent="0.25">
      <c r="A73" s="11"/>
      <c r="B73" s="12"/>
      <c r="C73" s="12"/>
      <c r="D73" s="12"/>
      <c r="E73" s="12"/>
      <c r="F73" s="12"/>
      <c r="G73" s="9" t="s">
        <v>1364</v>
      </c>
      <c r="H73" s="9" t="s">
        <v>88</v>
      </c>
      <c r="I73" s="3" t="s">
        <v>1208</v>
      </c>
      <c r="J73" s="13" t="s">
        <v>1365</v>
      </c>
      <c r="K73" s="14" t="s">
        <v>1366</v>
      </c>
      <c r="L73" s="17">
        <f t="shared" si="5"/>
        <v>4.6631944444444406E-2</v>
      </c>
      <c r="M73">
        <f t="shared" si="6"/>
        <v>15</v>
      </c>
    </row>
    <row r="74" spans="1:13" x14ac:dyDescent="0.25">
      <c r="A74" s="11"/>
      <c r="B74" s="12"/>
      <c r="C74" s="9" t="s">
        <v>460</v>
      </c>
      <c r="D74" s="9" t="s">
        <v>461</v>
      </c>
      <c r="E74" s="9" t="s">
        <v>461</v>
      </c>
      <c r="F74" s="9" t="s">
        <v>15</v>
      </c>
      <c r="G74" s="9" t="s">
        <v>1367</v>
      </c>
      <c r="H74" s="9" t="s">
        <v>152</v>
      </c>
      <c r="I74" s="3" t="s">
        <v>1208</v>
      </c>
      <c r="J74" s="13" t="s">
        <v>1368</v>
      </c>
      <c r="K74" s="14" t="s">
        <v>1369</v>
      </c>
      <c r="L74" s="17">
        <f t="shared" si="5"/>
        <v>1.6145833333333359E-2</v>
      </c>
      <c r="M74">
        <f t="shared" si="6"/>
        <v>6</v>
      </c>
    </row>
    <row r="75" spans="1:13" x14ac:dyDescent="0.25">
      <c r="A75" s="3" t="s">
        <v>166</v>
      </c>
      <c r="B75" s="9" t="s">
        <v>167</v>
      </c>
      <c r="C75" s="10" t="s">
        <v>12</v>
      </c>
      <c r="D75" s="5"/>
      <c r="E75" s="5"/>
      <c r="F75" s="5"/>
      <c r="G75" s="5"/>
      <c r="H75" s="5"/>
      <c r="I75" s="6"/>
      <c r="J75" s="7"/>
      <c r="K75" s="8"/>
    </row>
    <row r="76" spans="1:13" x14ac:dyDescent="0.25">
      <c r="A76" s="11"/>
      <c r="B76" s="12"/>
      <c r="C76" s="9" t="s">
        <v>168</v>
      </c>
      <c r="D76" s="9" t="s">
        <v>169</v>
      </c>
      <c r="E76" s="9" t="s">
        <v>169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1370</v>
      </c>
      <c r="H77" s="9" t="s">
        <v>88</v>
      </c>
      <c r="I77" s="3" t="s">
        <v>1208</v>
      </c>
      <c r="J77" s="13" t="s">
        <v>1371</v>
      </c>
      <c r="K77" s="14" t="s">
        <v>1372</v>
      </c>
      <c r="L77" s="17">
        <f t="shared" si="5"/>
        <v>1.6550925925925913E-2</v>
      </c>
      <c r="M77">
        <f t="shared" si="6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1373</v>
      </c>
      <c r="H78" s="9" t="s">
        <v>88</v>
      </c>
      <c r="I78" s="3" t="s">
        <v>1208</v>
      </c>
      <c r="J78" s="13" t="s">
        <v>1374</v>
      </c>
      <c r="K78" s="14" t="s">
        <v>1375</v>
      </c>
      <c r="L78" s="17">
        <f t="shared" si="5"/>
        <v>2.3032407407407418E-2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1376</v>
      </c>
      <c r="H79" s="9" t="s">
        <v>88</v>
      </c>
      <c r="I79" s="3" t="s">
        <v>1208</v>
      </c>
      <c r="J79" s="13" t="s">
        <v>1377</v>
      </c>
      <c r="K79" s="14" t="s">
        <v>1378</v>
      </c>
      <c r="L79" s="17">
        <f t="shared" si="5"/>
        <v>2.5729166666666636E-2</v>
      </c>
      <c r="M79">
        <f t="shared" si="6"/>
        <v>6</v>
      </c>
    </row>
    <row r="80" spans="1:13" x14ac:dyDescent="0.25">
      <c r="A80" s="11"/>
      <c r="B80" s="12"/>
      <c r="C80" s="9" t="s">
        <v>85</v>
      </c>
      <c r="D80" s="9" t="s">
        <v>86</v>
      </c>
      <c r="E80" s="9" t="s">
        <v>86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1379</v>
      </c>
      <c r="H81" s="9" t="s">
        <v>88</v>
      </c>
      <c r="I81" s="3" t="s">
        <v>1208</v>
      </c>
      <c r="J81" s="13" t="s">
        <v>1380</v>
      </c>
      <c r="K81" s="14" t="s">
        <v>1381</v>
      </c>
      <c r="L81" s="17">
        <f t="shared" si="5"/>
        <v>1.4780092592592609E-2</v>
      </c>
      <c r="M81">
        <f t="shared" si="6"/>
        <v>4</v>
      </c>
    </row>
    <row r="82" spans="1:13" x14ac:dyDescent="0.25">
      <c r="A82" s="11"/>
      <c r="B82" s="12"/>
      <c r="C82" s="12"/>
      <c r="D82" s="12"/>
      <c r="E82" s="12"/>
      <c r="F82" s="12"/>
      <c r="G82" s="9" t="s">
        <v>1382</v>
      </c>
      <c r="H82" s="9" t="s">
        <v>88</v>
      </c>
      <c r="I82" s="3" t="s">
        <v>1208</v>
      </c>
      <c r="J82" s="13" t="s">
        <v>1383</v>
      </c>
      <c r="K82" s="14" t="s">
        <v>1384</v>
      </c>
      <c r="L82" s="17">
        <f t="shared" si="5"/>
        <v>1.4062499999999978E-2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1385</v>
      </c>
      <c r="H83" s="9" t="s">
        <v>88</v>
      </c>
      <c r="I83" s="3" t="s">
        <v>1208</v>
      </c>
      <c r="J83" s="13" t="s">
        <v>1386</v>
      </c>
      <c r="K83" s="14" t="s">
        <v>1387</v>
      </c>
      <c r="L83" s="17">
        <f t="shared" si="5"/>
        <v>1.8680555555555534E-2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1388</v>
      </c>
      <c r="H84" s="9" t="s">
        <v>88</v>
      </c>
      <c r="I84" s="3" t="s">
        <v>1208</v>
      </c>
      <c r="J84" s="13" t="s">
        <v>1389</v>
      </c>
      <c r="K84" s="14" t="s">
        <v>1390</v>
      </c>
      <c r="L84" s="17">
        <f t="shared" si="5"/>
        <v>1.7546296296296282E-2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1391</v>
      </c>
      <c r="H85" s="9" t="s">
        <v>88</v>
      </c>
      <c r="I85" s="3" t="s">
        <v>1208</v>
      </c>
      <c r="J85" s="13" t="s">
        <v>1392</v>
      </c>
      <c r="K85" s="14" t="s">
        <v>1393</v>
      </c>
      <c r="L85" s="17">
        <f t="shared" si="5"/>
        <v>1.8206018518518496E-2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1394</v>
      </c>
      <c r="H86" s="9" t="s">
        <v>88</v>
      </c>
      <c r="I86" s="3" t="s">
        <v>1208</v>
      </c>
      <c r="J86" s="13" t="s">
        <v>1395</v>
      </c>
      <c r="K86" s="14" t="s">
        <v>1396</v>
      </c>
      <c r="L86" s="17">
        <f t="shared" si="5"/>
        <v>1.9733796296296346E-2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1397</v>
      </c>
      <c r="H87" s="9" t="s">
        <v>88</v>
      </c>
      <c r="I87" s="3" t="s">
        <v>1208</v>
      </c>
      <c r="J87" s="13" t="s">
        <v>1398</v>
      </c>
      <c r="K87" s="14" t="s">
        <v>1399</v>
      </c>
      <c r="L87" s="17">
        <f t="shared" si="5"/>
        <v>1.4606481481481526E-2</v>
      </c>
      <c r="M87">
        <f t="shared" si="6"/>
        <v>10</v>
      </c>
    </row>
    <row r="88" spans="1:13" x14ac:dyDescent="0.25">
      <c r="A88" s="11"/>
      <c r="B88" s="12"/>
      <c r="C88" s="12"/>
      <c r="D88" s="12"/>
      <c r="E88" s="12"/>
      <c r="F88" s="12"/>
      <c r="G88" s="9" t="s">
        <v>1400</v>
      </c>
      <c r="H88" s="9" t="s">
        <v>88</v>
      </c>
      <c r="I88" s="3" t="s">
        <v>1208</v>
      </c>
      <c r="J88" s="13" t="s">
        <v>1401</v>
      </c>
      <c r="K88" s="14" t="s">
        <v>1402</v>
      </c>
      <c r="L88" s="17">
        <f t="shared" si="5"/>
        <v>1.6053240740740771E-2</v>
      </c>
      <c r="M88">
        <f t="shared" si="6"/>
        <v>11</v>
      </c>
    </row>
    <row r="89" spans="1:13" x14ac:dyDescent="0.25">
      <c r="A89" s="11"/>
      <c r="B89" s="12"/>
      <c r="C89" s="12"/>
      <c r="D89" s="12"/>
      <c r="E89" s="12"/>
      <c r="F89" s="12"/>
      <c r="G89" s="9" t="s">
        <v>1403</v>
      </c>
      <c r="H89" s="9" t="s">
        <v>88</v>
      </c>
      <c r="I89" s="3" t="s">
        <v>1208</v>
      </c>
      <c r="J89" s="13" t="s">
        <v>1404</v>
      </c>
      <c r="K89" s="14" t="s">
        <v>1405</v>
      </c>
      <c r="L89" s="17">
        <f t="shared" si="5"/>
        <v>1.229166666666659E-2</v>
      </c>
      <c r="M89">
        <f t="shared" si="6"/>
        <v>12</v>
      </c>
    </row>
    <row r="90" spans="1:13" x14ac:dyDescent="0.25">
      <c r="A90" s="11"/>
      <c r="B90" s="12"/>
      <c r="C90" s="12"/>
      <c r="D90" s="12"/>
      <c r="E90" s="12"/>
      <c r="F90" s="12"/>
      <c r="G90" s="9" t="s">
        <v>1406</v>
      </c>
      <c r="H90" s="9" t="s">
        <v>88</v>
      </c>
      <c r="I90" s="3" t="s">
        <v>1208</v>
      </c>
      <c r="J90" s="13" t="s">
        <v>1407</v>
      </c>
      <c r="K90" s="14" t="s">
        <v>1408</v>
      </c>
      <c r="L90" s="17">
        <f t="shared" si="5"/>
        <v>1.6261574074074026E-2</v>
      </c>
      <c r="M90">
        <f t="shared" si="6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1409</v>
      </c>
      <c r="H91" s="9" t="s">
        <v>88</v>
      </c>
      <c r="I91" s="3" t="s">
        <v>1208</v>
      </c>
      <c r="J91" s="13" t="s">
        <v>1410</v>
      </c>
      <c r="K91" s="14" t="s">
        <v>1411</v>
      </c>
      <c r="L91" s="17">
        <f t="shared" si="5"/>
        <v>1.7465277777777732E-2</v>
      </c>
      <c r="M91">
        <f t="shared" si="6"/>
        <v>13</v>
      </c>
    </row>
    <row r="92" spans="1:13" x14ac:dyDescent="0.25">
      <c r="A92" s="11"/>
      <c r="B92" s="12"/>
      <c r="C92" s="12"/>
      <c r="D92" s="12"/>
      <c r="E92" s="12"/>
      <c r="F92" s="12"/>
      <c r="G92" s="9" t="s">
        <v>1412</v>
      </c>
      <c r="H92" s="9" t="s">
        <v>88</v>
      </c>
      <c r="I92" s="3" t="s">
        <v>1208</v>
      </c>
      <c r="J92" s="13" t="s">
        <v>1413</v>
      </c>
      <c r="K92" s="14" t="s">
        <v>1414</v>
      </c>
      <c r="L92" s="17">
        <f t="shared" si="5"/>
        <v>2.2349537037037126E-2</v>
      </c>
      <c r="M92">
        <f t="shared" si="6"/>
        <v>15</v>
      </c>
    </row>
    <row r="93" spans="1:13" x14ac:dyDescent="0.25">
      <c r="A93" s="11"/>
      <c r="B93" s="12"/>
      <c r="C93" s="9" t="s">
        <v>106</v>
      </c>
      <c r="D93" s="9" t="s">
        <v>107</v>
      </c>
      <c r="E93" s="9" t="s">
        <v>107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1415</v>
      </c>
      <c r="H94" s="9" t="s">
        <v>88</v>
      </c>
      <c r="I94" s="3" t="s">
        <v>1208</v>
      </c>
      <c r="J94" s="13" t="s">
        <v>1416</v>
      </c>
      <c r="K94" s="14" t="s">
        <v>1417</v>
      </c>
      <c r="L94" s="17">
        <f t="shared" si="5"/>
        <v>1.3854166666666667E-2</v>
      </c>
      <c r="M94">
        <f t="shared" si="6"/>
        <v>6</v>
      </c>
    </row>
    <row r="95" spans="1:13" x14ac:dyDescent="0.25">
      <c r="A95" s="11"/>
      <c r="B95" s="12"/>
      <c r="C95" s="12"/>
      <c r="D95" s="12"/>
      <c r="E95" s="12"/>
      <c r="F95" s="12"/>
      <c r="G95" s="9" t="s">
        <v>1418</v>
      </c>
      <c r="H95" s="9" t="s">
        <v>88</v>
      </c>
      <c r="I95" s="3" t="s">
        <v>1208</v>
      </c>
      <c r="J95" s="13" t="s">
        <v>1419</v>
      </c>
      <c r="K95" s="14" t="s">
        <v>1420</v>
      </c>
      <c r="L95" s="17">
        <f t="shared" si="5"/>
        <v>1.1342592592592626E-2</v>
      </c>
      <c r="M95">
        <f t="shared" si="6"/>
        <v>8</v>
      </c>
    </row>
    <row r="96" spans="1:13" x14ac:dyDescent="0.25">
      <c r="A96" s="11"/>
      <c r="B96" s="12"/>
      <c r="C96" s="12"/>
      <c r="D96" s="12"/>
      <c r="E96" s="12"/>
      <c r="F96" s="12"/>
      <c r="G96" s="9" t="s">
        <v>1421</v>
      </c>
      <c r="H96" s="9" t="s">
        <v>88</v>
      </c>
      <c r="I96" s="3" t="s">
        <v>1208</v>
      </c>
      <c r="J96" s="13" t="s">
        <v>1422</v>
      </c>
      <c r="K96" s="14" t="s">
        <v>1423</v>
      </c>
      <c r="L96" s="17">
        <f t="shared" si="5"/>
        <v>1.3194444444444453E-2</v>
      </c>
      <c r="M96">
        <f t="shared" si="6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1424</v>
      </c>
      <c r="H97" s="9" t="s">
        <v>88</v>
      </c>
      <c r="I97" s="3" t="s">
        <v>1208</v>
      </c>
      <c r="J97" s="13" t="s">
        <v>1425</v>
      </c>
      <c r="K97" s="14" t="s">
        <v>1426</v>
      </c>
      <c r="L97" s="17">
        <f t="shared" si="5"/>
        <v>2.1134259259259214E-2</v>
      </c>
      <c r="M97">
        <f t="shared" si="6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1427</v>
      </c>
      <c r="H98" s="9" t="s">
        <v>88</v>
      </c>
      <c r="I98" s="3" t="s">
        <v>1208</v>
      </c>
      <c r="J98" s="13" t="s">
        <v>1428</v>
      </c>
      <c r="K98" s="14" t="s">
        <v>1429</v>
      </c>
      <c r="L98" s="17">
        <f t="shared" si="5"/>
        <v>2.7071759259259254E-2</v>
      </c>
      <c r="M98">
        <f t="shared" si="6"/>
        <v>10</v>
      </c>
    </row>
    <row r="99" spans="1:13" x14ac:dyDescent="0.25">
      <c r="A99" s="11"/>
      <c r="B99" s="12"/>
      <c r="C99" s="9" t="s">
        <v>236</v>
      </c>
      <c r="D99" s="9" t="s">
        <v>237</v>
      </c>
      <c r="E99" s="9" t="s">
        <v>260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1430</v>
      </c>
      <c r="H100" s="9" t="s">
        <v>88</v>
      </c>
      <c r="I100" s="3" t="s">
        <v>1208</v>
      </c>
      <c r="J100" s="13" t="s">
        <v>1431</v>
      </c>
      <c r="K100" s="14" t="s">
        <v>1432</v>
      </c>
      <c r="L100" s="17">
        <f t="shared" si="5"/>
        <v>2.083333333333337E-2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1433</v>
      </c>
      <c r="H101" s="9" t="s">
        <v>88</v>
      </c>
      <c r="I101" s="3" t="s">
        <v>1208</v>
      </c>
      <c r="J101" s="13" t="s">
        <v>1434</v>
      </c>
      <c r="K101" s="14" t="s">
        <v>1435</v>
      </c>
      <c r="L101" s="17">
        <f t="shared" si="5"/>
        <v>2.2094907407407438E-2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1436</v>
      </c>
      <c r="H102" s="9" t="s">
        <v>88</v>
      </c>
      <c r="I102" s="3" t="s">
        <v>1208</v>
      </c>
      <c r="J102" s="13" t="s">
        <v>1437</v>
      </c>
      <c r="K102" s="14" t="s">
        <v>1438</v>
      </c>
      <c r="L102" s="17">
        <f t="shared" si="5"/>
        <v>2.5428240740740737E-2</v>
      </c>
      <c r="M102">
        <f t="shared" si="6"/>
        <v>10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1439</v>
      </c>
      <c r="H103" s="9" t="s">
        <v>88</v>
      </c>
      <c r="I103" s="3" t="s">
        <v>1208</v>
      </c>
      <c r="J103" s="13" t="s">
        <v>1440</v>
      </c>
      <c r="K103" s="14" t="s">
        <v>1441</v>
      </c>
      <c r="L103" s="17">
        <f t="shared" si="5"/>
        <v>1.866898148148155E-2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1442</v>
      </c>
      <c r="H104" s="9" t="s">
        <v>88</v>
      </c>
      <c r="I104" s="3" t="s">
        <v>1208</v>
      </c>
      <c r="J104" s="13" t="s">
        <v>1443</v>
      </c>
      <c r="K104" s="14" t="s">
        <v>1444</v>
      </c>
      <c r="L104" s="17">
        <f t="shared" si="5"/>
        <v>1.3819444444444384E-2</v>
      </c>
      <c r="M104">
        <f t="shared" si="6"/>
        <v>13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1445</v>
      </c>
      <c r="H105" s="9" t="s">
        <v>88</v>
      </c>
      <c r="I105" s="3" t="s">
        <v>1208</v>
      </c>
      <c r="J105" s="13" t="s">
        <v>1446</v>
      </c>
      <c r="K105" s="14" t="s">
        <v>1447</v>
      </c>
      <c r="L105" s="17">
        <f t="shared" si="5"/>
        <v>1.9918981481481413E-2</v>
      </c>
      <c r="M105">
        <f t="shared" si="6"/>
        <v>13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1448</v>
      </c>
      <c r="H106" s="9" t="s">
        <v>88</v>
      </c>
      <c r="I106" s="3" t="s">
        <v>1208</v>
      </c>
      <c r="J106" s="13" t="s">
        <v>1449</v>
      </c>
      <c r="K106" s="14" t="s">
        <v>1450</v>
      </c>
      <c r="L106" s="17">
        <f t="shared" si="5"/>
        <v>1.4606481481481581E-2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1451</v>
      </c>
      <c r="H107" s="9" t="s">
        <v>88</v>
      </c>
      <c r="I107" s="3" t="s">
        <v>1208</v>
      </c>
      <c r="J107" s="13" t="s">
        <v>1452</v>
      </c>
      <c r="K107" s="14" t="s">
        <v>1453</v>
      </c>
      <c r="L107" s="17">
        <f t="shared" si="5"/>
        <v>1.4282407407407383E-2</v>
      </c>
      <c r="M107">
        <f t="shared" si="6"/>
        <v>14</v>
      </c>
    </row>
    <row r="108" spans="1:13" x14ac:dyDescent="0.25">
      <c r="A108" s="11"/>
      <c r="B108" s="12"/>
      <c r="C108" s="9" t="s">
        <v>120</v>
      </c>
      <c r="D108" s="9" t="s">
        <v>121</v>
      </c>
      <c r="E108" s="9" t="s">
        <v>121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1454</v>
      </c>
      <c r="H109" s="9" t="s">
        <v>88</v>
      </c>
      <c r="I109" s="3" t="s">
        <v>1208</v>
      </c>
      <c r="J109" s="13" t="s">
        <v>1455</v>
      </c>
      <c r="K109" s="14" t="s">
        <v>1456</v>
      </c>
      <c r="L109" s="17">
        <f t="shared" si="5"/>
        <v>1.7592592592592604E-2</v>
      </c>
      <c r="M109">
        <f t="shared" si="6"/>
        <v>10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1457</v>
      </c>
      <c r="H110" s="9" t="s">
        <v>88</v>
      </c>
      <c r="I110" s="3" t="s">
        <v>1208</v>
      </c>
      <c r="J110" s="13" t="s">
        <v>1458</v>
      </c>
      <c r="K110" s="14" t="s">
        <v>1459</v>
      </c>
      <c r="L110" s="17">
        <f t="shared" si="5"/>
        <v>1.5428240740740784E-2</v>
      </c>
      <c r="M110">
        <f t="shared" si="6"/>
        <v>15</v>
      </c>
    </row>
    <row r="111" spans="1:13" x14ac:dyDescent="0.25">
      <c r="A111" s="11"/>
      <c r="B111" s="12"/>
      <c r="C111" s="9" t="s">
        <v>57</v>
      </c>
      <c r="D111" s="9" t="s">
        <v>58</v>
      </c>
      <c r="E111" s="9" t="s">
        <v>58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1460</v>
      </c>
      <c r="H112" s="9" t="s">
        <v>88</v>
      </c>
      <c r="I112" s="3" t="s">
        <v>1208</v>
      </c>
      <c r="J112" s="13" t="s">
        <v>1461</v>
      </c>
      <c r="K112" s="14" t="s">
        <v>1462</v>
      </c>
      <c r="L112" s="17">
        <f t="shared" si="5"/>
        <v>8.7962962962962882E-3</v>
      </c>
      <c r="M112">
        <f t="shared" si="6"/>
        <v>2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1463</v>
      </c>
      <c r="H113" s="9" t="s">
        <v>88</v>
      </c>
      <c r="I113" s="3" t="s">
        <v>1208</v>
      </c>
      <c r="J113" s="13" t="s">
        <v>1464</v>
      </c>
      <c r="K113" s="14" t="s">
        <v>1465</v>
      </c>
      <c r="L113" s="17">
        <f t="shared" si="5"/>
        <v>1.4513888888888854E-2</v>
      </c>
      <c r="M113">
        <f t="shared" si="6"/>
        <v>4</v>
      </c>
    </row>
    <row r="114" spans="1:13" x14ac:dyDescent="0.25">
      <c r="A114" s="11"/>
      <c r="B114" s="12"/>
      <c r="C114" s="9" t="s">
        <v>145</v>
      </c>
      <c r="D114" s="9" t="s">
        <v>146</v>
      </c>
      <c r="E114" s="9" t="s">
        <v>146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1466</v>
      </c>
      <c r="H115" s="9" t="s">
        <v>88</v>
      </c>
      <c r="I115" s="3" t="s">
        <v>1208</v>
      </c>
      <c r="J115" s="13" t="s">
        <v>1467</v>
      </c>
      <c r="K115" s="14" t="s">
        <v>1468</v>
      </c>
      <c r="L115" s="17">
        <f t="shared" si="5"/>
        <v>1.1805555555555514E-2</v>
      </c>
      <c r="M115">
        <f t="shared" si="6"/>
        <v>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1469</v>
      </c>
      <c r="H116" s="9" t="s">
        <v>88</v>
      </c>
      <c r="I116" s="3" t="s">
        <v>1208</v>
      </c>
      <c r="J116" s="13" t="s">
        <v>1470</v>
      </c>
      <c r="K116" s="14" t="s">
        <v>1471</v>
      </c>
      <c r="L116" s="17">
        <f t="shared" si="5"/>
        <v>2.0185185185185195E-2</v>
      </c>
      <c r="M116">
        <f t="shared" si="6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1472</v>
      </c>
      <c r="H117" s="9" t="s">
        <v>88</v>
      </c>
      <c r="I117" s="3" t="s">
        <v>1208</v>
      </c>
      <c r="J117" s="13" t="s">
        <v>1473</v>
      </c>
      <c r="K117" s="14" t="s">
        <v>1474</v>
      </c>
      <c r="L117" s="17">
        <f t="shared" si="5"/>
        <v>1.2256944444444473E-2</v>
      </c>
      <c r="M117">
        <f t="shared" si="6"/>
        <v>11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1475</v>
      </c>
      <c r="H118" s="9" t="s">
        <v>88</v>
      </c>
      <c r="I118" s="3" t="s">
        <v>1208</v>
      </c>
      <c r="J118" s="13" t="s">
        <v>1476</v>
      </c>
      <c r="K118" s="14" t="s">
        <v>1477</v>
      </c>
      <c r="L118" s="17">
        <f t="shared" si="5"/>
        <v>1.7800925925925859E-2</v>
      </c>
      <c r="M118">
        <f t="shared" si="6"/>
        <v>14</v>
      </c>
    </row>
    <row r="119" spans="1:13" x14ac:dyDescent="0.25">
      <c r="A119" s="11"/>
      <c r="B119" s="12"/>
      <c r="C119" s="9" t="s">
        <v>609</v>
      </c>
      <c r="D119" s="9" t="s">
        <v>610</v>
      </c>
      <c r="E119" s="9" t="s">
        <v>610</v>
      </c>
      <c r="F119" s="9" t="s">
        <v>15</v>
      </c>
      <c r="G119" s="9" t="s">
        <v>1478</v>
      </c>
      <c r="H119" s="9" t="s">
        <v>88</v>
      </c>
      <c r="I119" s="3" t="s">
        <v>1208</v>
      </c>
      <c r="J119" s="13" t="s">
        <v>1479</v>
      </c>
      <c r="K119" s="14" t="s">
        <v>1480</v>
      </c>
      <c r="L119" s="17">
        <f t="shared" si="5"/>
        <v>1.5428240740740756E-2</v>
      </c>
      <c r="M119">
        <f t="shared" si="6"/>
        <v>5</v>
      </c>
    </row>
    <row r="120" spans="1:13" x14ac:dyDescent="0.25">
      <c r="A120" s="11"/>
      <c r="B120" s="12"/>
      <c r="C120" s="9" t="s">
        <v>29</v>
      </c>
      <c r="D120" s="9" t="s">
        <v>30</v>
      </c>
      <c r="E120" s="9" t="s">
        <v>150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1481</v>
      </c>
      <c r="H121" s="9" t="s">
        <v>152</v>
      </c>
      <c r="I121" s="3" t="s">
        <v>1208</v>
      </c>
      <c r="J121" s="13" t="s">
        <v>1482</v>
      </c>
      <c r="K121" s="14" t="s">
        <v>1483</v>
      </c>
      <c r="L121" s="17">
        <f t="shared" si="5"/>
        <v>1.3194444444444398E-2</v>
      </c>
      <c r="M121">
        <f t="shared" si="6"/>
        <v>6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1484</v>
      </c>
      <c r="H122" s="9" t="s">
        <v>152</v>
      </c>
      <c r="I122" s="3" t="s">
        <v>1208</v>
      </c>
      <c r="J122" s="13" t="s">
        <v>1485</v>
      </c>
      <c r="K122" s="14" t="s">
        <v>1486</v>
      </c>
      <c r="L122" s="17">
        <f t="shared" si="5"/>
        <v>1.3136574074074092E-2</v>
      </c>
      <c r="M122">
        <f t="shared" si="6"/>
        <v>7</v>
      </c>
    </row>
    <row r="123" spans="1:13" x14ac:dyDescent="0.25">
      <c r="A123" s="11"/>
      <c r="B123" s="12"/>
      <c r="C123" s="9" t="s">
        <v>155</v>
      </c>
      <c r="D123" s="9" t="s">
        <v>156</v>
      </c>
      <c r="E123" s="9" t="s">
        <v>156</v>
      </c>
      <c r="F123" s="9" t="s">
        <v>15</v>
      </c>
      <c r="G123" s="9" t="s">
        <v>1487</v>
      </c>
      <c r="H123" s="9" t="s">
        <v>88</v>
      </c>
      <c r="I123" s="3" t="s">
        <v>1208</v>
      </c>
      <c r="J123" s="13" t="s">
        <v>1488</v>
      </c>
      <c r="K123" s="14" t="s">
        <v>1489</v>
      </c>
      <c r="L123" s="17">
        <f t="shared" si="5"/>
        <v>1.8946759259259233E-2</v>
      </c>
      <c r="M123">
        <f t="shared" si="6"/>
        <v>5</v>
      </c>
    </row>
    <row r="124" spans="1:13" x14ac:dyDescent="0.25">
      <c r="A124" s="11"/>
      <c r="B124" s="12"/>
      <c r="C124" s="9" t="s">
        <v>1490</v>
      </c>
      <c r="D124" s="9" t="s">
        <v>1491</v>
      </c>
      <c r="E124" s="9" t="s">
        <v>1491</v>
      </c>
      <c r="F124" s="9" t="s">
        <v>15</v>
      </c>
      <c r="G124" s="9" t="s">
        <v>1492</v>
      </c>
      <c r="H124" s="9" t="s">
        <v>88</v>
      </c>
      <c r="I124" s="3" t="s">
        <v>1208</v>
      </c>
      <c r="J124" s="13" t="s">
        <v>1493</v>
      </c>
      <c r="K124" s="14" t="s">
        <v>1494</v>
      </c>
      <c r="L124" s="17">
        <f t="shared" si="5"/>
        <v>1.6099537037036982E-2</v>
      </c>
      <c r="M124">
        <f t="shared" si="6"/>
        <v>8</v>
      </c>
    </row>
    <row r="125" spans="1:13" x14ac:dyDescent="0.25">
      <c r="A125" s="11"/>
      <c r="B125" s="12"/>
      <c r="C125" s="9" t="s">
        <v>160</v>
      </c>
      <c r="D125" s="9" t="s">
        <v>161</v>
      </c>
      <c r="E125" s="9" t="s">
        <v>161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1495</v>
      </c>
      <c r="H126" s="9" t="s">
        <v>88</v>
      </c>
      <c r="I126" s="3" t="s">
        <v>1208</v>
      </c>
      <c r="J126" s="13" t="s">
        <v>1496</v>
      </c>
      <c r="K126" s="14" t="s">
        <v>1497</v>
      </c>
      <c r="L126" s="17">
        <f t="shared" si="5"/>
        <v>1.5520833333333331E-2</v>
      </c>
      <c r="M126">
        <f t="shared" si="6"/>
        <v>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1498</v>
      </c>
      <c r="H127" s="9" t="s">
        <v>88</v>
      </c>
      <c r="I127" s="3" t="s">
        <v>1208</v>
      </c>
      <c r="J127" s="13" t="s">
        <v>1499</v>
      </c>
      <c r="K127" s="14" t="s">
        <v>1500</v>
      </c>
      <c r="L127" s="17">
        <f t="shared" si="5"/>
        <v>1.5972222222222221E-2</v>
      </c>
      <c r="M127">
        <f t="shared" si="6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1501</v>
      </c>
      <c r="H128" s="9" t="s">
        <v>88</v>
      </c>
      <c r="I128" s="3" t="s">
        <v>1208</v>
      </c>
      <c r="J128" s="13" t="s">
        <v>1502</v>
      </c>
      <c r="K128" s="14" t="s">
        <v>1503</v>
      </c>
      <c r="L128" s="17">
        <f t="shared" si="5"/>
        <v>1.3321759259259269E-2</v>
      </c>
      <c r="M128">
        <f t="shared" si="6"/>
        <v>13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1504</v>
      </c>
      <c r="H129" s="9" t="s">
        <v>88</v>
      </c>
      <c r="I129" s="3" t="s">
        <v>1208</v>
      </c>
      <c r="J129" s="13" t="s">
        <v>1505</v>
      </c>
      <c r="K129" s="14" t="s">
        <v>1506</v>
      </c>
      <c r="L129" s="17">
        <f t="shared" si="5"/>
        <v>1.9745370370370274E-2</v>
      </c>
      <c r="M129">
        <f t="shared" si="6"/>
        <v>20</v>
      </c>
    </row>
    <row r="130" spans="1:13" x14ac:dyDescent="0.25">
      <c r="A130" s="3" t="s">
        <v>702</v>
      </c>
      <c r="B130" s="9" t="s">
        <v>703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9" t="s">
        <v>1507</v>
      </c>
      <c r="D131" s="9" t="s">
        <v>1508</v>
      </c>
      <c r="E131" s="9" t="s">
        <v>1508</v>
      </c>
      <c r="F131" s="9" t="s">
        <v>706</v>
      </c>
      <c r="G131" s="9" t="s">
        <v>1509</v>
      </c>
      <c r="H131" s="9" t="s">
        <v>88</v>
      </c>
      <c r="I131" s="3" t="s">
        <v>1208</v>
      </c>
      <c r="J131" s="13" t="s">
        <v>1510</v>
      </c>
      <c r="K131" s="14" t="s">
        <v>1511</v>
      </c>
      <c r="L131" s="17">
        <f t="shared" ref="L131:L150" si="7">K131-J131</f>
        <v>1.8611111111111134E-2</v>
      </c>
      <c r="M131">
        <f t="shared" ref="M131:M150" si="8">HOUR(J131)</f>
        <v>9</v>
      </c>
    </row>
    <row r="132" spans="1:13" x14ac:dyDescent="0.25">
      <c r="A132" s="11"/>
      <c r="B132" s="12"/>
      <c r="C132" s="9" t="s">
        <v>1146</v>
      </c>
      <c r="D132" s="9" t="s">
        <v>1147</v>
      </c>
      <c r="E132" s="9" t="s">
        <v>1147</v>
      </c>
      <c r="F132" s="9" t="s">
        <v>706</v>
      </c>
      <c r="G132" s="9" t="s">
        <v>1512</v>
      </c>
      <c r="H132" s="9" t="s">
        <v>88</v>
      </c>
      <c r="I132" s="3" t="s">
        <v>1208</v>
      </c>
      <c r="J132" s="13" t="s">
        <v>1513</v>
      </c>
      <c r="K132" s="14" t="s">
        <v>1514</v>
      </c>
      <c r="L132" s="17">
        <f t="shared" si="7"/>
        <v>1.693287037037039E-2</v>
      </c>
      <c r="M132">
        <f t="shared" si="8"/>
        <v>15</v>
      </c>
    </row>
    <row r="133" spans="1:13" x14ac:dyDescent="0.25">
      <c r="A133" s="11"/>
      <c r="B133" s="12"/>
      <c r="C133" s="9" t="s">
        <v>704</v>
      </c>
      <c r="D133" s="9" t="s">
        <v>705</v>
      </c>
      <c r="E133" s="9" t="s">
        <v>705</v>
      </c>
      <c r="F133" s="9" t="s">
        <v>706</v>
      </c>
      <c r="G133" s="9" t="s">
        <v>1515</v>
      </c>
      <c r="H133" s="9" t="s">
        <v>88</v>
      </c>
      <c r="I133" s="3" t="s">
        <v>1208</v>
      </c>
      <c r="J133" s="13" t="s">
        <v>1516</v>
      </c>
      <c r="K133" s="14" t="s">
        <v>1517</v>
      </c>
      <c r="L133" s="17">
        <f t="shared" si="7"/>
        <v>2.0833333333333315E-2</v>
      </c>
      <c r="M133">
        <f t="shared" si="8"/>
        <v>10</v>
      </c>
    </row>
    <row r="134" spans="1:13" x14ac:dyDescent="0.25">
      <c r="A134" s="3" t="s">
        <v>323</v>
      </c>
      <c r="B134" s="9" t="s">
        <v>324</v>
      </c>
      <c r="C134" s="10" t="s">
        <v>12</v>
      </c>
      <c r="D134" s="5"/>
      <c r="E134" s="5"/>
      <c r="F134" s="5"/>
      <c r="G134" s="5"/>
      <c r="H134" s="5"/>
      <c r="I134" s="6"/>
      <c r="J134" s="7"/>
      <c r="K134" s="8"/>
    </row>
    <row r="135" spans="1:13" x14ac:dyDescent="0.25">
      <c r="A135" s="11"/>
      <c r="B135" s="12"/>
      <c r="C135" s="9" t="s">
        <v>325</v>
      </c>
      <c r="D135" s="9" t="s">
        <v>326</v>
      </c>
      <c r="E135" s="9" t="s">
        <v>326</v>
      </c>
      <c r="F135" s="9" t="s">
        <v>15</v>
      </c>
      <c r="G135" s="9" t="s">
        <v>1518</v>
      </c>
      <c r="H135" s="9" t="s">
        <v>88</v>
      </c>
      <c r="I135" s="3" t="s">
        <v>1208</v>
      </c>
      <c r="J135" s="13" t="s">
        <v>1519</v>
      </c>
      <c r="K135" s="14" t="s">
        <v>1520</v>
      </c>
      <c r="L135" s="17">
        <f t="shared" si="7"/>
        <v>1.7534722222222243E-2</v>
      </c>
      <c r="M135">
        <f t="shared" si="8"/>
        <v>5</v>
      </c>
    </row>
    <row r="136" spans="1:13" x14ac:dyDescent="0.25">
      <c r="A136" s="11"/>
      <c r="B136" s="12"/>
      <c r="C136" s="9" t="s">
        <v>732</v>
      </c>
      <c r="D136" s="9" t="s">
        <v>733</v>
      </c>
      <c r="E136" s="9" t="s">
        <v>734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1521</v>
      </c>
      <c r="H137" s="9" t="s">
        <v>88</v>
      </c>
      <c r="I137" s="3" t="s">
        <v>1208</v>
      </c>
      <c r="J137" s="13" t="s">
        <v>1522</v>
      </c>
      <c r="K137" s="14" t="s">
        <v>1523</v>
      </c>
      <c r="L137" s="17">
        <f t="shared" si="7"/>
        <v>2.1793981481481511E-2</v>
      </c>
      <c r="M137">
        <f t="shared" si="8"/>
        <v>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1524</v>
      </c>
      <c r="H138" s="9" t="s">
        <v>88</v>
      </c>
      <c r="I138" s="3" t="s">
        <v>1208</v>
      </c>
      <c r="J138" s="13" t="s">
        <v>1525</v>
      </c>
      <c r="K138" s="14" t="s">
        <v>1526</v>
      </c>
      <c r="L138" s="17">
        <f t="shared" si="7"/>
        <v>1.930555555555552E-2</v>
      </c>
      <c r="M138">
        <f t="shared" si="8"/>
        <v>6</v>
      </c>
    </row>
    <row r="139" spans="1:13" x14ac:dyDescent="0.25">
      <c r="A139" s="11"/>
      <c r="B139" s="12"/>
      <c r="C139" s="9" t="s">
        <v>359</v>
      </c>
      <c r="D139" s="9" t="s">
        <v>360</v>
      </c>
      <c r="E139" s="9" t="s">
        <v>361</v>
      </c>
      <c r="F139" s="9" t="s">
        <v>15</v>
      </c>
      <c r="G139" s="9" t="s">
        <v>1527</v>
      </c>
      <c r="H139" s="9" t="s">
        <v>88</v>
      </c>
      <c r="I139" s="3" t="s">
        <v>1208</v>
      </c>
      <c r="J139" s="13" t="s">
        <v>1528</v>
      </c>
      <c r="K139" s="14" t="s">
        <v>1529</v>
      </c>
      <c r="L139" s="17">
        <f t="shared" si="7"/>
        <v>2.4756944444444429E-2</v>
      </c>
      <c r="M139">
        <f t="shared" si="8"/>
        <v>10</v>
      </c>
    </row>
    <row r="140" spans="1:13" x14ac:dyDescent="0.25">
      <c r="A140" s="11"/>
      <c r="B140" s="12"/>
      <c r="C140" s="9" t="s">
        <v>744</v>
      </c>
      <c r="D140" s="9" t="s">
        <v>745</v>
      </c>
      <c r="E140" s="9" t="s">
        <v>746</v>
      </c>
      <c r="F140" s="9" t="s">
        <v>15</v>
      </c>
      <c r="G140" s="9" t="s">
        <v>1530</v>
      </c>
      <c r="H140" s="9" t="s">
        <v>88</v>
      </c>
      <c r="I140" s="3" t="s">
        <v>1208</v>
      </c>
      <c r="J140" s="13" t="s">
        <v>1330</v>
      </c>
      <c r="K140" s="14" t="s">
        <v>1531</v>
      </c>
      <c r="L140" s="17">
        <f t="shared" si="7"/>
        <v>1.488425925925918E-2</v>
      </c>
      <c r="M140">
        <f t="shared" si="8"/>
        <v>12</v>
      </c>
    </row>
    <row r="141" spans="1:13" x14ac:dyDescent="0.25">
      <c r="A141" s="3" t="s">
        <v>345</v>
      </c>
      <c r="B141" s="9" t="s">
        <v>346</v>
      </c>
      <c r="C141" s="10" t="s">
        <v>12</v>
      </c>
      <c r="D141" s="5"/>
      <c r="E141" s="5"/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9" t="s">
        <v>347</v>
      </c>
      <c r="D142" s="9" t="s">
        <v>348</v>
      </c>
      <c r="E142" s="9" t="s">
        <v>349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1532</v>
      </c>
      <c r="H143" s="9" t="s">
        <v>17</v>
      </c>
      <c r="I143" s="3" t="s">
        <v>1208</v>
      </c>
      <c r="J143" s="13" t="s">
        <v>1533</v>
      </c>
      <c r="K143" s="14" t="s">
        <v>1534</v>
      </c>
      <c r="L143" s="17">
        <f t="shared" si="7"/>
        <v>3.0069444444444482E-2</v>
      </c>
      <c r="M143">
        <f t="shared" si="8"/>
        <v>9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1535</v>
      </c>
      <c r="H144" s="9" t="s">
        <v>17</v>
      </c>
      <c r="I144" s="3" t="s">
        <v>1208</v>
      </c>
      <c r="J144" s="13" t="s">
        <v>1536</v>
      </c>
      <c r="K144" s="14" t="s">
        <v>1537</v>
      </c>
      <c r="L144" s="17">
        <f t="shared" si="7"/>
        <v>3.5416666666666652E-2</v>
      </c>
      <c r="M144">
        <f t="shared" si="8"/>
        <v>14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1538</v>
      </c>
      <c r="H145" s="9" t="s">
        <v>17</v>
      </c>
      <c r="I145" s="3" t="s">
        <v>1208</v>
      </c>
      <c r="J145" s="13" t="s">
        <v>1539</v>
      </c>
      <c r="K145" s="14" t="s">
        <v>1540</v>
      </c>
      <c r="L145" s="17">
        <f t="shared" si="7"/>
        <v>1.4409722222222254E-2</v>
      </c>
      <c r="M145">
        <f t="shared" si="8"/>
        <v>16</v>
      </c>
    </row>
    <row r="146" spans="1:13" x14ac:dyDescent="0.25">
      <c r="A146" s="11"/>
      <c r="B146" s="12"/>
      <c r="C146" s="9" t="s">
        <v>353</v>
      </c>
      <c r="D146" s="9" t="s">
        <v>354</v>
      </c>
      <c r="E146" s="9" t="s">
        <v>355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1541</v>
      </c>
      <c r="H147" s="9" t="s">
        <v>17</v>
      </c>
      <c r="I147" s="3" t="s">
        <v>1208</v>
      </c>
      <c r="J147" s="13" t="s">
        <v>1542</v>
      </c>
      <c r="K147" s="14" t="s">
        <v>1543</v>
      </c>
      <c r="L147" s="17">
        <f t="shared" si="7"/>
        <v>1.2372685185185195E-2</v>
      </c>
      <c r="M147">
        <f t="shared" si="8"/>
        <v>6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1544</v>
      </c>
      <c r="H148" s="9" t="s">
        <v>17</v>
      </c>
      <c r="I148" s="3" t="s">
        <v>1208</v>
      </c>
      <c r="J148" s="13" t="s">
        <v>1545</v>
      </c>
      <c r="K148" s="14" t="s">
        <v>1546</v>
      </c>
      <c r="L148" s="17">
        <f t="shared" si="7"/>
        <v>1.3773148148148118E-2</v>
      </c>
      <c r="M148">
        <f t="shared" si="8"/>
        <v>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1547</v>
      </c>
      <c r="H149" s="9" t="s">
        <v>17</v>
      </c>
      <c r="I149" s="3" t="s">
        <v>1208</v>
      </c>
      <c r="J149" s="13" t="s">
        <v>1548</v>
      </c>
      <c r="K149" s="14" t="s">
        <v>1549</v>
      </c>
      <c r="L149" s="17">
        <f t="shared" si="7"/>
        <v>1.7604166666666643E-2</v>
      </c>
      <c r="M149">
        <f t="shared" si="8"/>
        <v>12</v>
      </c>
    </row>
    <row r="150" spans="1:13" x14ac:dyDescent="0.25">
      <c r="A150" s="11"/>
      <c r="B150" s="11"/>
      <c r="C150" s="11"/>
      <c r="D150" s="11"/>
      <c r="E150" s="11"/>
      <c r="F150" s="11"/>
      <c r="G150" s="3" t="s">
        <v>1550</v>
      </c>
      <c r="H150" s="3" t="s">
        <v>17</v>
      </c>
      <c r="I150" s="3" t="s">
        <v>1208</v>
      </c>
      <c r="J150" s="15" t="s">
        <v>1551</v>
      </c>
      <c r="K150" s="16" t="s">
        <v>1552</v>
      </c>
      <c r="L150" s="17">
        <f t="shared" si="7"/>
        <v>4.9166666666666692E-2</v>
      </c>
      <c r="M150">
        <f t="shared" si="8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89"/>
  <sheetViews>
    <sheetView topLeftCell="B1" workbookViewId="0">
      <selection activeCell="O27" sqref="O27: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1559</v>
      </c>
      <c r="M1" t="s">
        <v>1556</v>
      </c>
      <c r="O1" t="s">
        <v>1557</v>
      </c>
      <c r="P1" t="s">
        <v>1558</v>
      </c>
      <c r="Q1" t="s">
        <v>1561</v>
      </c>
      <c r="R1" t="s">
        <v>1560</v>
      </c>
      <c r="S1" t="s">
        <v>1562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2.5</v>
      </c>
      <c r="R2" s="18">
        <v>0</v>
      </c>
      <c r="S2" s="17">
        <f>AVERAGEIF($R$2:$R$25, "&lt;&gt; 0")</f>
        <v>1.8858352137151157E-2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2.5</v>
      </c>
      <c r="R3" s="18">
        <f t="shared" ref="R3:R25" si="1">AVERAGEIF(M:M,O3,L:L)</f>
        <v>1.5520833333333317E-2</v>
      </c>
      <c r="S3" s="17">
        <f t="shared" ref="S3:S25" si="2">AVERAGEIF($R$2:$R$25, "&lt;&gt; 0")</f>
        <v>1.8858352137151157E-2</v>
      </c>
    </row>
    <row r="4" spans="1:19" x14ac:dyDescent="0.25">
      <c r="A4" s="11"/>
      <c r="B4" s="12"/>
      <c r="C4" s="9" t="s">
        <v>671</v>
      </c>
      <c r="D4" s="9" t="s">
        <v>672</v>
      </c>
      <c r="E4" s="9" t="s">
        <v>672</v>
      </c>
      <c r="F4" s="9" t="s">
        <v>15</v>
      </c>
      <c r="G4" s="9" t="s">
        <v>1567</v>
      </c>
      <c r="H4" s="9" t="s">
        <v>17</v>
      </c>
      <c r="I4" s="3" t="s">
        <v>1568</v>
      </c>
      <c r="J4" s="13" t="s">
        <v>1569</v>
      </c>
      <c r="K4" s="14" t="s">
        <v>1570</v>
      </c>
      <c r="L4" s="17">
        <f t="shared" ref="L3:L66" si="3">K4-J4</f>
        <v>2.1226851851851858E-2</v>
      </c>
      <c r="M4">
        <f t="shared" ref="M3:M66" si="4">HOUR(J4)</f>
        <v>7</v>
      </c>
      <c r="O4">
        <v>2</v>
      </c>
      <c r="P4">
        <f>COUNTIF(M:M,"2")</f>
        <v>0</v>
      </c>
      <c r="Q4">
        <f t="shared" si="0"/>
        <v>2.5</v>
      </c>
      <c r="R4" s="18">
        <v>0</v>
      </c>
      <c r="S4" s="17">
        <f t="shared" si="2"/>
        <v>1.8858352137151157E-2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>
        <f t="shared" si="0"/>
        <v>2.5</v>
      </c>
      <c r="R5" s="18">
        <f t="shared" si="1"/>
        <v>1.8993055555555555E-2</v>
      </c>
      <c r="S5" s="17">
        <f t="shared" si="2"/>
        <v>1.8858352137151157E-2</v>
      </c>
    </row>
    <row r="6" spans="1:19" x14ac:dyDescent="0.25">
      <c r="A6" s="11"/>
      <c r="B6" s="12"/>
      <c r="C6" s="12"/>
      <c r="D6" s="12"/>
      <c r="E6" s="12"/>
      <c r="F6" s="12"/>
      <c r="G6" s="9" t="s">
        <v>1571</v>
      </c>
      <c r="H6" s="9" t="s">
        <v>17</v>
      </c>
      <c r="I6" s="3" t="s">
        <v>1568</v>
      </c>
      <c r="J6" s="13" t="s">
        <v>1572</v>
      </c>
      <c r="K6" s="14" t="s">
        <v>1573</v>
      </c>
      <c r="L6" s="17">
        <f t="shared" si="3"/>
        <v>2.4606481481481424E-2</v>
      </c>
      <c r="M6">
        <f t="shared" si="4"/>
        <v>11</v>
      </c>
      <c r="O6">
        <v>4</v>
      </c>
      <c r="P6">
        <f>COUNTIF(M:M,"4")</f>
        <v>7</v>
      </c>
      <c r="Q6">
        <f t="shared" si="0"/>
        <v>2.5</v>
      </c>
      <c r="R6" s="18">
        <f t="shared" si="1"/>
        <v>1.5529100529100531E-2</v>
      </c>
      <c r="S6" s="17">
        <f t="shared" si="2"/>
        <v>1.8858352137151157E-2</v>
      </c>
    </row>
    <row r="7" spans="1:19" x14ac:dyDescent="0.25">
      <c r="A7" s="11"/>
      <c r="B7" s="12"/>
      <c r="C7" s="12"/>
      <c r="D7" s="12"/>
      <c r="E7" s="12"/>
      <c r="F7" s="12"/>
      <c r="G7" s="9" t="s">
        <v>1574</v>
      </c>
      <c r="H7" s="9" t="s">
        <v>17</v>
      </c>
      <c r="I7" s="3" t="s">
        <v>1568</v>
      </c>
      <c r="J7" s="13" t="s">
        <v>1575</v>
      </c>
      <c r="K7" s="14" t="s">
        <v>1576</v>
      </c>
      <c r="L7" s="17">
        <f t="shared" si="3"/>
        <v>1.6412037037037086E-2</v>
      </c>
      <c r="M7">
        <f t="shared" si="4"/>
        <v>13</v>
      </c>
      <c r="O7">
        <v>5</v>
      </c>
      <c r="P7">
        <f>COUNTIF(M:M,"5")</f>
        <v>3</v>
      </c>
      <c r="Q7">
        <f t="shared" si="0"/>
        <v>2.5</v>
      </c>
      <c r="R7" s="18">
        <f t="shared" si="1"/>
        <v>2.0833333333333332E-2</v>
      </c>
      <c r="S7" s="17">
        <f t="shared" si="2"/>
        <v>1.8858352137151157E-2</v>
      </c>
    </row>
    <row r="8" spans="1:19" x14ac:dyDescent="0.25">
      <c r="A8" s="11"/>
      <c r="B8" s="12"/>
      <c r="C8" s="9" t="s">
        <v>52</v>
      </c>
      <c r="D8" s="9" t="s">
        <v>53</v>
      </c>
      <c r="E8" s="9" t="s">
        <v>53</v>
      </c>
      <c r="F8" s="9" t="s">
        <v>15</v>
      </c>
      <c r="G8" s="9" t="s">
        <v>1577</v>
      </c>
      <c r="H8" s="9" t="s">
        <v>17</v>
      </c>
      <c r="I8" s="3" t="s">
        <v>1568</v>
      </c>
      <c r="J8" s="13" t="s">
        <v>1578</v>
      </c>
      <c r="K8" s="14" t="s">
        <v>1579</v>
      </c>
      <c r="L8" s="17">
        <f t="shared" si="3"/>
        <v>1.9363425925925937E-2</v>
      </c>
      <c r="M8">
        <f t="shared" si="4"/>
        <v>8</v>
      </c>
      <c r="O8">
        <v>6</v>
      </c>
      <c r="P8">
        <f>COUNTIF(M:M,"6")</f>
        <v>2</v>
      </c>
      <c r="Q8">
        <f t="shared" si="0"/>
        <v>2.5</v>
      </c>
      <c r="R8" s="18">
        <f t="shared" si="1"/>
        <v>1.641782407407405E-2</v>
      </c>
      <c r="S8" s="17">
        <f t="shared" si="2"/>
        <v>1.8858352137151157E-2</v>
      </c>
    </row>
    <row r="9" spans="1:19" x14ac:dyDescent="0.25">
      <c r="A9" s="11"/>
      <c r="B9" s="12"/>
      <c r="C9" s="9" t="s">
        <v>682</v>
      </c>
      <c r="D9" s="9" t="s">
        <v>683</v>
      </c>
      <c r="E9" s="9" t="s">
        <v>683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8</v>
      </c>
      <c r="Q9">
        <f t="shared" si="0"/>
        <v>2.5</v>
      </c>
      <c r="R9" s="18">
        <f t="shared" si="1"/>
        <v>1.7708333333333333E-2</v>
      </c>
      <c r="S9" s="17">
        <f t="shared" si="2"/>
        <v>1.8858352137151157E-2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1580</v>
      </c>
      <c r="H10" s="9" t="s">
        <v>17</v>
      </c>
      <c r="I10" s="3" t="s">
        <v>1568</v>
      </c>
      <c r="J10" s="13" t="s">
        <v>1581</v>
      </c>
      <c r="K10" s="14" t="s">
        <v>1582</v>
      </c>
      <c r="L10" s="17">
        <f t="shared" si="3"/>
        <v>1.439814814814816E-2</v>
      </c>
      <c r="M10">
        <f t="shared" si="4"/>
        <v>5</v>
      </c>
      <c r="O10">
        <v>8</v>
      </c>
      <c r="P10">
        <f>COUNTIF(M:M,"8")</f>
        <v>6</v>
      </c>
      <c r="Q10">
        <f t="shared" si="0"/>
        <v>2.5</v>
      </c>
      <c r="R10" s="18">
        <f t="shared" si="1"/>
        <v>1.8676697530864206E-2</v>
      </c>
      <c r="S10" s="17">
        <f t="shared" si="2"/>
        <v>1.8858352137151157E-2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1583</v>
      </c>
      <c r="H11" s="9" t="s">
        <v>17</v>
      </c>
      <c r="I11" s="3" t="s">
        <v>1568</v>
      </c>
      <c r="J11" s="13" t="s">
        <v>1584</v>
      </c>
      <c r="K11" s="14" t="s">
        <v>1585</v>
      </c>
      <c r="L11" s="17">
        <f t="shared" si="3"/>
        <v>1.3981481481481484E-2</v>
      </c>
      <c r="M11">
        <f t="shared" si="4"/>
        <v>7</v>
      </c>
      <c r="O11">
        <v>9</v>
      </c>
      <c r="P11">
        <f>COUNTIF(M:M,"9")</f>
        <v>3</v>
      </c>
      <c r="Q11">
        <f t="shared" si="0"/>
        <v>2.5</v>
      </c>
      <c r="R11" s="18">
        <f t="shared" si="1"/>
        <v>2.2152777777777799E-2</v>
      </c>
      <c r="S11" s="17">
        <f t="shared" si="2"/>
        <v>1.8858352137151157E-2</v>
      </c>
    </row>
    <row r="12" spans="1:19" x14ac:dyDescent="0.25">
      <c r="A12" s="11"/>
      <c r="B12" s="12"/>
      <c r="C12" s="9" t="s">
        <v>29</v>
      </c>
      <c r="D12" s="9" t="s">
        <v>30</v>
      </c>
      <c r="E12" s="9" t="s">
        <v>30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5</v>
      </c>
      <c r="Q12">
        <f t="shared" si="0"/>
        <v>2.5</v>
      </c>
      <c r="R12" s="18">
        <f t="shared" si="1"/>
        <v>1.8409722222222223E-2</v>
      </c>
      <c r="S12" s="17">
        <f t="shared" si="2"/>
        <v>1.8858352137151157E-2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1586</v>
      </c>
      <c r="H13" s="9" t="s">
        <v>690</v>
      </c>
      <c r="I13" s="3" t="s">
        <v>1568</v>
      </c>
      <c r="J13" s="13" t="s">
        <v>1587</v>
      </c>
      <c r="K13" s="14" t="s">
        <v>1588</v>
      </c>
      <c r="L13" s="17">
        <f t="shared" si="3"/>
        <v>1.4340277777777799E-2</v>
      </c>
      <c r="M13">
        <f t="shared" si="4"/>
        <v>7</v>
      </c>
      <c r="O13">
        <v>11</v>
      </c>
      <c r="P13">
        <f>COUNTIF(M:M,"11")</f>
        <v>6</v>
      </c>
      <c r="Q13">
        <f t="shared" si="0"/>
        <v>2.5</v>
      </c>
      <c r="R13" s="18">
        <f t="shared" si="1"/>
        <v>1.8055555555555564E-2</v>
      </c>
      <c r="S13" s="17">
        <f t="shared" si="2"/>
        <v>1.8858352137151157E-2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1589</v>
      </c>
      <c r="H14" s="9" t="s">
        <v>17</v>
      </c>
      <c r="I14" s="3" t="s">
        <v>1568</v>
      </c>
      <c r="J14" s="13" t="s">
        <v>1590</v>
      </c>
      <c r="K14" s="14" t="s">
        <v>1591</v>
      </c>
      <c r="L14" s="17">
        <f t="shared" si="3"/>
        <v>1.7337962962962972E-2</v>
      </c>
      <c r="M14">
        <f t="shared" si="4"/>
        <v>11</v>
      </c>
      <c r="O14">
        <v>12</v>
      </c>
      <c r="P14">
        <f>COUNTIF(M:M,"12")</f>
        <v>4</v>
      </c>
      <c r="Q14">
        <f t="shared" si="0"/>
        <v>2.5</v>
      </c>
      <c r="R14" s="18">
        <f t="shared" si="1"/>
        <v>2.2673611111111103E-2</v>
      </c>
      <c r="S14" s="17">
        <f t="shared" si="2"/>
        <v>1.8858352137151157E-2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1592</v>
      </c>
      <c r="H15" s="9" t="s">
        <v>17</v>
      </c>
      <c r="I15" s="3" t="s">
        <v>1568</v>
      </c>
      <c r="J15" s="13" t="s">
        <v>1593</v>
      </c>
      <c r="K15" s="14" t="s">
        <v>1594</v>
      </c>
      <c r="L15" s="17">
        <f t="shared" si="3"/>
        <v>2.2743055555555669E-2</v>
      </c>
      <c r="M15">
        <f t="shared" si="4"/>
        <v>15</v>
      </c>
      <c r="O15">
        <v>13</v>
      </c>
      <c r="P15">
        <f>COUNTIF(M:M,"13")</f>
        <v>4</v>
      </c>
      <c r="Q15">
        <f t="shared" si="0"/>
        <v>2.5</v>
      </c>
      <c r="R15" s="18">
        <f t="shared" si="1"/>
        <v>1.7343750000000047E-2</v>
      </c>
      <c r="S15" s="17">
        <f t="shared" si="2"/>
        <v>1.8858352137151157E-2</v>
      </c>
    </row>
    <row r="16" spans="1:19" x14ac:dyDescent="0.25">
      <c r="A16" s="11"/>
      <c r="B16" s="12"/>
      <c r="C16" s="9" t="s">
        <v>644</v>
      </c>
      <c r="D16" s="9" t="s">
        <v>645</v>
      </c>
      <c r="E16" s="9" t="s">
        <v>645</v>
      </c>
      <c r="F16" s="9" t="s">
        <v>15</v>
      </c>
      <c r="G16" s="9" t="s">
        <v>1595</v>
      </c>
      <c r="H16" s="9" t="s">
        <v>690</v>
      </c>
      <c r="I16" s="3" t="s">
        <v>1568</v>
      </c>
      <c r="J16" s="13" t="s">
        <v>1596</v>
      </c>
      <c r="K16" s="14" t="s">
        <v>1597</v>
      </c>
      <c r="L16" s="17">
        <f t="shared" si="3"/>
        <v>2.5231481481481577E-2</v>
      </c>
      <c r="M16">
        <f t="shared" si="4"/>
        <v>16</v>
      </c>
      <c r="O16">
        <v>14</v>
      </c>
      <c r="P16">
        <f>COUNTIF(M:M,"14")</f>
        <v>2</v>
      </c>
      <c r="Q16">
        <f t="shared" si="0"/>
        <v>2.5</v>
      </c>
      <c r="R16" s="18">
        <f t="shared" si="1"/>
        <v>1.6805555555555518E-2</v>
      </c>
      <c r="S16" s="17">
        <f t="shared" si="2"/>
        <v>1.8858352137151157E-2</v>
      </c>
    </row>
    <row r="17" spans="1:19" x14ac:dyDescent="0.25">
      <c r="A17" s="3" t="s">
        <v>40</v>
      </c>
      <c r="B17" s="9" t="s">
        <v>41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2.5</v>
      </c>
      <c r="R17" s="18">
        <f t="shared" si="1"/>
        <v>2.1199845679012379E-2</v>
      </c>
      <c r="S17" s="17">
        <f t="shared" si="2"/>
        <v>1.8858352137151157E-2</v>
      </c>
    </row>
    <row r="18" spans="1:19" x14ac:dyDescent="0.25">
      <c r="A18" s="11"/>
      <c r="B18" s="12"/>
      <c r="C18" s="9" t="s">
        <v>47</v>
      </c>
      <c r="D18" s="9" t="s">
        <v>48</v>
      </c>
      <c r="E18" s="9" t="s">
        <v>48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1</v>
      </c>
      <c r="Q18">
        <f t="shared" si="0"/>
        <v>2.5</v>
      </c>
      <c r="R18" s="18">
        <f t="shared" si="1"/>
        <v>2.5231481481481577E-2</v>
      </c>
      <c r="S18" s="17">
        <f t="shared" si="2"/>
        <v>1.8858352137151157E-2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1598</v>
      </c>
      <c r="H19" s="9" t="s">
        <v>690</v>
      </c>
      <c r="I19" s="3" t="s">
        <v>1568</v>
      </c>
      <c r="J19" s="13" t="s">
        <v>1599</v>
      </c>
      <c r="K19" s="14" t="s">
        <v>1600</v>
      </c>
      <c r="L19" s="17">
        <f t="shared" si="3"/>
        <v>1.5729166666666683E-2</v>
      </c>
      <c r="M19">
        <f t="shared" si="4"/>
        <v>7</v>
      </c>
      <c r="O19">
        <v>17</v>
      </c>
      <c r="P19">
        <f>COUNTIF(M:M,"17")</f>
        <v>2</v>
      </c>
      <c r="Q19">
        <f t="shared" si="0"/>
        <v>2.5</v>
      </c>
      <c r="R19" s="18">
        <f t="shared" si="1"/>
        <v>1.9444444444444375E-2</v>
      </c>
      <c r="S19" s="17">
        <f t="shared" si="2"/>
        <v>1.8858352137151157E-2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1601</v>
      </c>
      <c r="H20" s="9" t="s">
        <v>690</v>
      </c>
      <c r="I20" s="3" t="s">
        <v>1568</v>
      </c>
      <c r="J20" s="13" t="s">
        <v>1602</v>
      </c>
      <c r="K20" s="14" t="s">
        <v>1603</v>
      </c>
      <c r="L20" s="17">
        <f t="shared" si="3"/>
        <v>1.5717592592592533E-2</v>
      </c>
      <c r="M20">
        <f t="shared" si="4"/>
        <v>10</v>
      </c>
      <c r="O20">
        <v>18</v>
      </c>
      <c r="P20">
        <f>COUNTIF(M:M,"18")</f>
        <v>0</v>
      </c>
      <c r="Q20">
        <f t="shared" si="0"/>
        <v>2.5</v>
      </c>
      <c r="R20" s="18">
        <v>0</v>
      </c>
      <c r="S20" s="17">
        <f t="shared" si="2"/>
        <v>1.8858352137151157E-2</v>
      </c>
    </row>
    <row r="21" spans="1:19" x14ac:dyDescent="0.25">
      <c r="A21" s="11"/>
      <c r="B21" s="12"/>
      <c r="C21" s="9" t="s">
        <v>73</v>
      </c>
      <c r="D21" s="9" t="s">
        <v>74</v>
      </c>
      <c r="E21" s="9" t="s">
        <v>74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2.5</v>
      </c>
      <c r="R21" s="18">
        <v>0</v>
      </c>
      <c r="S21" s="17">
        <f t="shared" si="2"/>
        <v>1.8858352137151157E-2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1604</v>
      </c>
      <c r="H22" s="9" t="s">
        <v>17</v>
      </c>
      <c r="I22" s="3" t="s">
        <v>1568</v>
      </c>
      <c r="J22" s="13" t="s">
        <v>1605</v>
      </c>
      <c r="K22" s="14" t="s">
        <v>1606</v>
      </c>
      <c r="L22" s="17">
        <f t="shared" si="3"/>
        <v>1.7106481481481528E-2</v>
      </c>
      <c r="M22">
        <f t="shared" si="4"/>
        <v>7</v>
      </c>
      <c r="O22">
        <v>20</v>
      </c>
      <c r="P22">
        <f>COUNTIF(M:M,"20")</f>
        <v>0</v>
      </c>
      <c r="Q22">
        <f t="shared" si="0"/>
        <v>2.5</v>
      </c>
      <c r="R22" s="18">
        <v>0</v>
      </c>
      <c r="S22" s="17">
        <f t="shared" si="2"/>
        <v>1.8858352137151157E-2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1607</v>
      </c>
      <c r="H23" s="9" t="s">
        <v>17</v>
      </c>
      <c r="I23" s="3" t="s">
        <v>1568</v>
      </c>
      <c r="J23" s="13" t="s">
        <v>1608</v>
      </c>
      <c r="K23" s="14" t="s">
        <v>1609</v>
      </c>
      <c r="L23" s="17">
        <f t="shared" si="3"/>
        <v>1.432870370370376E-2</v>
      </c>
      <c r="M23">
        <f t="shared" si="4"/>
        <v>13</v>
      </c>
      <c r="O23">
        <v>21</v>
      </c>
      <c r="P23">
        <f>COUNTIF(M:M,"21")</f>
        <v>2</v>
      </c>
      <c r="Q23">
        <f t="shared" si="0"/>
        <v>2.5</v>
      </c>
      <c r="R23" s="18">
        <f t="shared" si="1"/>
        <v>1.5596064814814736E-2</v>
      </c>
      <c r="S23" s="17">
        <f t="shared" si="2"/>
        <v>1.8858352137151157E-2</v>
      </c>
    </row>
    <row r="24" spans="1:19" x14ac:dyDescent="0.25">
      <c r="A24" s="11"/>
      <c r="B24" s="12"/>
      <c r="C24" s="9" t="s">
        <v>24</v>
      </c>
      <c r="D24" s="9" t="s">
        <v>25</v>
      </c>
      <c r="E24" s="9" t="s">
        <v>25</v>
      </c>
      <c r="F24" s="9" t="s">
        <v>15</v>
      </c>
      <c r="G24" s="9" t="s">
        <v>1610</v>
      </c>
      <c r="H24" s="9" t="s">
        <v>17</v>
      </c>
      <c r="I24" s="3" t="s">
        <v>1568</v>
      </c>
      <c r="J24" s="13" t="s">
        <v>1611</v>
      </c>
      <c r="K24" s="14" t="s">
        <v>1612</v>
      </c>
      <c r="L24" s="17">
        <f t="shared" si="3"/>
        <v>1.3599537037036979E-2</v>
      </c>
      <c r="M24">
        <f t="shared" si="4"/>
        <v>6</v>
      </c>
      <c r="O24">
        <v>22</v>
      </c>
      <c r="P24">
        <f>COUNTIF(M:M,"22")</f>
        <v>0</v>
      </c>
      <c r="Q24">
        <f t="shared" si="0"/>
        <v>2.5</v>
      </c>
      <c r="R24" s="18">
        <v>0</v>
      </c>
      <c r="S24" s="17">
        <f t="shared" si="2"/>
        <v>1.8858352137151157E-2</v>
      </c>
    </row>
    <row r="25" spans="1:19" x14ac:dyDescent="0.25">
      <c r="A25" s="11"/>
      <c r="B25" s="12"/>
      <c r="C25" s="9" t="s">
        <v>682</v>
      </c>
      <c r="D25" s="9" t="s">
        <v>683</v>
      </c>
      <c r="E25" s="9" t="s">
        <v>683</v>
      </c>
      <c r="F25" s="9" t="s">
        <v>15</v>
      </c>
      <c r="G25" s="9" t="s">
        <v>1613</v>
      </c>
      <c r="H25" s="9" t="s">
        <v>17</v>
      </c>
      <c r="I25" s="3" t="s">
        <v>1568</v>
      </c>
      <c r="J25" s="13" t="s">
        <v>1614</v>
      </c>
      <c r="K25" s="14" t="s">
        <v>1615</v>
      </c>
      <c r="L25" s="17">
        <f t="shared" si="3"/>
        <v>1.6261574074074109E-2</v>
      </c>
      <c r="M25">
        <f t="shared" si="4"/>
        <v>4</v>
      </c>
      <c r="O25">
        <v>23</v>
      </c>
      <c r="P25">
        <f>COUNTIF(M:M,"23")</f>
        <v>0</v>
      </c>
      <c r="Q25">
        <f t="shared" si="0"/>
        <v>2.5</v>
      </c>
      <c r="R25" s="18">
        <v>0</v>
      </c>
      <c r="S25" s="17">
        <f t="shared" si="2"/>
        <v>1.8858352137151157E-2</v>
      </c>
    </row>
    <row r="26" spans="1:19" x14ac:dyDescent="0.25">
      <c r="A26" s="11"/>
      <c r="B26" s="12"/>
      <c r="C26" s="9" t="s">
        <v>1258</v>
      </c>
      <c r="D26" s="9" t="s">
        <v>1259</v>
      </c>
      <c r="E26" s="9" t="s">
        <v>1259</v>
      </c>
      <c r="F26" s="9" t="s">
        <v>15</v>
      </c>
      <c r="G26" s="9" t="s">
        <v>1616</v>
      </c>
      <c r="H26" s="9" t="s">
        <v>17</v>
      </c>
      <c r="I26" s="3" t="s">
        <v>1568</v>
      </c>
      <c r="J26" s="13" t="s">
        <v>1617</v>
      </c>
      <c r="K26" s="14" t="s">
        <v>1618</v>
      </c>
      <c r="L26" s="17">
        <f t="shared" si="3"/>
        <v>1.5266203703703685E-2</v>
      </c>
      <c r="M26">
        <f t="shared" si="4"/>
        <v>8</v>
      </c>
    </row>
    <row r="27" spans="1:19" x14ac:dyDescent="0.25">
      <c r="A27" s="3" t="s">
        <v>83</v>
      </c>
      <c r="B27" s="9" t="s">
        <v>84</v>
      </c>
      <c r="C27" s="10" t="s">
        <v>12</v>
      </c>
      <c r="D27" s="5"/>
      <c r="E27" s="5"/>
      <c r="F27" s="5"/>
      <c r="G27" s="5"/>
      <c r="H27" s="5"/>
      <c r="I27" s="6"/>
      <c r="J27" s="7"/>
      <c r="K27" s="8"/>
      <c r="O27" t="s">
        <v>1839</v>
      </c>
      <c r="P27">
        <f>SUM(P2:P25)</f>
        <v>60</v>
      </c>
    </row>
    <row r="28" spans="1:19" x14ac:dyDescent="0.25">
      <c r="A28" s="11"/>
      <c r="B28" s="12"/>
      <c r="C28" s="9" t="s">
        <v>85</v>
      </c>
      <c r="D28" s="9" t="s">
        <v>86</v>
      </c>
      <c r="E28" s="10" t="s">
        <v>12</v>
      </c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9" t="s">
        <v>86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1619</v>
      </c>
      <c r="H30" s="9" t="s">
        <v>88</v>
      </c>
      <c r="I30" s="3" t="s">
        <v>1568</v>
      </c>
      <c r="J30" s="13" t="s">
        <v>1620</v>
      </c>
      <c r="K30" s="14" t="s">
        <v>1621</v>
      </c>
      <c r="L30" s="17">
        <f t="shared" si="3"/>
        <v>1.4953703703703747E-2</v>
      </c>
      <c r="M30">
        <f t="shared" si="4"/>
        <v>10</v>
      </c>
    </row>
    <row r="31" spans="1:19" x14ac:dyDescent="0.25">
      <c r="A31" s="11"/>
      <c r="B31" s="12"/>
      <c r="C31" s="12"/>
      <c r="D31" s="12"/>
      <c r="E31" s="12"/>
      <c r="F31" s="12"/>
      <c r="G31" s="9" t="s">
        <v>1622</v>
      </c>
      <c r="H31" s="9" t="s">
        <v>88</v>
      </c>
      <c r="I31" s="3" t="s">
        <v>1568</v>
      </c>
      <c r="J31" s="13" t="s">
        <v>1623</v>
      </c>
      <c r="K31" s="14" t="s">
        <v>1624</v>
      </c>
      <c r="L31" s="17">
        <f t="shared" si="3"/>
        <v>1.8020833333333264E-2</v>
      </c>
      <c r="M31">
        <f t="shared" si="4"/>
        <v>11</v>
      </c>
    </row>
    <row r="32" spans="1:19" x14ac:dyDescent="0.25">
      <c r="A32" s="11"/>
      <c r="B32" s="12"/>
      <c r="C32" s="12"/>
      <c r="D32" s="12"/>
      <c r="E32" s="12"/>
      <c r="F32" s="12"/>
      <c r="G32" s="9" t="s">
        <v>1625</v>
      </c>
      <c r="H32" s="9" t="s">
        <v>88</v>
      </c>
      <c r="I32" s="3" t="s">
        <v>1568</v>
      </c>
      <c r="J32" s="13" t="s">
        <v>1626</v>
      </c>
      <c r="K32" s="14" t="s">
        <v>1627</v>
      </c>
      <c r="L32" s="17">
        <f t="shared" si="3"/>
        <v>2.1168981481481497E-2</v>
      </c>
      <c r="M32">
        <f t="shared" si="4"/>
        <v>13</v>
      </c>
    </row>
    <row r="33" spans="1:13" x14ac:dyDescent="0.25">
      <c r="A33" s="11"/>
      <c r="B33" s="12"/>
      <c r="C33" s="12"/>
      <c r="D33" s="12"/>
      <c r="E33" s="12"/>
      <c r="F33" s="12"/>
      <c r="G33" s="9" t="s">
        <v>1628</v>
      </c>
      <c r="H33" s="9" t="s">
        <v>88</v>
      </c>
      <c r="I33" s="3" t="s">
        <v>1568</v>
      </c>
      <c r="J33" s="13" t="s">
        <v>1629</v>
      </c>
      <c r="K33" s="14" t="s">
        <v>1630</v>
      </c>
      <c r="L33" s="17">
        <f t="shared" si="3"/>
        <v>1.8263888888888857E-2</v>
      </c>
      <c r="M33">
        <f t="shared" si="4"/>
        <v>14</v>
      </c>
    </row>
    <row r="34" spans="1:13" x14ac:dyDescent="0.25">
      <c r="A34" s="11"/>
      <c r="B34" s="12"/>
      <c r="C34" s="12"/>
      <c r="D34" s="12"/>
      <c r="E34" s="9" t="s">
        <v>398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1631</v>
      </c>
      <c r="H35" s="9" t="s">
        <v>124</v>
      </c>
      <c r="I35" s="3" t="s">
        <v>1568</v>
      </c>
      <c r="J35" s="13" t="s">
        <v>1632</v>
      </c>
      <c r="K35" s="14" t="s">
        <v>1633</v>
      </c>
      <c r="L35" s="17">
        <f t="shared" si="3"/>
        <v>1.5069444444444451E-2</v>
      </c>
    </row>
    <row r="36" spans="1:13" x14ac:dyDescent="0.25">
      <c r="A36" s="11"/>
      <c r="B36" s="12"/>
      <c r="C36" s="12"/>
      <c r="D36" s="12"/>
      <c r="E36" s="12"/>
      <c r="F36" s="12"/>
      <c r="G36" s="9" t="s">
        <v>1634</v>
      </c>
      <c r="H36" s="9" t="s">
        <v>124</v>
      </c>
      <c r="I36" s="3" t="s">
        <v>1568</v>
      </c>
      <c r="J36" s="13" t="s">
        <v>1635</v>
      </c>
      <c r="K36" s="14" t="s">
        <v>1636</v>
      </c>
      <c r="L36" s="17">
        <f t="shared" si="3"/>
        <v>1.5520833333333317E-2</v>
      </c>
      <c r="M36">
        <f t="shared" si="4"/>
        <v>1</v>
      </c>
    </row>
    <row r="37" spans="1:13" x14ac:dyDescent="0.25">
      <c r="A37" s="11"/>
      <c r="B37" s="12"/>
      <c r="C37" s="12"/>
      <c r="D37" s="12"/>
      <c r="E37" s="12"/>
      <c r="F37" s="12"/>
      <c r="G37" s="9" t="s">
        <v>1637</v>
      </c>
      <c r="H37" s="9" t="s">
        <v>124</v>
      </c>
      <c r="I37" s="3" t="s">
        <v>1568</v>
      </c>
      <c r="J37" s="13" t="s">
        <v>1638</v>
      </c>
      <c r="K37" s="14" t="s">
        <v>1639</v>
      </c>
      <c r="L37" s="17">
        <f t="shared" si="3"/>
        <v>1.8993055555555555E-2</v>
      </c>
      <c r="M37">
        <f t="shared" si="4"/>
        <v>3</v>
      </c>
    </row>
    <row r="38" spans="1:13" x14ac:dyDescent="0.25">
      <c r="A38" s="11"/>
      <c r="B38" s="12"/>
      <c r="C38" s="12"/>
      <c r="D38" s="12"/>
      <c r="E38" s="12"/>
      <c r="F38" s="12"/>
      <c r="G38" s="9" t="s">
        <v>1640</v>
      </c>
      <c r="H38" s="9" t="s">
        <v>124</v>
      </c>
      <c r="I38" s="3" t="s">
        <v>1568</v>
      </c>
      <c r="J38" s="13" t="s">
        <v>1641</v>
      </c>
      <c r="K38" s="14" t="s">
        <v>1642</v>
      </c>
      <c r="L38" s="17">
        <f t="shared" si="3"/>
        <v>1.5289351851851846E-2</v>
      </c>
      <c r="M38">
        <f t="shared" si="4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1643</v>
      </c>
      <c r="H39" s="9" t="s">
        <v>124</v>
      </c>
      <c r="I39" s="3" t="s">
        <v>1568</v>
      </c>
      <c r="J39" s="13" t="s">
        <v>1644</v>
      </c>
      <c r="K39" s="14" t="s">
        <v>1645</v>
      </c>
      <c r="L39" s="17">
        <f t="shared" si="3"/>
        <v>1.7384259259259238E-2</v>
      </c>
      <c r="M39">
        <f t="shared" si="4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1646</v>
      </c>
      <c r="H40" s="9" t="s">
        <v>124</v>
      </c>
      <c r="I40" s="3" t="s">
        <v>1568</v>
      </c>
      <c r="J40" s="13" t="s">
        <v>1647</v>
      </c>
      <c r="K40" s="14" t="s">
        <v>1648</v>
      </c>
      <c r="L40" s="17">
        <f t="shared" si="3"/>
        <v>1.7893518518518614E-2</v>
      </c>
      <c r="M40">
        <f t="shared" si="4"/>
        <v>11</v>
      </c>
    </row>
    <row r="41" spans="1:13" x14ac:dyDescent="0.25">
      <c r="A41" s="11"/>
      <c r="B41" s="12"/>
      <c r="C41" s="9" t="s">
        <v>236</v>
      </c>
      <c r="D41" s="9" t="s">
        <v>237</v>
      </c>
      <c r="E41" s="9" t="s">
        <v>841</v>
      </c>
      <c r="F41" s="9" t="s">
        <v>15</v>
      </c>
      <c r="G41" s="9" t="s">
        <v>1649</v>
      </c>
      <c r="H41" s="9" t="s">
        <v>124</v>
      </c>
      <c r="I41" s="3" t="s">
        <v>1568</v>
      </c>
      <c r="J41" s="13" t="s">
        <v>1650</v>
      </c>
      <c r="K41" s="14" t="s">
        <v>1651</v>
      </c>
      <c r="L41" s="17">
        <f t="shared" si="3"/>
        <v>1.7118055555555511E-2</v>
      </c>
      <c r="M41">
        <f t="shared" si="4"/>
        <v>10</v>
      </c>
    </row>
    <row r="42" spans="1:13" x14ac:dyDescent="0.25">
      <c r="A42" s="11"/>
      <c r="B42" s="12"/>
      <c r="C42" s="9" t="s">
        <v>411</v>
      </c>
      <c r="D42" s="9" t="s">
        <v>412</v>
      </c>
      <c r="E42" s="9" t="s">
        <v>412</v>
      </c>
      <c r="F42" s="9" t="s">
        <v>15</v>
      </c>
      <c r="G42" s="9" t="s">
        <v>1652</v>
      </c>
      <c r="H42" s="9" t="s">
        <v>88</v>
      </c>
      <c r="I42" s="3" t="s">
        <v>1568</v>
      </c>
      <c r="J42" s="13" t="s">
        <v>1653</v>
      </c>
      <c r="K42" s="14" t="s">
        <v>1654</v>
      </c>
      <c r="L42" s="17">
        <f t="shared" si="3"/>
        <v>1.9224537037037054E-2</v>
      </c>
      <c r="M42">
        <f t="shared" si="4"/>
        <v>4</v>
      </c>
    </row>
    <row r="43" spans="1:13" x14ac:dyDescent="0.25">
      <c r="A43" s="11"/>
      <c r="B43" s="12"/>
      <c r="C43" s="9" t="s">
        <v>120</v>
      </c>
      <c r="D43" s="9" t="s">
        <v>121</v>
      </c>
      <c r="E43" s="9" t="s">
        <v>122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1655</v>
      </c>
      <c r="H44" s="9" t="s">
        <v>124</v>
      </c>
      <c r="I44" s="3" t="s">
        <v>1568</v>
      </c>
      <c r="J44" s="13" t="s">
        <v>1656</v>
      </c>
      <c r="K44" s="14" t="s">
        <v>1657</v>
      </c>
      <c r="L44" s="17">
        <f t="shared" si="3"/>
        <v>2.1898148148148167E-2</v>
      </c>
      <c r="M44">
        <f t="shared" si="4"/>
        <v>8</v>
      </c>
    </row>
    <row r="45" spans="1:13" x14ac:dyDescent="0.25">
      <c r="A45" s="11"/>
      <c r="B45" s="12"/>
      <c r="C45" s="12"/>
      <c r="D45" s="12"/>
      <c r="E45" s="12"/>
      <c r="F45" s="12"/>
      <c r="G45" s="9" t="s">
        <v>1658</v>
      </c>
      <c r="H45" s="9" t="s">
        <v>124</v>
      </c>
      <c r="I45" s="3" t="s">
        <v>1568</v>
      </c>
      <c r="J45" s="13" t="s">
        <v>1659</v>
      </c>
      <c r="K45" s="14" t="s">
        <v>1660</v>
      </c>
      <c r="L45" s="17">
        <f t="shared" si="3"/>
        <v>1.7465277777777843E-2</v>
      </c>
      <c r="M45">
        <f t="shared" si="4"/>
        <v>13</v>
      </c>
    </row>
    <row r="46" spans="1:13" x14ac:dyDescent="0.25">
      <c r="A46" s="11"/>
      <c r="B46" s="12"/>
      <c r="C46" s="9" t="s">
        <v>57</v>
      </c>
      <c r="D46" s="9" t="s">
        <v>58</v>
      </c>
      <c r="E46" s="10" t="s">
        <v>12</v>
      </c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9" t="s">
        <v>58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1661</v>
      </c>
      <c r="H48" s="9" t="s">
        <v>88</v>
      </c>
      <c r="I48" s="3" t="s">
        <v>1568</v>
      </c>
      <c r="J48" s="13" t="s">
        <v>1662</v>
      </c>
      <c r="K48" s="14" t="s">
        <v>1663</v>
      </c>
      <c r="L48" s="17">
        <f t="shared" si="3"/>
        <v>1.2627314814814827E-2</v>
      </c>
      <c r="M48">
        <f t="shared" si="4"/>
        <v>4</v>
      </c>
    </row>
    <row r="49" spans="1:13" x14ac:dyDescent="0.25">
      <c r="A49" s="11"/>
      <c r="B49" s="12"/>
      <c r="C49" s="12"/>
      <c r="D49" s="12"/>
      <c r="E49" s="12"/>
      <c r="F49" s="12"/>
      <c r="G49" s="9" t="s">
        <v>1664</v>
      </c>
      <c r="H49" s="9" t="s">
        <v>88</v>
      </c>
      <c r="I49" s="3" t="s">
        <v>1568</v>
      </c>
      <c r="J49" s="13" t="s">
        <v>1665</v>
      </c>
      <c r="K49" s="14" t="s">
        <v>1666</v>
      </c>
      <c r="L49" s="17">
        <f t="shared" si="3"/>
        <v>1.9328703703703765E-2</v>
      </c>
      <c r="M49">
        <f t="shared" si="4"/>
        <v>12</v>
      </c>
    </row>
    <row r="50" spans="1:13" x14ac:dyDescent="0.25">
      <c r="A50" s="11"/>
      <c r="B50" s="12"/>
      <c r="C50" s="12"/>
      <c r="D50" s="12"/>
      <c r="E50" s="9" t="s">
        <v>63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1667</v>
      </c>
      <c r="H51" s="9" t="s">
        <v>88</v>
      </c>
      <c r="I51" s="3" t="s">
        <v>1568</v>
      </c>
      <c r="J51" s="13" t="s">
        <v>1668</v>
      </c>
      <c r="K51" s="14" t="s">
        <v>1669</v>
      </c>
      <c r="L51" s="17">
        <f t="shared" si="3"/>
        <v>2.1597222222222268E-2</v>
      </c>
      <c r="M51">
        <f t="shared" si="4"/>
        <v>15</v>
      </c>
    </row>
    <row r="52" spans="1:13" x14ac:dyDescent="0.25">
      <c r="A52" s="11"/>
      <c r="B52" s="12"/>
      <c r="C52" s="12"/>
      <c r="D52" s="12"/>
      <c r="E52" s="12"/>
      <c r="F52" s="12"/>
      <c r="G52" s="9" t="s">
        <v>1670</v>
      </c>
      <c r="H52" s="9" t="s">
        <v>88</v>
      </c>
      <c r="I52" s="3" t="s">
        <v>1568</v>
      </c>
      <c r="J52" s="13" t="s">
        <v>1671</v>
      </c>
      <c r="K52" s="14" t="s">
        <v>1672</v>
      </c>
      <c r="L52" s="17">
        <f t="shared" si="3"/>
        <v>1.9895833333333335E-2</v>
      </c>
      <c r="M52">
        <f t="shared" si="4"/>
        <v>17</v>
      </c>
    </row>
    <row r="53" spans="1:13" x14ac:dyDescent="0.25">
      <c r="A53" s="11"/>
      <c r="B53" s="12"/>
      <c r="C53" s="12"/>
      <c r="D53" s="12"/>
      <c r="E53" s="12"/>
      <c r="F53" s="12"/>
      <c r="G53" s="9" t="s">
        <v>1673</v>
      </c>
      <c r="H53" s="9" t="s">
        <v>88</v>
      </c>
      <c r="I53" s="3" t="s">
        <v>1568</v>
      </c>
      <c r="J53" s="13" t="s">
        <v>1674</v>
      </c>
      <c r="K53" s="14" t="s">
        <v>1675</v>
      </c>
      <c r="L53" s="17">
        <f t="shared" si="3"/>
        <v>1.2627314814814716E-2</v>
      </c>
      <c r="M53">
        <f t="shared" si="4"/>
        <v>21</v>
      </c>
    </row>
    <row r="54" spans="1:13" x14ac:dyDescent="0.25">
      <c r="A54" s="11"/>
      <c r="B54" s="12"/>
      <c r="C54" s="9" t="s">
        <v>609</v>
      </c>
      <c r="D54" s="9" t="s">
        <v>610</v>
      </c>
      <c r="E54" s="9" t="s">
        <v>610</v>
      </c>
      <c r="F54" s="9" t="s">
        <v>15</v>
      </c>
      <c r="G54" s="9" t="s">
        <v>1676</v>
      </c>
      <c r="H54" s="9" t="s">
        <v>88</v>
      </c>
      <c r="I54" s="3" t="s">
        <v>1568</v>
      </c>
      <c r="J54" s="13" t="s">
        <v>1677</v>
      </c>
      <c r="K54" s="14" t="s">
        <v>1678</v>
      </c>
      <c r="L54" s="17">
        <f t="shared" si="3"/>
        <v>2.6215277777777768E-2</v>
      </c>
      <c r="M54">
        <f t="shared" si="4"/>
        <v>9</v>
      </c>
    </row>
    <row r="55" spans="1:13" x14ac:dyDescent="0.25">
      <c r="A55" s="11"/>
      <c r="B55" s="12"/>
      <c r="C55" s="9" t="s">
        <v>29</v>
      </c>
      <c r="D55" s="9" t="s">
        <v>30</v>
      </c>
      <c r="E55" s="9" t="s">
        <v>150</v>
      </c>
      <c r="F55" s="9" t="s">
        <v>15</v>
      </c>
      <c r="G55" s="9" t="s">
        <v>1679</v>
      </c>
      <c r="H55" s="9" t="s">
        <v>88</v>
      </c>
      <c r="I55" s="3" t="s">
        <v>1568</v>
      </c>
      <c r="J55" s="13" t="s">
        <v>1680</v>
      </c>
      <c r="K55" s="14" t="s">
        <v>1681</v>
      </c>
      <c r="L55" s="17">
        <f t="shared" si="3"/>
        <v>2.9444444444444384E-2</v>
      </c>
      <c r="M55">
        <f t="shared" si="4"/>
        <v>12</v>
      </c>
    </row>
    <row r="56" spans="1:13" x14ac:dyDescent="0.25">
      <c r="A56" s="3" t="s">
        <v>166</v>
      </c>
      <c r="B56" s="9" t="s">
        <v>167</v>
      </c>
      <c r="C56" s="10" t="s">
        <v>12</v>
      </c>
      <c r="D56" s="5"/>
      <c r="E56" s="5"/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9" t="s">
        <v>236</v>
      </c>
      <c r="D57" s="9" t="s">
        <v>237</v>
      </c>
      <c r="E57" s="10" t="s">
        <v>12</v>
      </c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9" t="s">
        <v>238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1682</v>
      </c>
      <c r="H59" s="9" t="s">
        <v>88</v>
      </c>
      <c r="I59" s="3" t="s">
        <v>1568</v>
      </c>
      <c r="J59" s="13" t="s">
        <v>1683</v>
      </c>
      <c r="K59" s="14" t="s">
        <v>1684</v>
      </c>
      <c r="L59" s="17">
        <f t="shared" si="3"/>
        <v>1.4386574074074066E-2</v>
      </c>
      <c r="M59">
        <f t="shared" si="4"/>
        <v>8</v>
      </c>
    </row>
    <row r="60" spans="1:13" x14ac:dyDescent="0.25">
      <c r="A60" s="11"/>
      <c r="B60" s="12"/>
      <c r="C60" s="12"/>
      <c r="D60" s="12"/>
      <c r="E60" s="12"/>
      <c r="F60" s="12"/>
      <c r="G60" s="9" t="s">
        <v>1685</v>
      </c>
      <c r="H60" s="9" t="s">
        <v>88</v>
      </c>
      <c r="I60" s="3" t="s">
        <v>1568</v>
      </c>
      <c r="J60" s="13" t="s">
        <v>1686</v>
      </c>
      <c r="K60" s="14" t="s">
        <v>1687</v>
      </c>
      <c r="L60" s="17">
        <f t="shared" si="3"/>
        <v>1.8831018518518539E-2</v>
      </c>
      <c r="M60">
        <f t="shared" si="4"/>
        <v>8</v>
      </c>
    </row>
    <row r="61" spans="1:13" x14ac:dyDescent="0.25">
      <c r="A61" s="11"/>
      <c r="B61" s="12"/>
      <c r="C61" s="12"/>
      <c r="D61" s="12"/>
      <c r="E61" s="12"/>
      <c r="F61" s="12"/>
      <c r="G61" s="9" t="s">
        <v>1688</v>
      </c>
      <c r="H61" s="9" t="s">
        <v>88</v>
      </c>
      <c r="I61" s="3" t="s">
        <v>1568</v>
      </c>
      <c r="J61" s="13" t="s">
        <v>1689</v>
      </c>
      <c r="K61" s="14" t="s">
        <v>1690</v>
      </c>
      <c r="L61" s="17">
        <f t="shared" si="3"/>
        <v>2.1585648148148173E-2</v>
      </c>
      <c r="M61">
        <f t="shared" si="4"/>
        <v>9</v>
      </c>
    </row>
    <row r="62" spans="1:13" x14ac:dyDescent="0.25">
      <c r="A62" s="11"/>
      <c r="B62" s="12"/>
      <c r="C62" s="12"/>
      <c r="D62" s="12"/>
      <c r="E62" s="12"/>
      <c r="F62" s="12"/>
      <c r="G62" s="9" t="s">
        <v>1691</v>
      </c>
      <c r="H62" s="9" t="s">
        <v>88</v>
      </c>
      <c r="I62" s="3" t="s">
        <v>1568</v>
      </c>
      <c r="J62" s="13" t="s">
        <v>1692</v>
      </c>
      <c r="K62" s="14" t="s">
        <v>1693</v>
      </c>
      <c r="L62" s="17">
        <f t="shared" si="3"/>
        <v>3.0092592592592671E-2</v>
      </c>
      <c r="M62">
        <f t="shared" si="4"/>
        <v>10</v>
      </c>
    </row>
    <row r="63" spans="1:13" x14ac:dyDescent="0.25">
      <c r="A63" s="11"/>
      <c r="B63" s="12"/>
      <c r="C63" s="12"/>
      <c r="D63" s="12"/>
      <c r="E63" s="9" t="s">
        <v>260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1694</v>
      </c>
      <c r="H64" s="9" t="s">
        <v>88</v>
      </c>
      <c r="I64" s="3" t="s">
        <v>1568</v>
      </c>
      <c r="J64" s="13" t="s">
        <v>1695</v>
      </c>
      <c r="K64" s="14" t="s">
        <v>1696</v>
      </c>
      <c r="L64" s="17">
        <f t="shared" si="3"/>
        <v>2.2060185185185183E-2</v>
      </c>
      <c r="M64">
        <f t="shared" si="4"/>
        <v>5</v>
      </c>
    </row>
    <row r="65" spans="1:13" x14ac:dyDescent="0.25">
      <c r="A65" s="11"/>
      <c r="B65" s="12"/>
      <c r="C65" s="12"/>
      <c r="D65" s="12"/>
      <c r="E65" s="12"/>
      <c r="F65" s="12"/>
      <c r="G65" s="9" t="s">
        <v>1697</v>
      </c>
      <c r="H65" s="9" t="s">
        <v>88</v>
      </c>
      <c r="I65" s="3" t="s">
        <v>1568</v>
      </c>
      <c r="J65" s="13" t="s">
        <v>1698</v>
      </c>
      <c r="K65" s="14" t="s">
        <v>1699</v>
      </c>
      <c r="L65" s="17">
        <f t="shared" si="3"/>
        <v>2.6041666666666657E-2</v>
      </c>
      <c r="M65">
        <f t="shared" si="4"/>
        <v>5</v>
      </c>
    </row>
    <row r="66" spans="1:13" x14ac:dyDescent="0.25">
      <c r="A66" s="11"/>
      <c r="B66" s="12"/>
      <c r="C66" s="12"/>
      <c r="D66" s="12"/>
      <c r="E66" s="12"/>
      <c r="F66" s="12"/>
      <c r="G66" s="9" t="s">
        <v>1700</v>
      </c>
      <c r="H66" s="9" t="s">
        <v>88</v>
      </c>
      <c r="I66" s="3" t="s">
        <v>1568</v>
      </c>
      <c r="J66" s="13" t="s">
        <v>1701</v>
      </c>
      <c r="K66" s="14" t="s">
        <v>1702</v>
      </c>
      <c r="L66" s="17">
        <f t="shared" si="3"/>
        <v>2.2314814814814843E-2</v>
      </c>
      <c r="M66">
        <f t="shared" si="4"/>
        <v>8</v>
      </c>
    </row>
    <row r="67" spans="1:13" x14ac:dyDescent="0.25">
      <c r="A67" s="11"/>
      <c r="B67" s="12"/>
      <c r="C67" s="12"/>
      <c r="D67" s="12"/>
      <c r="E67" s="12"/>
      <c r="F67" s="12"/>
      <c r="G67" s="9" t="s">
        <v>1703</v>
      </c>
      <c r="H67" s="9" t="s">
        <v>88</v>
      </c>
      <c r="I67" s="3" t="s">
        <v>1568</v>
      </c>
      <c r="J67" s="13" t="s">
        <v>1704</v>
      </c>
      <c r="K67" s="14" t="s">
        <v>1705</v>
      </c>
      <c r="L67" s="17">
        <f t="shared" ref="L67:L130" si="5">K67-J67</f>
        <v>1.8657407407407456E-2</v>
      </c>
      <c r="M67">
        <f t="shared" ref="M67:M130" si="6">HOUR(J67)</f>
        <v>9</v>
      </c>
    </row>
    <row r="68" spans="1:13" x14ac:dyDescent="0.25">
      <c r="A68" s="11"/>
      <c r="B68" s="12"/>
      <c r="C68" s="9" t="s">
        <v>120</v>
      </c>
      <c r="D68" s="9" t="s">
        <v>121</v>
      </c>
      <c r="E68" s="9" t="s">
        <v>121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1706</v>
      </c>
      <c r="H69" s="9" t="s">
        <v>88</v>
      </c>
      <c r="I69" s="3" t="s">
        <v>1568</v>
      </c>
      <c r="J69" s="13" t="s">
        <v>1707</v>
      </c>
      <c r="K69" s="14" t="s">
        <v>1708</v>
      </c>
      <c r="L69" s="17">
        <f t="shared" si="5"/>
        <v>1.4166666666666661E-2</v>
      </c>
      <c r="M69">
        <f t="shared" si="6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1709</v>
      </c>
      <c r="H70" s="9" t="s">
        <v>88</v>
      </c>
      <c r="I70" s="3" t="s">
        <v>1568</v>
      </c>
      <c r="J70" s="13" t="s">
        <v>1710</v>
      </c>
      <c r="K70" s="14" t="s">
        <v>1711</v>
      </c>
      <c r="L70" s="17">
        <f t="shared" si="5"/>
        <v>1.5347222222222179E-2</v>
      </c>
      <c r="M70">
        <f t="shared" si="6"/>
        <v>14</v>
      </c>
    </row>
    <row r="71" spans="1:13" x14ac:dyDescent="0.25">
      <c r="A71" s="11"/>
      <c r="B71" s="12"/>
      <c r="C71" s="9" t="s">
        <v>145</v>
      </c>
      <c r="D71" s="9" t="s">
        <v>146</v>
      </c>
      <c r="E71" s="9" t="s">
        <v>146</v>
      </c>
      <c r="F71" s="9" t="s">
        <v>15</v>
      </c>
      <c r="G71" s="9" t="s">
        <v>1712</v>
      </c>
      <c r="H71" s="9" t="s">
        <v>88</v>
      </c>
      <c r="I71" s="3" t="s">
        <v>1568</v>
      </c>
      <c r="J71" s="13" t="s">
        <v>1713</v>
      </c>
      <c r="K71" s="14" t="s">
        <v>1714</v>
      </c>
      <c r="L71" s="17">
        <f t="shared" si="5"/>
        <v>1.8993055555555416E-2</v>
      </c>
      <c r="M71">
        <f t="shared" si="6"/>
        <v>17</v>
      </c>
    </row>
    <row r="72" spans="1:13" x14ac:dyDescent="0.25">
      <c r="A72" s="11"/>
      <c r="B72" s="12"/>
      <c r="C72" s="9" t="s">
        <v>29</v>
      </c>
      <c r="D72" s="9" t="s">
        <v>30</v>
      </c>
      <c r="E72" s="9" t="s">
        <v>30</v>
      </c>
      <c r="F72" s="9" t="s">
        <v>15</v>
      </c>
      <c r="G72" s="9" t="s">
        <v>1715</v>
      </c>
      <c r="H72" s="9" t="s">
        <v>152</v>
      </c>
      <c r="I72" s="3" t="s">
        <v>1568</v>
      </c>
      <c r="J72" s="13" t="s">
        <v>1716</v>
      </c>
      <c r="K72" s="14" t="s">
        <v>1717</v>
      </c>
      <c r="L72" s="17">
        <f t="shared" si="5"/>
        <v>1.8460648148148073E-2</v>
      </c>
      <c r="M72">
        <f t="shared" si="6"/>
        <v>7</v>
      </c>
    </row>
    <row r="73" spans="1:13" x14ac:dyDescent="0.25">
      <c r="A73" s="11"/>
      <c r="B73" s="12"/>
      <c r="C73" s="9" t="s">
        <v>160</v>
      </c>
      <c r="D73" s="9" t="s">
        <v>161</v>
      </c>
      <c r="E73" s="9" t="s">
        <v>161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1718</v>
      </c>
      <c r="H74" s="9" t="s">
        <v>88</v>
      </c>
      <c r="I74" s="3" t="s">
        <v>1568</v>
      </c>
      <c r="J74" s="13" t="s">
        <v>1719</v>
      </c>
      <c r="K74" s="14" t="s">
        <v>1833</v>
      </c>
      <c r="L74" s="17">
        <f t="shared" si="5"/>
        <v>1.0151388888888888</v>
      </c>
    </row>
    <row r="75" spans="1:13" x14ac:dyDescent="0.25">
      <c r="A75" s="11"/>
      <c r="B75" s="12"/>
      <c r="C75" s="12"/>
      <c r="D75" s="12"/>
      <c r="E75" s="12"/>
      <c r="F75" s="12"/>
      <c r="G75" s="9" t="s">
        <v>1720</v>
      </c>
      <c r="H75" s="9" t="s">
        <v>88</v>
      </c>
      <c r="I75" s="3" t="s">
        <v>1568</v>
      </c>
      <c r="J75" s="13" t="s">
        <v>1721</v>
      </c>
      <c r="K75" s="14" t="s">
        <v>1722</v>
      </c>
      <c r="L75" s="17">
        <f t="shared" si="5"/>
        <v>1.2638888888888866E-2</v>
      </c>
      <c r="M75">
        <f t="shared" si="6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1723</v>
      </c>
      <c r="H76" s="9" t="s">
        <v>88</v>
      </c>
      <c r="I76" s="3" t="s">
        <v>1568</v>
      </c>
      <c r="J76" s="13" t="s">
        <v>1724</v>
      </c>
      <c r="K76" s="14" t="s">
        <v>1725</v>
      </c>
      <c r="L76" s="17">
        <f t="shared" si="5"/>
        <v>1.9351851851851842E-2</v>
      </c>
      <c r="M76">
        <f t="shared" si="6"/>
        <v>4</v>
      </c>
    </row>
    <row r="77" spans="1:13" x14ac:dyDescent="0.25">
      <c r="A77" s="3" t="s">
        <v>323</v>
      </c>
      <c r="B77" s="9" t="s">
        <v>324</v>
      </c>
      <c r="C77" s="10" t="s">
        <v>12</v>
      </c>
      <c r="D77" s="5"/>
      <c r="E77" s="5"/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9" t="s">
        <v>717</v>
      </c>
      <c r="D78" s="9" t="s">
        <v>718</v>
      </c>
      <c r="E78" s="9" t="s">
        <v>719</v>
      </c>
      <c r="F78" s="9" t="s">
        <v>15</v>
      </c>
      <c r="G78" s="9" t="s">
        <v>1726</v>
      </c>
      <c r="H78" s="9" t="s">
        <v>88</v>
      </c>
      <c r="I78" s="3" t="s">
        <v>1568</v>
      </c>
      <c r="J78" s="13" t="s">
        <v>1727</v>
      </c>
      <c r="K78" s="14" t="s">
        <v>1728</v>
      </c>
      <c r="L78" s="17">
        <f t="shared" si="5"/>
        <v>1.8564814814814756E-2</v>
      </c>
      <c r="M78">
        <f t="shared" si="6"/>
        <v>21</v>
      </c>
    </row>
    <row r="79" spans="1:13" x14ac:dyDescent="0.25">
      <c r="A79" s="11"/>
      <c r="B79" s="12"/>
      <c r="C79" s="9" t="s">
        <v>325</v>
      </c>
      <c r="D79" s="9" t="s">
        <v>326</v>
      </c>
      <c r="E79" s="9" t="s">
        <v>326</v>
      </c>
      <c r="F79" s="9" t="s">
        <v>15</v>
      </c>
      <c r="G79" s="9" t="s">
        <v>1729</v>
      </c>
      <c r="H79" s="9" t="s">
        <v>88</v>
      </c>
      <c r="I79" s="3" t="s">
        <v>1568</v>
      </c>
      <c r="J79" s="13" t="s">
        <v>1730</v>
      </c>
      <c r="K79" s="14" t="s">
        <v>1731</v>
      </c>
      <c r="L79" s="17">
        <f t="shared" si="5"/>
        <v>1.3310185185185175E-2</v>
      </c>
      <c r="M79">
        <f t="shared" si="6"/>
        <v>4</v>
      </c>
    </row>
    <row r="80" spans="1:13" x14ac:dyDescent="0.25">
      <c r="A80" s="11"/>
      <c r="B80" s="12"/>
      <c r="C80" s="9" t="s">
        <v>1174</v>
      </c>
      <c r="D80" s="9" t="s">
        <v>1175</v>
      </c>
      <c r="E80" s="9" t="s">
        <v>1176</v>
      </c>
      <c r="F80" s="9" t="s">
        <v>15</v>
      </c>
      <c r="G80" s="9" t="s">
        <v>1732</v>
      </c>
      <c r="H80" s="9" t="s">
        <v>88</v>
      </c>
      <c r="I80" s="3" t="s">
        <v>1568</v>
      </c>
      <c r="J80" s="13" t="s">
        <v>1733</v>
      </c>
      <c r="K80" s="14" t="s">
        <v>1734</v>
      </c>
      <c r="L80" s="17">
        <f t="shared" si="5"/>
        <v>2.34375E-2</v>
      </c>
      <c r="M80">
        <f t="shared" si="6"/>
        <v>7</v>
      </c>
    </row>
    <row r="81" spans="1:13" x14ac:dyDescent="0.25">
      <c r="A81" s="11"/>
      <c r="B81" s="12"/>
      <c r="C81" s="9" t="s">
        <v>750</v>
      </c>
      <c r="D81" s="9" t="s">
        <v>751</v>
      </c>
      <c r="E81" s="9" t="s">
        <v>752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1735</v>
      </c>
      <c r="H82" s="9" t="s">
        <v>88</v>
      </c>
      <c r="I82" s="3" t="s">
        <v>1568</v>
      </c>
      <c r="J82" s="13" t="s">
        <v>1736</v>
      </c>
      <c r="K82" s="14" t="s">
        <v>1737</v>
      </c>
      <c r="L82" s="17">
        <f t="shared" si="5"/>
        <v>1.923611111111112E-2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1738</v>
      </c>
      <c r="H83" s="9" t="s">
        <v>88</v>
      </c>
      <c r="I83" s="3" t="s">
        <v>1568</v>
      </c>
      <c r="J83" s="13" t="s">
        <v>1739</v>
      </c>
      <c r="K83" s="14" t="s">
        <v>1170</v>
      </c>
      <c r="L83" s="17">
        <f t="shared" si="5"/>
        <v>1.736111111111116E-2</v>
      </c>
      <c r="M83">
        <f t="shared" si="6"/>
        <v>11</v>
      </c>
    </row>
    <row r="84" spans="1:13" x14ac:dyDescent="0.25">
      <c r="A84" s="3" t="s">
        <v>345</v>
      </c>
      <c r="B84" s="9" t="s">
        <v>346</v>
      </c>
      <c r="C84" s="10" t="s">
        <v>12</v>
      </c>
      <c r="D84" s="5"/>
      <c r="E84" s="5"/>
      <c r="F84" s="5"/>
      <c r="G84" s="5"/>
      <c r="H84" s="5"/>
      <c r="I84" s="6"/>
      <c r="J84" s="7"/>
      <c r="K84" s="8"/>
    </row>
    <row r="85" spans="1:13" x14ac:dyDescent="0.25">
      <c r="A85" s="11"/>
      <c r="B85" s="12"/>
      <c r="C85" s="9" t="s">
        <v>347</v>
      </c>
      <c r="D85" s="9" t="s">
        <v>348</v>
      </c>
      <c r="E85" s="9" t="s">
        <v>349</v>
      </c>
      <c r="F85" s="9" t="s">
        <v>15</v>
      </c>
      <c r="G85" s="9" t="s">
        <v>1740</v>
      </c>
      <c r="H85" s="9" t="s">
        <v>17</v>
      </c>
      <c r="I85" s="3" t="s">
        <v>1568</v>
      </c>
      <c r="J85" s="13" t="s">
        <v>1741</v>
      </c>
      <c r="K85" s="14" t="s">
        <v>1742</v>
      </c>
      <c r="L85" s="17">
        <f t="shared" si="5"/>
        <v>1.3113425925925959E-2</v>
      </c>
      <c r="M85">
        <f t="shared" si="6"/>
        <v>11</v>
      </c>
    </row>
    <row r="86" spans="1:13" x14ac:dyDescent="0.25">
      <c r="A86" s="11"/>
      <c r="B86" s="12"/>
      <c r="C86" s="9" t="s">
        <v>359</v>
      </c>
      <c r="D86" s="9" t="s">
        <v>360</v>
      </c>
      <c r="E86" s="9" t="s">
        <v>361</v>
      </c>
      <c r="F86" s="9" t="s">
        <v>15</v>
      </c>
      <c r="G86" s="9" t="s">
        <v>1743</v>
      </c>
      <c r="H86" s="9" t="s">
        <v>17</v>
      </c>
      <c r="I86" s="3" t="s">
        <v>1568</v>
      </c>
      <c r="J86" s="13" t="s">
        <v>1744</v>
      </c>
      <c r="K86" s="14" t="s">
        <v>1745</v>
      </c>
      <c r="L86" s="17">
        <f t="shared" si="5"/>
        <v>2.1747685185185106E-2</v>
      </c>
      <c r="M86">
        <f t="shared" si="6"/>
        <v>12</v>
      </c>
    </row>
    <row r="87" spans="1:13" x14ac:dyDescent="0.25">
      <c r="A87" s="11"/>
      <c r="B87" s="12"/>
      <c r="C87" s="9" t="s">
        <v>1746</v>
      </c>
      <c r="D87" s="9" t="s">
        <v>1747</v>
      </c>
      <c r="E87" s="9" t="s">
        <v>1748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1749</v>
      </c>
      <c r="H88" s="9" t="s">
        <v>17</v>
      </c>
      <c r="I88" s="3" t="s">
        <v>1568</v>
      </c>
      <c r="J88" s="13" t="s">
        <v>1750</v>
      </c>
      <c r="K88" s="14" t="s">
        <v>1751</v>
      </c>
      <c r="L88" s="17">
        <f t="shared" si="5"/>
        <v>2.0173611111111156E-2</v>
      </c>
      <c r="M88">
        <f t="shared" si="6"/>
        <v>12</v>
      </c>
    </row>
    <row r="89" spans="1:13" x14ac:dyDescent="0.25">
      <c r="A89" s="11"/>
      <c r="B89" s="11"/>
      <c r="C89" s="11"/>
      <c r="D89" s="11"/>
      <c r="E89" s="11"/>
      <c r="F89" s="11"/>
      <c r="G89" s="3" t="s">
        <v>1752</v>
      </c>
      <c r="H89" s="3" t="s">
        <v>17</v>
      </c>
      <c r="I89" s="3" t="s">
        <v>1568</v>
      </c>
      <c r="J89" s="15" t="s">
        <v>1753</v>
      </c>
      <c r="K89" s="16" t="s">
        <v>1754</v>
      </c>
      <c r="L89" s="17">
        <f t="shared" si="5"/>
        <v>1.9259259259259198E-2</v>
      </c>
      <c r="M89">
        <f t="shared" si="6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7"/>
  <sheetViews>
    <sheetView topLeftCell="E1" workbookViewId="0">
      <selection activeCell="O27" sqref="O27:P27"/>
    </sheetView>
  </sheetViews>
  <sheetFormatPr defaultRowHeight="15" x14ac:dyDescent="0.25"/>
  <cols>
    <col min="1" max="1" width="14.140625" bestFit="1" customWidth="1"/>
    <col min="2" max="2" width="31.4257812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1559</v>
      </c>
      <c r="M1" t="s">
        <v>1556</v>
      </c>
      <c r="O1" t="s">
        <v>1557</v>
      </c>
      <c r="P1" t="s">
        <v>1558</v>
      </c>
      <c r="Q1" t="s">
        <v>1561</v>
      </c>
      <c r="R1" t="s">
        <v>1560</v>
      </c>
      <c r="S1" t="s">
        <v>1562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0.66666666666666663</v>
      </c>
      <c r="R2" s="18">
        <v>0</v>
      </c>
      <c r="S2" s="17">
        <f>AVERAGEIF($R$2:$R$25, "&lt;&gt; 0")</f>
        <v>1.4792245370370364E-2</v>
      </c>
    </row>
    <row r="3" spans="1:19" x14ac:dyDescent="0.25">
      <c r="A3" s="3" t="s">
        <v>83</v>
      </c>
      <c r="B3" s="9" t="s">
        <v>84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0.66666666666666663</v>
      </c>
      <c r="R3" s="18">
        <v>0</v>
      </c>
      <c r="S3" s="17">
        <f t="shared" ref="S3:S25" si="1">AVERAGEIF($R$2:$R$25, "&lt;&gt; 0")</f>
        <v>1.4792245370370364E-2</v>
      </c>
    </row>
    <row r="4" spans="1:19" x14ac:dyDescent="0.25">
      <c r="A4" s="11"/>
      <c r="B4" s="12"/>
      <c r="C4" s="9" t="s">
        <v>85</v>
      </c>
      <c r="D4" s="9" t="s">
        <v>86</v>
      </c>
      <c r="E4" s="9" t="s">
        <v>398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0.66666666666666663</v>
      </c>
      <c r="R4" s="18">
        <f t="shared" ref="R3:R25" si="2">AVERAGEIF(M:M,O4,L:L)</f>
        <v>2.045717592592592E-2</v>
      </c>
      <c r="S4" s="17">
        <f t="shared" si="1"/>
        <v>1.4792245370370364E-2</v>
      </c>
    </row>
    <row r="5" spans="1:19" x14ac:dyDescent="0.25">
      <c r="A5" s="11"/>
      <c r="B5" s="12"/>
      <c r="C5" s="12"/>
      <c r="D5" s="12"/>
      <c r="E5" s="12"/>
      <c r="F5" s="12"/>
      <c r="G5" s="9" t="s">
        <v>1755</v>
      </c>
      <c r="H5" s="9" t="s">
        <v>124</v>
      </c>
      <c r="I5" s="3" t="s">
        <v>1756</v>
      </c>
      <c r="J5" s="13" t="s">
        <v>1757</v>
      </c>
      <c r="K5" s="14" t="s">
        <v>1758</v>
      </c>
      <c r="L5" s="17">
        <f t="shared" ref="L3:L66" si="3">K5-J5</f>
        <v>1.6423611111111097E-2</v>
      </c>
      <c r="M5">
        <f t="shared" ref="M3:M66" si="4">HOUR(J5)</f>
        <v>2</v>
      </c>
      <c r="O5">
        <v>3</v>
      </c>
      <c r="P5">
        <f>COUNTIF(M:M,"3")</f>
        <v>0</v>
      </c>
      <c r="Q5">
        <f t="shared" si="0"/>
        <v>0.66666666666666663</v>
      </c>
      <c r="R5" s="18">
        <v>0</v>
      </c>
      <c r="S5" s="17">
        <f t="shared" si="1"/>
        <v>1.4792245370370364E-2</v>
      </c>
    </row>
    <row r="6" spans="1:19" x14ac:dyDescent="0.25">
      <c r="A6" s="11"/>
      <c r="B6" s="12"/>
      <c r="C6" s="12"/>
      <c r="D6" s="12"/>
      <c r="E6" s="12"/>
      <c r="F6" s="12"/>
      <c r="G6" s="9" t="s">
        <v>1759</v>
      </c>
      <c r="H6" s="9" t="s">
        <v>124</v>
      </c>
      <c r="I6" s="3" t="s">
        <v>1756</v>
      </c>
      <c r="J6" s="13" t="s">
        <v>1760</v>
      </c>
      <c r="K6" s="14" t="s">
        <v>1761</v>
      </c>
      <c r="L6" s="17">
        <f t="shared" si="3"/>
        <v>1.3854166666666667E-2</v>
      </c>
      <c r="M6">
        <f t="shared" si="4"/>
        <v>5</v>
      </c>
      <c r="O6">
        <v>4</v>
      </c>
      <c r="P6">
        <f>COUNTIF(M:M,"4")</f>
        <v>0</v>
      </c>
      <c r="Q6">
        <f t="shared" si="0"/>
        <v>0.66666666666666663</v>
      </c>
      <c r="R6" s="18">
        <v>0</v>
      </c>
      <c r="S6" s="17">
        <f t="shared" si="1"/>
        <v>1.4792245370370364E-2</v>
      </c>
    </row>
    <row r="7" spans="1:19" x14ac:dyDescent="0.25">
      <c r="A7" s="11"/>
      <c r="B7" s="12"/>
      <c r="C7" s="12"/>
      <c r="D7" s="12"/>
      <c r="E7" s="12"/>
      <c r="F7" s="12"/>
      <c r="G7" s="9" t="s">
        <v>1762</v>
      </c>
      <c r="H7" s="9" t="s">
        <v>124</v>
      </c>
      <c r="I7" s="3" t="s">
        <v>1756</v>
      </c>
      <c r="J7" s="13" t="s">
        <v>1763</v>
      </c>
      <c r="K7" s="14" t="s">
        <v>1764</v>
      </c>
      <c r="L7" s="17">
        <f t="shared" si="3"/>
        <v>1.5578703703703678E-2</v>
      </c>
      <c r="M7">
        <f t="shared" si="4"/>
        <v>8</v>
      </c>
      <c r="O7">
        <v>5</v>
      </c>
      <c r="P7">
        <f>COUNTIF(M:M,"5")</f>
        <v>1</v>
      </c>
      <c r="Q7">
        <f t="shared" si="0"/>
        <v>0.66666666666666663</v>
      </c>
      <c r="R7" s="18">
        <f t="shared" si="2"/>
        <v>1.3854166666666667E-2</v>
      </c>
      <c r="S7" s="17">
        <f t="shared" si="1"/>
        <v>1.4792245370370364E-2</v>
      </c>
    </row>
    <row r="8" spans="1:19" x14ac:dyDescent="0.25">
      <c r="A8" s="11"/>
      <c r="B8" s="12"/>
      <c r="C8" s="12"/>
      <c r="D8" s="12"/>
      <c r="E8" s="12"/>
      <c r="F8" s="12"/>
      <c r="G8" s="9" t="s">
        <v>1765</v>
      </c>
      <c r="H8" s="9" t="s">
        <v>124</v>
      </c>
      <c r="I8" s="3" t="s">
        <v>1756</v>
      </c>
      <c r="J8" s="13" t="s">
        <v>1766</v>
      </c>
      <c r="K8" s="14" t="s">
        <v>1767</v>
      </c>
      <c r="L8" s="17">
        <f t="shared" si="3"/>
        <v>1.5902777777777821E-2</v>
      </c>
      <c r="M8">
        <f t="shared" si="4"/>
        <v>11</v>
      </c>
      <c r="O8">
        <v>6</v>
      </c>
      <c r="P8">
        <f>COUNTIF(M:M,"6")</f>
        <v>0</v>
      </c>
      <c r="Q8">
        <f t="shared" si="0"/>
        <v>0.66666666666666663</v>
      </c>
      <c r="R8" s="18">
        <v>0</v>
      </c>
      <c r="S8" s="17">
        <f t="shared" si="1"/>
        <v>1.4792245370370364E-2</v>
      </c>
    </row>
    <row r="9" spans="1:19" x14ac:dyDescent="0.25">
      <c r="A9" s="11"/>
      <c r="B9" s="12"/>
      <c r="C9" s="9" t="s">
        <v>120</v>
      </c>
      <c r="D9" s="9" t="s">
        <v>121</v>
      </c>
      <c r="E9" s="9" t="s">
        <v>122</v>
      </c>
      <c r="F9" s="9" t="s">
        <v>15</v>
      </c>
      <c r="G9" s="9" t="s">
        <v>1768</v>
      </c>
      <c r="H9" s="9" t="s">
        <v>124</v>
      </c>
      <c r="I9" s="3" t="s">
        <v>1756</v>
      </c>
      <c r="J9" s="13" t="s">
        <v>1769</v>
      </c>
      <c r="K9" s="14" t="s">
        <v>1770</v>
      </c>
      <c r="L9" s="17">
        <f t="shared" si="3"/>
        <v>1.3263888888888853E-2</v>
      </c>
      <c r="M9">
        <f t="shared" si="4"/>
        <v>14</v>
      </c>
      <c r="O9">
        <v>7</v>
      </c>
      <c r="P9">
        <f>COUNTIF(M:M,"7")</f>
        <v>3</v>
      </c>
      <c r="Q9">
        <f t="shared" si="0"/>
        <v>0.66666666666666663</v>
      </c>
      <c r="R9" s="18">
        <f t="shared" si="2"/>
        <v>1.3680555555555548E-2</v>
      </c>
      <c r="S9" s="17">
        <f t="shared" si="1"/>
        <v>1.4792245370370364E-2</v>
      </c>
    </row>
    <row r="10" spans="1:19" x14ac:dyDescent="0.25">
      <c r="A10" s="11"/>
      <c r="B10" s="12"/>
      <c r="C10" s="9" t="s">
        <v>57</v>
      </c>
      <c r="D10" s="9" t="s">
        <v>58</v>
      </c>
      <c r="E10" s="9" t="s">
        <v>63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3</v>
      </c>
      <c r="Q10">
        <f t="shared" si="0"/>
        <v>0.66666666666666663</v>
      </c>
      <c r="R10" s="18">
        <f t="shared" si="2"/>
        <v>1.6620370370370341E-2</v>
      </c>
      <c r="S10" s="17">
        <f t="shared" si="1"/>
        <v>1.4792245370370364E-2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1771</v>
      </c>
      <c r="H11" s="9" t="s">
        <v>88</v>
      </c>
      <c r="I11" s="3" t="s">
        <v>1756</v>
      </c>
      <c r="J11" s="13" t="s">
        <v>1772</v>
      </c>
      <c r="K11" s="14" t="s">
        <v>1773</v>
      </c>
      <c r="L11" s="17">
        <f t="shared" si="3"/>
        <v>1.274305555555566E-2</v>
      </c>
      <c r="M11">
        <f t="shared" si="4"/>
        <v>17</v>
      </c>
      <c r="O11">
        <v>9</v>
      </c>
      <c r="P11">
        <f>COUNTIF(M:M,"9")</f>
        <v>0</v>
      </c>
      <c r="Q11">
        <f t="shared" si="0"/>
        <v>0.66666666666666663</v>
      </c>
      <c r="R11" s="18">
        <v>0</v>
      </c>
      <c r="S11" s="17">
        <f t="shared" si="1"/>
        <v>1.4792245370370364E-2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1774</v>
      </c>
      <c r="H12" s="9" t="s">
        <v>88</v>
      </c>
      <c r="I12" s="3" t="s">
        <v>1756</v>
      </c>
      <c r="J12" s="13" t="s">
        <v>1775</v>
      </c>
      <c r="K12" s="14" t="s">
        <v>1776</v>
      </c>
      <c r="L12" s="17">
        <f t="shared" si="3"/>
        <v>1.2465277777777728E-2</v>
      </c>
      <c r="M12">
        <f t="shared" si="4"/>
        <v>20</v>
      </c>
      <c r="O12">
        <v>10</v>
      </c>
      <c r="P12">
        <f>COUNTIF(M:M,"10")</f>
        <v>1</v>
      </c>
      <c r="Q12">
        <f t="shared" si="0"/>
        <v>0.66666666666666663</v>
      </c>
      <c r="R12" s="18">
        <f t="shared" si="2"/>
        <v>1.2349537037037006E-2</v>
      </c>
      <c r="S12" s="17">
        <f t="shared" si="1"/>
        <v>1.4792245370370364E-2</v>
      </c>
    </row>
    <row r="13" spans="1:19" x14ac:dyDescent="0.25">
      <c r="A13" s="3" t="s">
        <v>166</v>
      </c>
      <c r="B13" s="9" t="s">
        <v>167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2</v>
      </c>
      <c r="Q13">
        <f t="shared" si="0"/>
        <v>0.66666666666666663</v>
      </c>
      <c r="R13" s="18">
        <f t="shared" si="2"/>
        <v>1.5787037037037072E-2</v>
      </c>
      <c r="S13" s="17">
        <f t="shared" si="1"/>
        <v>1.4792245370370364E-2</v>
      </c>
    </row>
    <row r="14" spans="1:19" x14ac:dyDescent="0.25">
      <c r="A14" s="11"/>
      <c r="B14" s="12"/>
      <c r="C14" s="9" t="s">
        <v>120</v>
      </c>
      <c r="D14" s="9" t="s">
        <v>121</v>
      </c>
      <c r="E14" s="9" t="s">
        <v>121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</v>
      </c>
      <c r="Q14">
        <f t="shared" si="0"/>
        <v>0.66666666666666663</v>
      </c>
      <c r="R14" s="18">
        <f t="shared" si="2"/>
        <v>1.6701388888888835E-2</v>
      </c>
      <c r="S14" s="17">
        <f t="shared" si="1"/>
        <v>1.4792245370370364E-2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1777</v>
      </c>
      <c r="H15" s="9" t="s">
        <v>88</v>
      </c>
      <c r="I15" s="3" t="s">
        <v>1756</v>
      </c>
      <c r="J15" s="13" t="s">
        <v>1778</v>
      </c>
      <c r="K15" s="14" t="s">
        <v>1779</v>
      </c>
      <c r="L15" s="17">
        <f t="shared" si="3"/>
        <v>1.2662037037037055E-2</v>
      </c>
      <c r="M15">
        <f t="shared" si="4"/>
        <v>7</v>
      </c>
      <c r="O15">
        <v>13</v>
      </c>
      <c r="P15">
        <f>COUNTIF(M:M,"13")</f>
        <v>0</v>
      </c>
      <c r="Q15">
        <f t="shared" si="0"/>
        <v>0.66666666666666663</v>
      </c>
      <c r="R15" s="18">
        <v>0</v>
      </c>
      <c r="S15" s="17">
        <f t="shared" si="1"/>
        <v>1.4792245370370364E-2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1780</v>
      </c>
      <c r="H16" s="9" t="s">
        <v>88</v>
      </c>
      <c r="I16" s="3" t="s">
        <v>1756</v>
      </c>
      <c r="J16" s="13" t="s">
        <v>1781</v>
      </c>
      <c r="K16" s="14" t="s">
        <v>1782</v>
      </c>
      <c r="L16" s="17">
        <f t="shared" si="3"/>
        <v>1.4363425925925932E-2</v>
      </c>
      <c r="M16">
        <f t="shared" si="4"/>
        <v>8</v>
      </c>
      <c r="O16">
        <v>14</v>
      </c>
      <c r="P16">
        <f>COUNTIF(M:M,"14")</f>
        <v>1</v>
      </c>
      <c r="Q16">
        <f t="shared" si="0"/>
        <v>0.66666666666666663</v>
      </c>
      <c r="R16" s="18">
        <f t="shared" si="2"/>
        <v>1.3263888888888853E-2</v>
      </c>
      <c r="S16" s="17">
        <f t="shared" si="1"/>
        <v>1.4792245370370364E-2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1783</v>
      </c>
      <c r="H17" s="9" t="s">
        <v>88</v>
      </c>
      <c r="I17" s="3" t="s">
        <v>1756</v>
      </c>
      <c r="J17" s="13" t="s">
        <v>1784</v>
      </c>
      <c r="K17" s="14" t="s">
        <v>1785</v>
      </c>
      <c r="L17" s="17">
        <f t="shared" si="3"/>
        <v>1.2349537037037006E-2</v>
      </c>
      <c r="M17">
        <f t="shared" si="4"/>
        <v>10</v>
      </c>
      <c r="O17">
        <v>15</v>
      </c>
      <c r="P17">
        <f>COUNTIF(M:M,"15")</f>
        <v>0</v>
      </c>
      <c r="Q17">
        <f t="shared" si="0"/>
        <v>0.66666666666666663</v>
      </c>
      <c r="R17" s="18">
        <v>0</v>
      </c>
      <c r="S17" s="17">
        <f t="shared" si="1"/>
        <v>1.4792245370370364E-2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1786</v>
      </c>
      <c r="H18" s="9" t="s">
        <v>88</v>
      </c>
      <c r="I18" s="3" t="s">
        <v>1756</v>
      </c>
      <c r="J18" s="13" t="s">
        <v>1787</v>
      </c>
      <c r="K18" s="14" t="s">
        <v>1788</v>
      </c>
      <c r="L18" s="17">
        <f t="shared" si="3"/>
        <v>1.6701388888888835E-2</v>
      </c>
      <c r="M18">
        <f t="shared" si="4"/>
        <v>12</v>
      </c>
      <c r="O18">
        <v>16</v>
      </c>
      <c r="P18">
        <f>COUNTIF(M:M,"16")</f>
        <v>0</v>
      </c>
      <c r="Q18">
        <f t="shared" si="0"/>
        <v>0.66666666666666663</v>
      </c>
      <c r="R18" s="18">
        <v>0</v>
      </c>
      <c r="S18" s="17">
        <f t="shared" si="1"/>
        <v>1.4792245370370364E-2</v>
      </c>
    </row>
    <row r="19" spans="1:19" x14ac:dyDescent="0.25">
      <c r="A19" s="11"/>
      <c r="B19" s="12"/>
      <c r="C19" s="9" t="s">
        <v>57</v>
      </c>
      <c r="D19" s="9" t="s">
        <v>58</v>
      </c>
      <c r="E19" s="10" t="s">
        <v>12</v>
      </c>
      <c r="F19" s="5"/>
      <c r="G19" s="5"/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0.66666666666666663</v>
      </c>
      <c r="R19" s="18">
        <f t="shared" si="2"/>
        <v>1.274305555555566E-2</v>
      </c>
      <c r="S19" s="17">
        <f t="shared" si="1"/>
        <v>1.4792245370370364E-2</v>
      </c>
    </row>
    <row r="20" spans="1:19" x14ac:dyDescent="0.25">
      <c r="A20" s="11"/>
      <c r="B20" s="12"/>
      <c r="C20" s="12"/>
      <c r="D20" s="12"/>
      <c r="E20" s="9" t="s">
        <v>58</v>
      </c>
      <c r="F20" s="9" t="s">
        <v>15</v>
      </c>
      <c r="G20" s="9" t="s">
        <v>1789</v>
      </c>
      <c r="H20" s="9" t="s">
        <v>88</v>
      </c>
      <c r="I20" s="3" t="s">
        <v>1756</v>
      </c>
      <c r="J20" s="13" t="s">
        <v>1790</v>
      </c>
      <c r="K20" s="14" t="s">
        <v>1791</v>
      </c>
      <c r="L20" s="17">
        <f t="shared" si="3"/>
        <v>1.3773148148148118E-2</v>
      </c>
      <c r="M20">
        <f t="shared" si="4"/>
        <v>7</v>
      </c>
      <c r="O20">
        <v>18</v>
      </c>
      <c r="P20">
        <f>COUNTIF(M:M,"18")</f>
        <v>0</v>
      </c>
      <c r="Q20">
        <f t="shared" si="0"/>
        <v>0.66666666666666663</v>
      </c>
      <c r="R20" s="18">
        <v>0</v>
      </c>
      <c r="S20" s="17">
        <f t="shared" si="1"/>
        <v>1.4792245370370364E-2</v>
      </c>
    </row>
    <row r="21" spans="1:19" x14ac:dyDescent="0.25">
      <c r="A21" s="11"/>
      <c r="B21" s="12"/>
      <c r="C21" s="12"/>
      <c r="D21" s="12"/>
      <c r="E21" s="9" t="s">
        <v>63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0.66666666666666663</v>
      </c>
      <c r="R21" s="18">
        <v>0</v>
      </c>
      <c r="S21" s="17">
        <f t="shared" si="1"/>
        <v>1.4792245370370364E-2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1792</v>
      </c>
      <c r="H22" s="9" t="s">
        <v>88</v>
      </c>
      <c r="I22" s="3" t="s">
        <v>1756</v>
      </c>
      <c r="J22" s="13" t="s">
        <v>1793</v>
      </c>
      <c r="K22" s="14" t="s">
        <v>1794</v>
      </c>
      <c r="L22" s="17">
        <f t="shared" si="3"/>
        <v>1.460648148148147E-2</v>
      </c>
      <c r="M22">
        <f t="shared" si="4"/>
        <v>7</v>
      </c>
      <c r="O22">
        <v>20</v>
      </c>
      <c r="P22">
        <f>COUNTIF(M:M,"20")</f>
        <v>1</v>
      </c>
      <c r="Q22">
        <f t="shared" si="0"/>
        <v>0.66666666666666663</v>
      </c>
      <c r="R22" s="18">
        <f t="shared" si="2"/>
        <v>1.2465277777777728E-2</v>
      </c>
      <c r="S22" s="17">
        <f t="shared" si="1"/>
        <v>1.4792245370370364E-2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1795</v>
      </c>
      <c r="H23" s="9" t="s">
        <v>88</v>
      </c>
      <c r="I23" s="3" t="s">
        <v>1756</v>
      </c>
      <c r="J23" s="13" t="s">
        <v>1796</v>
      </c>
      <c r="K23" s="14" t="s">
        <v>1797</v>
      </c>
      <c r="L23" s="17">
        <f t="shared" si="3"/>
        <v>1.5671296296296322E-2</v>
      </c>
      <c r="M23">
        <f t="shared" si="4"/>
        <v>11</v>
      </c>
      <c r="O23">
        <v>21</v>
      </c>
      <c r="P23">
        <f>COUNTIF(M:M,"21")</f>
        <v>0</v>
      </c>
      <c r="Q23">
        <f t="shared" si="0"/>
        <v>0.66666666666666663</v>
      </c>
      <c r="R23" s="18">
        <v>0</v>
      </c>
      <c r="S23" s="17">
        <f t="shared" si="1"/>
        <v>1.4792245370370364E-2</v>
      </c>
    </row>
    <row r="24" spans="1:19" x14ac:dyDescent="0.25">
      <c r="A24" s="11"/>
      <c r="B24" s="12"/>
      <c r="C24" s="9" t="s">
        <v>145</v>
      </c>
      <c r="D24" s="9" t="s">
        <v>146</v>
      </c>
      <c r="E24" s="9" t="s">
        <v>146</v>
      </c>
      <c r="F24" s="9" t="s">
        <v>15</v>
      </c>
      <c r="G24" s="9" t="s">
        <v>1798</v>
      </c>
      <c r="H24" s="9" t="s">
        <v>88</v>
      </c>
      <c r="I24" s="3" t="s">
        <v>1756</v>
      </c>
      <c r="J24" s="13" t="s">
        <v>1799</v>
      </c>
      <c r="K24" s="14" t="s">
        <v>1800</v>
      </c>
      <c r="L24" s="17">
        <f t="shared" si="3"/>
        <v>2.4490740740740743E-2</v>
      </c>
      <c r="M24">
        <f t="shared" si="4"/>
        <v>2</v>
      </c>
      <c r="O24">
        <v>22</v>
      </c>
      <c r="P24">
        <f>COUNTIF(M:M,"22")</f>
        <v>0</v>
      </c>
      <c r="Q24">
        <f t="shared" si="0"/>
        <v>0.66666666666666663</v>
      </c>
      <c r="R24" s="18">
        <v>0</v>
      </c>
      <c r="S24" s="17">
        <f t="shared" si="1"/>
        <v>1.4792245370370364E-2</v>
      </c>
    </row>
    <row r="25" spans="1:19" x14ac:dyDescent="0.25">
      <c r="A25" s="3" t="s">
        <v>702</v>
      </c>
      <c r="B25" s="3" t="s">
        <v>703</v>
      </c>
      <c r="C25" s="3" t="s">
        <v>704</v>
      </c>
      <c r="D25" s="3" t="s">
        <v>705</v>
      </c>
      <c r="E25" s="3" t="s">
        <v>705</v>
      </c>
      <c r="F25" s="3" t="s">
        <v>706</v>
      </c>
      <c r="G25" s="3" t="s">
        <v>1801</v>
      </c>
      <c r="H25" s="3" t="s">
        <v>88</v>
      </c>
      <c r="I25" s="3" t="s">
        <v>1756</v>
      </c>
      <c r="J25" s="15" t="s">
        <v>1802</v>
      </c>
      <c r="K25" s="16" t="s">
        <v>1803</v>
      </c>
      <c r="L25" s="17">
        <f t="shared" si="3"/>
        <v>1.9918981481481413E-2</v>
      </c>
      <c r="M25">
        <f t="shared" si="4"/>
        <v>8</v>
      </c>
      <c r="O25">
        <v>23</v>
      </c>
      <c r="P25">
        <f>COUNTIF(M:M,"23")</f>
        <v>0</v>
      </c>
      <c r="Q25">
        <f t="shared" si="0"/>
        <v>0.66666666666666663</v>
      </c>
      <c r="R25" s="18">
        <v>0</v>
      </c>
      <c r="S25" s="17">
        <f t="shared" si="1"/>
        <v>1.4792245370370364E-2</v>
      </c>
    </row>
    <row r="27" spans="1:19" x14ac:dyDescent="0.25">
      <c r="O27" t="s">
        <v>1840</v>
      </c>
      <c r="P27">
        <f>SUM(P2:P25)</f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7"/>
  <sheetViews>
    <sheetView topLeftCell="E1" workbookViewId="0">
      <selection activeCell="O27" sqref="O27"/>
    </sheetView>
  </sheetViews>
  <sheetFormatPr defaultRowHeight="15" x14ac:dyDescent="0.25"/>
  <cols>
    <col min="1" max="1" width="14.140625" bestFit="1" customWidth="1"/>
    <col min="2" max="2" width="27.140625" bestFit="1" customWidth="1"/>
    <col min="3" max="3" width="7.5703125" bestFit="1" customWidth="1"/>
    <col min="4" max="5" width="28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1559</v>
      </c>
      <c r="M1" t="s">
        <v>1556</v>
      </c>
      <c r="O1" t="s">
        <v>1557</v>
      </c>
      <c r="P1" t="s">
        <v>1558</v>
      </c>
      <c r="Q1" t="s">
        <v>1561</v>
      </c>
      <c r="R1" t="s">
        <v>1560</v>
      </c>
      <c r="S1" t="s">
        <v>1562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0.375</v>
      </c>
      <c r="R2" s="18">
        <v>0</v>
      </c>
      <c r="S2" s="17">
        <f>AVERAGEIF($R$2:$R$25, "&lt;&gt; 0")</f>
        <v>1.4110082304526757E-2</v>
      </c>
    </row>
    <row r="3" spans="1:19" x14ac:dyDescent="0.25">
      <c r="A3" s="3" t="s">
        <v>10</v>
      </c>
      <c r="B3" s="9" t="s">
        <v>11</v>
      </c>
      <c r="C3" s="9" t="s">
        <v>1141</v>
      </c>
      <c r="D3" s="9" t="s">
        <v>1142</v>
      </c>
      <c r="E3" s="9" t="s">
        <v>1142</v>
      </c>
      <c r="F3" s="9" t="s">
        <v>15</v>
      </c>
      <c r="G3" s="9" t="s">
        <v>1804</v>
      </c>
      <c r="H3" s="9" t="s">
        <v>17</v>
      </c>
      <c r="I3" s="3" t="s">
        <v>1805</v>
      </c>
      <c r="J3" s="13" t="s">
        <v>1806</v>
      </c>
      <c r="K3" s="14" t="s">
        <v>1807</v>
      </c>
      <c r="L3" s="17">
        <f t="shared" ref="L3:L66" si="0">K3-J3</f>
        <v>1.7280092592592583E-2</v>
      </c>
      <c r="M3">
        <f t="shared" ref="M3:M66" si="1">HOUR(J3)</f>
        <v>4</v>
      </c>
      <c r="O3">
        <v>1</v>
      </c>
      <c r="P3">
        <f>COUNTIF(M:M,"1")</f>
        <v>0</v>
      </c>
      <c r="Q3">
        <f t="shared" ref="Q3:Q25" si="2">AVERAGE($P$2:$P$25)</f>
        <v>0.375</v>
      </c>
      <c r="R3" s="18">
        <v>0</v>
      </c>
      <c r="S3" s="17">
        <f t="shared" ref="S3:S25" si="3">AVERAGEIF($R$2:$R$25, "&lt;&gt; 0")</f>
        <v>1.4110082304526757E-2</v>
      </c>
    </row>
    <row r="4" spans="1:19" x14ac:dyDescent="0.25">
      <c r="A4" s="3" t="s">
        <v>83</v>
      </c>
      <c r="B4" s="9" t="s">
        <v>84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0</v>
      </c>
      <c r="Q4">
        <f t="shared" si="2"/>
        <v>0.375</v>
      </c>
      <c r="R4" s="18">
        <v>0</v>
      </c>
      <c r="S4" s="17">
        <f t="shared" si="3"/>
        <v>1.4110082304526757E-2</v>
      </c>
    </row>
    <row r="5" spans="1:19" x14ac:dyDescent="0.25">
      <c r="A5" s="11"/>
      <c r="B5" s="12"/>
      <c r="C5" s="9" t="s">
        <v>85</v>
      </c>
      <c r="D5" s="9" t="s">
        <v>86</v>
      </c>
      <c r="E5" s="9" t="s">
        <v>398</v>
      </c>
      <c r="F5" s="9" t="s">
        <v>15</v>
      </c>
      <c r="G5" s="9" t="s">
        <v>1808</v>
      </c>
      <c r="H5" s="9" t="s">
        <v>124</v>
      </c>
      <c r="I5" s="3" t="s">
        <v>1805</v>
      </c>
      <c r="J5" s="13" t="s">
        <v>1809</v>
      </c>
      <c r="K5" s="14" t="s">
        <v>1810</v>
      </c>
      <c r="L5" s="17">
        <f t="shared" si="0"/>
        <v>1.3078703703703565E-2</v>
      </c>
      <c r="M5">
        <f t="shared" si="1"/>
        <v>20</v>
      </c>
      <c r="O5">
        <v>3</v>
      </c>
      <c r="P5">
        <f>COUNTIF(M:M,"3")</f>
        <v>0</v>
      </c>
      <c r="Q5">
        <f t="shared" si="2"/>
        <v>0.375</v>
      </c>
      <c r="R5" s="18">
        <v>0</v>
      </c>
      <c r="S5" s="17">
        <f t="shared" si="3"/>
        <v>1.4110082304526757E-2</v>
      </c>
    </row>
    <row r="6" spans="1:19" x14ac:dyDescent="0.25">
      <c r="A6" s="11"/>
      <c r="B6" s="12"/>
      <c r="C6" s="9" t="s">
        <v>120</v>
      </c>
      <c r="D6" s="9" t="s">
        <v>121</v>
      </c>
      <c r="E6" s="9" t="s">
        <v>121</v>
      </c>
      <c r="F6" s="9" t="s">
        <v>15</v>
      </c>
      <c r="G6" s="9" t="s">
        <v>1811</v>
      </c>
      <c r="H6" s="9" t="s">
        <v>88</v>
      </c>
      <c r="I6" s="3" t="s">
        <v>1805</v>
      </c>
      <c r="J6" s="13" t="s">
        <v>1812</v>
      </c>
      <c r="K6" s="14" t="s">
        <v>1813</v>
      </c>
      <c r="L6" s="17">
        <f t="shared" si="0"/>
        <v>1.460648148148147E-2</v>
      </c>
      <c r="M6">
        <f t="shared" si="1"/>
        <v>6</v>
      </c>
      <c r="O6">
        <v>4</v>
      </c>
      <c r="P6">
        <f>COUNTIF(M:M,"4")</f>
        <v>1</v>
      </c>
      <c r="Q6">
        <f t="shared" si="2"/>
        <v>0.375</v>
      </c>
      <c r="R6" s="18">
        <f t="shared" ref="R3:R25" si="4">AVERAGEIF(M:M,O6,L:L)</f>
        <v>1.7280092592592583E-2</v>
      </c>
      <c r="S6" s="17">
        <f t="shared" si="3"/>
        <v>1.4110082304526757E-2</v>
      </c>
    </row>
    <row r="7" spans="1:19" x14ac:dyDescent="0.25">
      <c r="A7" s="11"/>
      <c r="B7" s="12"/>
      <c r="C7" s="9" t="s">
        <v>57</v>
      </c>
      <c r="D7" s="9" t="s">
        <v>58</v>
      </c>
      <c r="E7" s="9" t="s">
        <v>63</v>
      </c>
      <c r="F7" s="9" t="s">
        <v>15</v>
      </c>
      <c r="G7" s="9" t="s">
        <v>1814</v>
      </c>
      <c r="H7" s="9" t="s">
        <v>88</v>
      </c>
      <c r="I7" s="3" t="s">
        <v>1805</v>
      </c>
      <c r="J7" s="13" t="s">
        <v>1815</v>
      </c>
      <c r="K7" s="14" t="s">
        <v>1816</v>
      </c>
      <c r="L7" s="17">
        <f t="shared" si="0"/>
        <v>1.3055555555555598E-2</v>
      </c>
      <c r="M7">
        <f t="shared" si="1"/>
        <v>17</v>
      </c>
      <c r="O7">
        <v>5</v>
      </c>
      <c r="P7">
        <f>COUNTIF(M:M,"5")</f>
        <v>0</v>
      </c>
      <c r="Q7">
        <f t="shared" si="2"/>
        <v>0.375</v>
      </c>
      <c r="R7" s="18">
        <v>0</v>
      </c>
      <c r="S7" s="17">
        <f t="shared" si="3"/>
        <v>1.4110082304526757E-2</v>
      </c>
    </row>
    <row r="8" spans="1:19" x14ac:dyDescent="0.25">
      <c r="A8" s="3" t="s">
        <v>166</v>
      </c>
      <c r="B8" s="9" t="s">
        <v>167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1</v>
      </c>
      <c r="Q8">
        <f t="shared" si="2"/>
        <v>0.375</v>
      </c>
      <c r="R8" s="18">
        <f t="shared" si="4"/>
        <v>1.460648148148147E-2</v>
      </c>
      <c r="S8" s="17">
        <f t="shared" si="3"/>
        <v>1.4110082304526757E-2</v>
      </c>
    </row>
    <row r="9" spans="1:19" x14ac:dyDescent="0.25">
      <c r="A9" s="11"/>
      <c r="B9" s="12"/>
      <c r="C9" s="9" t="s">
        <v>85</v>
      </c>
      <c r="D9" s="9" t="s">
        <v>86</v>
      </c>
      <c r="E9" s="9" t="s">
        <v>86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0</v>
      </c>
      <c r="Q9">
        <f t="shared" si="2"/>
        <v>0.375</v>
      </c>
      <c r="R9" s="18">
        <v>0</v>
      </c>
      <c r="S9" s="17">
        <f t="shared" si="3"/>
        <v>1.4110082304526757E-2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1817</v>
      </c>
      <c r="H10" s="9" t="s">
        <v>88</v>
      </c>
      <c r="I10" s="3" t="s">
        <v>1805</v>
      </c>
      <c r="J10" s="13" t="s">
        <v>1818</v>
      </c>
      <c r="K10" s="14" t="s">
        <v>1819</v>
      </c>
      <c r="L10" s="17">
        <f t="shared" si="0"/>
        <v>1.4837962962962969E-2</v>
      </c>
      <c r="M10">
        <f t="shared" si="1"/>
        <v>8</v>
      </c>
      <c r="O10">
        <v>8</v>
      </c>
      <c r="P10">
        <f>COUNTIF(M:M,"8")</f>
        <v>1</v>
      </c>
      <c r="Q10">
        <f t="shared" si="2"/>
        <v>0.375</v>
      </c>
      <c r="R10" s="18">
        <f t="shared" si="4"/>
        <v>1.4837962962962969E-2</v>
      </c>
      <c r="S10" s="17">
        <f t="shared" si="3"/>
        <v>1.4110082304526757E-2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1820</v>
      </c>
      <c r="H11" s="9" t="s">
        <v>88</v>
      </c>
      <c r="I11" s="3" t="s">
        <v>1805</v>
      </c>
      <c r="J11" s="13" t="s">
        <v>1821</v>
      </c>
      <c r="K11" s="14" t="s">
        <v>1822</v>
      </c>
      <c r="L11" s="17">
        <f t="shared" si="0"/>
        <v>1.3425925925925897E-2</v>
      </c>
      <c r="M11">
        <f t="shared" si="1"/>
        <v>11</v>
      </c>
      <c r="O11">
        <v>9</v>
      </c>
      <c r="P11">
        <f>COUNTIF(M:M,"9")</f>
        <v>0</v>
      </c>
      <c r="Q11">
        <f t="shared" si="2"/>
        <v>0.375</v>
      </c>
      <c r="R11" s="18">
        <v>0</v>
      </c>
      <c r="S11" s="17">
        <f t="shared" si="3"/>
        <v>1.4110082304526757E-2</v>
      </c>
    </row>
    <row r="12" spans="1:19" x14ac:dyDescent="0.25">
      <c r="A12" s="11"/>
      <c r="B12" s="12"/>
      <c r="C12" s="9" t="s">
        <v>57</v>
      </c>
      <c r="D12" s="9" t="s">
        <v>58</v>
      </c>
      <c r="E12" s="9" t="s">
        <v>58</v>
      </c>
      <c r="F12" s="9" t="s">
        <v>15</v>
      </c>
      <c r="G12" s="9" t="s">
        <v>1823</v>
      </c>
      <c r="H12" s="9" t="s">
        <v>88</v>
      </c>
      <c r="I12" s="3" t="s">
        <v>1805</v>
      </c>
      <c r="J12" s="13" t="s">
        <v>1824</v>
      </c>
      <c r="K12" s="14" t="s">
        <v>1825</v>
      </c>
      <c r="L12" s="17">
        <f t="shared" si="0"/>
        <v>1.1261574074074132E-2</v>
      </c>
      <c r="M12">
        <f t="shared" si="1"/>
        <v>22</v>
      </c>
      <c r="O12">
        <v>10</v>
      </c>
      <c r="P12">
        <f>COUNTIF(M:M,"10")</f>
        <v>0</v>
      </c>
      <c r="Q12">
        <f t="shared" si="2"/>
        <v>0.375</v>
      </c>
      <c r="R12" s="18">
        <v>0</v>
      </c>
      <c r="S12" s="17">
        <f t="shared" si="3"/>
        <v>1.4110082304526757E-2</v>
      </c>
    </row>
    <row r="13" spans="1:19" x14ac:dyDescent="0.25">
      <c r="A13" s="11"/>
      <c r="B13" s="12"/>
      <c r="C13" s="9" t="s">
        <v>160</v>
      </c>
      <c r="D13" s="9" t="s">
        <v>161</v>
      </c>
      <c r="E13" s="9" t="s">
        <v>161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</v>
      </c>
      <c r="Q13">
        <f t="shared" si="2"/>
        <v>0.375</v>
      </c>
      <c r="R13" s="18">
        <f t="shared" si="4"/>
        <v>1.3425925925925897E-2</v>
      </c>
      <c r="S13" s="17">
        <f t="shared" si="3"/>
        <v>1.4110082304526757E-2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1826</v>
      </c>
      <c r="H14" s="9" t="s">
        <v>88</v>
      </c>
      <c r="I14" s="3" t="s">
        <v>1805</v>
      </c>
      <c r="J14" s="13" t="s">
        <v>1827</v>
      </c>
      <c r="K14" s="14" t="s">
        <v>1828</v>
      </c>
      <c r="L14" s="17">
        <f t="shared" si="0"/>
        <v>1.4409722222222254E-2</v>
      </c>
      <c r="M14">
        <f t="shared" si="1"/>
        <v>19</v>
      </c>
      <c r="O14">
        <v>12</v>
      </c>
      <c r="P14">
        <f>COUNTIF(M:M,"12")</f>
        <v>0</v>
      </c>
      <c r="Q14">
        <f t="shared" si="2"/>
        <v>0.375</v>
      </c>
      <c r="R14" s="18">
        <v>0</v>
      </c>
      <c r="S14" s="17">
        <f t="shared" si="3"/>
        <v>1.4110082304526757E-2</v>
      </c>
    </row>
    <row r="15" spans="1:19" x14ac:dyDescent="0.25">
      <c r="A15" s="11"/>
      <c r="B15" s="11"/>
      <c r="C15" s="11"/>
      <c r="D15" s="11"/>
      <c r="E15" s="11"/>
      <c r="F15" s="11"/>
      <c r="G15" s="3" t="s">
        <v>1829</v>
      </c>
      <c r="H15" s="3" t="s">
        <v>88</v>
      </c>
      <c r="I15" s="3" t="s">
        <v>1805</v>
      </c>
      <c r="J15" s="15" t="s">
        <v>1830</v>
      </c>
      <c r="K15" s="16" t="s">
        <v>1834</v>
      </c>
      <c r="L15" s="17">
        <f t="shared" si="0"/>
        <v>1.5034722222222352E-2</v>
      </c>
      <c r="M15">
        <f t="shared" si="1"/>
        <v>23</v>
      </c>
      <c r="O15">
        <v>13</v>
      </c>
      <c r="P15">
        <f>COUNTIF(M:M,"13")</f>
        <v>0</v>
      </c>
      <c r="Q15">
        <f t="shared" si="2"/>
        <v>0.375</v>
      </c>
      <c r="R15" s="18">
        <v>0</v>
      </c>
      <c r="S15" s="17">
        <f t="shared" si="3"/>
        <v>1.4110082304526757E-2</v>
      </c>
    </row>
    <row r="16" spans="1:19" x14ac:dyDescent="0.25">
      <c r="O16">
        <v>14</v>
      </c>
      <c r="P16">
        <f>COUNTIF(M:M,"14")</f>
        <v>0</v>
      </c>
      <c r="Q16">
        <f t="shared" si="2"/>
        <v>0.375</v>
      </c>
      <c r="R16" s="18">
        <v>0</v>
      </c>
      <c r="S16" s="17">
        <f t="shared" si="3"/>
        <v>1.4110082304526757E-2</v>
      </c>
    </row>
    <row r="17" spans="15:19" x14ac:dyDescent="0.25">
      <c r="O17">
        <v>15</v>
      </c>
      <c r="P17">
        <f>COUNTIF(M:M,"15")</f>
        <v>0</v>
      </c>
      <c r="Q17">
        <f t="shared" si="2"/>
        <v>0.375</v>
      </c>
      <c r="R17" s="18">
        <v>0</v>
      </c>
      <c r="S17" s="17">
        <f t="shared" si="3"/>
        <v>1.4110082304526757E-2</v>
      </c>
    </row>
    <row r="18" spans="15:19" x14ac:dyDescent="0.25">
      <c r="O18">
        <v>16</v>
      </c>
      <c r="P18">
        <f>COUNTIF(M:M,"16")</f>
        <v>0</v>
      </c>
      <c r="Q18">
        <f t="shared" si="2"/>
        <v>0.375</v>
      </c>
      <c r="R18" s="18">
        <v>0</v>
      </c>
      <c r="S18" s="17">
        <f t="shared" si="3"/>
        <v>1.4110082304526757E-2</v>
      </c>
    </row>
    <row r="19" spans="15:19" x14ac:dyDescent="0.25">
      <c r="O19">
        <v>17</v>
      </c>
      <c r="P19">
        <f>COUNTIF(M:M,"17")</f>
        <v>1</v>
      </c>
      <c r="Q19">
        <f t="shared" si="2"/>
        <v>0.375</v>
      </c>
      <c r="R19" s="18">
        <f t="shared" si="4"/>
        <v>1.3055555555555598E-2</v>
      </c>
      <c r="S19" s="17">
        <f t="shared" si="3"/>
        <v>1.4110082304526757E-2</v>
      </c>
    </row>
    <row r="20" spans="15:19" x14ac:dyDescent="0.25">
      <c r="O20">
        <v>18</v>
      </c>
      <c r="P20">
        <f>COUNTIF(M:M,"18")</f>
        <v>0</v>
      </c>
      <c r="Q20">
        <f t="shared" si="2"/>
        <v>0.375</v>
      </c>
      <c r="R20" s="18">
        <v>0</v>
      </c>
      <c r="S20" s="17">
        <f t="shared" si="3"/>
        <v>1.4110082304526757E-2</v>
      </c>
    </row>
    <row r="21" spans="15:19" x14ac:dyDescent="0.25">
      <c r="O21">
        <v>19</v>
      </c>
      <c r="P21">
        <f>COUNTIF(M:M,"19")</f>
        <v>1</v>
      </c>
      <c r="Q21">
        <f t="shared" si="2"/>
        <v>0.375</v>
      </c>
      <c r="R21" s="18">
        <f t="shared" si="4"/>
        <v>1.4409722222222254E-2</v>
      </c>
      <c r="S21" s="17">
        <f t="shared" si="3"/>
        <v>1.4110082304526757E-2</v>
      </c>
    </row>
    <row r="22" spans="15:19" x14ac:dyDescent="0.25">
      <c r="O22">
        <v>20</v>
      </c>
      <c r="P22">
        <f>COUNTIF(M:M,"20")</f>
        <v>1</v>
      </c>
      <c r="Q22">
        <f t="shared" si="2"/>
        <v>0.375</v>
      </c>
      <c r="R22" s="18">
        <f t="shared" si="4"/>
        <v>1.3078703703703565E-2</v>
      </c>
      <c r="S22" s="17">
        <f t="shared" si="3"/>
        <v>1.4110082304526757E-2</v>
      </c>
    </row>
    <row r="23" spans="15:19" x14ac:dyDescent="0.25">
      <c r="O23">
        <v>21</v>
      </c>
      <c r="P23">
        <f>COUNTIF(M:M,"21")</f>
        <v>0</v>
      </c>
      <c r="Q23">
        <f t="shared" si="2"/>
        <v>0.375</v>
      </c>
      <c r="R23" s="18">
        <v>0</v>
      </c>
      <c r="S23" s="17">
        <f t="shared" si="3"/>
        <v>1.4110082304526757E-2</v>
      </c>
    </row>
    <row r="24" spans="15:19" x14ac:dyDescent="0.25">
      <c r="O24">
        <v>22</v>
      </c>
      <c r="P24">
        <f>COUNTIF(M:M,"22")</f>
        <v>1</v>
      </c>
      <c r="Q24">
        <f t="shared" si="2"/>
        <v>0.375</v>
      </c>
      <c r="R24" s="18">
        <f t="shared" si="4"/>
        <v>1.1261574074074132E-2</v>
      </c>
      <c r="S24" s="17">
        <f t="shared" si="3"/>
        <v>1.4110082304526757E-2</v>
      </c>
    </row>
    <row r="25" spans="15:19" x14ac:dyDescent="0.25">
      <c r="O25">
        <v>23</v>
      </c>
      <c r="P25">
        <f>COUNTIF(M:M,"23")</f>
        <v>1</v>
      </c>
      <c r="Q25">
        <f t="shared" si="2"/>
        <v>0.375</v>
      </c>
      <c r="R25" s="18">
        <f t="shared" si="4"/>
        <v>1.5034722222222352E-2</v>
      </c>
      <c r="S25" s="17">
        <f t="shared" si="3"/>
        <v>1.4110082304526757E-2</v>
      </c>
    </row>
    <row r="27" spans="15:19" x14ac:dyDescent="0.25">
      <c r="O27" t="s">
        <v>1841</v>
      </c>
      <c r="P27">
        <f>SUM(P2:P25)</f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638"/>
  <sheetViews>
    <sheetView tabSelected="1" topLeftCell="L4" workbookViewId="0">
      <selection activeCell="V26" sqref="V26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5" max="15" width="11.28515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1831</v>
      </c>
      <c r="K1" s="3" t="s">
        <v>7</v>
      </c>
      <c r="L1" s="3" t="s">
        <v>8</v>
      </c>
      <c r="M1" s="17" t="s">
        <v>1559</v>
      </c>
      <c r="N1" t="s">
        <v>1556</v>
      </c>
      <c r="P1" t="s">
        <v>1557</v>
      </c>
      <c r="Q1" t="s">
        <v>1558</v>
      </c>
      <c r="R1" t="s">
        <v>1561</v>
      </c>
      <c r="S1" t="s">
        <v>1560</v>
      </c>
      <c r="T1" t="s">
        <v>1562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0</v>
      </c>
      <c r="R2">
        <f>AVERAGE($Q$2:$Q$25)</f>
        <v>22.833333333333332</v>
      </c>
      <c r="S2" s="17">
        <v>0</v>
      </c>
      <c r="T2" s="17">
        <f>AVERAGEIF($S$2:$S$25,"&lt;&gt; 0")</f>
        <v>1.8849775652967918E-2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5</v>
      </c>
      <c r="R3">
        <f t="shared" ref="R3:R25" si="0">AVERAGE($Q$2:$Q$25)</f>
        <v>22.833333333333332</v>
      </c>
      <c r="S3" s="17">
        <f t="shared" ref="S3:S25" si="1">AVERAGEIF($N$2:$N$1200,  P3, $M$2:$M$1200)</f>
        <v>1.4942129629629621E-2</v>
      </c>
      <c r="T3" s="17">
        <f t="shared" ref="T3:T25" si="2">AVERAGEIF($S$2:$S$25,"&lt;&gt; 0")</f>
        <v>1.8849775652967918E-2</v>
      </c>
    </row>
    <row r="4" spans="1:20" x14ac:dyDescent="0.25">
      <c r="A4" s="11"/>
      <c r="B4" s="12"/>
      <c r="C4" s="9" t="s">
        <v>671</v>
      </c>
      <c r="D4" s="9" t="s">
        <v>672</v>
      </c>
      <c r="E4" s="9" t="s">
        <v>672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6</v>
      </c>
      <c r="R4">
        <f t="shared" si="0"/>
        <v>22.833333333333332</v>
      </c>
      <c r="S4" s="17">
        <f t="shared" si="1"/>
        <v>1.5393518518518516E-2</v>
      </c>
      <c r="T4" s="17">
        <f t="shared" si="2"/>
        <v>1.8849775652967918E-2</v>
      </c>
    </row>
    <row r="5" spans="1:20" x14ac:dyDescent="0.25">
      <c r="A5" s="11"/>
      <c r="B5" s="12"/>
      <c r="C5" s="12"/>
      <c r="D5" s="12"/>
      <c r="E5" s="12"/>
      <c r="F5" s="12"/>
      <c r="G5" s="9" t="s">
        <v>673</v>
      </c>
      <c r="H5" s="9" t="s">
        <v>17</v>
      </c>
      <c r="I5" s="9" t="s">
        <v>374</v>
      </c>
      <c r="J5" s="3" t="s">
        <v>1832</v>
      </c>
      <c r="K5" s="13" t="s">
        <v>674</v>
      </c>
      <c r="L5" s="14" t="s">
        <v>675</v>
      </c>
      <c r="M5" s="17">
        <f t="shared" ref="M3:M66" si="3">L5-K5</f>
        <v>2.3217592592592595E-2</v>
      </c>
      <c r="N5">
        <f t="shared" ref="N3:N66" si="4">HOUR(K5)</f>
        <v>10</v>
      </c>
      <c r="P5">
        <v>3</v>
      </c>
      <c r="Q5">
        <f>COUNTIF(N:N,"3")</f>
        <v>12</v>
      </c>
      <c r="R5">
        <f t="shared" si="0"/>
        <v>22.833333333333332</v>
      </c>
      <c r="S5" s="17">
        <f t="shared" si="1"/>
        <v>1.3791473765432105E-2</v>
      </c>
      <c r="T5" s="17">
        <f t="shared" si="2"/>
        <v>1.8849775652967918E-2</v>
      </c>
    </row>
    <row r="6" spans="1:20" x14ac:dyDescent="0.25">
      <c r="A6" s="11"/>
      <c r="B6" s="12"/>
      <c r="C6" s="12"/>
      <c r="D6" s="12"/>
      <c r="E6" s="12"/>
      <c r="F6" s="12"/>
      <c r="G6" s="9" t="s">
        <v>1088</v>
      </c>
      <c r="H6" s="9" t="s">
        <v>17</v>
      </c>
      <c r="I6" s="9" t="s">
        <v>778</v>
      </c>
      <c r="J6" s="3" t="s">
        <v>1832</v>
      </c>
      <c r="K6" s="13" t="s">
        <v>1089</v>
      </c>
      <c r="L6" s="14" t="s">
        <v>1090</v>
      </c>
      <c r="M6" s="17">
        <f t="shared" si="3"/>
        <v>2.8761574074074092E-2</v>
      </c>
      <c r="N6">
        <f t="shared" si="4"/>
        <v>7</v>
      </c>
      <c r="P6">
        <v>4</v>
      </c>
      <c r="Q6">
        <f>COUNTIF(N:N,"4")</f>
        <v>39</v>
      </c>
      <c r="R6">
        <f t="shared" si="0"/>
        <v>22.833333333333332</v>
      </c>
      <c r="S6" s="17">
        <f t="shared" si="1"/>
        <v>1.8955959164292491E-2</v>
      </c>
      <c r="T6" s="17">
        <f t="shared" si="2"/>
        <v>1.8849775652967918E-2</v>
      </c>
    </row>
    <row r="7" spans="1:20" x14ac:dyDescent="0.25">
      <c r="A7" s="11"/>
      <c r="B7" s="12"/>
      <c r="C7" s="12"/>
      <c r="D7" s="12"/>
      <c r="E7" s="12"/>
      <c r="F7" s="12"/>
      <c r="G7" s="9" t="s">
        <v>1207</v>
      </c>
      <c r="H7" s="9" t="s">
        <v>17</v>
      </c>
      <c r="I7" s="9" t="s">
        <v>1208</v>
      </c>
      <c r="J7" s="3" t="s">
        <v>1832</v>
      </c>
      <c r="K7" s="13" t="s">
        <v>1209</v>
      </c>
      <c r="L7" s="14" t="s">
        <v>1210</v>
      </c>
      <c r="M7" s="17">
        <f t="shared" si="3"/>
        <v>1.7233796296296289E-2</v>
      </c>
      <c r="N7">
        <f t="shared" si="4"/>
        <v>7</v>
      </c>
      <c r="P7">
        <v>5</v>
      </c>
      <c r="Q7">
        <f>COUNTIF(N:N,"5")</f>
        <v>29</v>
      </c>
      <c r="R7">
        <f t="shared" si="0"/>
        <v>22.833333333333332</v>
      </c>
      <c r="S7" s="17">
        <f t="shared" si="1"/>
        <v>2.0896392081736912E-2</v>
      </c>
      <c r="T7" s="17">
        <f t="shared" si="2"/>
        <v>1.8849775652967918E-2</v>
      </c>
    </row>
    <row r="8" spans="1:20" x14ac:dyDescent="0.25">
      <c r="A8" s="11"/>
      <c r="B8" s="12"/>
      <c r="C8" s="12"/>
      <c r="D8" s="12"/>
      <c r="E8" s="12"/>
      <c r="F8" s="12"/>
      <c r="G8" s="9" t="s">
        <v>1211</v>
      </c>
      <c r="H8" s="9" t="s">
        <v>17</v>
      </c>
      <c r="I8" s="9" t="s">
        <v>1208</v>
      </c>
      <c r="J8" s="3" t="s">
        <v>1832</v>
      </c>
      <c r="K8" s="13" t="s">
        <v>1212</v>
      </c>
      <c r="L8" s="14" t="s">
        <v>1213</v>
      </c>
      <c r="M8" s="17">
        <f t="shared" si="3"/>
        <v>1.685185185185184E-2</v>
      </c>
      <c r="N8">
        <f t="shared" si="4"/>
        <v>7</v>
      </c>
      <c r="P8">
        <v>6</v>
      </c>
      <c r="Q8">
        <f>COUNTIF(N:N,"6")</f>
        <v>36</v>
      </c>
      <c r="R8">
        <f t="shared" si="0"/>
        <v>22.833333333333332</v>
      </c>
      <c r="S8" s="17">
        <f t="shared" si="1"/>
        <v>1.649144804526749E-2</v>
      </c>
      <c r="T8" s="17">
        <f t="shared" si="2"/>
        <v>1.8849775652967918E-2</v>
      </c>
    </row>
    <row r="9" spans="1:20" x14ac:dyDescent="0.25">
      <c r="A9" s="11"/>
      <c r="B9" s="12"/>
      <c r="C9" s="12"/>
      <c r="D9" s="12"/>
      <c r="E9" s="12"/>
      <c r="F9" s="12"/>
      <c r="G9" s="9" t="s">
        <v>1567</v>
      </c>
      <c r="H9" s="9" t="s">
        <v>17</v>
      </c>
      <c r="I9" s="9" t="s">
        <v>1568</v>
      </c>
      <c r="J9" s="3" t="s">
        <v>1832</v>
      </c>
      <c r="K9" s="13" t="s">
        <v>1569</v>
      </c>
      <c r="L9" s="14" t="s">
        <v>1570</v>
      </c>
      <c r="M9" s="17">
        <f t="shared" si="3"/>
        <v>2.1226851851851858E-2</v>
      </c>
      <c r="N9">
        <f t="shared" si="4"/>
        <v>7</v>
      </c>
      <c r="P9">
        <v>7</v>
      </c>
      <c r="Q9">
        <f>COUNTIF(N:N,"7")</f>
        <v>31</v>
      </c>
      <c r="R9">
        <f t="shared" si="0"/>
        <v>22.833333333333332</v>
      </c>
      <c r="S9" s="17">
        <f t="shared" si="1"/>
        <v>1.6550552568697724E-2</v>
      </c>
      <c r="T9" s="17">
        <f t="shared" si="2"/>
        <v>1.8849775652967918E-2</v>
      </c>
    </row>
    <row r="10" spans="1:20" x14ac:dyDescent="0.25">
      <c r="A10" s="11"/>
      <c r="B10" s="12"/>
      <c r="C10" s="9" t="s">
        <v>47</v>
      </c>
      <c r="D10" s="9" t="s">
        <v>48</v>
      </c>
      <c r="E10" s="9" t="s">
        <v>48</v>
      </c>
      <c r="F10" s="9" t="s">
        <v>15</v>
      </c>
      <c r="G10" s="10" t="s">
        <v>12</v>
      </c>
      <c r="H10" s="5"/>
      <c r="I10" s="5"/>
      <c r="J10" s="6"/>
      <c r="K10" s="7"/>
      <c r="L10" s="8"/>
      <c r="P10">
        <v>8</v>
      </c>
      <c r="Q10">
        <f>COUNTIF(N:N,"8")</f>
        <v>46</v>
      </c>
      <c r="R10">
        <f t="shared" si="0"/>
        <v>22.833333333333332</v>
      </c>
      <c r="S10" s="17">
        <f t="shared" si="1"/>
        <v>2.077948872785829E-2</v>
      </c>
      <c r="T10" s="17">
        <f t="shared" si="2"/>
        <v>1.8849775652967918E-2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1091</v>
      </c>
      <c r="H11" s="9" t="s">
        <v>690</v>
      </c>
      <c r="I11" s="9" t="s">
        <v>778</v>
      </c>
      <c r="J11" s="3" t="s">
        <v>1832</v>
      </c>
      <c r="K11" s="13" t="s">
        <v>1092</v>
      </c>
      <c r="L11" s="14" t="s">
        <v>1093</v>
      </c>
      <c r="M11" s="17">
        <f t="shared" si="3"/>
        <v>2.1423611111111074E-2</v>
      </c>
      <c r="N11">
        <f t="shared" si="4"/>
        <v>11</v>
      </c>
      <c r="P11">
        <v>9</v>
      </c>
      <c r="Q11">
        <f>COUNTIF(N:N,"9")</f>
        <v>53</v>
      </c>
      <c r="R11">
        <f t="shared" si="0"/>
        <v>22.833333333333332</v>
      </c>
      <c r="S11" s="17">
        <f t="shared" si="1"/>
        <v>2.2806822152341019E-2</v>
      </c>
      <c r="T11" s="17">
        <f t="shared" si="2"/>
        <v>1.8849775652967918E-2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1094</v>
      </c>
      <c r="H12" s="9" t="s">
        <v>690</v>
      </c>
      <c r="I12" s="9" t="s">
        <v>778</v>
      </c>
      <c r="J12" s="3" t="s">
        <v>1832</v>
      </c>
      <c r="K12" s="13" t="s">
        <v>1095</v>
      </c>
      <c r="L12" s="14" t="s">
        <v>1096</v>
      </c>
      <c r="M12" s="17">
        <f t="shared" si="3"/>
        <v>1.7280092592592666E-2</v>
      </c>
      <c r="N12">
        <f t="shared" si="4"/>
        <v>13</v>
      </c>
      <c r="P12">
        <v>10</v>
      </c>
      <c r="Q12">
        <f>COUNTIF(N:N,"10")</f>
        <v>40</v>
      </c>
      <c r="R12">
        <f t="shared" si="0"/>
        <v>22.833333333333332</v>
      </c>
      <c r="S12" s="17">
        <f t="shared" si="1"/>
        <v>2.3148148148148147E-2</v>
      </c>
      <c r="T12" s="17">
        <f t="shared" si="2"/>
        <v>1.8849775652967918E-2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1097</v>
      </c>
      <c r="H13" s="9" t="s">
        <v>690</v>
      </c>
      <c r="I13" s="9" t="s">
        <v>778</v>
      </c>
      <c r="J13" s="3" t="s">
        <v>1832</v>
      </c>
      <c r="K13" s="13" t="s">
        <v>1098</v>
      </c>
      <c r="L13" s="14" t="s">
        <v>1099</v>
      </c>
      <c r="M13" s="17">
        <f t="shared" si="3"/>
        <v>2.3796296296296315E-2</v>
      </c>
      <c r="N13">
        <f t="shared" si="4"/>
        <v>21</v>
      </c>
      <c r="P13">
        <v>11</v>
      </c>
      <c r="Q13">
        <f>COUNTIF(N:N,"11")</f>
        <v>43</v>
      </c>
      <c r="R13">
        <f t="shared" si="0"/>
        <v>22.833333333333332</v>
      </c>
      <c r="S13" s="17">
        <f t="shared" si="1"/>
        <v>2.1904338931955217E-2</v>
      </c>
      <c r="T13" s="17">
        <f t="shared" si="2"/>
        <v>1.8849775652967918E-2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1214</v>
      </c>
      <c r="H14" s="9" t="s">
        <v>690</v>
      </c>
      <c r="I14" s="9" t="s">
        <v>1208</v>
      </c>
      <c r="J14" s="3" t="s">
        <v>1832</v>
      </c>
      <c r="K14" s="13" t="s">
        <v>1215</v>
      </c>
      <c r="L14" s="14" t="s">
        <v>1216</v>
      </c>
      <c r="M14" s="17">
        <f t="shared" si="3"/>
        <v>1.9027777777777755E-2</v>
      </c>
      <c r="N14">
        <f t="shared" si="4"/>
        <v>9</v>
      </c>
      <c r="P14">
        <v>12</v>
      </c>
      <c r="Q14">
        <f>COUNTIF(N:N,"12")</f>
        <v>35</v>
      </c>
      <c r="R14">
        <f t="shared" si="0"/>
        <v>22.833333333333332</v>
      </c>
      <c r="S14" s="17">
        <f t="shared" si="1"/>
        <v>2.1682208994708987E-2</v>
      </c>
      <c r="T14" s="17">
        <f t="shared" si="2"/>
        <v>1.8849775652967918E-2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1217</v>
      </c>
      <c r="H15" s="9" t="s">
        <v>690</v>
      </c>
      <c r="I15" s="9" t="s">
        <v>1208</v>
      </c>
      <c r="J15" s="3" t="s">
        <v>1832</v>
      </c>
      <c r="K15" s="13" t="s">
        <v>1218</v>
      </c>
      <c r="L15" s="14" t="s">
        <v>1219</v>
      </c>
      <c r="M15" s="17">
        <f t="shared" si="3"/>
        <v>1.4872685185185197E-2</v>
      </c>
      <c r="N15">
        <f t="shared" si="4"/>
        <v>11</v>
      </c>
      <c r="P15">
        <v>13</v>
      </c>
      <c r="Q15">
        <f>COUNTIF(N:N,"13")</f>
        <v>28</v>
      </c>
      <c r="R15">
        <f t="shared" si="0"/>
        <v>22.833333333333332</v>
      </c>
      <c r="S15" s="17">
        <f t="shared" si="1"/>
        <v>2.0300512566137553E-2</v>
      </c>
      <c r="T15" s="17">
        <f t="shared" si="2"/>
        <v>1.8849775652967918E-2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1220</v>
      </c>
      <c r="H16" s="9" t="s">
        <v>690</v>
      </c>
      <c r="I16" s="9" t="s">
        <v>1208</v>
      </c>
      <c r="J16" s="3" t="s">
        <v>1832</v>
      </c>
      <c r="K16" s="13" t="s">
        <v>1221</v>
      </c>
      <c r="L16" s="14" t="s">
        <v>1222</v>
      </c>
      <c r="M16" s="17">
        <f t="shared" si="3"/>
        <v>2.7662037037037068E-2</v>
      </c>
      <c r="N16">
        <f t="shared" si="4"/>
        <v>14</v>
      </c>
      <c r="P16">
        <v>14</v>
      </c>
      <c r="Q16">
        <f>COUNTIF(N:N,"14")</f>
        <v>35</v>
      </c>
      <c r="R16">
        <f t="shared" si="0"/>
        <v>22.833333333333332</v>
      </c>
      <c r="S16" s="17">
        <f t="shared" si="1"/>
        <v>2.2689153439153436E-2</v>
      </c>
      <c r="T16" s="17">
        <f t="shared" si="2"/>
        <v>1.8849775652967918E-2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1223</v>
      </c>
      <c r="H17" s="9" t="s">
        <v>690</v>
      </c>
      <c r="I17" s="9" t="s">
        <v>1208</v>
      </c>
      <c r="J17" s="3" t="s">
        <v>1832</v>
      </c>
      <c r="K17" s="13" t="s">
        <v>1224</v>
      </c>
      <c r="L17" s="14" t="s">
        <v>1225</v>
      </c>
      <c r="M17" s="17">
        <f t="shared" si="3"/>
        <v>2.0347222222222183E-2</v>
      </c>
      <c r="N17">
        <f t="shared" si="4"/>
        <v>16</v>
      </c>
      <c r="P17">
        <v>15</v>
      </c>
      <c r="Q17">
        <f>COUNTIF(N:N,"15")</f>
        <v>33</v>
      </c>
      <c r="R17">
        <f t="shared" si="0"/>
        <v>22.833333333333332</v>
      </c>
      <c r="S17" s="17">
        <f t="shared" si="1"/>
        <v>2.5995019640852979E-2</v>
      </c>
      <c r="T17" s="17">
        <f t="shared" si="2"/>
        <v>1.8849775652967918E-2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1226</v>
      </c>
      <c r="H18" s="9" t="s">
        <v>690</v>
      </c>
      <c r="I18" s="9" t="s">
        <v>1208</v>
      </c>
      <c r="J18" s="3" t="s">
        <v>1832</v>
      </c>
      <c r="K18" s="13" t="s">
        <v>1227</v>
      </c>
      <c r="L18" s="14" t="s">
        <v>1228</v>
      </c>
      <c r="M18" s="17">
        <f t="shared" si="3"/>
        <v>1.5243055555555607E-2</v>
      </c>
      <c r="N18">
        <f t="shared" si="4"/>
        <v>20</v>
      </c>
      <c r="P18">
        <v>16</v>
      </c>
      <c r="Q18">
        <f>COUNTIF(N:N,"16")</f>
        <v>8</v>
      </c>
      <c r="R18">
        <f t="shared" si="0"/>
        <v>22.833333333333332</v>
      </c>
      <c r="S18" s="17">
        <f t="shared" si="1"/>
        <v>1.8464988425925935E-2</v>
      </c>
      <c r="T18" s="17">
        <f t="shared" si="2"/>
        <v>1.8849775652967918E-2</v>
      </c>
    </row>
    <row r="19" spans="1:20" x14ac:dyDescent="0.25">
      <c r="A19" s="11"/>
      <c r="B19" s="12"/>
      <c r="C19" s="9" t="s">
        <v>13</v>
      </c>
      <c r="D19" s="9" t="s">
        <v>14</v>
      </c>
      <c r="E19" s="9" t="s">
        <v>14</v>
      </c>
      <c r="F19" s="9" t="s">
        <v>15</v>
      </c>
      <c r="G19" s="10" t="s">
        <v>12</v>
      </c>
      <c r="H19" s="5"/>
      <c r="I19" s="5"/>
      <c r="J19" s="6"/>
      <c r="K19" s="7"/>
      <c r="L19" s="8"/>
      <c r="P19">
        <v>17</v>
      </c>
      <c r="Q19">
        <f>COUNTIF(N:N,"17")</f>
        <v>17</v>
      </c>
      <c r="R19">
        <f t="shared" si="0"/>
        <v>22.833333333333332</v>
      </c>
      <c r="S19" s="17">
        <f t="shared" si="1"/>
        <v>1.4831154684095852E-2</v>
      </c>
      <c r="T19" s="17">
        <f t="shared" si="2"/>
        <v>1.8849775652967918E-2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16</v>
      </c>
      <c r="H20" s="9" t="s">
        <v>17</v>
      </c>
      <c r="I20" s="9" t="s">
        <v>18</v>
      </c>
      <c r="J20" s="3" t="s">
        <v>1832</v>
      </c>
      <c r="K20" s="13" t="s">
        <v>19</v>
      </c>
      <c r="L20" s="14" t="s">
        <v>20</v>
      </c>
      <c r="M20" s="17">
        <f t="shared" si="3"/>
        <v>2.1307870370370408E-2</v>
      </c>
      <c r="N20">
        <f t="shared" si="4"/>
        <v>12</v>
      </c>
      <c r="P20">
        <v>18</v>
      </c>
      <c r="Q20">
        <f>COUNTIF(N:N,"18")</f>
        <v>8</v>
      </c>
      <c r="R20">
        <f t="shared" si="0"/>
        <v>22.833333333333332</v>
      </c>
      <c r="S20" s="17">
        <f t="shared" si="1"/>
        <v>2.369646990740748E-2</v>
      </c>
      <c r="T20" s="17">
        <f t="shared" si="2"/>
        <v>1.8849775652967918E-2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21</v>
      </c>
      <c r="H21" s="9" t="s">
        <v>17</v>
      </c>
      <c r="I21" s="9" t="s">
        <v>18</v>
      </c>
      <c r="J21" s="3" t="s">
        <v>1832</v>
      </c>
      <c r="K21" s="13" t="s">
        <v>22</v>
      </c>
      <c r="L21" s="14" t="s">
        <v>23</v>
      </c>
      <c r="M21" s="17">
        <f t="shared" si="3"/>
        <v>1.8067129629629752E-2</v>
      </c>
      <c r="N21">
        <f t="shared" si="4"/>
        <v>14</v>
      </c>
      <c r="P21">
        <v>19</v>
      </c>
      <c r="Q21">
        <f>COUNTIF(N:N,"19")</f>
        <v>5</v>
      </c>
      <c r="R21">
        <f t="shared" si="0"/>
        <v>22.833333333333332</v>
      </c>
      <c r="S21" s="17">
        <f t="shared" si="1"/>
        <v>1.6766203703703696E-2</v>
      </c>
      <c r="T21" s="17">
        <f t="shared" si="2"/>
        <v>1.8849775652967918E-2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676</v>
      </c>
      <c r="H22" s="9" t="s">
        <v>17</v>
      </c>
      <c r="I22" s="9" t="s">
        <v>374</v>
      </c>
      <c r="J22" s="3" t="s">
        <v>1832</v>
      </c>
      <c r="K22" s="13" t="s">
        <v>677</v>
      </c>
      <c r="L22" s="14" t="s">
        <v>678</v>
      </c>
      <c r="M22" s="17">
        <f t="shared" si="3"/>
        <v>3.6064814814814827E-2</v>
      </c>
      <c r="N22">
        <f t="shared" si="4"/>
        <v>8</v>
      </c>
      <c r="P22">
        <v>20</v>
      </c>
      <c r="Q22">
        <f>COUNTIF(N:N,"20")</f>
        <v>14</v>
      </c>
      <c r="R22">
        <f t="shared" si="0"/>
        <v>22.833333333333332</v>
      </c>
      <c r="S22" s="17">
        <f t="shared" si="1"/>
        <v>1.4771825396825413E-2</v>
      </c>
      <c r="T22" s="17">
        <f t="shared" si="2"/>
        <v>1.8849775652967918E-2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679</v>
      </c>
      <c r="H23" s="9" t="s">
        <v>17</v>
      </c>
      <c r="I23" s="9" t="s">
        <v>374</v>
      </c>
      <c r="J23" s="3" t="s">
        <v>1832</v>
      </c>
      <c r="K23" s="13" t="s">
        <v>680</v>
      </c>
      <c r="L23" s="14" t="s">
        <v>681</v>
      </c>
      <c r="M23" s="17">
        <f t="shared" si="3"/>
        <v>3.6168981481481455E-2</v>
      </c>
      <c r="N23">
        <f t="shared" si="4"/>
        <v>11</v>
      </c>
      <c r="P23">
        <v>21</v>
      </c>
      <c r="Q23">
        <f>COUNTIF(N:N,"21")</f>
        <v>12</v>
      </c>
      <c r="R23">
        <f t="shared" si="0"/>
        <v>22.833333333333332</v>
      </c>
      <c r="S23" s="17">
        <f t="shared" si="1"/>
        <v>1.6549961419753095E-2</v>
      </c>
      <c r="T23" s="17">
        <f t="shared" si="2"/>
        <v>1.8849775652967918E-2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1100</v>
      </c>
      <c r="H24" s="9" t="s">
        <v>17</v>
      </c>
      <c r="I24" s="9" t="s">
        <v>778</v>
      </c>
      <c r="J24" s="3" t="s">
        <v>1832</v>
      </c>
      <c r="K24" s="13" t="s">
        <v>1101</v>
      </c>
      <c r="L24" s="14" t="s">
        <v>1102</v>
      </c>
      <c r="M24" s="17">
        <f t="shared" si="3"/>
        <v>1.804398148148148E-2</v>
      </c>
      <c r="N24">
        <f t="shared" si="4"/>
        <v>5</v>
      </c>
      <c r="P24">
        <v>22</v>
      </c>
      <c r="Q24">
        <f>COUNTIF(N:N,"22")</f>
        <v>7</v>
      </c>
      <c r="R24">
        <f t="shared" si="0"/>
        <v>22.833333333333332</v>
      </c>
      <c r="S24" s="17">
        <f t="shared" si="1"/>
        <v>1.4307208994708989E-2</v>
      </c>
      <c r="T24" s="17">
        <f t="shared" si="2"/>
        <v>1.8849775652967918E-2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1103</v>
      </c>
      <c r="H25" s="9" t="s">
        <v>17</v>
      </c>
      <c r="I25" s="9" t="s">
        <v>778</v>
      </c>
      <c r="J25" s="3" t="s">
        <v>1832</v>
      </c>
      <c r="K25" s="13" t="s">
        <v>1104</v>
      </c>
      <c r="L25" s="14" t="s">
        <v>1105</v>
      </c>
      <c r="M25" s="17">
        <f t="shared" si="3"/>
        <v>2.1053240740740775E-2</v>
      </c>
      <c r="N25">
        <f t="shared" si="4"/>
        <v>7</v>
      </c>
      <c r="P25">
        <v>23</v>
      </c>
      <c r="Q25">
        <f>COUNTIF(N:N,"23")</f>
        <v>6</v>
      </c>
      <c r="R25">
        <f t="shared" si="0"/>
        <v>22.833333333333332</v>
      </c>
      <c r="S25" s="17">
        <f t="shared" si="1"/>
        <v>1.7829861111111105E-2</v>
      </c>
      <c r="T25" s="17">
        <f t="shared" si="2"/>
        <v>1.8849775652967918E-2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1106</v>
      </c>
      <c r="H26" s="9" t="s">
        <v>17</v>
      </c>
      <c r="I26" s="9" t="s">
        <v>778</v>
      </c>
      <c r="J26" s="3" t="s">
        <v>1832</v>
      </c>
      <c r="K26" s="13" t="s">
        <v>1107</v>
      </c>
      <c r="L26" s="14" t="s">
        <v>1108</v>
      </c>
      <c r="M26" s="17">
        <f t="shared" si="3"/>
        <v>1.6006944444444393E-2</v>
      </c>
      <c r="N26">
        <f t="shared" si="4"/>
        <v>9</v>
      </c>
    </row>
    <row r="27" spans="1:20" x14ac:dyDescent="0.25">
      <c r="A27" s="11"/>
      <c r="B27" s="12"/>
      <c r="C27" s="12"/>
      <c r="D27" s="12"/>
      <c r="E27" s="12"/>
      <c r="F27" s="12"/>
      <c r="G27" s="9" t="s">
        <v>1109</v>
      </c>
      <c r="H27" s="9" t="s">
        <v>17</v>
      </c>
      <c r="I27" s="9" t="s">
        <v>778</v>
      </c>
      <c r="J27" s="3" t="s">
        <v>1832</v>
      </c>
      <c r="K27" s="13" t="s">
        <v>1110</v>
      </c>
      <c r="L27" s="14" t="s">
        <v>1111</v>
      </c>
      <c r="M27" s="17">
        <f t="shared" si="3"/>
        <v>2.4131944444444331E-2</v>
      </c>
      <c r="N27">
        <f t="shared" si="4"/>
        <v>13</v>
      </c>
    </row>
    <row r="28" spans="1:20" x14ac:dyDescent="0.25">
      <c r="A28" s="11"/>
      <c r="B28" s="12"/>
      <c r="C28" s="12"/>
      <c r="D28" s="12"/>
      <c r="E28" s="12"/>
      <c r="F28" s="12"/>
      <c r="G28" s="9" t="s">
        <v>1112</v>
      </c>
      <c r="H28" s="9" t="s">
        <v>17</v>
      </c>
      <c r="I28" s="9" t="s">
        <v>778</v>
      </c>
      <c r="J28" s="3" t="s">
        <v>1832</v>
      </c>
      <c r="K28" s="13" t="s">
        <v>1113</v>
      </c>
      <c r="L28" s="14" t="s">
        <v>1114</v>
      </c>
      <c r="M28" s="17">
        <f t="shared" si="3"/>
        <v>2.3645833333333366E-2</v>
      </c>
      <c r="N28">
        <f t="shared" si="4"/>
        <v>15</v>
      </c>
      <c r="P28" t="s">
        <v>1835</v>
      </c>
      <c r="Q28">
        <v>94</v>
      </c>
    </row>
    <row r="29" spans="1:20" x14ac:dyDescent="0.25">
      <c r="A29" s="11"/>
      <c r="B29" s="12"/>
      <c r="C29" s="12"/>
      <c r="D29" s="12"/>
      <c r="E29" s="12"/>
      <c r="F29" s="12"/>
      <c r="G29" s="9" t="s">
        <v>1229</v>
      </c>
      <c r="H29" s="9" t="s">
        <v>17</v>
      </c>
      <c r="I29" s="9" t="s">
        <v>1208</v>
      </c>
      <c r="J29" s="3" t="s">
        <v>1832</v>
      </c>
      <c r="K29" s="13" t="s">
        <v>1230</v>
      </c>
      <c r="L29" s="14" t="s">
        <v>1231</v>
      </c>
      <c r="M29" s="17">
        <f t="shared" si="3"/>
        <v>2.6886574074074132E-2</v>
      </c>
      <c r="N29">
        <f t="shared" si="4"/>
        <v>10</v>
      </c>
      <c r="P29" t="s">
        <v>1842</v>
      </c>
      <c r="Q29">
        <v>121</v>
      </c>
    </row>
    <row r="30" spans="1:20" x14ac:dyDescent="0.25">
      <c r="A30" s="11"/>
      <c r="B30" s="12"/>
      <c r="C30" s="12"/>
      <c r="D30" s="12"/>
      <c r="E30" s="12"/>
      <c r="F30" s="12"/>
      <c r="G30" s="9" t="s">
        <v>1232</v>
      </c>
      <c r="H30" s="9" t="s">
        <v>17</v>
      </c>
      <c r="I30" s="9" t="s">
        <v>1208</v>
      </c>
      <c r="J30" s="3" t="s">
        <v>1832</v>
      </c>
      <c r="K30" s="13" t="s">
        <v>1233</v>
      </c>
      <c r="L30" s="14" t="s">
        <v>1234</v>
      </c>
      <c r="M30" s="17">
        <f t="shared" si="3"/>
        <v>1.9039351851851904E-2</v>
      </c>
      <c r="N30">
        <f t="shared" si="4"/>
        <v>12</v>
      </c>
      <c r="P30" t="s">
        <v>1837</v>
      </c>
      <c r="Q30">
        <v>146</v>
      </c>
    </row>
    <row r="31" spans="1:20" x14ac:dyDescent="0.25">
      <c r="A31" s="11"/>
      <c r="B31" s="12"/>
      <c r="C31" s="12"/>
      <c r="D31" s="12"/>
      <c r="E31" s="12"/>
      <c r="F31" s="12"/>
      <c r="G31" s="9" t="s">
        <v>1235</v>
      </c>
      <c r="H31" s="9" t="s">
        <v>17</v>
      </c>
      <c r="I31" s="9" t="s">
        <v>1208</v>
      </c>
      <c r="J31" s="3" t="s">
        <v>1832</v>
      </c>
      <c r="K31" s="13" t="s">
        <v>1236</v>
      </c>
      <c r="L31" s="14" t="s">
        <v>1237</v>
      </c>
      <c r="M31" s="17">
        <f t="shared" si="3"/>
        <v>4.5740740740740637E-2</v>
      </c>
      <c r="N31">
        <f t="shared" si="4"/>
        <v>14</v>
      </c>
      <c r="P31" t="s">
        <v>1838</v>
      </c>
      <c r="Q31">
        <v>112</v>
      </c>
    </row>
    <row r="32" spans="1:20" x14ac:dyDescent="0.25">
      <c r="A32" s="11"/>
      <c r="B32" s="12"/>
      <c r="C32" s="12"/>
      <c r="D32" s="12"/>
      <c r="E32" s="12"/>
      <c r="F32" s="12"/>
      <c r="G32" s="9" t="s">
        <v>1571</v>
      </c>
      <c r="H32" s="9" t="s">
        <v>17</v>
      </c>
      <c r="I32" s="9" t="s">
        <v>1568</v>
      </c>
      <c r="J32" s="3" t="s">
        <v>1832</v>
      </c>
      <c r="K32" s="13" t="s">
        <v>1572</v>
      </c>
      <c r="L32" s="14" t="s">
        <v>1573</v>
      </c>
      <c r="M32" s="17">
        <f t="shared" si="3"/>
        <v>2.4606481481481424E-2</v>
      </c>
      <c r="N32">
        <f t="shared" si="4"/>
        <v>11</v>
      </c>
      <c r="P32" t="s">
        <v>1839</v>
      </c>
      <c r="Q32">
        <v>60</v>
      </c>
    </row>
    <row r="33" spans="1:17" x14ac:dyDescent="0.25">
      <c r="A33" s="11"/>
      <c r="B33" s="12"/>
      <c r="C33" s="12"/>
      <c r="D33" s="12"/>
      <c r="E33" s="12"/>
      <c r="F33" s="12"/>
      <c r="G33" s="9" t="s">
        <v>1574</v>
      </c>
      <c r="H33" s="9" t="s">
        <v>17</v>
      </c>
      <c r="I33" s="9" t="s">
        <v>1568</v>
      </c>
      <c r="J33" s="3" t="s">
        <v>1832</v>
      </c>
      <c r="K33" s="13" t="s">
        <v>1575</v>
      </c>
      <c r="L33" s="14" t="s">
        <v>1576</v>
      </c>
      <c r="M33" s="17">
        <f t="shared" si="3"/>
        <v>1.6412037037037086E-2</v>
      </c>
      <c r="N33">
        <f t="shared" si="4"/>
        <v>13</v>
      </c>
      <c r="P33" t="s">
        <v>1840</v>
      </c>
      <c r="Q33">
        <v>16</v>
      </c>
    </row>
    <row r="34" spans="1:17" x14ac:dyDescent="0.25">
      <c r="A34" s="11"/>
      <c r="B34" s="12"/>
      <c r="C34" s="9" t="s">
        <v>52</v>
      </c>
      <c r="D34" s="9" t="s">
        <v>53</v>
      </c>
      <c r="E34" s="9" t="s">
        <v>53</v>
      </c>
      <c r="F34" s="9" t="s">
        <v>15</v>
      </c>
      <c r="G34" s="10" t="s">
        <v>12</v>
      </c>
      <c r="H34" s="5"/>
      <c r="I34" s="5"/>
      <c r="J34" s="6"/>
      <c r="K34" s="7"/>
      <c r="L34" s="8"/>
      <c r="P34" t="s">
        <v>1841</v>
      </c>
      <c r="Q34">
        <v>9</v>
      </c>
    </row>
    <row r="35" spans="1:17" x14ac:dyDescent="0.25">
      <c r="A35" s="11"/>
      <c r="B35" s="12"/>
      <c r="C35" s="12"/>
      <c r="D35" s="12"/>
      <c r="E35" s="12"/>
      <c r="F35" s="12"/>
      <c r="G35" s="9" t="s">
        <v>1115</v>
      </c>
      <c r="H35" s="9" t="s">
        <v>17</v>
      </c>
      <c r="I35" s="9" t="s">
        <v>778</v>
      </c>
      <c r="J35" s="3" t="s">
        <v>1832</v>
      </c>
      <c r="K35" s="13" t="s">
        <v>1116</v>
      </c>
      <c r="L35" s="14" t="s">
        <v>1117</v>
      </c>
      <c r="M35" s="17">
        <f t="shared" si="3"/>
        <v>2.18518518518519E-2</v>
      </c>
      <c r="N35">
        <f t="shared" si="4"/>
        <v>15</v>
      </c>
    </row>
    <row r="36" spans="1:17" x14ac:dyDescent="0.25">
      <c r="A36" s="11"/>
      <c r="B36" s="12"/>
      <c r="C36" s="12"/>
      <c r="D36" s="12"/>
      <c r="E36" s="12"/>
      <c r="F36" s="12"/>
      <c r="G36" s="9" t="s">
        <v>1238</v>
      </c>
      <c r="H36" s="9" t="s">
        <v>17</v>
      </c>
      <c r="I36" s="9" t="s">
        <v>1208</v>
      </c>
      <c r="J36" s="3" t="s">
        <v>1832</v>
      </c>
      <c r="K36" s="13" t="s">
        <v>1239</v>
      </c>
      <c r="L36" s="14" t="s">
        <v>1240</v>
      </c>
      <c r="M36" s="17">
        <f t="shared" si="3"/>
        <v>1.7268518518518572E-2</v>
      </c>
      <c r="N36">
        <f t="shared" si="4"/>
        <v>9</v>
      </c>
    </row>
    <row r="37" spans="1:17" x14ac:dyDescent="0.25">
      <c r="A37" s="11"/>
      <c r="B37" s="12"/>
      <c r="C37" s="12"/>
      <c r="D37" s="12"/>
      <c r="E37" s="12"/>
      <c r="F37" s="12"/>
      <c r="G37" s="9" t="s">
        <v>1577</v>
      </c>
      <c r="H37" s="9" t="s">
        <v>17</v>
      </c>
      <c r="I37" s="9" t="s">
        <v>1568</v>
      </c>
      <c r="J37" s="3" t="s">
        <v>1832</v>
      </c>
      <c r="K37" s="13" t="s">
        <v>1578</v>
      </c>
      <c r="L37" s="14" t="s">
        <v>1579</v>
      </c>
      <c r="M37" s="17">
        <f t="shared" si="3"/>
        <v>1.9363425925925937E-2</v>
      </c>
      <c r="N37">
        <f t="shared" si="4"/>
        <v>8</v>
      </c>
    </row>
    <row r="38" spans="1:17" x14ac:dyDescent="0.25">
      <c r="A38" s="11"/>
      <c r="B38" s="12"/>
      <c r="C38" s="9" t="s">
        <v>24</v>
      </c>
      <c r="D38" s="9" t="s">
        <v>25</v>
      </c>
      <c r="E38" s="9" t="s">
        <v>25</v>
      </c>
      <c r="F38" s="9" t="s">
        <v>15</v>
      </c>
      <c r="G38" s="10" t="s">
        <v>12</v>
      </c>
      <c r="H38" s="5"/>
      <c r="I38" s="5"/>
      <c r="J38" s="6"/>
      <c r="K38" s="7"/>
      <c r="L38" s="8"/>
    </row>
    <row r="39" spans="1:17" x14ac:dyDescent="0.25">
      <c r="A39" s="11"/>
      <c r="B39" s="12"/>
      <c r="C39" s="12"/>
      <c r="D39" s="12"/>
      <c r="E39" s="12"/>
      <c r="F39" s="12"/>
      <c r="G39" s="9" t="s">
        <v>26</v>
      </c>
      <c r="H39" s="9" t="s">
        <v>17</v>
      </c>
      <c r="I39" s="9" t="s">
        <v>18</v>
      </c>
      <c r="J39" s="3" t="s">
        <v>1832</v>
      </c>
      <c r="K39" s="13" t="s">
        <v>27</v>
      </c>
      <c r="L39" s="14" t="s">
        <v>28</v>
      </c>
      <c r="M39" s="17">
        <f t="shared" si="3"/>
        <v>1.7812499999999953E-2</v>
      </c>
      <c r="N39">
        <f t="shared" si="4"/>
        <v>7</v>
      </c>
    </row>
    <row r="40" spans="1:17" x14ac:dyDescent="0.25">
      <c r="A40" s="11"/>
      <c r="B40" s="12"/>
      <c r="C40" s="12"/>
      <c r="D40" s="12"/>
      <c r="E40" s="12"/>
      <c r="F40" s="12"/>
      <c r="G40" s="9" t="s">
        <v>1241</v>
      </c>
      <c r="H40" s="9" t="s">
        <v>17</v>
      </c>
      <c r="I40" s="9" t="s">
        <v>1208</v>
      </c>
      <c r="J40" s="3" t="s">
        <v>1832</v>
      </c>
      <c r="K40" s="13" t="s">
        <v>1242</v>
      </c>
      <c r="L40" s="14" t="s">
        <v>1243</v>
      </c>
      <c r="M40" s="17">
        <f t="shared" si="3"/>
        <v>2.2060185185185266E-2</v>
      </c>
      <c r="N40">
        <f t="shared" si="4"/>
        <v>14</v>
      </c>
    </row>
    <row r="41" spans="1:17" x14ac:dyDescent="0.25">
      <c r="A41" s="11"/>
      <c r="B41" s="12"/>
      <c r="C41" s="9" t="s">
        <v>682</v>
      </c>
      <c r="D41" s="9" t="s">
        <v>683</v>
      </c>
      <c r="E41" s="9" t="s">
        <v>683</v>
      </c>
      <c r="F41" s="9" t="s">
        <v>15</v>
      </c>
      <c r="G41" s="10" t="s">
        <v>12</v>
      </c>
      <c r="H41" s="5"/>
      <c r="I41" s="5"/>
      <c r="J41" s="6"/>
      <c r="K41" s="7"/>
      <c r="L41" s="8"/>
    </row>
    <row r="42" spans="1:17" x14ac:dyDescent="0.25">
      <c r="A42" s="11"/>
      <c r="B42" s="12"/>
      <c r="C42" s="12"/>
      <c r="D42" s="12"/>
      <c r="E42" s="12"/>
      <c r="F42" s="12"/>
      <c r="G42" s="9" t="s">
        <v>684</v>
      </c>
      <c r="H42" s="9" t="s">
        <v>17</v>
      </c>
      <c r="I42" s="9" t="s">
        <v>374</v>
      </c>
      <c r="J42" s="3" t="s">
        <v>1832</v>
      </c>
      <c r="K42" s="13" t="s">
        <v>685</v>
      </c>
      <c r="L42" s="14" t="s">
        <v>686</v>
      </c>
      <c r="M42" s="17">
        <f t="shared" si="3"/>
        <v>3.9884259259259314E-2</v>
      </c>
      <c r="N42">
        <f t="shared" si="4"/>
        <v>10</v>
      </c>
    </row>
    <row r="43" spans="1:17" x14ac:dyDescent="0.25">
      <c r="A43" s="11"/>
      <c r="B43" s="12"/>
      <c r="C43" s="12"/>
      <c r="D43" s="12"/>
      <c r="E43" s="12"/>
      <c r="F43" s="12"/>
      <c r="G43" s="9" t="s">
        <v>1118</v>
      </c>
      <c r="H43" s="9" t="s">
        <v>17</v>
      </c>
      <c r="I43" s="9" t="s">
        <v>778</v>
      </c>
      <c r="J43" s="3" t="s">
        <v>1832</v>
      </c>
      <c r="K43" s="13" t="s">
        <v>1119</v>
      </c>
      <c r="L43" s="14" t="s">
        <v>1120</v>
      </c>
      <c r="M43" s="17">
        <f t="shared" si="3"/>
        <v>4.0277777777777746E-2</v>
      </c>
      <c r="N43">
        <f t="shared" si="4"/>
        <v>8</v>
      </c>
    </row>
    <row r="44" spans="1:17" x14ac:dyDescent="0.25">
      <c r="A44" s="11"/>
      <c r="B44" s="12"/>
      <c r="C44" s="12"/>
      <c r="D44" s="12"/>
      <c r="E44" s="12"/>
      <c r="F44" s="12"/>
      <c r="G44" s="9" t="s">
        <v>1580</v>
      </c>
      <c r="H44" s="9" t="s">
        <v>17</v>
      </c>
      <c r="I44" s="9" t="s">
        <v>1568</v>
      </c>
      <c r="J44" s="3" t="s">
        <v>1832</v>
      </c>
      <c r="K44" s="13" t="s">
        <v>1581</v>
      </c>
      <c r="L44" s="14" t="s">
        <v>1582</v>
      </c>
      <c r="M44" s="17">
        <f t="shared" si="3"/>
        <v>1.439814814814816E-2</v>
      </c>
      <c r="N44">
        <f t="shared" si="4"/>
        <v>5</v>
      </c>
    </row>
    <row r="45" spans="1:17" x14ac:dyDescent="0.25">
      <c r="A45" s="11"/>
      <c r="B45" s="12"/>
      <c r="C45" s="12"/>
      <c r="D45" s="12"/>
      <c r="E45" s="12"/>
      <c r="F45" s="12"/>
      <c r="G45" s="9" t="s">
        <v>1583</v>
      </c>
      <c r="H45" s="9" t="s">
        <v>17</v>
      </c>
      <c r="I45" s="9" t="s">
        <v>1568</v>
      </c>
      <c r="J45" s="3" t="s">
        <v>1832</v>
      </c>
      <c r="K45" s="13" t="s">
        <v>1584</v>
      </c>
      <c r="L45" s="14" t="s">
        <v>1585</v>
      </c>
      <c r="M45" s="17">
        <f t="shared" si="3"/>
        <v>1.3981481481481484E-2</v>
      </c>
      <c r="N45">
        <f t="shared" si="4"/>
        <v>7</v>
      </c>
    </row>
    <row r="46" spans="1:17" x14ac:dyDescent="0.25">
      <c r="A46" s="11"/>
      <c r="B46" s="12"/>
      <c r="C46" s="9" t="s">
        <v>687</v>
      </c>
      <c r="D46" s="9" t="s">
        <v>688</v>
      </c>
      <c r="E46" s="9" t="s">
        <v>688</v>
      </c>
      <c r="F46" s="9" t="s">
        <v>15</v>
      </c>
      <c r="G46" s="9" t="s">
        <v>689</v>
      </c>
      <c r="H46" s="9" t="s">
        <v>690</v>
      </c>
      <c r="I46" s="9" t="s">
        <v>374</v>
      </c>
      <c r="J46" s="3" t="s">
        <v>1832</v>
      </c>
      <c r="K46" s="13" t="s">
        <v>691</v>
      </c>
      <c r="L46" s="14" t="s">
        <v>692</v>
      </c>
      <c r="M46" s="17">
        <f t="shared" si="3"/>
        <v>1.6516203703703658E-2</v>
      </c>
      <c r="N46">
        <f t="shared" si="4"/>
        <v>12</v>
      </c>
    </row>
    <row r="47" spans="1:17" x14ac:dyDescent="0.25">
      <c r="A47" s="11"/>
      <c r="B47" s="12"/>
      <c r="C47" s="9" t="s">
        <v>29</v>
      </c>
      <c r="D47" s="9" t="s">
        <v>30</v>
      </c>
      <c r="E47" s="10" t="s">
        <v>12</v>
      </c>
      <c r="F47" s="5"/>
      <c r="G47" s="5"/>
      <c r="H47" s="5"/>
      <c r="I47" s="5"/>
      <c r="J47" s="6"/>
      <c r="K47" s="7"/>
      <c r="L47" s="8"/>
    </row>
    <row r="48" spans="1:17" x14ac:dyDescent="0.25">
      <c r="A48" s="11"/>
      <c r="B48" s="12"/>
      <c r="C48" s="12"/>
      <c r="D48" s="12"/>
      <c r="E48" s="9" t="s">
        <v>150</v>
      </c>
      <c r="F48" s="9" t="s">
        <v>15</v>
      </c>
      <c r="G48" s="9" t="s">
        <v>1121</v>
      </c>
      <c r="H48" s="9" t="s">
        <v>17</v>
      </c>
      <c r="I48" s="9" t="s">
        <v>778</v>
      </c>
      <c r="J48" s="3" t="s">
        <v>1832</v>
      </c>
      <c r="K48" s="13" t="s">
        <v>1122</v>
      </c>
      <c r="L48" s="14" t="s">
        <v>1123</v>
      </c>
      <c r="M48" s="17">
        <f t="shared" si="3"/>
        <v>1.4131944444444433E-2</v>
      </c>
      <c r="N48">
        <f t="shared" si="4"/>
        <v>23</v>
      </c>
    </row>
    <row r="49" spans="1:14" x14ac:dyDescent="0.25">
      <c r="A49" s="11"/>
      <c r="B49" s="12"/>
      <c r="C49" s="12"/>
      <c r="D49" s="12"/>
      <c r="E49" s="9" t="s">
        <v>30</v>
      </c>
      <c r="F49" s="9" t="s">
        <v>15</v>
      </c>
      <c r="G49" s="10" t="s">
        <v>12</v>
      </c>
      <c r="H49" s="5"/>
      <c r="I49" s="5"/>
      <c r="J49" s="6"/>
      <c r="K49" s="7"/>
      <c r="L49" s="8"/>
    </row>
    <row r="50" spans="1:14" x14ac:dyDescent="0.25">
      <c r="A50" s="11"/>
      <c r="B50" s="12"/>
      <c r="C50" s="12"/>
      <c r="D50" s="12"/>
      <c r="E50" s="12"/>
      <c r="F50" s="12"/>
      <c r="G50" s="9" t="s">
        <v>31</v>
      </c>
      <c r="H50" s="9" t="s">
        <v>17</v>
      </c>
      <c r="I50" s="9" t="s">
        <v>18</v>
      </c>
      <c r="J50" s="3" t="s">
        <v>1832</v>
      </c>
      <c r="K50" s="13" t="s">
        <v>32</v>
      </c>
      <c r="L50" s="14" t="s">
        <v>33</v>
      </c>
      <c r="M50" s="17">
        <f t="shared" si="3"/>
        <v>2.2175925925925932E-2</v>
      </c>
      <c r="N50">
        <f t="shared" si="4"/>
        <v>9</v>
      </c>
    </row>
    <row r="51" spans="1:14" x14ac:dyDescent="0.25">
      <c r="A51" s="11"/>
      <c r="B51" s="12"/>
      <c r="C51" s="12"/>
      <c r="D51" s="12"/>
      <c r="E51" s="12"/>
      <c r="F51" s="12"/>
      <c r="G51" s="9" t="s">
        <v>34</v>
      </c>
      <c r="H51" s="9" t="s">
        <v>17</v>
      </c>
      <c r="I51" s="9" t="s">
        <v>18</v>
      </c>
      <c r="J51" s="3" t="s">
        <v>1832</v>
      </c>
      <c r="K51" s="13" t="s">
        <v>35</v>
      </c>
      <c r="L51" s="14" t="s">
        <v>36</v>
      </c>
      <c r="M51" s="17">
        <f t="shared" si="3"/>
        <v>2.5983796296296269E-2</v>
      </c>
      <c r="N51">
        <f t="shared" si="4"/>
        <v>10</v>
      </c>
    </row>
    <row r="52" spans="1:14" x14ac:dyDescent="0.25">
      <c r="A52" s="11"/>
      <c r="B52" s="12"/>
      <c r="C52" s="12"/>
      <c r="D52" s="12"/>
      <c r="E52" s="12"/>
      <c r="F52" s="12"/>
      <c r="G52" s="9" t="s">
        <v>37</v>
      </c>
      <c r="H52" s="9" t="s">
        <v>17</v>
      </c>
      <c r="I52" s="9" t="s">
        <v>18</v>
      </c>
      <c r="J52" s="3" t="s">
        <v>1832</v>
      </c>
      <c r="K52" s="13" t="s">
        <v>38</v>
      </c>
      <c r="L52" s="14" t="s">
        <v>39</v>
      </c>
      <c r="M52" s="17">
        <f t="shared" si="3"/>
        <v>3.3240740740740793E-2</v>
      </c>
      <c r="N52">
        <f t="shared" si="4"/>
        <v>13</v>
      </c>
    </row>
    <row r="53" spans="1:14" x14ac:dyDescent="0.25">
      <c r="A53" s="11"/>
      <c r="B53" s="12"/>
      <c r="C53" s="12"/>
      <c r="D53" s="12"/>
      <c r="E53" s="12"/>
      <c r="F53" s="12"/>
      <c r="G53" s="9" t="s">
        <v>693</v>
      </c>
      <c r="H53" s="9" t="s">
        <v>690</v>
      </c>
      <c r="I53" s="9" t="s">
        <v>374</v>
      </c>
      <c r="J53" s="3" t="s">
        <v>1832</v>
      </c>
      <c r="K53" s="13" t="s">
        <v>694</v>
      </c>
      <c r="L53" s="14" t="s">
        <v>695</v>
      </c>
      <c r="M53" s="17">
        <f t="shared" si="3"/>
        <v>4.332175925925924E-2</v>
      </c>
      <c r="N53">
        <f t="shared" si="4"/>
        <v>8</v>
      </c>
    </row>
    <row r="54" spans="1:14" x14ac:dyDescent="0.25">
      <c r="A54" s="11"/>
      <c r="B54" s="12"/>
      <c r="C54" s="12"/>
      <c r="D54" s="12"/>
      <c r="E54" s="12"/>
      <c r="F54" s="12"/>
      <c r="G54" s="9" t="s">
        <v>696</v>
      </c>
      <c r="H54" s="9" t="s">
        <v>690</v>
      </c>
      <c r="I54" s="9" t="s">
        <v>374</v>
      </c>
      <c r="J54" s="3" t="s">
        <v>1832</v>
      </c>
      <c r="K54" s="13" t="s">
        <v>697</v>
      </c>
      <c r="L54" s="14" t="s">
        <v>698</v>
      </c>
      <c r="M54" s="17">
        <f t="shared" si="3"/>
        <v>2.011574074074074E-2</v>
      </c>
      <c r="N54">
        <f t="shared" si="4"/>
        <v>12</v>
      </c>
    </row>
    <row r="55" spans="1:14" x14ac:dyDescent="0.25">
      <c r="A55" s="11"/>
      <c r="B55" s="12"/>
      <c r="C55" s="12"/>
      <c r="D55" s="12"/>
      <c r="E55" s="12"/>
      <c r="F55" s="12"/>
      <c r="G55" s="9" t="s">
        <v>699</v>
      </c>
      <c r="H55" s="9" t="s">
        <v>690</v>
      </c>
      <c r="I55" s="9" t="s">
        <v>374</v>
      </c>
      <c r="J55" s="3" t="s">
        <v>1832</v>
      </c>
      <c r="K55" s="13" t="s">
        <v>700</v>
      </c>
      <c r="L55" s="14" t="s">
        <v>701</v>
      </c>
      <c r="M55" s="17">
        <f t="shared" si="3"/>
        <v>1.5625E-2</v>
      </c>
      <c r="N55">
        <f t="shared" si="4"/>
        <v>13</v>
      </c>
    </row>
    <row r="56" spans="1:14" x14ac:dyDescent="0.25">
      <c r="A56" s="11"/>
      <c r="B56" s="12"/>
      <c r="C56" s="12"/>
      <c r="D56" s="12"/>
      <c r="E56" s="12"/>
      <c r="F56" s="12"/>
      <c r="G56" s="9" t="s">
        <v>1124</v>
      </c>
      <c r="H56" s="9" t="s">
        <v>690</v>
      </c>
      <c r="I56" s="9" t="s">
        <v>778</v>
      </c>
      <c r="J56" s="3" t="s">
        <v>1832</v>
      </c>
      <c r="K56" s="13" t="s">
        <v>1125</v>
      </c>
      <c r="L56" s="14" t="s">
        <v>1126</v>
      </c>
      <c r="M56" s="17">
        <f t="shared" si="3"/>
        <v>2.0798611111111143E-2</v>
      </c>
      <c r="N56">
        <f t="shared" si="4"/>
        <v>10</v>
      </c>
    </row>
    <row r="57" spans="1:14" x14ac:dyDescent="0.25">
      <c r="A57" s="11"/>
      <c r="B57" s="12"/>
      <c r="C57" s="12"/>
      <c r="D57" s="12"/>
      <c r="E57" s="12"/>
      <c r="F57" s="12"/>
      <c r="G57" s="9" t="s">
        <v>1127</v>
      </c>
      <c r="H57" s="9" t="s">
        <v>690</v>
      </c>
      <c r="I57" s="9" t="s">
        <v>778</v>
      </c>
      <c r="J57" s="3" t="s">
        <v>1832</v>
      </c>
      <c r="K57" s="13" t="s">
        <v>1128</v>
      </c>
      <c r="L57" s="14" t="s">
        <v>1129</v>
      </c>
      <c r="M57" s="17">
        <f t="shared" si="3"/>
        <v>2.2905092592592546E-2</v>
      </c>
      <c r="N57">
        <f t="shared" si="4"/>
        <v>11</v>
      </c>
    </row>
    <row r="58" spans="1:14" x14ac:dyDescent="0.25">
      <c r="A58" s="11"/>
      <c r="B58" s="12"/>
      <c r="C58" s="12"/>
      <c r="D58" s="12"/>
      <c r="E58" s="12"/>
      <c r="F58" s="12"/>
      <c r="G58" s="9" t="s">
        <v>1130</v>
      </c>
      <c r="H58" s="9" t="s">
        <v>17</v>
      </c>
      <c r="I58" s="9" t="s">
        <v>778</v>
      </c>
      <c r="J58" s="3" t="s">
        <v>1832</v>
      </c>
      <c r="K58" s="13" t="s">
        <v>1131</v>
      </c>
      <c r="L58" s="14" t="s">
        <v>1132</v>
      </c>
      <c r="M58" s="17">
        <f t="shared" si="3"/>
        <v>2.4259259259259314E-2</v>
      </c>
      <c r="N58">
        <f t="shared" si="4"/>
        <v>14</v>
      </c>
    </row>
    <row r="59" spans="1:14" x14ac:dyDescent="0.25">
      <c r="A59" s="11"/>
      <c r="B59" s="12"/>
      <c r="C59" s="12"/>
      <c r="D59" s="12"/>
      <c r="E59" s="12"/>
      <c r="F59" s="12"/>
      <c r="G59" s="9" t="s">
        <v>1133</v>
      </c>
      <c r="H59" s="9" t="s">
        <v>690</v>
      </c>
      <c r="I59" s="9" t="s">
        <v>778</v>
      </c>
      <c r="J59" s="3" t="s">
        <v>1832</v>
      </c>
      <c r="K59" s="13" t="s">
        <v>266</v>
      </c>
      <c r="L59" s="14" t="s">
        <v>1134</v>
      </c>
      <c r="M59" s="17">
        <f t="shared" si="3"/>
        <v>2.1921296296296355E-2</v>
      </c>
      <c r="N59">
        <f t="shared" si="4"/>
        <v>14</v>
      </c>
    </row>
    <row r="60" spans="1:14" x14ac:dyDescent="0.25">
      <c r="A60" s="11"/>
      <c r="B60" s="12"/>
      <c r="C60" s="12"/>
      <c r="D60" s="12"/>
      <c r="E60" s="12"/>
      <c r="F60" s="12"/>
      <c r="G60" s="9" t="s">
        <v>1135</v>
      </c>
      <c r="H60" s="9" t="s">
        <v>17</v>
      </c>
      <c r="I60" s="9" t="s">
        <v>778</v>
      </c>
      <c r="J60" s="3" t="s">
        <v>1832</v>
      </c>
      <c r="K60" s="13" t="s">
        <v>1136</v>
      </c>
      <c r="L60" s="14" t="s">
        <v>1137</v>
      </c>
      <c r="M60" s="17">
        <f t="shared" si="3"/>
        <v>1.8009259259259225E-2</v>
      </c>
      <c r="N60">
        <f t="shared" si="4"/>
        <v>17</v>
      </c>
    </row>
    <row r="61" spans="1:14" x14ac:dyDescent="0.25">
      <c r="A61" s="11"/>
      <c r="B61" s="12"/>
      <c r="C61" s="12"/>
      <c r="D61" s="12"/>
      <c r="E61" s="12"/>
      <c r="F61" s="12"/>
      <c r="G61" s="9" t="s">
        <v>1138</v>
      </c>
      <c r="H61" s="9" t="s">
        <v>690</v>
      </c>
      <c r="I61" s="9" t="s">
        <v>778</v>
      </c>
      <c r="J61" s="3" t="s">
        <v>1832</v>
      </c>
      <c r="K61" s="13" t="s">
        <v>1139</v>
      </c>
      <c r="L61" s="14" t="s">
        <v>1140</v>
      </c>
      <c r="M61" s="17">
        <f t="shared" si="3"/>
        <v>1.5011574074074163E-2</v>
      </c>
      <c r="N61">
        <f t="shared" si="4"/>
        <v>18</v>
      </c>
    </row>
    <row r="62" spans="1:14" x14ac:dyDescent="0.25">
      <c r="A62" s="11"/>
      <c r="B62" s="12"/>
      <c r="C62" s="12"/>
      <c r="D62" s="12"/>
      <c r="E62" s="12"/>
      <c r="F62" s="12"/>
      <c r="G62" s="9" t="s">
        <v>1244</v>
      </c>
      <c r="H62" s="9" t="s">
        <v>690</v>
      </c>
      <c r="I62" s="9" t="s">
        <v>1208</v>
      </c>
      <c r="J62" s="3" t="s">
        <v>1832</v>
      </c>
      <c r="K62" s="13" t="s">
        <v>1245</v>
      </c>
      <c r="L62" s="14" t="s">
        <v>1246</v>
      </c>
      <c r="M62" s="17">
        <f t="shared" si="3"/>
        <v>3.1087962962963012E-2</v>
      </c>
      <c r="N62">
        <f t="shared" si="4"/>
        <v>11</v>
      </c>
    </row>
    <row r="63" spans="1:14" x14ac:dyDescent="0.25">
      <c r="A63" s="11"/>
      <c r="B63" s="12"/>
      <c r="C63" s="12"/>
      <c r="D63" s="12"/>
      <c r="E63" s="12"/>
      <c r="F63" s="12"/>
      <c r="G63" s="9" t="s">
        <v>1247</v>
      </c>
      <c r="H63" s="9" t="s">
        <v>17</v>
      </c>
      <c r="I63" s="9" t="s">
        <v>1208</v>
      </c>
      <c r="J63" s="3" t="s">
        <v>1832</v>
      </c>
      <c r="K63" s="13" t="s">
        <v>1248</v>
      </c>
      <c r="L63" s="14" t="s">
        <v>1249</v>
      </c>
      <c r="M63" s="17">
        <f t="shared" si="3"/>
        <v>5.2060185185185182E-2</v>
      </c>
      <c r="N63">
        <f t="shared" si="4"/>
        <v>15</v>
      </c>
    </row>
    <row r="64" spans="1:14" x14ac:dyDescent="0.25">
      <c r="A64" s="11"/>
      <c r="B64" s="12"/>
      <c r="C64" s="12"/>
      <c r="D64" s="12"/>
      <c r="E64" s="12"/>
      <c r="F64" s="12"/>
      <c r="G64" s="9" t="s">
        <v>1586</v>
      </c>
      <c r="H64" s="9" t="s">
        <v>690</v>
      </c>
      <c r="I64" s="9" t="s">
        <v>1568</v>
      </c>
      <c r="J64" s="3" t="s">
        <v>1832</v>
      </c>
      <c r="K64" s="13" t="s">
        <v>1587</v>
      </c>
      <c r="L64" s="14" t="s">
        <v>1588</v>
      </c>
      <c r="M64" s="17">
        <f t="shared" si="3"/>
        <v>1.4340277777777799E-2</v>
      </c>
      <c r="N64">
        <f t="shared" si="4"/>
        <v>7</v>
      </c>
    </row>
    <row r="65" spans="1:14" x14ac:dyDescent="0.25">
      <c r="A65" s="11"/>
      <c r="B65" s="12"/>
      <c r="C65" s="12"/>
      <c r="D65" s="12"/>
      <c r="E65" s="12"/>
      <c r="F65" s="12"/>
      <c r="G65" s="9" t="s">
        <v>1589</v>
      </c>
      <c r="H65" s="9" t="s">
        <v>17</v>
      </c>
      <c r="I65" s="9" t="s">
        <v>1568</v>
      </c>
      <c r="J65" s="3" t="s">
        <v>1832</v>
      </c>
      <c r="K65" s="13" t="s">
        <v>1590</v>
      </c>
      <c r="L65" s="14" t="s">
        <v>1591</v>
      </c>
      <c r="M65" s="17">
        <f t="shared" si="3"/>
        <v>1.7337962962962972E-2</v>
      </c>
      <c r="N65">
        <f t="shared" si="4"/>
        <v>11</v>
      </c>
    </row>
    <row r="66" spans="1:14" x14ac:dyDescent="0.25">
      <c r="A66" s="11"/>
      <c r="B66" s="12"/>
      <c r="C66" s="12"/>
      <c r="D66" s="12"/>
      <c r="E66" s="12"/>
      <c r="F66" s="12"/>
      <c r="G66" s="9" t="s">
        <v>1592</v>
      </c>
      <c r="H66" s="9" t="s">
        <v>17</v>
      </c>
      <c r="I66" s="9" t="s">
        <v>1568</v>
      </c>
      <c r="J66" s="3" t="s">
        <v>1832</v>
      </c>
      <c r="K66" s="13" t="s">
        <v>1593</v>
      </c>
      <c r="L66" s="14" t="s">
        <v>1594</v>
      </c>
      <c r="M66" s="17">
        <f t="shared" si="3"/>
        <v>2.2743055555555669E-2</v>
      </c>
      <c r="N66">
        <f t="shared" si="4"/>
        <v>15</v>
      </c>
    </row>
    <row r="67" spans="1:14" x14ac:dyDescent="0.25">
      <c r="A67" s="11"/>
      <c r="B67" s="12"/>
      <c r="C67" s="9" t="s">
        <v>1250</v>
      </c>
      <c r="D67" s="9" t="s">
        <v>1251</v>
      </c>
      <c r="E67" s="9" t="s">
        <v>1251</v>
      </c>
      <c r="F67" s="9" t="s">
        <v>15</v>
      </c>
      <c r="G67" s="9" t="s">
        <v>1252</v>
      </c>
      <c r="H67" s="9" t="s">
        <v>17</v>
      </c>
      <c r="I67" s="9" t="s">
        <v>1208</v>
      </c>
      <c r="J67" s="3" t="s">
        <v>1832</v>
      </c>
      <c r="K67" s="13" t="s">
        <v>1253</v>
      </c>
      <c r="L67" s="14" t="s">
        <v>1254</v>
      </c>
      <c r="M67" s="17">
        <f t="shared" ref="M67:M130" si="5">L67-K67</f>
        <v>2.0347222222222183E-2</v>
      </c>
      <c r="N67">
        <f t="shared" ref="N67:N130" si="6">HOUR(K67)</f>
        <v>13</v>
      </c>
    </row>
    <row r="68" spans="1:14" x14ac:dyDescent="0.25">
      <c r="A68" s="11"/>
      <c r="B68" s="12"/>
      <c r="C68" s="9" t="s">
        <v>1141</v>
      </c>
      <c r="D68" s="9" t="s">
        <v>1142</v>
      </c>
      <c r="E68" s="9" t="s">
        <v>1142</v>
      </c>
      <c r="F68" s="9" t="s">
        <v>15</v>
      </c>
      <c r="G68" s="10" t="s">
        <v>12</v>
      </c>
      <c r="H68" s="5"/>
      <c r="I68" s="5"/>
      <c r="J68" s="6"/>
      <c r="K68" s="7"/>
      <c r="L68" s="8"/>
    </row>
    <row r="69" spans="1:14" x14ac:dyDescent="0.25">
      <c r="A69" s="11"/>
      <c r="B69" s="12"/>
      <c r="C69" s="12"/>
      <c r="D69" s="12"/>
      <c r="E69" s="12"/>
      <c r="F69" s="12"/>
      <c r="G69" s="9" t="s">
        <v>1143</v>
      </c>
      <c r="H69" s="9" t="s">
        <v>17</v>
      </c>
      <c r="I69" s="9" t="s">
        <v>778</v>
      </c>
      <c r="J69" s="3" t="s">
        <v>1832</v>
      </c>
      <c r="K69" s="13" t="s">
        <v>1144</v>
      </c>
      <c r="L69" s="14" t="s">
        <v>1145</v>
      </c>
      <c r="M69" s="17">
        <f t="shared" si="5"/>
        <v>1.3263888888888908E-2</v>
      </c>
      <c r="N69">
        <f t="shared" si="6"/>
        <v>6</v>
      </c>
    </row>
    <row r="70" spans="1:14" x14ac:dyDescent="0.25">
      <c r="A70" s="11"/>
      <c r="B70" s="12"/>
      <c r="C70" s="12"/>
      <c r="D70" s="12"/>
      <c r="E70" s="12"/>
      <c r="F70" s="12"/>
      <c r="G70" s="9" t="s">
        <v>1255</v>
      </c>
      <c r="H70" s="9" t="s">
        <v>17</v>
      </c>
      <c r="I70" s="9" t="s">
        <v>1208</v>
      </c>
      <c r="J70" s="3" t="s">
        <v>1832</v>
      </c>
      <c r="K70" s="13" t="s">
        <v>1256</v>
      </c>
      <c r="L70" s="14" t="s">
        <v>1257</v>
      </c>
      <c r="M70" s="17">
        <f t="shared" si="5"/>
        <v>2.3356481481481506E-2</v>
      </c>
      <c r="N70">
        <f t="shared" si="6"/>
        <v>9</v>
      </c>
    </row>
    <row r="71" spans="1:14" x14ac:dyDescent="0.25">
      <c r="A71" s="11"/>
      <c r="B71" s="12"/>
      <c r="C71" s="12"/>
      <c r="D71" s="12"/>
      <c r="E71" s="12"/>
      <c r="F71" s="12"/>
      <c r="G71" s="9" t="s">
        <v>1804</v>
      </c>
      <c r="H71" s="9" t="s">
        <v>17</v>
      </c>
      <c r="I71" s="9" t="s">
        <v>1805</v>
      </c>
      <c r="J71" s="3" t="s">
        <v>1832</v>
      </c>
      <c r="K71" s="13" t="s">
        <v>1806</v>
      </c>
      <c r="L71" s="14" t="s">
        <v>1807</v>
      </c>
      <c r="M71" s="17">
        <f t="shared" si="5"/>
        <v>1.7280092592592583E-2</v>
      </c>
      <c r="N71">
        <f t="shared" si="6"/>
        <v>4</v>
      </c>
    </row>
    <row r="72" spans="1:14" x14ac:dyDescent="0.25">
      <c r="A72" s="11"/>
      <c r="B72" s="12"/>
      <c r="C72" s="9" t="s">
        <v>644</v>
      </c>
      <c r="D72" s="9" t="s">
        <v>645</v>
      </c>
      <c r="E72" s="9" t="s">
        <v>645</v>
      </c>
      <c r="F72" s="9" t="s">
        <v>15</v>
      </c>
      <c r="G72" s="9" t="s">
        <v>1595</v>
      </c>
      <c r="H72" s="9" t="s">
        <v>690</v>
      </c>
      <c r="I72" s="9" t="s">
        <v>1568</v>
      </c>
      <c r="J72" s="3" t="s">
        <v>1832</v>
      </c>
      <c r="K72" s="13" t="s">
        <v>1596</v>
      </c>
      <c r="L72" s="14" t="s">
        <v>1597</v>
      </c>
      <c r="M72" s="17">
        <f t="shared" si="5"/>
        <v>2.5231481481481577E-2</v>
      </c>
      <c r="N72">
        <f t="shared" si="6"/>
        <v>16</v>
      </c>
    </row>
    <row r="73" spans="1:14" x14ac:dyDescent="0.25">
      <c r="A73" s="11"/>
      <c r="B73" s="12"/>
      <c r="C73" s="9" t="s">
        <v>1258</v>
      </c>
      <c r="D73" s="9" t="s">
        <v>1259</v>
      </c>
      <c r="E73" s="9" t="s">
        <v>1259</v>
      </c>
      <c r="F73" s="9" t="s">
        <v>15</v>
      </c>
      <c r="G73" s="9" t="s">
        <v>1260</v>
      </c>
      <c r="H73" s="9" t="s">
        <v>17</v>
      </c>
      <c r="I73" s="9" t="s">
        <v>1208</v>
      </c>
      <c r="J73" s="3" t="s">
        <v>1832</v>
      </c>
      <c r="K73" s="13" t="s">
        <v>1261</v>
      </c>
      <c r="L73" s="14" t="s">
        <v>1262</v>
      </c>
      <c r="M73" s="17">
        <f t="shared" si="5"/>
        <v>1.7106481481481473E-2</v>
      </c>
      <c r="N73">
        <f t="shared" si="6"/>
        <v>8</v>
      </c>
    </row>
    <row r="74" spans="1:14" x14ac:dyDescent="0.25">
      <c r="A74" s="3" t="s">
        <v>40</v>
      </c>
      <c r="B74" s="9" t="s">
        <v>41</v>
      </c>
      <c r="C74" s="10" t="s">
        <v>12</v>
      </c>
      <c r="D74" s="5"/>
      <c r="E74" s="5"/>
      <c r="F74" s="5"/>
      <c r="G74" s="5"/>
      <c r="H74" s="5"/>
      <c r="I74" s="5"/>
      <c r="J74" s="6"/>
      <c r="K74" s="7"/>
      <c r="L74" s="8"/>
    </row>
    <row r="75" spans="1:14" x14ac:dyDescent="0.25">
      <c r="A75" s="11"/>
      <c r="B75" s="12"/>
      <c r="C75" s="9" t="s">
        <v>42</v>
      </c>
      <c r="D75" s="9" t="s">
        <v>43</v>
      </c>
      <c r="E75" s="9" t="s">
        <v>43</v>
      </c>
      <c r="F75" s="9" t="s">
        <v>15</v>
      </c>
      <c r="G75" s="10" t="s">
        <v>12</v>
      </c>
      <c r="H75" s="5"/>
      <c r="I75" s="5"/>
      <c r="J75" s="6"/>
      <c r="K75" s="7"/>
      <c r="L75" s="8"/>
    </row>
    <row r="76" spans="1:14" x14ac:dyDescent="0.25">
      <c r="A76" s="11"/>
      <c r="B76" s="12"/>
      <c r="C76" s="12"/>
      <c r="D76" s="12"/>
      <c r="E76" s="12"/>
      <c r="F76" s="12"/>
      <c r="G76" s="9" t="s">
        <v>44</v>
      </c>
      <c r="H76" s="9" t="s">
        <v>17</v>
      </c>
      <c r="I76" s="9" t="s">
        <v>18</v>
      </c>
      <c r="J76" s="3" t="s">
        <v>1832</v>
      </c>
      <c r="K76" s="13" t="s">
        <v>45</v>
      </c>
      <c r="L76" s="14" t="s">
        <v>46</v>
      </c>
      <c r="M76" s="17">
        <f t="shared" si="5"/>
        <v>1.7094907407407489E-2</v>
      </c>
      <c r="N76">
        <f t="shared" si="6"/>
        <v>11</v>
      </c>
    </row>
    <row r="77" spans="1:14" x14ac:dyDescent="0.25">
      <c r="A77" s="11"/>
      <c r="B77" s="12"/>
      <c r="C77" s="12"/>
      <c r="D77" s="12"/>
      <c r="E77" s="12"/>
      <c r="F77" s="12"/>
      <c r="G77" s="9" t="s">
        <v>777</v>
      </c>
      <c r="H77" s="9" t="s">
        <v>17</v>
      </c>
      <c r="I77" s="9" t="s">
        <v>778</v>
      </c>
      <c r="J77" s="3" t="s">
        <v>1832</v>
      </c>
      <c r="K77" s="13" t="s">
        <v>779</v>
      </c>
      <c r="L77" s="14" t="s">
        <v>780</v>
      </c>
      <c r="M77" s="17">
        <f t="shared" si="5"/>
        <v>2.4409722222222152E-2</v>
      </c>
      <c r="N77">
        <f t="shared" si="6"/>
        <v>13</v>
      </c>
    </row>
    <row r="78" spans="1:14" x14ac:dyDescent="0.25">
      <c r="A78" s="11"/>
      <c r="B78" s="12"/>
      <c r="C78" s="12"/>
      <c r="D78" s="12"/>
      <c r="E78" s="12"/>
      <c r="F78" s="12"/>
      <c r="G78" s="9" t="s">
        <v>781</v>
      </c>
      <c r="H78" s="9" t="s">
        <v>17</v>
      </c>
      <c r="I78" s="9" t="s">
        <v>778</v>
      </c>
      <c r="J78" s="3" t="s">
        <v>1832</v>
      </c>
      <c r="K78" s="13" t="s">
        <v>782</v>
      </c>
      <c r="L78" s="14" t="s">
        <v>783</v>
      </c>
      <c r="M78" s="17">
        <f t="shared" si="5"/>
        <v>2.7314814814814792E-2</v>
      </c>
      <c r="N78">
        <f t="shared" si="6"/>
        <v>10</v>
      </c>
    </row>
    <row r="79" spans="1:14" x14ac:dyDescent="0.25">
      <c r="A79" s="11"/>
      <c r="B79" s="12"/>
      <c r="C79" s="9" t="s">
        <v>47</v>
      </c>
      <c r="D79" s="9" t="s">
        <v>48</v>
      </c>
      <c r="E79" s="9" t="s">
        <v>48</v>
      </c>
      <c r="F79" s="9" t="s">
        <v>15</v>
      </c>
      <c r="G79" s="10" t="s">
        <v>12</v>
      </c>
      <c r="H79" s="5"/>
      <c r="I79" s="5"/>
      <c r="J79" s="6"/>
      <c r="K79" s="7"/>
      <c r="L79" s="8"/>
    </row>
    <row r="80" spans="1:14" x14ac:dyDescent="0.25">
      <c r="A80" s="11"/>
      <c r="B80" s="12"/>
      <c r="C80" s="12"/>
      <c r="D80" s="12"/>
      <c r="E80" s="12"/>
      <c r="F80" s="12"/>
      <c r="G80" s="9" t="s">
        <v>49</v>
      </c>
      <c r="H80" s="9" t="s">
        <v>17</v>
      </c>
      <c r="I80" s="9" t="s">
        <v>18</v>
      </c>
      <c r="J80" s="3" t="s">
        <v>1832</v>
      </c>
      <c r="K80" s="13" t="s">
        <v>50</v>
      </c>
      <c r="L80" s="14" t="s">
        <v>51</v>
      </c>
      <c r="M80" s="17">
        <f t="shared" si="5"/>
        <v>1.6018518518518543E-2</v>
      </c>
      <c r="N80">
        <f t="shared" si="6"/>
        <v>16</v>
      </c>
    </row>
    <row r="81" spans="1:14" x14ac:dyDescent="0.25">
      <c r="A81" s="11"/>
      <c r="B81" s="12"/>
      <c r="C81" s="12"/>
      <c r="D81" s="12"/>
      <c r="E81" s="12"/>
      <c r="F81" s="12"/>
      <c r="G81" s="9" t="s">
        <v>784</v>
      </c>
      <c r="H81" s="9" t="s">
        <v>17</v>
      </c>
      <c r="I81" s="9" t="s">
        <v>778</v>
      </c>
      <c r="J81" s="3" t="s">
        <v>1832</v>
      </c>
      <c r="K81" s="13" t="s">
        <v>785</v>
      </c>
      <c r="L81" s="14" t="s">
        <v>786</v>
      </c>
      <c r="M81" s="17">
        <f t="shared" si="5"/>
        <v>1.8344907407407463E-2</v>
      </c>
      <c r="N81">
        <f t="shared" si="6"/>
        <v>12</v>
      </c>
    </row>
    <row r="82" spans="1:14" x14ac:dyDescent="0.25">
      <c r="A82" s="11"/>
      <c r="B82" s="12"/>
      <c r="C82" s="12"/>
      <c r="D82" s="12"/>
      <c r="E82" s="12"/>
      <c r="F82" s="12"/>
      <c r="G82" s="9" t="s">
        <v>787</v>
      </c>
      <c r="H82" s="9" t="s">
        <v>690</v>
      </c>
      <c r="I82" s="9" t="s">
        <v>778</v>
      </c>
      <c r="J82" s="3" t="s">
        <v>1832</v>
      </c>
      <c r="K82" s="13" t="s">
        <v>788</v>
      </c>
      <c r="L82" s="14" t="s">
        <v>789</v>
      </c>
      <c r="M82" s="17">
        <f t="shared" si="5"/>
        <v>2.590277777777783E-2</v>
      </c>
      <c r="N82">
        <f t="shared" si="6"/>
        <v>15</v>
      </c>
    </row>
    <row r="83" spans="1:14" x14ac:dyDescent="0.25">
      <c r="A83" s="11"/>
      <c r="B83" s="12"/>
      <c r="C83" s="12"/>
      <c r="D83" s="12"/>
      <c r="E83" s="12"/>
      <c r="F83" s="12"/>
      <c r="G83" s="9" t="s">
        <v>1263</v>
      </c>
      <c r="H83" s="9" t="s">
        <v>690</v>
      </c>
      <c r="I83" s="9" t="s">
        <v>1208</v>
      </c>
      <c r="J83" s="3" t="s">
        <v>1832</v>
      </c>
      <c r="K83" s="13" t="s">
        <v>1264</v>
      </c>
      <c r="L83" s="14" t="s">
        <v>1265</v>
      </c>
      <c r="M83" s="17">
        <f t="shared" si="5"/>
        <v>1.5833333333333366E-2</v>
      </c>
      <c r="N83">
        <f t="shared" si="6"/>
        <v>12</v>
      </c>
    </row>
    <row r="84" spans="1:14" x14ac:dyDescent="0.25">
      <c r="A84" s="11"/>
      <c r="B84" s="12"/>
      <c r="C84" s="12"/>
      <c r="D84" s="12"/>
      <c r="E84" s="12"/>
      <c r="F84" s="12"/>
      <c r="G84" s="9" t="s">
        <v>1266</v>
      </c>
      <c r="H84" s="9" t="s">
        <v>17</v>
      </c>
      <c r="I84" s="9" t="s">
        <v>1208</v>
      </c>
      <c r="J84" s="3" t="s">
        <v>1832</v>
      </c>
      <c r="K84" s="13" t="s">
        <v>1267</v>
      </c>
      <c r="L84" s="14" t="s">
        <v>1268</v>
      </c>
      <c r="M84" s="17">
        <f t="shared" si="5"/>
        <v>4.1712962962962896E-2</v>
      </c>
      <c r="N84">
        <f t="shared" si="6"/>
        <v>14</v>
      </c>
    </row>
    <row r="85" spans="1:14" x14ac:dyDescent="0.25">
      <c r="A85" s="11"/>
      <c r="B85" s="12"/>
      <c r="C85" s="12"/>
      <c r="D85" s="12"/>
      <c r="E85" s="12"/>
      <c r="F85" s="12"/>
      <c r="G85" s="9" t="s">
        <v>1598</v>
      </c>
      <c r="H85" s="9" t="s">
        <v>690</v>
      </c>
      <c r="I85" s="9" t="s">
        <v>1568</v>
      </c>
      <c r="J85" s="3" t="s">
        <v>1832</v>
      </c>
      <c r="K85" s="13" t="s">
        <v>1599</v>
      </c>
      <c r="L85" s="14" t="s">
        <v>1600</v>
      </c>
      <c r="M85" s="17">
        <f t="shared" si="5"/>
        <v>1.5729166666666683E-2</v>
      </c>
      <c r="N85">
        <f t="shared" si="6"/>
        <v>7</v>
      </c>
    </row>
    <row r="86" spans="1:14" x14ac:dyDescent="0.25">
      <c r="A86" s="11"/>
      <c r="B86" s="12"/>
      <c r="C86" s="12"/>
      <c r="D86" s="12"/>
      <c r="E86" s="12"/>
      <c r="F86" s="12"/>
      <c r="G86" s="9" t="s">
        <v>1601</v>
      </c>
      <c r="H86" s="9" t="s">
        <v>690</v>
      </c>
      <c r="I86" s="9" t="s">
        <v>1568</v>
      </c>
      <c r="J86" s="3" t="s">
        <v>1832</v>
      </c>
      <c r="K86" s="13" t="s">
        <v>1602</v>
      </c>
      <c r="L86" s="14" t="s">
        <v>1603</v>
      </c>
      <c r="M86" s="17">
        <f t="shared" si="5"/>
        <v>1.5717592592592533E-2</v>
      </c>
      <c r="N86">
        <f t="shared" si="6"/>
        <v>10</v>
      </c>
    </row>
    <row r="87" spans="1:14" x14ac:dyDescent="0.25">
      <c r="A87" s="11"/>
      <c r="B87" s="12"/>
      <c r="C87" s="9" t="s">
        <v>371</v>
      </c>
      <c r="D87" s="9" t="s">
        <v>372</v>
      </c>
      <c r="E87" s="9" t="s">
        <v>372</v>
      </c>
      <c r="F87" s="9" t="s">
        <v>15</v>
      </c>
      <c r="G87" s="10" t="s">
        <v>12</v>
      </c>
      <c r="H87" s="5"/>
      <c r="I87" s="5"/>
      <c r="J87" s="6"/>
      <c r="K87" s="7"/>
      <c r="L87" s="8"/>
    </row>
    <row r="88" spans="1:14" x14ac:dyDescent="0.25">
      <c r="A88" s="11"/>
      <c r="B88" s="12"/>
      <c r="C88" s="12"/>
      <c r="D88" s="12"/>
      <c r="E88" s="12"/>
      <c r="F88" s="12"/>
      <c r="G88" s="9" t="s">
        <v>373</v>
      </c>
      <c r="H88" s="9" t="s">
        <v>17</v>
      </c>
      <c r="I88" s="9" t="s">
        <v>374</v>
      </c>
      <c r="J88" s="3" t="s">
        <v>1832</v>
      </c>
      <c r="K88" s="13" t="s">
        <v>375</v>
      </c>
      <c r="L88" s="14" t="s">
        <v>376</v>
      </c>
      <c r="M88" s="17">
        <f t="shared" si="5"/>
        <v>1.8668981481481439E-2</v>
      </c>
      <c r="N88">
        <f t="shared" si="6"/>
        <v>8</v>
      </c>
    </row>
    <row r="89" spans="1:14" x14ac:dyDescent="0.25">
      <c r="A89" s="11"/>
      <c r="B89" s="12"/>
      <c r="C89" s="12"/>
      <c r="D89" s="12"/>
      <c r="E89" s="12"/>
      <c r="F89" s="12"/>
      <c r="G89" s="9" t="s">
        <v>790</v>
      </c>
      <c r="H89" s="9" t="s">
        <v>690</v>
      </c>
      <c r="I89" s="9" t="s">
        <v>778</v>
      </c>
      <c r="J89" s="3" t="s">
        <v>1832</v>
      </c>
      <c r="K89" s="13" t="s">
        <v>791</v>
      </c>
      <c r="L89" s="14" t="s">
        <v>792</v>
      </c>
      <c r="M89" s="17">
        <f t="shared" si="5"/>
        <v>1.5034722222222241E-2</v>
      </c>
      <c r="N89">
        <f t="shared" si="6"/>
        <v>4</v>
      </c>
    </row>
    <row r="90" spans="1:14" x14ac:dyDescent="0.25">
      <c r="A90" s="11"/>
      <c r="B90" s="12"/>
      <c r="C90" s="12"/>
      <c r="D90" s="12"/>
      <c r="E90" s="12"/>
      <c r="F90" s="12"/>
      <c r="G90" s="9" t="s">
        <v>1269</v>
      </c>
      <c r="H90" s="9" t="s">
        <v>690</v>
      </c>
      <c r="I90" s="9" t="s">
        <v>1208</v>
      </c>
      <c r="J90" s="3" t="s">
        <v>1832</v>
      </c>
      <c r="K90" s="13" t="s">
        <v>1270</v>
      </c>
      <c r="L90" s="14" t="s">
        <v>1271</v>
      </c>
      <c r="M90" s="17">
        <f t="shared" si="5"/>
        <v>1.9444444444444403E-2</v>
      </c>
      <c r="N90">
        <f t="shared" si="6"/>
        <v>5</v>
      </c>
    </row>
    <row r="91" spans="1:14" x14ac:dyDescent="0.25">
      <c r="A91" s="11"/>
      <c r="B91" s="12"/>
      <c r="C91" s="12"/>
      <c r="D91" s="12"/>
      <c r="E91" s="12"/>
      <c r="F91" s="12"/>
      <c r="G91" s="9" t="s">
        <v>1272</v>
      </c>
      <c r="H91" s="9" t="s">
        <v>690</v>
      </c>
      <c r="I91" s="9" t="s">
        <v>1208</v>
      </c>
      <c r="J91" s="3" t="s">
        <v>1832</v>
      </c>
      <c r="K91" s="13" t="s">
        <v>1273</v>
      </c>
      <c r="L91" s="14" t="s">
        <v>1274</v>
      </c>
      <c r="M91" s="17">
        <f t="shared" si="5"/>
        <v>2.7569444444444424E-2</v>
      </c>
      <c r="N91">
        <f t="shared" si="6"/>
        <v>14</v>
      </c>
    </row>
    <row r="92" spans="1:14" x14ac:dyDescent="0.25">
      <c r="A92" s="11"/>
      <c r="B92" s="12"/>
      <c r="C92" s="9" t="s">
        <v>13</v>
      </c>
      <c r="D92" s="9" t="s">
        <v>14</v>
      </c>
      <c r="E92" s="9" t="s">
        <v>14</v>
      </c>
      <c r="F92" s="9" t="s">
        <v>15</v>
      </c>
      <c r="G92" s="10" t="s">
        <v>12</v>
      </c>
      <c r="H92" s="5"/>
      <c r="I92" s="5"/>
      <c r="J92" s="6"/>
      <c r="K92" s="7"/>
      <c r="L92" s="8"/>
    </row>
    <row r="93" spans="1:14" x14ac:dyDescent="0.25">
      <c r="A93" s="11"/>
      <c r="B93" s="12"/>
      <c r="C93" s="12"/>
      <c r="D93" s="12"/>
      <c r="E93" s="12"/>
      <c r="F93" s="12"/>
      <c r="G93" s="9" t="s">
        <v>377</v>
      </c>
      <c r="H93" s="9" t="s">
        <v>17</v>
      </c>
      <c r="I93" s="9" t="s">
        <v>374</v>
      </c>
      <c r="J93" s="3" t="s">
        <v>1832</v>
      </c>
      <c r="K93" s="13" t="s">
        <v>378</v>
      </c>
      <c r="L93" s="14" t="s">
        <v>379</v>
      </c>
      <c r="M93" s="17">
        <f t="shared" si="5"/>
        <v>1.9861111111111107E-2</v>
      </c>
      <c r="N93">
        <f t="shared" si="6"/>
        <v>6</v>
      </c>
    </row>
    <row r="94" spans="1:14" x14ac:dyDescent="0.25">
      <c r="A94" s="11"/>
      <c r="B94" s="12"/>
      <c r="C94" s="12"/>
      <c r="D94" s="12"/>
      <c r="E94" s="12"/>
      <c r="F94" s="12"/>
      <c r="G94" s="9" t="s">
        <v>1275</v>
      </c>
      <c r="H94" s="9" t="s">
        <v>17</v>
      </c>
      <c r="I94" s="9" t="s">
        <v>1208</v>
      </c>
      <c r="J94" s="3" t="s">
        <v>1832</v>
      </c>
      <c r="K94" s="13" t="s">
        <v>1276</v>
      </c>
      <c r="L94" s="14" t="s">
        <v>1277</v>
      </c>
      <c r="M94" s="17">
        <f t="shared" si="5"/>
        <v>1.7777777777777753E-2</v>
      </c>
      <c r="N94">
        <f t="shared" si="6"/>
        <v>5</v>
      </c>
    </row>
    <row r="95" spans="1:14" x14ac:dyDescent="0.25">
      <c r="A95" s="11"/>
      <c r="B95" s="12"/>
      <c r="C95" s="9" t="s">
        <v>52</v>
      </c>
      <c r="D95" s="9" t="s">
        <v>53</v>
      </c>
      <c r="E95" s="9" t="s">
        <v>53</v>
      </c>
      <c r="F95" s="9" t="s">
        <v>15</v>
      </c>
      <c r="G95" s="10" t="s">
        <v>12</v>
      </c>
      <c r="H95" s="5"/>
      <c r="I95" s="5"/>
      <c r="J95" s="6"/>
      <c r="K95" s="7"/>
      <c r="L95" s="8"/>
    </row>
    <row r="96" spans="1:14" x14ac:dyDescent="0.25">
      <c r="A96" s="11"/>
      <c r="B96" s="12"/>
      <c r="C96" s="12"/>
      <c r="D96" s="12"/>
      <c r="E96" s="12"/>
      <c r="F96" s="12"/>
      <c r="G96" s="9" t="s">
        <v>54</v>
      </c>
      <c r="H96" s="9" t="s">
        <v>17</v>
      </c>
      <c r="I96" s="9" t="s">
        <v>18</v>
      </c>
      <c r="J96" s="3" t="s">
        <v>1832</v>
      </c>
      <c r="K96" s="13" t="s">
        <v>55</v>
      </c>
      <c r="L96" s="14" t="s">
        <v>56</v>
      </c>
      <c r="M96" s="17">
        <f t="shared" si="5"/>
        <v>1.5752314814814761E-2</v>
      </c>
      <c r="N96">
        <f t="shared" si="6"/>
        <v>14</v>
      </c>
    </row>
    <row r="97" spans="1:14" x14ac:dyDescent="0.25">
      <c r="A97" s="11"/>
      <c r="B97" s="12"/>
      <c r="C97" s="12"/>
      <c r="D97" s="12"/>
      <c r="E97" s="12"/>
      <c r="F97" s="12"/>
      <c r="G97" s="9" t="s">
        <v>793</v>
      </c>
      <c r="H97" s="9" t="s">
        <v>17</v>
      </c>
      <c r="I97" s="9" t="s">
        <v>778</v>
      </c>
      <c r="J97" s="3" t="s">
        <v>1832</v>
      </c>
      <c r="K97" s="13" t="s">
        <v>794</v>
      </c>
      <c r="L97" s="14" t="s">
        <v>795</v>
      </c>
      <c r="M97" s="17">
        <f t="shared" si="5"/>
        <v>2.1678240740740762E-2</v>
      </c>
      <c r="N97">
        <f t="shared" si="6"/>
        <v>8</v>
      </c>
    </row>
    <row r="98" spans="1:14" x14ac:dyDescent="0.25">
      <c r="A98" s="11"/>
      <c r="B98" s="12"/>
      <c r="C98" s="12"/>
      <c r="D98" s="12"/>
      <c r="E98" s="12"/>
      <c r="F98" s="12"/>
      <c r="G98" s="9" t="s">
        <v>796</v>
      </c>
      <c r="H98" s="9" t="s">
        <v>17</v>
      </c>
      <c r="I98" s="9" t="s">
        <v>778</v>
      </c>
      <c r="J98" s="3" t="s">
        <v>1832</v>
      </c>
      <c r="K98" s="13" t="s">
        <v>797</v>
      </c>
      <c r="L98" s="14" t="s">
        <v>798</v>
      </c>
      <c r="M98" s="17">
        <f t="shared" si="5"/>
        <v>3.6863425925925897E-2</v>
      </c>
      <c r="N98">
        <f t="shared" si="6"/>
        <v>11</v>
      </c>
    </row>
    <row r="99" spans="1:14" x14ac:dyDescent="0.25">
      <c r="A99" s="11"/>
      <c r="B99" s="12"/>
      <c r="C99" s="12"/>
      <c r="D99" s="12"/>
      <c r="E99" s="12"/>
      <c r="F99" s="12"/>
      <c r="G99" s="9" t="s">
        <v>1278</v>
      </c>
      <c r="H99" s="9" t="s">
        <v>17</v>
      </c>
      <c r="I99" s="9" t="s">
        <v>1208</v>
      </c>
      <c r="J99" s="3" t="s">
        <v>1832</v>
      </c>
      <c r="K99" s="13" t="s">
        <v>1279</v>
      </c>
      <c r="L99" s="14" t="s">
        <v>1280</v>
      </c>
      <c r="M99" s="17">
        <f t="shared" si="5"/>
        <v>5.5636574074074074E-2</v>
      </c>
      <c r="N99">
        <f t="shared" si="6"/>
        <v>15</v>
      </c>
    </row>
    <row r="100" spans="1:14" x14ac:dyDescent="0.25">
      <c r="A100" s="11"/>
      <c r="B100" s="12"/>
      <c r="C100" s="9" t="s">
        <v>57</v>
      </c>
      <c r="D100" s="9" t="s">
        <v>58</v>
      </c>
      <c r="E100" s="10" t="s">
        <v>12</v>
      </c>
      <c r="F100" s="5"/>
      <c r="G100" s="5"/>
      <c r="H100" s="5"/>
      <c r="I100" s="5"/>
      <c r="J100" s="6"/>
      <c r="K100" s="7"/>
      <c r="L100" s="8"/>
    </row>
    <row r="101" spans="1:14" x14ac:dyDescent="0.25">
      <c r="A101" s="11"/>
      <c r="B101" s="12"/>
      <c r="C101" s="12"/>
      <c r="D101" s="12"/>
      <c r="E101" s="9" t="s">
        <v>58</v>
      </c>
      <c r="F101" s="9" t="s">
        <v>15</v>
      </c>
      <c r="G101" s="10" t="s">
        <v>12</v>
      </c>
      <c r="H101" s="5"/>
      <c r="I101" s="5"/>
      <c r="J101" s="6"/>
      <c r="K101" s="7"/>
      <c r="L101" s="8"/>
    </row>
    <row r="102" spans="1:14" x14ac:dyDescent="0.25">
      <c r="A102" s="11"/>
      <c r="B102" s="12"/>
      <c r="C102" s="12"/>
      <c r="D102" s="12"/>
      <c r="E102" s="12"/>
      <c r="F102" s="12"/>
      <c r="G102" s="9" t="s">
        <v>59</v>
      </c>
      <c r="H102" s="9" t="s">
        <v>17</v>
      </c>
      <c r="I102" s="9" t="s">
        <v>18</v>
      </c>
      <c r="J102" s="3" t="s">
        <v>1832</v>
      </c>
      <c r="K102" s="13" t="s">
        <v>60</v>
      </c>
      <c r="L102" s="14" t="s">
        <v>1553</v>
      </c>
      <c r="M102" s="17">
        <f t="shared" si="5"/>
        <v>1.0112731481481483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61</v>
      </c>
      <c r="H103" s="9" t="s">
        <v>17</v>
      </c>
      <c r="I103" s="9" t="s">
        <v>18</v>
      </c>
      <c r="J103" s="3" t="s">
        <v>1832</v>
      </c>
      <c r="K103" s="13" t="s">
        <v>62</v>
      </c>
      <c r="L103" s="14" t="s">
        <v>1554</v>
      </c>
      <c r="M103" s="17">
        <f t="shared" si="5"/>
        <v>1.4247685185185266E-2</v>
      </c>
      <c r="N103">
        <f t="shared" si="6"/>
        <v>23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380</v>
      </c>
      <c r="H104" s="9" t="s">
        <v>17</v>
      </c>
      <c r="I104" s="9" t="s">
        <v>374</v>
      </c>
      <c r="J104" s="3" t="s">
        <v>1832</v>
      </c>
      <c r="K104" s="13" t="s">
        <v>381</v>
      </c>
      <c r="L104" s="14" t="s">
        <v>382</v>
      </c>
      <c r="M104" s="17">
        <f t="shared" si="5"/>
        <v>1.4074074074074072E-2</v>
      </c>
      <c r="N104">
        <f t="shared" si="6"/>
        <v>3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799</v>
      </c>
      <c r="H105" s="9" t="s">
        <v>17</v>
      </c>
      <c r="I105" s="9" t="s">
        <v>778</v>
      </c>
      <c r="J105" s="3" t="s">
        <v>1832</v>
      </c>
      <c r="K105" s="13" t="s">
        <v>800</v>
      </c>
      <c r="L105" s="14" t="s">
        <v>1564</v>
      </c>
      <c r="M105" s="17">
        <f t="shared" si="5"/>
        <v>1.0120601851851854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801</v>
      </c>
      <c r="H106" s="9" t="s">
        <v>17</v>
      </c>
      <c r="I106" s="9" t="s">
        <v>778</v>
      </c>
      <c r="J106" s="3" t="s">
        <v>1832</v>
      </c>
      <c r="K106" s="13" t="s">
        <v>802</v>
      </c>
      <c r="L106" s="14" t="s">
        <v>803</v>
      </c>
      <c r="M106" s="17">
        <f t="shared" si="5"/>
        <v>1.9571759259259136E-2</v>
      </c>
      <c r="N106">
        <f t="shared" si="6"/>
        <v>23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1281</v>
      </c>
      <c r="H107" s="9" t="s">
        <v>17</v>
      </c>
      <c r="I107" s="9" t="s">
        <v>1208</v>
      </c>
      <c r="J107" s="3" t="s">
        <v>1832</v>
      </c>
      <c r="K107" s="13" t="s">
        <v>1282</v>
      </c>
      <c r="L107" s="14" t="s">
        <v>1283</v>
      </c>
      <c r="M107" s="17">
        <f t="shared" si="5"/>
        <v>1.2337962962962967E-2</v>
      </c>
      <c r="N107">
        <f t="shared" si="6"/>
        <v>4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1284</v>
      </c>
      <c r="H108" s="9" t="s">
        <v>17</v>
      </c>
      <c r="I108" s="9" t="s">
        <v>1208</v>
      </c>
      <c r="J108" s="3" t="s">
        <v>1832</v>
      </c>
      <c r="K108" s="13" t="s">
        <v>1285</v>
      </c>
      <c r="L108" s="14" t="s">
        <v>1286</v>
      </c>
      <c r="M108" s="17">
        <f t="shared" si="5"/>
        <v>1.8645833333333306E-2</v>
      </c>
      <c r="N108">
        <f t="shared" si="6"/>
        <v>11</v>
      </c>
    </row>
    <row r="109" spans="1:14" x14ac:dyDescent="0.25">
      <c r="A109" s="11"/>
      <c r="B109" s="12"/>
      <c r="C109" s="12"/>
      <c r="D109" s="12"/>
      <c r="E109" s="9" t="s">
        <v>63</v>
      </c>
      <c r="F109" s="9" t="s">
        <v>15</v>
      </c>
      <c r="G109" s="10" t="s">
        <v>12</v>
      </c>
      <c r="H109" s="5"/>
      <c r="I109" s="5"/>
      <c r="J109" s="6"/>
      <c r="K109" s="7"/>
      <c r="L109" s="8"/>
    </row>
    <row r="110" spans="1:14" x14ac:dyDescent="0.25">
      <c r="A110" s="11"/>
      <c r="B110" s="12"/>
      <c r="C110" s="12"/>
      <c r="D110" s="12"/>
      <c r="E110" s="12"/>
      <c r="F110" s="12"/>
      <c r="G110" s="9" t="s">
        <v>64</v>
      </c>
      <c r="H110" s="9" t="s">
        <v>17</v>
      </c>
      <c r="I110" s="9" t="s">
        <v>18</v>
      </c>
      <c r="J110" s="3" t="s">
        <v>1832</v>
      </c>
      <c r="K110" s="13" t="s">
        <v>65</v>
      </c>
      <c r="L110" s="14" t="s">
        <v>66</v>
      </c>
      <c r="M110" s="17">
        <f t="shared" si="5"/>
        <v>2.6168981481481501E-2</v>
      </c>
      <c r="N110">
        <f t="shared" si="6"/>
        <v>9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67</v>
      </c>
      <c r="H111" s="9" t="s">
        <v>17</v>
      </c>
      <c r="I111" s="9" t="s">
        <v>18</v>
      </c>
      <c r="J111" s="3" t="s">
        <v>1832</v>
      </c>
      <c r="K111" s="13" t="s">
        <v>68</v>
      </c>
      <c r="L111" s="14" t="s">
        <v>69</v>
      </c>
      <c r="M111" s="17">
        <f t="shared" si="5"/>
        <v>2.9178240740740713E-2</v>
      </c>
      <c r="N111">
        <f t="shared" si="6"/>
        <v>10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70</v>
      </c>
      <c r="H112" s="9" t="s">
        <v>17</v>
      </c>
      <c r="I112" s="9" t="s">
        <v>18</v>
      </c>
      <c r="J112" s="3" t="s">
        <v>1832</v>
      </c>
      <c r="K112" s="13" t="s">
        <v>71</v>
      </c>
      <c r="L112" s="14" t="s">
        <v>72</v>
      </c>
      <c r="M112" s="17">
        <f t="shared" si="5"/>
        <v>1.5277777777777724E-2</v>
      </c>
      <c r="N112">
        <f t="shared" si="6"/>
        <v>10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1287</v>
      </c>
      <c r="H113" s="9" t="s">
        <v>17</v>
      </c>
      <c r="I113" s="9" t="s">
        <v>1208</v>
      </c>
      <c r="J113" s="3" t="s">
        <v>1832</v>
      </c>
      <c r="K113" s="13" t="s">
        <v>1288</v>
      </c>
      <c r="L113" s="14" t="s">
        <v>1289</v>
      </c>
      <c r="M113" s="17">
        <f t="shared" si="5"/>
        <v>2.7812500000000018E-2</v>
      </c>
      <c r="N113">
        <f t="shared" si="6"/>
        <v>13</v>
      </c>
    </row>
    <row r="114" spans="1:14" x14ac:dyDescent="0.25">
      <c r="A114" s="11"/>
      <c r="B114" s="12"/>
      <c r="C114" s="9" t="s">
        <v>804</v>
      </c>
      <c r="D114" s="9" t="s">
        <v>805</v>
      </c>
      <c r="E114" s="9" t="s">
        <v>805</v>
      </c>
      <c r="F114" s="9" t="s">
        <v>15</v>
      </c>
      <c r="G114" s="9" t="s">
        <v>806</v>
      </c>
      <c r="H114" s="9" t="s">
        <v>690</v>
      </c>
      <c r="I114" s="9" t="s">
        <v>778</v>
      </c>
      <c r="J114" s="3" t="s">
        <v>1832</v>
      </c>
      <c r="K114" s="13" t="s">
        <v>807</v>
      </c>
      <c r="L114" s="14" t="s">
        <v>808</v>
      </c>
      <c r="M114" s="17">
        <f t="shared" si="5"/>
        <v>2.1157407407407403E-2</v>
      </c>
      <c r="N114">
        <f t="shared" si="6"/>
        <v>11</v>
      </c>
    </row>
    <row r="115" spans="1:14" x14ac:dyDescent="0.25">
      <c r="A115" s="11"/>
      <c r="B115" s="12"/>
      <c r="C115" s="9" t="s">
        <v>73</v>
      </c>
      <c r="D115" s="9" t="s">
        <v>74</v>
      </c>
      <c r="E115" s="9" t="s">
        <v>74</v>
      </c>
      <c r="F115" s="9" t="s">
        <v>15</v>
      </c>
      <c r="G115" s="10" t="s">
        <v>12</v>
      </c>
      <c r="H115" s="5"/>
      <c r="I115" s="5"/>
      <c r="J115" s="6"/>
      <c r="K115" s="7"/>
      <c r="L115" s="8"/>
    </row>
    <row r="116" spans="1:14" x14ac:dyDescent="0.25">
      <c r="A116" s="11"/>
      <c r="B116" s="12"/>
      <c r="C116" s="12"/>
      <c r="D116" s="12"/>
      <c r="E116" s="12"/>
      <c r="F116" s="12"/>
      <c r="G116" s="9" t="s">
        <v>75</v>
      </c>
      <c r="H116" s="9" t="s">
        <v>17</v>
      </c>
      <c r="I116" s="9" t="s">
        <v>18</v>
      </c>
      <c r="J116" s="3" t="s">
        <v>1832</v>
      </c>
      <c r="K116" s="13" t="s">
        <v>76</v>
      </c>
      <c r="L116" s="14" t="s">
        <v>77</v>
      </c>
      <c r="M116" s="17">
        <f t="shared" si="5"/>
        <v>1.2951388888888943E-2</v>
      </c>
      <c r="N116">
        <f t="shared" si="6"/>
        <v>5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383</v>
      </c>
      <c r="H117" s="9" t="s">
        <v>17</v>
      </c>
      <c r="I117" s="9" t="s">
        <v>374</v>
      </c>
      <c r="J117" s="3" t="s">
        <v>1832</v>
      </c>
      <c r="K117" s="13" t="s">
        <v>384</v>
      </c>
      <c r="L117" s="14" t="s">
        <v>385</v>
      </c>
      <c r="M117" s="17">
        <f t="shared" si="5"/>
        <v>1.4826388888888903E-2</v>
      </c>
      <c r="N117">
        <f t="shared" si="6"/>
        <v>5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809</v>
      </c>
      <c r="H118" s="9" t="s">
        <v>17</v>
      </c>
      <c r="I118" s="9" t="s">
        <v>778</v>
      </c>
      <c r="J118" s="3" t="s">
        <v>1832</v>
      </c>
      <c r="K118" s="13" t="s">
        <v>810</v>
      </c>
      <c r="L118" s="14" t="s">
        <v>811</v>
      </c>
      <c r="M118" s="17">
        <f t="shared" si="5"/>
        <v>2.054398148148151E-2</v>
      </c>
      <c r="N118">
        <f t="shared" si="6"/>
        <v>13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1290</v>
      </c>
      <c r="H119" s="9" t="s">
        <v>690</v>
      </c>
      <c r="I119" s="9" t="s">
        <v>1208</v>
      </c>
      <c r="J119" s="3" t="s">
        <v>1832</v>
      </c>
      <c r="K119" s="13" t="s">
        <v>1291</v>
      </c>
      <c r="L119" s="14" t="s">
        <v>1292</v>
      </c>
      <c r="M119" s="17">
        <f t="shared" si="5"/>
        <v>1.5057870370370374E-2</v>
      </c>
      <c r="N119">
        <f t="shared" si="6"/>
        <v>7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1293</v>
      </c>
      <c r="H120" s="9" t="s">
        <v>690</v>
      </c>
      <c r="I120" s="9" t="s">
        <v>1208</v>
      </c>
      <c r="J120" s="3" t="s">
        <v>1832</v>
      </c>
      <c r="K120" s="13" t="s">
        <v>1294</v>
      </c>
      <c r="L120" s="14" t="s">
        <v>1295</v>
      </c>
      <c r="M120" s="17">
        <f t="shared" si="5"/>
        <v>1.8761574074074083E-2</v>
      </c>
      <c r="N120">
        <f t="shared" si="6"/>
        <v>13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1604</v>
      </c>
      <c r="H121" s="9" t="s">
        <v>17</v>
      </c>
      <c r="I121" s="9" t="s">
        <v>1568</v>
      </c>
      <c r="J121" s="3" t="s">
        <v>1832</v>
      </c>
      <c r="K121" s="13" t="s">
        <v>1605</v>
      </c>
      <c r="L121" s="14" t="s">
        <v>1606</v>
      </c>
      <c r="M121" s="17">
        <f t="shared" si="5"/>
        <v>1.7106481481481528E-2</v>
      </c>
      <c r="N121">
        <f t="shared" si="6"/>
        <v>7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1607</v>
      </c>
      <c r="H122" s="9" t="s">
        <v>17</v>
      </c>
      <c r="I122" s="9" t="s">
        <v>1568</v>
      </c>
      <c r="J122" s="3" t="s">
        <v>1832</v>
      </c>
      <c r="K122" s="13" t="s">
        <v>1608</v>
      </c>
      <c r="L122" s="14" t="s">
        <v>1609</v>
      </c>
      <c r="M122" s="17">
        <f t="shared" si="5"/>
        <v>1.432870370370376E-2</v>
      </c>
      <c r="N122">
        <f t="shared" si="6"/>
        <v>13</v>
      </c>
    </row>
    <row r="123" spans="1:14" x14ac:dyDescent="0.25">
      <c r="A123" s="11"/>
      <c r="B123" s="12"/>
      <c r="C123" s="9" t="s">
        <v>24</v>
      </c>
      <c r="D123" s="9" t="s">
        <v>25</v>
      </c>
      <c r="E123" s="9" t="s">
        <v>25</v>
      </c>
      <c r="F123" s="9" t="s">
        <v>15</v>
      </c>
      <c r="G123" s="9" t="s">
        <v>1610</v>
      </c>
      <c r="H123" s="9" t="s">
        <v>17</v>
      </c>
      <c r="I123" s="9" t="s">
        <v>1568</v>
      </c>
      <c r="J123" s="3" t="s">
        <v>1832</v>
      </c>
      <c r="K123" s="13" t="s">
        <v>1611</v>
      </c>
      <c r="L123" s="14" t="s">
        <v>1612</v>
      </c>
      <c r="M123" s="17">
        <f t="shared" si="5"/>
        <v>1.3599537037036979E-2</v>
      </c>
      <c r="N123">
        <f t="shared" si="6"/>
        <v>6</v>
      </c>
    </row>
    <row r="124" spans="1:14" x14ac:dyDescent="0.25">
      <c r="A124" s="11"/>
      <c r="B124" s="12"/>
      <c r="C124" s="9" t="s">
        <v>682</v>
      </c>
      <c r="D124" s="9" t="s">
        <v>683</v>
      </c>
      <c r="E124" s="9" t="s">
        <v>683</v>
      </c>
      <c r="F124" s="9" t="s">
        <v>15</v>
      </c>
      <c r="G124" s="10" t="s">
        <v>12</v>
      </c>
      <c r="H124" s="5"/>
      <c r="I124" s="5"/>
      <c r="J124" s="6"/>
      <c r="K124" s="7"/>
      <c r="L124" s="8"/>
    </row>
    <row r="125" spans="1:14" x14ac:dyDescent="0.25">
      <c r="A125" s="11"/>
      <c r="B125" s="12"/>
      <c r="C125" s="12"/>
      <c r="D125" s="12"/>
      <c r="E125" s="12"/>
      <c r="F125" s="12"/>
      <c r="G125" s="9" t="s">
        <v>812</v>
      </c>
      <c r="H125" s="9" t="s">
        <v>17</v>
      </c>
      <c r="I125" s="9" t="s">
        <v>778</v>
      </c>
      <c r="J125" s="3" t="s">
        <v>1832</v>
      </c>
      <c r="K125" s="13" t="s">
        <v>813</v>
      </c>
      <c r="L125" s="14" t="s">
        <v>814</v>
      </c>
      <c r="M125" s="17">
        <f t="shared" si="5"/>
        <v>1.7025462962962923E-2</v>
      </c>
      <c r="N125">
        <f t="shared" si="6"/>
        <v>7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1296</v>
      </c>
      <c r="H126" s="9" t="s">
        <v>17</v>
      </c>
      <c r="I126" s="9" t="s">
        <v>1208</v>
      </c>
      <c r="J126" s="3" t="s">
        <v>1832</v>
      </c>
      <c r="K126" s="13" t="s">
        <v>1297</v>
      </c>
      <c r="L126" s="14" t="s">
        <v>1298</v>
      </c>
      <c r="M126" s="17">
        <f t="shared" si="5"/>
        <v>1.3680555555555585E-2</v>
      </c>
      <c r="N126">
        <f t="shared" si="6"/>
        <v>5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1613</v>
      </c>
      <c r="H127" s="9" t="s">
        <v>17</v>
      </c>
      <c r="I127" s="9" t="s">
        <v>1568</v>
      </c>
      <c r="J127" s="3" t="s">
        <v>1832</v>
      </c>
      <c r="K127" s="13" t="s">
        <v>1614</v>
      </c>
      <c r="L127" s="14" t="s">
        <v>1615</v>
      </c>
      <c r="M127" s="17">
        <f t="shared" si="5"/>
        <v>1.6261574074074109E-2</v>
      </c>
      <c r="N127">
        <f t="shared" si="6"/>
        <v>4</v>
      </c>
    </row>
    <row r="128" spans="1:14" x14ac:dyDescent="0.25">
      <c r="A128" s="11"/>
      <c r="B128" s="12"/>
      <c r="C128" s="9" t="s">
        <v>1250</v>
      </c>
      <c r="D128" s="9" t="s">
        <v>1251</v>
      </c>
      <c r="E128" s="9" t="s">
        <v>1251</v>
      </c>
      <c r="F128" s="9" t="s">
        <v>15</v>
      </c>
      <c r="G128" s="9" t="s">
        <v>1299</v>
      </c>
      <c r="H128" s="9" t="s">
        <v>17</v>
      </c>
      <c r="I128" s="9" t="s">
        <v>1208</v>
      </c>
      <c r="J128" s="3" t="s">
        <v>1832</v>
      </c>
      <c r="K128" s="13" t="s">
        <v>1300</v>
      </c>
      <c r="L128" s="14" t="s">
        <v>1301</v>
      </c>
      <c r="M128" s="17">
        <f t="shared" si="5"/>
        <v>1.6249999999999987E-2</v>
      </c>
      <c r="N128">
        <f t="shared" si="6"/>
        <v>10</v>
      </c>
    </row>
    <row r="129" spans="1:14" x14ac:dyDescent="0.25">
      <c r="A129" s="11"/>
      <c r="B129" s="12"/>
      <c r="C129" s="9" t="s">
        <v>78</v>
      </c>
      <c r="D129" s="9" t="s">
        <v>79</v>
      </c>
      <c r="E129" s="9" t="s">
        <v>79</v>
      </c>
      <c r="F129" s="9" t="s">
        <v>15</v>
      </c>
      <c r="G129" s="10" t="s">
        <v>12</v>
      </c>
      <c r="H129" s="5"/>
      <c r="I129" s="5"/>
      <c r="J129" s="6"/>
      <c r="K129" s="7"/>
      <c r="L129" s="8"/>
    </row>
    <row r="130" spans="1:14" x14ac:dyDescent="0.25">
      <c r="A130" s="11"/>
      <c r="B130" s="12"/>
      <c r="C130" s="12"/>
      <c r="D130" s="12"/>
      <c r="E130" s="12"/>
      <c r="F130" s="12"/>
      <c r="G130" s="9" t="s">
        <v>80</v>
      </c>
      <c r="H130" s="9" t="s">
        <v>17</v>
      </c>
      <c r="I130" s="9" t="s">
        <v>18</v>
      </c>
      <c r="J130" s="3" t="s">
        <v>1832</v>
      </c>
      <c r="K130" s="13" t="s">
        <v>81</v>
      </c>
      <c r="L130" s="14" t="s">
        <v>82</v>
      </c>
      <c r="M130" s="17">
        <f t="shared" si="5"/>
        <v>2.0208333333333273E-2</v>
      </c>
      <c r="N130">
        <f t="shared" si="6"/>
        <v>15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815</v>
      </c>
      <c r="H131" s="9" t="s">
        <v>17</v>
      </c>
      <c r="I131" s="9" t="s">
        <v>778</v>
      </c>
      <c r="J131" s="3" t="s">
        <v>1832</v>
      </c>
      <c r="K131" s="13" t="s">
        <v>816</v>
      </c>
      <c r="L131" s="14" t="s">
        <v>817</v>
      </c>
      <c r="M131" s="17">
        <f t="shared" ref="M131:M194" si="7">L131-K131</f>
        <v>1.9131944444444327E-2</v>
      </c>
      <c r="N131">
        <f t="shared" ref="N131:N194" si="8">HOUR(K131)</f>
        <v>16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1302</v>
      </c>
      <c r="H132" s="9" t="s">
        <v>17</v>
      </c>
      <c r="I132" s="9" t="s">
        <v>1208</v>
      </c>
      <c r="J132" s="3" t="s">
        <v>1832</v>
      </c>
      <c r="K132" s="13" t="s">
        <v>1303</v>
      </c>
      <c r="L132" s="14" t="s">
        <v>1304</v>
      </c>
      <c r="M132" s="17">
        <f t="shared" si="7"/>
        <v>1.7546296296296338E-2</v>
      </c>
      <c r="N132">
        <f t="shared" si="8"/>
        <v>7</v>
      </c>
    </row>
    <row r="133" spans="1:14" x14ac:dyDescent="0.25">
      <c r="A133" s="11"/>
      <c r="B133" s="12"/>
      <c r="C133" s="9" t="s">
        <v>1258</v>
      </c>
      <c r="D133" s="9" t="s">
        <v>1259</v>
      </c>
      <c r="E133" s="9" t="s">
        <v>1259</v>
      </c>
      <c r="F133" s="9" t="s">
        <v>15</v>
      </c>
      <c r="G133" s="9" t="s">
        <v>1616</v>
      </c>
      <c r="H133" s="9" t="s">
        <v>17</v>
      </c>
      <c r="I133" s="9" t="s">
        <v>1568</v>
      </c>
      <c r="J133" s="3" t="s">
        <v>1832</v>
      </c>
      <c r="K133" s="13" t="s">
        <v>1617</v>
      </c>
      <c r="L133" s="14" t="s">
        <v>1618</v>
      </c>
      <c r="M133" s="17">
        <f t="shared" si="7"/>
        <v>1.5266203703703685E-2</v>
      </c>
      <c r="N133">
        <f t="shared" si="8"/>
        <v>8</v>
      </c>
    </row>
    <row r="134" spans="1:14" x14ac:dyDescent="0.25">
      <c r="A134" s="3" t="s">
        <v>83</v>
      </c>
      <c r="B134" s="9" t="s">
        <v>84</v>
      </c>
      <c r="C134" s="10" t="s">
        <v>12</v>
      </c>
      <c r="D134" s="5"/>
      <c r="E134" s="5"/>
      <c r="F134" s="5"/>
      <c r="G134" s="5"/>
      <c r="H134" s="5"/>
      <c r="I134" s="5"/>
      <c r="J134" s="6"/>
      <c r="K134" s="7"/>
      <c r="L134" s="8"/>
    </row>
    <row r="135" spans="1:14" x14ac:dyDescent="0.25">
      <c r="A135" s="11"/>
      <c r="B135" s="12"/>
      <c r="C135" s="9" t="s">
        <v>85</v>
      </c>
      <c r="D135" s="9" t="s">
        <v>86</v>
      </c>
      <c r="E135" s="10" t="s">
        <v>12</v>
      </c>
      <c r="F135" s="5"/>
      <c r="G135" s="5"/>
      <c r="H135" s="5"/>
      <c r="I135" s="5"/>
      <c r="J135" s="6"/>
      <c r="K135" s="7"/>
      <c r="L135" s="8"/>
    </row>
    <row r="136" spans="1:14" x14ac:dyDescent="0.25">
      <c r="A136" s="11"/>
      <c r="B136" s="12"/>
      <c r="C136" s="12"/>
      <c r="D136" s="12"/>
      <c r="E136" s="9" t="s">
        <v>86</v>
      </c>
      <c r="F136" s="9" t="s">
        <v>15</v>
      </c>
      <c r="G136" s="10" t="s">
        <v>12</v>
      </c>
      <c r="H136" s="5"/>
      <c r="I136" s="5"/>
      <c r="J136" s="6"/>
      <c r="K136" s="7"/>
      <c r="L136" s="8"/>
    </row>
    <row r="137" spans="1:14" x14ac:dyDescent="0.25">
      <c r="A137" s="11"/>
      <c r="B137" s="12"/>
      <c r="C137" s="12"/>
      <c r="D137" s="12"/>
      <c r="E137" s="12"/>
      <c r="F137" s="12"/>
      <c r="G137" s="9" t="s">
        <v>87</v>
      </c>
      <c r="H137" s="9" t="s">
        <v>88</v>
      </c>
      <c r="I137" s="9" t="s">
        <v>18</v>
      </c>
      <c r="J137" s="3" t="s">
        <v>1832</v>
      </c>
      <c r="K137" s="13" t="s">
        <v>89</v>
      </c>
      <c r="L137" s="14" t="s">
        <v>90</v>
      </c>
      <c r="M137" s="17">
        <f t="shared" si="7"/>
        <v>1.2384259259259289E-2</v>
      </c>
      <c r="N137">
        <f t="shared" si="8"/>
        <v>6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91</v>
      </c>
      <c r="H138" s="9" t="s">
        <v>88</v>
      </c>
      <c r="I138" s="9" t="s">
        <v>18</v>
      </c>
      <c r="J138" s="3" t="s">
        <v>1832</v>
      </c>
      <c r="K138" s="13" t="s">
        <v>92</v>
      </c>
      <c r="L138" s="14" t="s">
        <v>93</v>
      </c>
      <c r="M138" s="17">
        <f t="shared" si="7"/>
        <v>1.9710648148148158E-2</v>
      </c>
      <c r="N138">
        <f t="shared" si="8"/>
        <v>7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94</v>
      </c>
      <c r="H139" s="9" t="s">
        <v>88</v>
      </c>
      <c r="I139" s="9" t="s">
        <v>18</v>
      </c>
      <c r="J139" s="3" t="s">
        <v>1832</v>
      </c>
      <c r="K139" s="13" t="s">
        <v>95</v>
      </c>
      <c r="L139" s="14" t="s">
        <v>96</v>
      </c>
      <c r="M139" s="17">
        <f t="shared" si="7"/>
        <v>1.4386574074074066E-2</v>
      </c>
      <c r="N139">
        <f t="shared" si="8"/>
        <v>8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97</v>
      </c>
      <c r="H140" s="9" t="s">
        <v>88</v>
      </c>
      <c r="I140" s="9" t="s">
        <v>18</v>
      </c>
      <c r="J140" s="3" t="s">
        <v>1832</v>
      </c>
      <c r="K140" s="13" t="s">
        <v>98</v>
      </c>
      <c r="L140" s="14" t="s">
        <v>99</v>
      </c>
      <c r="M140" s="17">
        <f t="shared" si="7"/>
        <v>2.4398148148148113E-2</v>
      </c>
      <c r="N140">
        <f t="shared" si="8"/>
        <v>9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100</v>
      </c>
      <c r="H141" s="9" t="s">
        <v>88</v>
      </c>
      <c r="I141" s="9" t="s">
        <v>18</v>
      </c>
      <c r="J141" s="3" t="s">
        <v>1832</v>
      </c>
      <c r="K141" s="13" t="s">
        <v>101</v>
      </c>
      <c r="L141" s="14" t="s">
        <v>102</v>
      </c>
      <c r="M141" s="17">
        <f t="shared" si="7"/>
        <v>1.5833333333333366E-2</v>
      </c>
      <c r="N141">
        <f t="shared" si="8"/>
        <v>12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103</v>
      </c>
      <c r="H142" s="9" t="s">
        <v>88</v>
      </c>
      <c r="I142" s="9" t="s">
        <v>18</v>
      </c>
      <c r="J142" s="3" t="s">
        <v>1832</v>
      </c>
      <c r="K142" s="13" t="s">
        <v>104</v>
      </c>
      <c r="L142" s="14" t="s">
        <v>105</v>
      </c>
      <c r="M142" s="17">
        <f t="shared" si="7"/>
        <v>1.3009259259259331E-2</v>
      </c>
      <c r="N142">
        <f t="shared" si="8"/>
        <v>12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386</v>
      </c>
      <c r="H143" s="9" t="s">
        <v>88</v>
      </c>
      <c r="I143" s="9" t="s">
        <v>374</v>
      </c>
      <c r="J143" s="3" t="s">
        <v>1832</v>
      </c>
      <c r="K143" s="13" t="s">
        <v>387</v>
      </c>
      <c r="L143" s="14" t="s">
        <v>388</v>
      </c>
      <c r="M143" s="17">
        <f t="shared" si="7"/>
        <v>1.3101851851851809E-2</v>
      </c>
      <c r="N143">
        <f t="shared" si="8"/>
        <v>7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389</v>
      </c>
      <c r="H144" s="9" t="s">
        <v>88</v>
      </c>
      <c r="I144" s="9" t="s">
        <v>374</v>
      </c>
      <c r="J144" s="3" t="s">
        <v>1832</v>
      </c>
      <c r="K144" s="13" t="s">
        <v>390</v>
      </c>
      <c r="L144" s="14" t="s">
        <v>391</v>
      </c>
      <c r="M144" s="17">
        <f t="shared" si="7"/>
        <v>3.0486111111111158E-2</v>
      </c>
      <c r="N144">
        <f t="shared" si="8"/>
        <v>11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392</v>
      </c>
      <c r="H145" s="9" t="s">
        <v>88</v>
      </c>
      <c r="I145" s="9" t="s">
        <v>374</v>
      </c>
      <c r="J145" s="3" t="s">
        <v>1832</v>
      </c>
      <c r="K145" s="13" t="s">
        <v>393</v>
      </c>
      <c r="L145" s="14" t="s">
        <v>394</v>
      </c>
      <c r="M145" s="17">
        <f t="shared" si="7"/>
        <v>1.880787037037035E-2</v>
      </c>
      <c r="N145">
        <f t="shared" si="8"/>
        <v>17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395</v>
      </c>
      <c r="H146" s="9" t="s">
        <v>88</v>
      </c>
      <c r="I146" s="9" t="s">
        <v>374</v>
      </c>
      <c r="J146" s="3" t="s">
        <v>1832</v>
      </c>
      <c r="K146" s="13" t="s">
        <v>396</v>
      </c>
      <c r="L146" s="14" t="s">
        <v>397</v>
      </c>
      <c r="M146" s="17">
        <f t="shared" si="7"/>
        <v>1.3402777777777874E-2</v>
      </c>
      <c r="N146">
        <f t="shared" si="8"/>
        <v>21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818</v>
      </c>
      <c r="H147" s="9" t="s">
        <v>88</v>
      </c>
      <c r="I147" s="9" t="s">
        <v>778</v>
      </c>
      <c r="J147" s="3" t="s">
        <v>1832</v>
      </c>
      <c r="K147" s="13" t="s">
        <v>819</v>
      </c>
      <c r="L147" s="14" t="s">
        <v>1565</v>
      </c>
      <c r="M147" s="17">
        <f t="shared" si="7"/>
        <v>1.0363310185185186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820</v>
      </c>
      <c r="H148" s="9" t="s">
        <v>88</v>
      </c>
      <c r="I148" s="9" t="s">
        <v>778</v>
      </c>
      <c r="J148" s="3" t="s">
        <v>1832</v>
      </c>
      <c r="K148" s="13" t="s">
        <v>821</v>
      </c>
      <c r="L148" s="14" t="s">
        <v>822</v>
      </c>
      <c r="M148" s="17">
        <f t="shared" si="7"/>
        <v>1.5162037037037057E-2</v>
      </c>
      <c r="N148">
        <f t="shared" si="8"/>
        <v>8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823</v>
      </c>
      <c r="H149" s="9" t="s">
        <v>88</v>
      </c>
      <c r="I149" s="9" t="s">
        <v>778</v>
      </c>
      <c r="J149" s="3" t="s">
        <v>1832</v>
      </c>
      <c r="K149" s="13" t="s">
        <v>824</v>
      </c>
      <c r="L149" s="14" t="s">
        <v>825</v>
      </c>
      <c r="M149" s="17">
        <f t="shared" si="7"/>
        <v>3.3344907407407365E-2</v>
      </c>
      <c r="N149">
        <f t="shared" si="8"/>
        <v>11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826</v>
      </c>
      <c r="H150" s="9" t="s">
        <v>88</v>
      </c>
      <c r="I150" s="9" t="s">
        <v>778</v>
      </c>
      <c r="J150" s="3" t="s">
        <v>1832</v>
      </c>
      <c r="K150" s="13" t="s">
        <v>827</v>
      </c>
      <c r="L150" s="14" t="s">
        <v>828</v>
      </c>
      <c r="M150" s="17">
        <f t="shared" si="7"/>
        <v>1.648148148148143E-2</v>
      </c>
      <c r="N150">
        <f t="shared" si="8"/>
        <v>22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1305</v>
      </c>
      <c r="H151" s="9" t="s">
        <v>88</v>
      </c>
      <c r="I151" s="9" t="s">
        <v>1208</v>
      </c>
      <c r="J151" s="3" t="s">
        <v>1832</v>
      </c>
      <c r="K151" s="13" t="s">
        <v>1306</v>
      </c>
      <c r="L151" s="14" t="s">
        <v>1307</v>
      </c>
      <c r="M151" s="17">
        <f t="shared" si="7"/>
        <v>1.9722222222222217E-2</v>
      </c>
      <c r="N151">
        <f t="shared" si="8"/>
        <v>1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1308</v>
      </c>
      <c r="H152" s="9" t="s">
        <v>88</v>
      </c>
      <c r="I152" s="9" t="s">
        <v>1208</v>
      </c>
      <c r="J152" s="3" t="s">
        <v>1832</v>
      </c>
      <c r="K152" s="13" t="s">
        <v>1309</v>
      </c>
      <c r="L152" s="14" t="s">
        <v>1310</v>
      </c>
      <c r="M152" s="17">
        <f t="shared" si="7"/>
        <v>1.5590277777777772E-2</v>
      </c>
      <c r="N152">
        <f t="shared" si="8"/>
        <v>8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1311</v>
      </c>
      <c r="H153" s="9" t="s">
        <v>88</v>
      </c>
      <c r="I153" s="9" t="s">
        <v>1208</v>
      </c>
      <c r="J153" s="3" t="s">
        <v>1832</v>
      </c>
      <c r="K153" s="13" t="s">
        <v>1312</v>
      </c>
      <c r="L153" s="14" t="s">
        <v>1313</v>
      </c>
      <c r="M153" s="17">
        <f t="shared" si="7"/>
        <v>2.1053240740740831E-2</v>
      </c>
      <c r="N153">
        <f t="shared" si="8"/>
        <v>11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1619</v>
      </c>
      <c r="H154" s="9" t="s">
        <v>88</v>
      </c>
      <c r="I154" s="9" t="s">
        <v>1568</v>
      </c>
      <c r="J154" s="3" t="s">
        <v>1832</v>
      </c>
      <c r="K154" s="13" t="s">
        <v>1620</v>
      </c>
      <c r="L154" s="14" t="s">
        <v>1621</v>
      </c>
      <c r="M154" s="17">
        <f t="shared" si="7"/>
        <v>1.4953703703703747E-2</v>
      </c>
      <c r="N154">
        <f t="shared" si="8"/>
        <v>10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1622</v>
      </c>
      <c r="H155" s="9" t="s">
        <v>88</v>
      </c>
      <c r="I155" s="9" t="s">
        <v>1568</v>
      </c>
      <c r="J155" s="3" t="s">
        <v>1832</v>
      </c>
      <c r="K155" s="13" t="s">
        <v>1623</v>
      </c>
      <c r="L155" s="14" t="s">
        <v>1624</v>
      </c>
      <c r="M155" s="17">
        <f t="shared" si="7"/>
        <v>1.8020833333333264E-2</v>
      </c>
      <c r="N155">
        <f t="shared" si="8"/>
        <v>11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1625</v>
      </c>
      <c r="H156" s="9" t="s">
        <v>88</v>
      </c>
      <c r="I156" s="9" t="s">
        <v>1568</v>
      </c>
      <c r="J156" s="3" t="s">
        <v>1832</v>
      </c>
      <c r="K156" s="13" t="s">
        <v>1626</v>
      </c>
      <c r="L156" s="14" t="s">
        <v>1627</v>
      </c>
      <c r="M156" s="17">
        <f t="shared" si="7"/>
        <v>2.1168981481481497E-2</v>
      </c>
      <c r="N156">
        <f t="shared" si="8"/>
        <v>13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1628</v>
      </c>
      <c r="H157" s="9" t="s">
        <v>88</v>
      </c>
      <c r="I157" s="9" t="s">
        <v>1568</v>
      </c>
      <c r="J157" s="3" t="s">
        <v>1832</v>
      </c>
      <c r="K157" s="13" t="s">
        <v>1629</v>
      </c>
      <c r="L157" s="14" t="s">
        <v>1630</v>
      </c>
      <c r="M157" s="17">
        <f t="shared" si="7"/>
        <v>1.8263888888888857E-2</v>
      </c>
      <c r="N157">
        <f t="shared" si="8"/>
        <v>14</v>
      </c>
    </row>
    <row r="158" spans="1:14" x14ac:dyDescent="0.25">
      <c r="A158" s="11"/>
      <c r="B158" s="12"/>
      <c r="C158" s="12"/>
      <c r="D158" s="12"/>
      <c r="E158" s="9" t="s">
        <v>398</v>
      </c>
      <c r="F158" s="9" t="s">
        <v>15</v>
      </c>
      <c r="G158" s="10" t="s">
        <v>12</v>
      </c>
      <c r="H158" s="5"/>
      <c r="I158" s="5"/>
      <c r="J158" s="6"/>
      <c r="K158" s="7"/>
      <c r="L158" s="8"/>
    </row>
    <row r="159" spans="1:14" x14ac:dyDescent="0.25">
      <c r="A159" s="11"/>
      <c r="B159" s="12"/>
      <c r="C159" s="12"/>
      <c r="D159" s="12"/>
      <c r="E159" s="12"/>
      <c r="F159" s="12"/>
      <c r="G159" s="9" t="s">
        <v>399</v>
      </c>
      <c r="H159" s="9" t="s">
        <v>124</v>
      </c>
      <c r="I159" s="9" t="s">
        <v>374</v>
      </c>
      <c r="J159" s="3" t="s">
        <v>1832</v>
      </c>
      <c r="K159" s="13" t="s">
        <v>400</v>
      </c>
      <c r="L159" s="14" t="s">
        <v>401</v>
      </c>
      <c r="M159" s="17">
        <f t="shared" si="7"/>
        <v>1.5034722222222241E-2</v>
      </c>
      <c r="N159">
        <f t="shared" si="8"/>
        <v>5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402</v>
      </c>
      <c r="H160" s="9" t="s">
        <v>124</v>
      </c>
      <c r="I160" s="9" t="s">
        <v>374</v>
      </c>
      <c r="J160" s="3" t="s">
        <v>1832</v>
      </c>
      <c r="K160" s="13" t="s">
        <v>403</v>
      </c>
      <c r="L160" s="14" t="s">
        <v>404</v>
      </c>
      <c r="M160" s="17">
        <f t="shared" si="7"/>
        <v>1.7523148148148149E-2</v>
      </c>
      <c r="N160">
        <f t="shared" si="8"/>
        <v>9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405</v>
      </c>
      <c r="H161" s="9" t="s">
        <v>124</v>
      </c>
      <c r="I161" s="9" t="s">
        <v>374</v>
      </c>
      <c r="J161" s="3" t="s">
        <v>1832</v>
      </c>
      <c r="K161" s="13" t="s">
        <v>406</v>
      </c>
      <c r="L161" s="14" t="s">
        <v>407</v>
      </c>
      <c r="M161" s="17">
        <f t="shared" si="7"/>
        <v>1.1388888888888893E-2</v>
      </c>
      <c r="N161">
        <f t="shared" si="8"/>
        <v>22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829</v>
      </c>
      <c r="H162" s="9" t="s">
        <v>124</v>
      </c>
      <c r="I162" s="9" t="s">
        <v>778</v>
      </c>
      <c r="J162" s="3" t="s">
        <v>1832</v>
      </c>
      <c r="K162" s="13" t="s">
        <v>830</v>
      </c>
      <c r="L162" s="14" t="s">
        <v>831</v>
      </c>
      <c r="M162" s="17">
        <f t="shared" si="7"/>
        <v>2.3125000000000007E-2</v>
      </c>
      <c r="N162">
        <f t="shared" si="8"/>
        <v>8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832</v>
      </c>
      <c r="H163" s="9" t="s">
        <v>124</v>
      </c>
      <c r="I163" s="9" t="s">
        <v>778</v>
      </c>
      <c r="J163" s="3" t="s">
        <v>1832</v>
      </c>
      <c r="K163" s="13" t="s">
        <v>833</v>
      </c>
      <c r="L163" s="14" t="s">
        <v>834</v>
      </c>
      <c r="M163" s="17">
        <f t="shared" si="7"/>
        <v>1.6956018518518579E-2</v>
      </c>
      <c r="N163">
        <f t="shared" si="8"/>
        <v>21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1317</v>
      </c>
      <c r="H164" s="9" t="s">
        <v>124</v>
      </c>
      <c r="I164" s="9" t="s">
        <v>1208</v>
      </c>
      <c r="J164" s="3" t="s">
        <v>1832</v>
      </c>
      <c r="K164" s="13" t="s">
        <v>1318</v>
      </c>
      <c r="L164" s="14" t="s">
        <v>1566</v>
      </c>
      <c r="M164" s="17">
        <f t="shared" si="7"/>
        <v>1.0137847222222223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1319</v>
      </c>
      <c r="H165" s="9" t="s">
        <v>124</v>
      </c>
      <c r="I165" s="9" t="s">
        <v>1208</v>
      </c>
      <c r="J165" s="3" t="s">
        <v>1832</v>
      </c>
      <c r="K165" s="13" t="s">
        <v>1320</v>
      </c>
      <c r="L165" s="14" t="s">
        <v>1321</v>
      </c>
      <c r="M165" s="17">
        <f t="shared" si="7"/>
        <v>1.5636574074074067E-2</v>
      </c>
      <c r="N165">
        <f t="shared" si="8"/>
        <v>1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1322</v>
      </c>
      <c r="H166" s="9" t="s">
        <v>124</v>
      </c>
      <c r="I166" s="9" t="s">
        <v>1208</v>
      </c>
      <c r="J166" s="3" t="s">
        <v>1832</v>
      </c>
      <c r="K166" s="13" t="s">
        <v>1323</v>
      </c>
      <c r="L166" s="14" t="s">
        <v>1324</v>
      </c>
      <c r="M166" s="17">
        <f t="shared" si="7"/>
        <v>1.6296296296296309E-2</v>
      </c>
      <c r="N166">
        <f t="shared" si="8"/>
        <v>4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1325</v>
      </c>
      <c r="H167" s="9" t="s">
        <v>124</v>
      </c>
      <c r="I167" s="9" t="s">
        <v>1208</v>
      </c>
      <c r="J167" s="3" t="s">
        <v>1832</v>
      </c>
      <c r="K167" s="13" t="s">
        <v>1326</v>
      </c>
      <c r="L167" s="14" t="s">
        <v>1327</v>
      </c>
      <c r="M167" s="17">
        <f t="shared" si="7"/>
        <v>1.9212962962962932E-2</v>
      </c>
      <c r="N167">
        <f t="shared" si="8"/>
        <v>8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1328</v>
      </c>
      <c r="H168" s="9" t="s">
        <v>124</v>
      </c>
      <c r="I168" s="9" t="s">
        <v>1208</v>
      </c>
      <c r="J168" s="3" t="s">
        <v>1832</v>
      </c>
      <c r="K168" s="13" t="s">
        <v>1329</v>
      </c>
      <c r="L168" s="14" t="s">
        <v>1330</v>
      </c>
      <c r="M168" s="17">
        <f t="shared" si="7"/>
        <v>1.9930555555555562E-2</v>
      </c>
      <c r="N168">
        <f t="shared" si="8"/>
        <v>11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1314</v>
      </c>
      <c r="H169" s="9" t="s">
        <v>124</v>
      </c>
      <c r="I169" s="9" t="s">
        <v>1208</v>
      </c>
      <c r="J169" s="3" t="s">
        <v>1832</v>
      </c>
      <c r="K169" s="13" t="s">
        <v>1315</v>
      </c>
      <c r="L169" s="14" t="s">
        <v>1316</v>
      </c>
      <c r="M169" s="17">
        <f t="shared" si="7"/>
        <v>1.4780092592592498E-2</v>
      </c>
      <c r="N169">
        <f t="shared" si="8"/>
        <v>20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1331</v>
      </c>
      <c r="H170" s="9" t="s">
        <v>124</v>
      </c>
      <c r="I170" s="9" t="s">
        <v>1208</v>
      </c>
      <c r="J170" s="3" t="s">
        <v>1832</v>
      </c>
      <c r="K170" s="13" t="s">
        <v>1332</v>
      </c>
      <c r="L170" s="14" t="s">
        <v>1333</v>
      </c>
      <c r="M170" s="17">
        <f t="shared" si="7"/>
        <v>1.5648148148148078E-2</v>
      </c>
      <c r="N170">
        <f t="shared" si="8"/>
        <v>22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1631</v>
      </c>
      <c r="H171" s="9" t="s">
        <v>124</v>
      </c>
      <c r="I171" s="9" t="s">
        <v>1568</v>
      </c>
      <c r="J171" s="3" t="s">
        <v>1832</v>
      </c>
      <c r="K171" s="13" t="s">
        <v>1632</v>
      </c>
      <c r="L171" s="14" t="s">
        <v>1633</v>
      </c>
      <c r="M171" s="17">
        <f t="shared" si="7"/>
        <v>1.5069444444444451E-2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1634</v>
      </c>
      <c r="H172" s="9" t="s">
        <v>124</v>
      </c>
      <c r="I172" s="9" t="s">
        <v>1568</v>
      </c>
      <c r="J172" s="3" t="s">
        <v>1832</v>
      </c>
      <c r="K172" s="13" t="s">
        <v>1635</v>
      </c>
      <c r="L172" s="14" t="s">
        <v>1636</v>
      </c>
      <c r="M172" s="17">
        <f t="shared" si="7"/>
        <v>1.5520833333333317E-2</v>
      </c>
      <c r="N172">
        <f t="shared" si="8"/>
        <v>1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1637</v>
      </c>
      <c r="H173" s="9" t="s">
        <v>124</v>
      </c>
      <c r="I173" s="9" t="s">
        <v>1568</v>
      </c>
      <c r="J173" s="3" t="s">
        <v>1832</v>
      </c>
      <c r="K173" s="13" t="s">
        <v>1638</v>
      </c>
      <c r="L173" s="14" t="s">
        <v>1639</v>
      </c>
      <c r="M173" s="17">
        <f t="shared" si="7"/>
        <v>1.8993055555555555E-2</v>
      </c>
      <c r="N173">
        <f t="shared" si="8"/>
        <v>3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1640</v>
      </c>
      <c r="H174" s="9" t="s">
        <v>124</v>
      </c>
      <c r="I174" s="9" t="s">
        <v>1568</v>
      </c>
      <c r="J174" s="3" t="s">
        <v>1832</v>
      </c>
      <c r="K174" s="13" t="s">
        <v>1641</v>
      </c>
      <c r="L174" s="14" t="s">
        <v>1642</v>
      </c>
      <c r="M174" s="17">
        <f t="shared" si="7"/>
        <v>1.5289351851851846E-2</v>
      </c>
      <c r="N174">
        <f t="shared" si="8"/>
        <v>4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1643</v>
      </c>
      <c r="H175" s="9" t="s">
        <v>124</v>
      </c>
      <c r="I175" s="9" t="s">
        <v>1568</v>
      </c>
      <c r="J175" s="3" t="s">
        <v>1832</v>
      </c>
      <c r="K175" s="13" t="s">
        <v>1644</v>
      </c>
      <c r="L175" s="14" t="s">
        <v>1645</v>
      </c>
      <c r="M175" s="17">
        <f t="shared" si="7"/>
        <v>1.7384259259259238E-2</v>
      </c>
      <c r="N175">
        <f t="shared" si="8"/>
        <v>7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1646</v>
      </c>
      <c r="H176" s="9" t="s">
        <v>124</v>
      </c>
      <c r="I176" s="9" t="s">
        <v>1568</v>
      </c>
      <c r="J176" s="3" t="s">
        <v>1832</v>
      </c>
      <c r="K176" s="13" t="s">
        <v>1647</v>
      </c>
      <c r="L176" s="14" t="s">
        <v>1648</v>
      </c>
      <c r="M176" s="17">
        <f t="shared" si="7"/>
        <v>1.7893518518518614E-2</v>
      </c>
      <c r="N176">
        <f t="shared" si="8"/>
        <v>11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1755</v>
      </c>
      <c r="H177" s="9" t="s">
        <v>124</v>
      </c>
      <c r="I177" s="9" t="s">
        <v>1756</v>
      </c>
      <c r="J177" s="3" t="s">
        <v>1832</v>
      </c>
      <c r="K177" s="13" t="s">
        <v>1757</v>
      </c>
      <c r="L177" s="14" t="s">
        <v>1758</v>
      </c>
      <c r="M177" s="17">
        <f t="shared" si="7"/>
        <v>1.6423611111111097E-2</v>
      </c>
      <c r="N177">
        <f t="shared" si="8"/>
        <v>2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1759</v>
      </c>
      <c r="H178" s="9" t="s">
        <v>124</v>
      </c>
      <c r="I178" s="9" t="s">
        <v>1756</v>
      </c>
      <c r="J178" s="3" t="s">
        <v>1832</v>
      </c>
      <c r="K178" s="13" t="s">
        <v>1760</v>
      </c>
      <c r="L178" s="14" t="s">
        <v>1761</v>
      </c>
      <c r="M178" s="17">
        <f t="shared" si="7"/>
        <v>1.3854166666666667E-2</v>
      </c>
      <c r="N178">
        <f t="shared" si="8"/>
        <v>5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1762</v>
      </c>
      <c r="H179" s="9" t="s">
        <v>124</v>
      </c>
      <c r="I179" s="9" t="s">
        <v>1756</v>
      </c>
      <c r="J179" s="3" t="s">
        <v>1832</v>
      </c>
      <c r="K179" s="13" t="s">
        <v>1763</v>
      </c>
      <c r="L179" s="14" t="s">
        <v>1764</v>
      </c>
      <c r="M179" s="17">
        <f t="shared" si="7"/>
        <v>1.5578703703703678E-2</v>
      </c>
      <c r="N179">
        <f t="shared" si="8"/>
        <v>8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1765</v>
      </c>
      <c r="H180" s="9" t="s">
        <v>124</v>
      </c>
      <c r="I180" s="9" t="s">
        <v>1756</v>
      </c>
      <c r="J180" s="3" t="s">
        <v>1832</v>
      </c>
      <c r="K180" s="13" t="s">
        <v>1766</v>
      </c>
      <c r="L180" s="14" t="s">
        <v>1767</v>
      </c>
      <c r="M180" s="17">
        <f t="shared" si="7"/>
        <v>1.5902777777777821E-2</v>
      </c>
      <c r="N180">
        <f t="shared" si="8"/>
        <v>11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1808</v>
      </c>
      <c r="H181" s="9" t="s">
        <v>124</v>
      </c>
      <c r="I181" s="9" t="s">
        <v>1805</v>
      </c>
      <c r="J181" s="3" t="s">
        <v>1832</v>
      </c>
      <c r="K181" s="13" t="s">
        <v>1809</v>
      </c>
      <c r="L181" s="14" t="s">
        <v>1810</v>
      </c>
      <c r="M181" s="17">
        <f t="shared" si="7"/>
        <v>1.3078703703703565E-2</v>
      </c>
      <c r="N181">
        <f t="shared" si="8"/>
        <v>20</v>
      </c>
    </row>
    <row r="182" spans="1:14" x14ac:dyDescent="0.25">
      <c r="A182" s="11"/>
      <c r="B182" s="12"/>
      <c r="C182" s="9" t="s">
        <v>106</v>
      </c>
      <c r="D182" s="9" t="s">
        <v>107</v>
      </c>
      <c r="E182" s="9" t="s">
        <v>107</v>
      </c>
      <c r="F182" s="9" t="s">
        <v>15</v>
      </c>
      <c r="G182" s="10" t="s">
        <v>12</v>
      </c>
      <c r="H182" s="5"/>
      <c r="I182" s="5"/>
      <c r="J182" s="6"/>
      <c r="K182" s="7"/>
      <c r="L182" s="8"/>
    </row>
    <row r="183" spans="1:14" x14ac:dyDescent="0.25">
      <c r="A183" s="11"/>
      <c r="B183" s="12"/>
      <c r="C183" s="12"/>
      <c r="D183" s="12"/>
      <c r="E183" s="12"/>
      <c r="F183" s="12"/>
      <c r="G183" s="9" t="s">
        <v>108</v>
      </c>
      <c r="H183" s="9" t="s">
        <v>88</v>
      </c>
      <c r="I183" s="9" t="s">
        <v>18</v>
      </c>
      <c r="J183" s="3" t="s">
        <v>1832</v>
      </c>
      <c r="K183" s="13" t="s">
        <v>109</v>
      </c>
      <c r="L183" s="14" t="s">
        <v>110</v>
      </c>
      <c r="M183" s="17">
        <f t="shared" si="7"/>
        <v>1.4918981481481491E-2</v>
      </c>
      <c r="N183">
        <f t="shared" si="8"/>
        <v>4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111</v>
      </c>
      <c r="H184" s="9" t="s">
        <v>88</v>
      </c>
      <c r="I184" s="9" t="s">
        <v>18</v>
      </c>
      <c r="J184" s="3" t="s">
        <v>1832</v>
      </c>
      <c r="K184" s="13" t="s">
        <v>112</v>
      </c>
      <c r="L184" s="14" t="s">
        <v>113</v>
      </c>
      <c r="M184" s="17">
        <f t="shared" si="7"/>
        <v>1.4062499999999978E-2</v>
      </c>
      <c r="N184">
        <f t="shared" si="8"/>
        <v>9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114</v>
      </c>
      <c r="H185" s="9" t="s">
        <v>88</v>
      </c>
      <c r="I185" s="9" t="s">
        <v>18</v>
      </c>
      <c r="J185" s="3" t="s">
        <v>1832</v>
      </c>
      <c r="K185" s="13" t="s">
        <v>115</v>
      </c>
      <c r="L185" s="14" t="s">
        <v>116</v>
      </c>
      <c r="M185" s="17">
        <f t="shared" si="7"/>
        <v>2.7986111111111101E-2</v>
      </c>
      <c r="N185">
        <f t="shared" si="8"/>
        <v>11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117</v>
      </c>
      <c r="H186" s="9" t="s">
        <v>88</v>
      </c>
      <c r="I186" s="9" t="s">
        <v>18</v>
      </c>
      <c r="J186" s="3" t="s">
        <v>1832</v>
      </c>
      <c r="K186" s="13" t="s">
        <v>118</v>
      </c>
      <c r="L186" s="14" t="s">
        <v>119</v>
      </c>
      <c r="M186" s="17">
        <f t="shared" si="7"/>
        <v>1.6944444444444429E-2</v>
      </c>
      <c r="N186">
        <f t="shared" si="8"/>
        <v>13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408</v>
      </c>
      <c r="H187" s="9" t="s">
        <v>88</v>
      </c>
      <c r="I187" s="9" t="s">
        <v>374</v>
      </c>
      <c r="J187" s="3" t="s">
        <v>1832</v>
      </c>
      <c r="K187" s="13" t="s">
        <v>409</v>
      </c>
      <c r="L187" s="14" t="s">
        <v>410</v>
      </c>
      <c r="M187" s="17">
        <f t="shared" si="7"/>
        <v>1.6168981481481493E-2</v>
      </c>
      <c r="N187">
        <f t="shared" si="8"/>
        <v>13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835</v>
      </c>
      <c r="H188" s="9" t="s">
        <v>88</v>
      </c>
      <c r="I188" s="9" t="s">
        <v>778</v>
      </c>
      <c r="J188" s="3" t="s">
        <v>1832</v>
      </c>
      <c r="K188" s="13" t="s">
        <v>836</v>
      </c>
      <c r="L188" s="14" t="s">
        <v>837</v>
      </c>
      <c r="M188" s="17">
        <f t="shared" si="7"/>
        <v>1.9999999999999907E-2</v>
      </c>
      <c r="N188">
        <f t="shared" si="8"/>
        <v>9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838</v>
      </c>
      <c r="H189" s="9" t="s">
        <v>88</v>
      </c>
      <c r="I189" s="9" t="s">
        <v>778</v>
      </c>
      <c r="J189" s="3" t="s">
        <v>1832</v>
      </c>
      <c r="K189" s="13" t="s">
        <v>839</v>
      </c>
      <c r="L189" s="14" t="s">
        <v>840</v>
      </c>
      <c r="M189" s="17">
        <f t="shared" si="7"/>
        <v>2.0335648148148144E-2</v>
      </c>
      <c r="N189">
        <f t="shared" si="8"/>
        <v>13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1334</v>
      </c>
      <c r="H190" s="9" t="s">
        <v>88</v>
      </c>
      <c r="I190" s="9" t="s">
        <v>1208</v>
      </c>
      <c r="J190" s="3" t="s">
        <v>1832</v>
      </c>
      <c r="K190" s="13" t="s">
        <v>1335</v>
      </c>
      <c r="L190" s="14" t="s">
        <v>1336</v>
      </c>
      <c r="M190" s="17">
        <f t="shared" si="7"/>
        <v>1.3958333333333323E-2</v>
      </c>
      <c r="N190">
        <f t="shared" si="8"/>
        <v>4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1337</v>
      </c>
      <c r="H191" s="9" t="s">
        <v>88</v>
      </c>
      <c r="I191" s="9" t="s">
        <v>1208</v>
      </c>
      <c r="J191" s="3" t="s">
        <v>1832</v>
      </c>
      <c r="K191" s="13" t="s">
        <v>1338</v>
      </c>
      <c r="L191" s="14" t="s">
        <v>1339</v>
      </c>
      <c r="M191" s="17">
        <f t="shared" si="7"/>
        <v>1.460648148148147E-2</v>
      </c>
      <c r="N191">
        <f t="shared" si="8"/>
        <v>9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1340</v>
      </c>
      <c r="H192" s="9" t="s">
        <v>88</v>
      </c>
      <c r="I192" s="9" t="s">
        <v>1208</v>
      </c>
      <c r="J192" s="3" t="s">
        <v>1832</v>
      </c>
      <c r="K192" s="13" t="s">
        <v>1341</v>
      </c>
      <c r="L192" s="14" t="s">
        <v>1342</v>
      </c>
      <c r="M192" s="17">
        <f t="shared" si="7"/>
        <v>2.5983796296296324E-2</v>
      </c>
      <c r="N192">
        <f t="shared" si="8"/>
        <v>11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1343</v>
      </c>
      <c r="H193" s="9" t="s">
        <v>88</v>
      </c>
      <c r="I193" s="9" t="s">
        <v>1208</v>
      </c>
      <c r="J193" s="3" t="s">
        <v>1832</v>
      </c>
      <c r="K193" s="13" t="s">
        <v>1344</v>
      </c>
      <c r="L193" s="14" t="s">
        <v>1345</v>
      </c>
      <c r="M193" s="17">
        <f t="shared" si="7"/>
        <v>1.6493055555555469E-2</v>
      </c>
      <c r="N193">
        <f t="shared" si="8"/>
        <v>13</v>
      </c>
    </row>
    <row r="194" spans="1:14" x14ac:dyDescent="0.25">
      <c r="A194" s="11"/>
      <c r="B194" s="12"/>
      <c r="C194" s="9" t="s">
        <v>236</v>
      </c>
      <c r="D194" s="9" t="s">
        <v>237</v>
      </c>
      <c r="E194" s="9" t="s">
        <v>841</v>
      </c>
      <c r="F194" s="9" t="s">
        <v>15</v>
      </c>
      <c r="G194" s="10" t="s">
        <v>12</v>
      </c>
      <c r="H194" s="5"/>
      <c r="I194" s="5"/>
      <c r="J194" s="6"/>
      <c r="K194" s="7"/>
      <c r="L194" s="8"/>
    </row>
    <row r="195" spans="1:14" x14ac:dyDescent="0.25">
      <c r="A195" s="11"/>
      <c r="B195" s="12"/>
      <c r="C195" s="12"/>
      <c r="D195" s="12"/>
      <c r="E195" s="12"/>
      <c r="F195" s="12"/>
      <c r="G195" s="9" t="s">
        <v>842</v>
      </c>
      <c r="H195" s="9" t="s">
        <v>124</v>
      </c>
      <c r="I195" s="9" t="s">
        <v>778</v>
      </c>
      <c r="J195" s="3" t="s">
        <v>1832</v>
      </c>
      <c r="K195" s="13" t="s">
        <v>843</v>
      </c>
      <c r="L195" s="14" t="s">
        <v>844</v>
      </c>
      <c r="M195" s="17">
        <f t="shared" ref="M195:M258" si="9">L195-K195</f>
        <v>2.6041666666666685E-2</v>
      </c>
      <c r="N195">
        <f t="shared" ref="N195:N258" si="10">HOUR(K195)</f>
        <v>8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1649</v>
      </c>
      <c r="H196" s="9" t="s">
        <v>124</v>
      </c>
      <c r="I196" s="9" t="s">
        <v>1568</v>
      </c>
      <c r="J196" s="3" t="s">
        <v>1832</v>
      </c>
      <c r="K196" s="13" t="s">
        <v>1650</v>
      </c>
      <c r="L196" s="14" t="s">
        <v>1651</v>
      </c>
      <c r="M196" s="17">
        <f t="shared" si="9"/>
        <v>1.7118055555555511E-2</v>
      </c>
      <c r="N196">
        <f t="shared" si="10"/>
        <v>10</v>
      </c>
    </row>
    <row r="197" spans="1:14" x14ac:dyDescent="0.25">
      <c r="A197" s="11"/>
      <c r="B197" s="12"/>
      <c r="C197" s="9" t="s">
        <v>411</v>
      </c>
      <c r="D197" s="9" t="s">
        <v>412</v>
      </c>
      <c r="E197" s="9" t="s">
        <v>412</v>
      </c>
      <c r="F197" s="9" t="s">
        <v>15</v>
      </c>
      <c r="G197" s="10" t="s">
        <v>12</v>
      </c>
      <c r="H197" s="5"/>
      <c r="I197" s="5"/>
      <c r="J197" s="6"/>
      <c r="K197" s="7"/>
      <c r="L197" s="8"/>
    </row>
    <row r="198" spans="1:14" x14ac:dyDescent="0.25">
      <c r="A198" s="11"/>
      <c r="B198" s="12"/>
      <c r="C198" s="12"/>
      <c r="D198" s="12"/>
      <c r="E198" s="12"/>
      <c r="F198" s="12"/>
      <c r="G198" s="9" t="s">
        <v>413</v>
      </c>
      <c r="H198" s="9" t="s">
        <v>88</v>
      </c>
      <c r="I198" s="9" t="s">
        <v>374</v>
      </c>
      <c r="J198" s="3" t="s">
        <v>1832</v>
      </c>
      <c r="K198" s="13" t="s">
        <v>414</v>
      </c>
      <c r="L198" s="14" t="s">
        <v>415</v>
      </c>
      <c r="M198" s="17">
        <f t="shared" si="9"/>
        <v>1.3298611111111136E-2</v>
      </c>
      <c r="N198">
        <f t="shared" si="10"/>
        <v>3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845</v>
      </c>
      <c r="H199" s="9" t="s">
        <v>88</v>
      </c>
      <c r="I199" s="9" t="s">
        <v>778</v>
      </c>
      <c r="J199" s="3" t="s">
        <v>1832</v>
      </c>
      <c r="K199" s="13" t="s">
        <v>846</v>
      </c>
      <c r="L199" s="14" t="s">
        <v>847</v>
      </c>
      <c r="M199" s="17">
        <f t="shared" si="9"/>
        <v>3.5266203703703647E-2</v>
      </c>
      <c r="N199">
        <f t="shared" si="10"/>
        <v>11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1652</v>
      </c>
      <c r="H200" s="9" t="s">
        <v>88</v>
      </c>
      <c r="I200" s="9" t="s">
        <v>1568</v>
      </c>
      <c r="J200" s="3" t="s">
        <v>1832</v>
      </c>
      <c r="K200" s="13" t="s">
        <v>1653</v>
      </c>
      <c r="L200" s="14" t="s">
        <v>1654</v>
      </c>
      <c r="M200" s="17">
        <f t="shared" si="9"/>
        <v>1.9224537037037054E-2</v>
      </c>
      <c r="N200">
        <f t="shared" si="10"/>
        <v>4</v>
      </c>
    </row>
    <row r="201" spans="1:14" x14ac:dyDescent="0.25">
      <c r="A201" s="11"/>
      <c r="B201" s="12"/>
      <c r="C201" s="9" t="s">
        <v>120</v>
      </c>
      <c r="D201" s="9" t="s">
        <v>121</v>
      </c>
      <c r="E201" s="10" t="s">
        <v>12</v>
      </c>
      <c r="F201" s="5"/>
      <c r="G201" s="5"/>
      <c r="H201" s="5"/>
      <c r="I201" s="5"/>
      <c r="J201" s="6"/>
      <c r="K201" s="7"/>
      <c r="L201" s="8"/>
    </row>
    <row r="202" spans="1:14" x14ac:dyDescent="0.25">
      <c r="A202" s="11"/>
      <c r="B202" s="12"/>
      <c r="C202" s="12"/>
      <c r="D202" s="12"/>
      <c r="E202" s="9" t="s">
        <v>122</v>
      </c>
      <c r="F202" s="9" t="s">
        <v>15</v>
      </c>
      <c r="G202" s="10" t="s">
        <v>12</v>
      </c>
      <c r="H202" s="5"/>
      <c r="I202" s="5"/>
      <c r="J202" s="6"/>
      <c r="K202" s="7"/>
      <c r="L202" s="8"/>
    </row>
    <row r="203" spans="1:14" x14ac:dyDescent="0.25">
      <c r="A203" s="11"/>
      <c r="B203" s="12"/>
      <c r="C203" s="12"/>
      <c r="D203" s="12"/>
      <c r="E203" s="12"/>
      <c r="F203" s="12"/>
      <c r="G203" s="9" t="s">
        <v>123</v>
      </c>
      <c r="H203" s="9" t="s">
        <v>124</v>
      </c>
      <c r="I203" s="9" t="s">
        <v>18</v>
      </c>
      <c r="J203" s="3" t="s">
        <v>1832</v>
      </c>
      <c r="K203" s="13" t="s">
        <v>125</v>
      </c>
      <c r="L203" s="14" t="s">
        <v>126</v>
      </c>
      <c r="M203" s="17">
        <f t="shared" si="9"/>
        <v>1.989583333333339E-2</v>
      </c>
      <c r="N203">
        <f t="shared" si="10"/>
        <v>9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416</v>
      </c>
      <c r="H204" s="9" t="s">
        <v>124</v>
      </c>
      <c r="I204" s="9" t="s">
        <v>374</v>
      </c>
      <c r="J204" s="3" t="s">
        <v>1832</v>
      </c>
      <c r="K204" s="13" t="s">
        <v>417</v>
      </c>
      <c r="L204" s="14" t="s">
        <v>418</v>
      </c>
      <c r="M204" s="17">
        <f t="shared" si="9"/>
        <v>3.8020833333333393E-2</v>
      </c>
      <c r="N204">
        <f t="shared" si="10"/>
        <v>8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419</v>
      </c>
      <c r="H205" s="9" t="s">
        <v>124</v>
      </c>
      <c r="I205" s="9" t="s">
        <v>374</v>
      </c>
      <c r="J205" s="3" t="s">
        <v>1832</v>
      </c>
      <c r="K205" s="13" t="s">
        <v>420</v>
      </c>
      <c r="L205" s="14" t="s">
        <v>421</v>
      </c>
      <c r="M205" s="17">
        <f t="shared" si="9"/>
        <v>2.7326388888888831E-2</v>
      </c>
      <c r="N205">
        <f t="shared" si="10"/>
        <v>12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848</v>
      </c>
      <c r="H206" s="9" t="s">
        <v>124</v>
      </c>
      <c r="I206" s="9" t="s">
        <v>778</v>
      </c>
      <c r="J206" s="3" t="s">
        <v>1832</v>
      </c>
      <c r="K206" s="13" t="s">
        <v>849</v>
      </c>
      <c r="L206" s="14" t="s">
        <v>850</v>
      </c>
      <c r="M206" s="17">
        <f t="shared" si="9"/>
        <v>2.8900462962962947E-2</v>
      </c>
      <c r="N206">
        <f t="shared" si="10"/>
        <v>10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1655</v>
      </c>
      <c r="H207" s="9" t="s">
        <v>124</v>
      </c>
      <c r="I207" s="9" t="s">
        <v>1568</v>
      </c>
      <c r="J207" s="3" t="s">
        <v>1832</v>
      </c>
      <c r="K207" s="13" t="s">
        <v>1656</v>
      </c>
      <c r="L207" s="14" t="s">
        <v>1657</v>
      </c>
      <c r="M207" s="17">
        <f t="shared" si="9"/>
        <v>2.1898148148148167E-2</v>
      </c>
      <c r="N207">
        <f t="shared" si="10"/>
        <v>8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1658</v>
      </c>
      <c r="H208" s="9" t="s">
        <v>124</v>
      </c>
      <c r="I208" s="9" t="s">
        <v>1568</v>
      </c>
      <c r="J208" s="3" t="s">
        <v>1832</v>
      </c>
      <c r="K208" s="13" t="s">
        <v>1659</v>
      </c>
      <c r="L208" s="14" t="s">
        <v>1660</v>
      </c>
      <c r="M208" s="17">
        <f t="shared" si="9"/>
        <v>1.7465277777777843E-2</v>
      </c>
      <c r="N208">
        <f t="shared" si="10"/>
        <v>13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1768</v>
      </c>
      <c r="H209" s="9" t="s">
        <v>124</v>
      </c>
      <c r="I209" s="9" t="s">
        <v>1756</v>
      </c>
      <c r="J209" s="3" t="s">
        <v>1832</v>
      </c>
      <c r="K209" s="13" t="s">
        <v>1769</v>
      </c>
      <c r="L209" s="14" t="s">
        <v>1770</v>
      </c>
      <c r="M209" s="17">
        <f t="shared" si="9"/>
        <v>1.3263888888888853E-2</v>
      </c>
      <c r="N209">
        <f t="shared" si="10"/>
        <v>14</v>
      </c>
    </row>
    <row r="210" spans="1:14" x14ac:dyDescent="0.25">
      <c r="A210" s="11"/>
      <c r="B210" s="12"/>
      <c r="C210" s="12"/>
      <c r="D210" s="12"/>
      <c r="E210" s="9" t="s">
        <v>121</v>
      </c>
      <c r="F210" s="9" t="s">
        <v>15</v>
      </c>
      <c r="G210" s="9" t="s">
        <v>1811</v>
      </c>
      <c r="H210" s="9" t="s">
        <v>88</v>
      </c>
      <c r="I210" s="9" t="s">
        <v>1805</v>
      </c>
      <c r="J210" s="3" t="s">
        <v>1832</v>
      </c>
      <c r="K210" s="13" t="s">
        <v>1812</v>
      </c>
      <c r="L210" s="14" t="s">
        <v>1813</v>
      </c>
      <c r="M210" s="17">
        <f t="shared" si="9"/>
        <v>1.460648148148147E-2</v>
      </c>
      <c r="N210">
        <f t="shared" si="10"/>
        <v>6</v>
      </c>
    </row>
    <row r="211" spans="1:14" x14ac:dyDescent="0.25">
      <c r="A211" s="11"/>
      <c r="B211" s="12"/>
      <c r="C211" s="9" t="s">
        <v>57</v>
      </c>
      <c r="D211" s="9" t="s">
        <v>58</v>
      </c>
      <c r="E211" s="10" t="s">
        <v>12</v>
      </c>
      <c r="F211" s="5"/>
      <c r="G211" s="5"/>
      <c r="H211" s="5"/>
      <c r="I211" s="5"/>
      <c r="J211" s="6"/>
      <c r="K211" s="7"/>
      <c r="L211" s="8"/>
    </row>
    <row r="212" spans="1:14" x14ac:dyDescent="0.25">
      <c r="A212" s="11"/>
      <c r="B212" s="12"/>
      <c r="C212" s="12"/>
      <c r="D212" s="12"/>
      <c r="E212" s="9" t="s">
        <v>58</v>
      </c>
      <c r="F212" s="9" t="s">
        <v>15</v>
      </c>
      <c r="G212" s="10" t="s">
        <v>12</v>
      </c>
      <c r="H212" s="5"/>
      <c r="I212" s="5"/>
      <c r="J212" s="6"/>
      <c r="K212" s="7"/>
      <c r="L212" s="8"/>
    </row>
    <row r="213" spans="1:14" x14ac:dyDescent="0.25">
      <c r="A213" s="11"/>
      <c r="B213" s="12"/>
      <c r="C213" s="12"/>
      <c r="D213" s="12"/>
      <c r="E213" s="12"/>
      <c r="F213" s="12"/>
      <c r="G213" s="9" t="s">
        <v>127</v>
      </c>
      <c r="H213" s="9" t="s">
        <v>88</v>
      </c>
      <c r="I213" s="9" t="s">
        <v>18</v>
      </c>
      <c r="J213" s="3" t="s">
        <v>1832</v>
      </c>
      <c r="K213" s="13" t="s">
        <v>128</v>
      </c>
      <c r="L213" s="14" t="s">
        <v>129</v>
      </c>
      <c r="M213" s="17">
        <f t="shared" si="9"/>
        <v>1.0046296296296303E-2</v>
      </c>
      <c r="N213">
        <f t="shared" si="10"/>
        <v>3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130</v>
      </c>
      <c r="H214" s="9" t="s">
        <v>88</v>
      </c>
      <c r="I214" s="9" t="s">
        <v>18</v>
      </c>
      <c r="J214" s="3" t="s">
        <v>1832</v>
      </c>
      <c r="K214" s="13" t="s">
        <v>131</v>
      </c>
      <c r="L214" s="14" t="s">
        <v>132</v>
      </c>
      <c r="M214" s="17">
        <f t="shared" si="9"/>
        <v>1.4328703703703705E-2</v>
      </c>
      <c r="N214">
        <f t="shared" si="10"/>
        <v>3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133</v>
      </c>
      <c r="H215" s="9" t="s">
        <v>88</v>
      </c>
      <c r="I215" s="9" t="s">
        <v>18</v>
      </c>
      <c r="J215" s="3" t="s">
        <v>1832</v>
      </c>
      <c r="K215" s="13" t="s">
        <v>134</v>
      </c>
      <c r="L215" s="14" t="s">
        <v>135</v>
      </c>
      <c r="M215" s="17">
        <f t="shared" si="9"/>
        <v>1.6516203703703713E-2</v>
      </c>
      <c r="N215">
        <f t="shared" si="10"/>
        <v>4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136</v>
      </c>
      <c r="H216" s="9" t="s">
        <v>88</v>
      </c>
      <c r="I216" s="9" t="s">
        <v>18</v>
      </c>
      <c r="J216" s="3" t="s">
        <v>1832</v>
      </c>
      <c r="K216" s="13" t="s">
        <v>137</v>
      </c>
      <c r="L216" s="14" t="s">
        <v>138</v>
      </c>
      <c r="M216" s="17">
        <f t="shared" si="9"/>
        <v>1.8935185185185166E-2</v>
      </c>
      <c r="N216">
        <f t="shared" si="10"/>
        <v>11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422</v>
      </c>
      <c r="H217" s="9" t="s">
        <v>88</v>
      </c>
      <c r="I217" s="9" t="s">
        <v>374</v>
      </c>
      <c r="J217" s="3" t="s">
        <v>1832</v>
      </c>
      <c r="K217" s="13" t="s">
        <v>423</v>
      </c>
      <c r="L217" s="14" t="s">
        <v>424</v>
      </c>
      <c r="M217" s="17">
        <f t="shared" si="9"/>
        <v>1.0983796296296325E-2</v>
      </c>
      <c r="N217">
        <f t="shared" si="10"/>
        <v>2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425</v>
      </c>
      <c r="H218" s="9" t="s">
        <v>88</v>
      </c>
      <c r="I218" s="9" t="s">
        <v>374</v>
      </c>
      <c r="J218" s="3" t="s">
        <v>1832</v>
      </c>
      <c r="K218" s="13" t="s">
        <v>426</v>
      </c>
      <c r="L218" s="14" t="s">
        <v>427</v>
      </c>
      <c r="M218" s="17">
        <f t="shared" si="9"/>
        <v>1.3576388888888902E-2</v>
      </c>
      <c r="N218">
        <f t="shared" si="10"/>
        <v>6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428</v>
      </c>
      <c r="H219" s="9" t="s">
        <v>88</v>
      </c>
      <c r="I219" s="9" t="s">
        <v>374</v>
      </c>
      <c r="J219" s="3" t="s">
        <v>1832</v>
      </c>
      <c r="K219" s="13" t="s">
        <v>429</v>
      </c>
      <c r="L219" s="14" t="s">
        <v>430</v>
      </c>
      <c r="M219" s="17">
        <f t="shared" si="9"/>
        <v>4.9282407407407414E-2</v>
      </c>
      <c r="N219">
        <f t="shared" si="10"/>
        <v>9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851</v>
      </c>
      <c r="H220" s="9" t="s">
        <v>88</v>
      </c>
      <c r="I220" s="9" t="s">
        <v>778</v>
      </c>
      <c r="J220" s="3" t="s">
        <v>1832</v>
      </c>
      <c r="K220" s="13" t="s">
        <v>852</v>
      </c>
      <c r="L220" s="14" t="s">
        <v>853</v>
      </c>
      <c r="M220" s="17">
        <f t="shared" si="9"/>
        <v>1.1724537037037047E-2</v>
      </c>
      <c r="N220">
        <f t="shared" si="10"/>
        <v>3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854</v>
      </c>
      <c r="H221" s="9" t="s">
        <v>88</v>
      </c>
      <c r="I221" s="9" t="s">
        <v>778</v>
      </c>
      <c r="J221" s="3" t="s">
        <v>1832</v>
      </c>
      <c r="K221" s="13" t="s">
        <v>855</v>
      </c>
      <c r="L221" s="14" t="s">
        <v>856</v>
      </c>
      <c r="M221" s="17">
        <f t="shared" si="9"/>
        <v>1.2754629629629616E-2</v>
      </c>
      <c r="N221">
        <f t="shared" si="10"/>
        <v>4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1661</v>
      </c>
      <c r="H222" s="9" t="s">
        <v>88</v>
      </c>
      <c r="I222" s="9" t="s">
        <v>1568</v>
      </c>
      <c r="J222" s="3" t="s">
        <v>1832</v>
      </c>
      <c r="K222" s="13" t="s">
        <v>1662</v>
      </c>
      <c r="L222" s="14" t="s">
        <v>1663</v>
      </c>
      <c r="M222" s="17">
        <f t="shared" si="9"/>
        <v>1.2627314814814827E-2</v>
      </c>
      <c r="N222">
        <f t="shared" si="10"/>
        <v>4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1664</v>
      </c>
      <c r="H223" s="9" t="s">
        <v>88</v>
      </c>
      <c r="I223" s="9" t="s">
        <v>1568</v>
      </c>
      <c r="J223" s="3" t="s">
        <v>1832</v>
      </c>
      <c r="K223" s="13" t="s">
        <v>1665</v>
      </c>
      <c r="L223" s="14" t="s">
        <v>1666</v>
      </c>
      <c r="M223" s="17">
        <f t="shared" si="9"/>
        <v>1.9328703703703765E-2</v>
      </c>
      <c r="N223">
        <f t="shared" si="10"/>
        <v>12</v>
      </c>
    </row>
    <row r="224" spans="1:14" x14ac:dyDescent="0.25">
      <c r="A224" s="11"/>
      <c r="B224" s="12"/>
      <c r="C224" s="12"/>
      <c r="D224" s="12"/>
      <c r="E224" s="9" t="s">
        <v>63</v>
      </c>
      <c r="F224" s="9" t="s">
        <v>15</v>
      </c>
      <c r="G224" s="10" t="s">
        <v>12</v>
      </c>
      <c r="H224" s="5"/>
      <c r="I224" s="5"/>
      <c r="J224" s="6"/>
      <c r="K224" s="7"/>
      <c r="L224" s="8"/>
    </row>
    <row r="225" spans="1:14" x14ac:dyDescent="0.25">
      <c r="A225" s="11"/>
      <c r="B225" s="12"/>
      <c r="C225" s="12"/>
      <c r="D225" s="12"/>
      <c r="E225" s="12"/>
      <c r="F225" s="12"/>
      <c r="G225" s="9" t="s">
        <v>139</v>
      </c>
      <c r="H225" s="9" t="s">
        <v>88</v>
      </c>
      <c r="I225" s="9" t="s">
        <v>18</v>
      </c>
      <c r="J225" s="3" t="s">
        <v>1832</v>
      </c>
      <c r="K225" s="13" t="s">
        <v>140</v>
      </c>
      <c r="L225" s="14" t="s">
        <v>141</v>
      </c>
      <c r="M225" s="17">
        <f t="shared" si="9"/>
        <v>1.2534722222222183E-2</v>
      </c>
      <c r="N225">
        <f t="shared" si="10"/>
        <v>17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142</v>
      </c>
      <c r="H226" s="9" t="s">
        <v>88</v>
      </c>
      <c r="I226" s="9" t="s">
        <v>18</v>
      </c>
      <c r="J226" s="3" t="s">
        <v>1832</v>
      </c>
      <c r="K226" s="13" t="s">
        <v>143</v>
      </c>
      <c r="L226" s="14" t="s">
        <v>144</v>
      </c>
      <c r="M226" s="17">
        <f t="shared" si="9"/>
        <v>1.3541666666666674E-2</v>
      </c>
      <c r="N226">
        <f t="shared" si="10"/>
        <v>20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431</v>
      </c>
      <c r="H227" s="9" t="s">
        <v>88</v>
      </c>
      <c r="I227" s="9" t="s">
        <v>374</v>
      </c>
      <c r="J227" s="3" t="s">
        <v>1832</v>
      </c>
      <c r="K227" s="13" t="s">
        <v>432</v>
      </c>
      <c r="L227" s="14" t="s">
        <v>433</v>
      </c>
      <c r="M227" s="17">
        <f t="shared" si="9"/>
        <v>1.4814814814814836E-2</v>
      </c>
      <c r="N227">
        <f t="shared" si="10"/>
        <v>6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434</v>
      </c>
      <c r="H228" s="9" t="s">
        <v>88</v>
      </c>
      <c r="I228" s="9" t="s">
        <v>374</v>
      </c>
      <c r="J228" s="3" t="s">
        <v>1832</v>
      </c>
      <c r="K228" s="13" t="s">
        <v>435</v>
      </c>
      <c r="L228" s="14" t="s">
        <v>436</v>
      </c>
      <c r="M228" s="17">
        <f t="shared" si="9"/>
        <v>2.4432870370370396E-2</v>
      </c>
      <c r="N228">
        <f t="shared" si="10"/>
        <v>8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437</v>
      </c>
      <c r="H229" s="9" t="s">
        <v>88</v>
      </c>
      <c r="I229" s="9" t="s">
        <v>374</v>
      </c>
      <c r="J229" s="3" t="s">
        <v>1832</v>
      </c>
      <c r="K229" s="13" t="s">
        <v>438</v>
      </c>
      <c r="L229" s="14" t="s">
        <v>439</v>
      </c>
      <c r="M229" s="17">
        <f t="shared" si="9"/>
        <v>1.2060185185185257E-2</v>
      </c>
      <c r="N229">
        <f t="shared" si="10"/>
        <v>17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857</v>
      </c>
      <c r="H230" s="9" t="s">
        <v>88</v>
      </c>
      <c r="I230" s="9" t="s">
        <v>778</v>
      </c>
      <c r="J230" s="3" t="s">
        <v>1832</v>
      </c>
      <c r="K230" s="13" t="s">
        <v>858</v>
      </c>
      <c r="L230" s="14" t="s">
        <v>859</v>
      </c>
      <c r="M230" s="17">
        <f t="shared" si="9"/>
        <v>1.4629629629629604E-2</v>
      </c>
      <c r="N230">
        <f t="shared" si="10"/>
        <v>6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860</v>
      </c>
      <c r="H231" s="9" t="s">
        <v>88</v>
      </c>
      <c r="I231" s="9" t="s">
        <v>778</v>
      </c>
      <c r="J231" s="3" t="s">
        <v>1832</v>
      </c>
      <c r="K231" s="13" t="s">
        <v>861</v>
      </c>
      <c r="L231" s="14" t="s">
        <v>862</v>
      </c>
      <c r="M231" s="17">
        <f t="shared" si="9"/>
        <v>1.3530092592592524E-2</v>
      </c>
      <c r="N231">
        <f t="shared" si="10"/>
        <v>10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863</v>
      </c>
      <c r="H232" s="9" t="s">
        <v>88</v>
      </c>
      <c r="I232" s="9" t="s">
        <v>778</v>
      </c>
      <c r="J232" s="3" t="s">
        <v>1832</v>
      </c>
      <c r="K232" s="13" t="s">
        <v>864</v>
      </c>
      <c r="L232" s="14" t="s">
        <v>865</v>
      </c>
      <c r="M232" s="17">
        <f t="shared" si="9"/>
        <v>1.1967592592592613E-2</v>
      </c>
      <c r="N232">
        <f t="shared" si="10"/>
        <v>17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866</v>
      </c>
      <c r="H233" s="9" t="s">
        <v>88</v>
      </c>
      <c r="I233" s="9" t="s">
        <v>778</v>
      </c>
      <c r="J233" s="3" t="s">
        <v>1832</v>
      </c>
      <c r="K233" s="13" t="s">
        <v>867</v>
      </c>
      <c r="L233" s="14" t="s">
        <v>868</v>
      </c>
      <c r="M233" s="17">
        <f t="shared" si="9"/>
        <v>1.2534722222222183E-2</v>
      </c>
      <c r="N233">
        <f t="shared" si="10"/>
        <v>20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1346</v>
      </c>
      <c r="H234" s="9" t="s">
        <v>88</v>
      </c>
      <c r="I234" s="9" t="s">
        <v>1208</v>
      </c>
      <c r="J234" s="3" t="s">
        <v>1832</v>
      </c>
      <c r="K234" s="13" t="s">
        <v>1347</v>
      </c>
      <c r="L234" s="14" t="s">
        <v>1348</v>
      </c>
      <c r="M234" s="17">
        <f t="shared" si="9"/>
        <v>1.4664351851851887E-2</v>
      </c>
      <c r="N234">
        <f t="shared" si="10"/>
        <v>6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1349</v>
      </c>
      <c r="H235" s="9" t="s">
        <v>88</v>
      </c>
      <c r="I235" s="9" t="s">
        <v>1208</v>
      </c>
      <c r="J235" s="3" t="s">
        <v>1832</v>
      </c>
      <c r="K235" s="13" t="s">
        <v>1350</v>
      </c>
      <c r="L235" s="14" t="s">
        <v>1351</v>
      </c>
      <c r="M235" s="17">
        <f t="shared" si="9"/>
        <v>1.6689814814814796E-2</v>
      </c>
      <c r="N235">
        <f t="shared" si="10"/>
        <v>17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1352</v>
      </c>
      <c r="H236" s="9" t="s">
        <v>88</v>
      </c>
      <c r="I236" s="9" t="s">
        <v>1208</v>
      </c>
      <c r="J236" s="3" t="s">
        <v>1832</v>
      </c>
      <c r="K236" s="13" t="s">
        <v>1353</v>
      </c>
      <c r="L236" s="14" t="s">
        <v>1354</v>
      </c>
      <c r="M236" s="17">
        <f t="shared" si="9"/>
        <v>1.2442129629629761E-2</v>
      </c>
      <c r="N236">
        <f t="shared" si="10"/>
        <v>21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1667</v>
      </c>
      <c r="H237" s="9" t="s">
        <v>88</v>
      </c>
      <c r="I237" s="9" t="s">
        <v>1568</v>
      </c>
      <c r="J237" s="3" t="s">
        <v>1832</v>
      </c>
      <c r="K237" s="13" t="s">
        <v>1668</v>
      </c>
      <c r="L237" s="14" t="s">
        <v>1669</v>
      </c>
      <c r="M237" s="17">
        <f t="shared" si="9"/>
        <v>2.1597222222222268E-2</v>
      </c>
      <c r="N237">
        <f t="shared" si="10"/>
        <v>15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1670</v>
      </c>
      <c r="H238" s="9" t="s">
        <v>88</v>
      </c>
      <c r="I238" s="9" t="s">
        <v>1568</v>
      </c>
      <c r="J238" s="3" t="s">
        <v>1832</v>
      </c>
      <c r="K238" s="13" t="s">
        <v>1671</v>
      </c>
      <c r="L238" s="14" t="s">
        <v>1672</v>
      </c>
      <c r="M238" s="17">
        <f t="shared" si="9"/>
        <v>1.9895833333333335E-2</v>
      </c>
      <c r="N238">
        <f t="shared" si="10"/>
        <v>17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1673</v>
      </c>
      <c r="H239" s="9" t="s">
        <v>88</v>
      </c>
      <c r="I239" s="9" t="s">
        <v>1568</v>
      </c>
      <c r="J239" s="3" t="s">
        <v>1832</v>
      </c>
      <c r="K239" s="13" t="s">
        <v>1674</v>
      </c>
      <c r="L239" s="14" t="s">
        <v>1675</v>
      </c>
      <c r="M239" s="17">
        <f t="shared" si="9"/>
        <v>1.2627314814814716E-2</v>
      </c>
      <c r="N239">
        <f t="shared" si="10"/>
        <v>21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1771</v>
      </c>
      <c r="H240" s="9" t="s">
        <v>88</v>
      </c>
      <c r="I240" s="9" t="s">
        <v>1756</v>
      </c>
      <c r="J240" s="3" t="s">
        <v>1832</v>
      </c>
      <c r="K240" s="13" t="s">
        <v>1772</v>
      </c>
      <c r="L240" s="14" t="s">
        <v>1773</v>
      </c>
      <c r="M240" s="17">
        <f t="shared" si="9"/>
        <v>1.274305555555566E-2</v>
      </c>
      <c r="N240">
        <f t="shared" si="10"/>
        <v>17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1774</v>
      </c>
      <c r="H241" s="9" t="s">
        <v>88</v>
      </c>
      <c r="I241" s="9" t="s">
        <v>1756</v>
      </c>
      <c r="J241" s="3" t="s">
        <v>1832</v>
      </c>
      <c r="K241" s="13" t="s">
        <v>1775</v>
      </c>
      <c r="L241" s="14" t="s">
        <v>1776</v>
      </c>
      <c r="M241" s="17">
        <f t="shared" si="9"/>
        <v>1.2465277777777728E-2</v>
      </c>
      <c r="N241">
        <f t="shared" si="10"/>
        <v>20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1814</v>
      </c>
      <c r="H242" s="9" t="s">
        <v>88</v>
      </c>
      <c r="I242" s="9" t="s">
        <v>1805</v>
      </c>
      <c r="J242" s="3" t="s">
        <v>1832</v>
      </c>
      <c r="K242" s="13" t="s">
        <v>1815</v>
      </c>
      <c r="L242" s="14" t="s">
        <v>1816</v>
      </c>
      <c r="M242" s="17">
        <f t="shared" si="9"/>
        <v>1.3055555555555598E-2</v>
      </c>
      <c r="N242">
        <f t="shared" si="10"/>
        <v>17</v>
      </c>
    </row>
    <row r="243" spans="1:14" x14ac:dyDescent="0.25">
      <c r="A243" s="11"/>
      <c r="B243" s="12"/>
      <c r="C243" s="9" t="s">
        <v>145</v>
      </c>
      <c r="D243" s="9" t="s">
        <v>146</v>
      </c>
      <c r="E243" s="9" t="s">
        <v>146</v>
      </c>
      <c r="F243" s="9" t="s">
        <v>15</v>
      </c>
      <c r="G243" s="10" t="s">
        <v>12</v>
      </c>
      <c r="H243" s="5"/>
      <c r="I243" s="5"/>
      <c r="J243" s="6"/>
      <c r="K243" s="7"/>
      <c r="L243" s="8"/>
    </row>
    <row r="244" spans="1:14" x14ac:dyDescent="0.25">
      <c r="A244" s="11"/>
      <c r="B244" s="12"/>
      <c r="C244" s="12"/>
      <c r="D244" s="12"/>
      <c r="E244" s="12"/>
      <c r="F244" s="12"/>
      <c r="G244" s="9" t="s">
        <v>147</v>
      </c>
      <c r="H244" s="9" t="s">
        <v>88</v>
      </c>
      <c r="I244" s="9" t="s">
        <v>18</v>
      </c>
      <c r="J244" s="3" t="s">
        <v>1832</v>
      </c>
      <c r="K244" s="13" t="s">
        <v>148</v>
      </c>
      <c r="L244" s="14" t="s">
        <v>149</v>
      </c>
      <c r="M244" s="17">
        <f t="shared" si="9"/>
        <v>2.3518518518518494E-2</v>
      </c>
      <c r="N244">
        <f t="shared" si="10"/>
        <v>14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440</v>
      </c>
      <c r="H245" s="9" t="s">
        <v>88</v>
      </c>
      <c r="I245" s="9" t="s">
        <v>374</v>
      </c>
      <c r="J245" s="3" t="s">
        <v>1832</v>
      </c>
      <c r="K245" s="13" t="s">
        <v>441</v>
      </c>
      <c r="L245" s="14" t="s">
        <v>442</v>
      </c>
      <c r="M245" s="17">
        <f t="shared" si="9"/>
        <v>2.9826388888888833E-2</v>
      </c>
      <c r="N245">
        <f t="shared" si="10"/>
        <v>8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443</v>
      </c>
      <c r="H246" s="9" t="s">
        <v>88</v>
      </c>
      <c r="I246" s="9" t="s">
        <v>374</v>
      </c>
      <c r="J246" s="3" t="s">
        <v>1832</v>
      </c>
      <c r="K246" s="13" t="s">
        <v>444</v>
      </c>
      <c r="L246" s="14" t="s">
        <v>445</v>
      </c>
      <c r="M246" s="17">
        <f t="shared" si="9"/>
        <v>1.8599537037036984E-2</v>
      </c>
      <c r="N246">
        <f t="shared" si="10"/>
        <v>12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869</v>
      </c>
      <c r="H247" s="9" t="s">
        <v>88</v>
      </c>
      <c r="I247" s="9" t="s">
        <v>778</v>
      </c>
      <c r="J247" s="3" t="s">
        <v>1832</v>
      </c>
      <c r="K247" s="13" t="s">
        <v>870</v>
      </c>
      <c r="L247" s="14" t="s">
        <v>871</v>
      </c>
      <c r="M247" s="17">
        <f t="shared" si="9"/>
        <v>3.6180555555555605E-2</v>
      </c>
      <c r="N247">
        <f t="shared" si="10"/>
        <v>8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872</v>
      </c>
      <c r="H248" s="9" t="s">
        <v>88</v>
      </c>
      <c r="I248" s="9" t="s">
        <v>778</v>
      </c>
      <c r="J248" s="3" t="s">
        <v>1832</v>
      </c>
      <c r="K248" s="13" t="s">
        <v>873</v>
      </c>
      <c r="L248" s="14" t="s">
        <v>874</v>
      </c>
      <c r="M248" s="17">
        <f t="shared" si="9"/>
        <v>2.5567129629629592E-2</v>
      </c>
      <c r="N248">
        <f t="shared" si="10"/>
        <v>12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875</v>
      </c>
      <c r="H249" s="9" t="s">
        <v>88</v>
      </c>
      <c r="I249" s="9" t="s">
        <v>778</v>
      </c>
      <c r="J249" s="3" t="s">
        <v>1832</v>
      </c>
      <c r="K249" s="13" t="s">
        <v>876</v>
      </c>
      <c r="L249" s="14" t="s">
        <v>877</v>
      </c>
      <c r="M249" s="17">
        <f t="shared" si="9"/>
        <v>1.8310185185185235E-2</v>
      </c>
      <c r="N249">
        <f t="shared" si="10"/>
        <v>16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1355</v>
      </c>
      <c r="H250" s="9" t="s">
        <v>88</v>
      </c>
      <c r="I250" s="9" t="s">
        <v>1208</v>
      </c>
      <c r="J250" s="3" t="s">
        <v>1832</v>
      </c>
      <c r="K250" s="13" t="s">
        <v>1356</v>
      </c>
      <c r="L250" s="14" t="s">
        <v>1357</v>
      </c>
      <c r="M250" s="17">
        <f t="shared" si="9"/>
        <v>2.908564814814818E-2</v>
      </c>
      <c r="N250">
        <f t="shared" si="10"/>
        <v>14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1358</v>
      </c>
      <c r="H251" s="9" t="s">
        <v>88</v>
      </c>
      <c r="I251" s="9" t="s">
        <v>1208</v>
      </c>
      <c r="J251" s="3" t="s">
        <v>1832</v>
      </c>
      <c r="K251" s="13" t="s">
        <v>1359</v>
      </c>
      <c r="L251" s="14" t="s">
        <v>1360</v>
      </c>
      <c r="M251" s="17">
        <f t="shared" si="9"/>
        <v>5.8101851851851904E-2</v>
      </c>
      <c r="N251">
        <f t="shared" si="10"/>
        <v>18</v>
      </c>
    </row>
    <row r="252" spans="1:14" x14ac:dyDescent="0.25">
      <c r="A252" s="11"/>
      <c r="B252" s="12"/>
      <c r="C252" s="9" t="s">
        <v>609</v>
      </c>
      <c r="D252" s="9" t="s">
        <v>610</v>
      </c>
      <c r="E252" s="9" t="s">
        <v>610</v>
      </c>
      <c r="F252" s="9" t="s">
        <v>15</v>
      </c>
      <c r="G252" s="9" t="s">
        <v>1676</v>
      </c>
      <c r="H252" s="9" t="s">
        <v>88</v>
      </c>
      <c r="I252" s="9" t="s">
        <v>1568</v>
      </c>
      <c r="J252" s="3" t="s">
        <v>1832</v>
      </c>
      <c r="K252" s="13" t="s">
        <v>1677</v>
      </c>
      <c r="L252" s="14" t="s">
        <v>1678</v>
      </c>
      <c r="M252" s="17">
        <f t="shared" si="9"/>
        <v>2.6215277777777768E-2</v>
      </c>
      <c r="N252">
        <f t="shared" si="10"/>
        <v>9</v>
      </c>
    </row>
    <row r="253" spans="1:14" x14ac:dyDescent="0.25">
      <c r="A253" s="11"/>
      <c r="B253" s="12"/>
      <c r="C253" s="9" t="s">
        <v>29</v>
      </c>
      <c r="D253" s="9" t="s">
        <v>30</v>
      </c>
      <c r="E253" s="9" t="s">
        <v>150</v>
      </c>
      <c r="F253" s="9" t="s">
        <v>15</v>
      </c>
      <c r="G253" s="10" t="s">
        <v>12</v>
      </c>
      <c r="H253" s="5"/>
      <c r="I253" s="5"/>
      <c r="J253" s="6"/>
      <c r="K253" s="7"/>
      <c r="L253" s="8"/>
    </row>
    <row r="254" spans="1:14" x14ac:dyDescent="0.25">
      <c r="A254" s="11"/>
      <c r="B254" s="12"/>
      <c r="C254" s="12"/>
      <c r="D254" s="12"/>
      <c r="E254" s="12"/>
      <c r="F254" s="12"/>
      <c r="G254" s="9" t="s">
        <v>151</v>
      </c>
      <c r="H254" s="9" t="s">
        <v>152</v>
      </c>
      <c r="I254" s="9" t="s">
        <v>18</v>
      </c>
      <c r="J254" s="3" t="s">
        <v>1832</v>
      </c>
      <c r="K254" s="13" t="s">
        <v>153</v>
      </c>
      <c r="L254" s="14" t="s">
        <v>154</v>
      </c>
      <c r="M254" s="17">
        <f t="shared" si="9"/>
        <v>1.7673611111111098E-2</v>
      </c>
      <c r="N254">
        <f t="shared" si="10"/>
        <v>6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446</v>
      </c>
      <c r="H255" s="9" t="s">
        <v>152</v>
      </c>
      <c r="I255" s="9" t="s">
        <v>374</v>
      </c>
      <c r="J255" s="3" t="s">
        <v>1832</v>
      </c>
      <c r="K255" s="13" t="s">
        <v>447</v>
      </c>
      <c r="L255" s="14" t="s">
        <v>448</v>
      </c>
      <c r="M255" s="17">
        <f t="shared" si="9"/>
        <v>1.1469907407407498E-2</v>
      </c>
      <c r="N255">
        <f t="shared" si="10"/>
        <v>17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878</v>
      </c>
      <c r="H256" s="9" t="s">
        <v>152</v>
      </c>
      <c r="I256" s="9" t="s">
        <v>778</v>
      </c>
      <c r="J256" s="3" t="s">
        <v>1832</v>
      </c>
      <c r="K256" s="13" t="s">
        <v>879</v>
      </c>
      <c r="L256" s="14" t="s">
        <v>880</v>
      </c>
      <c r="M256" s="17">
        <f t="shared" si="9"/>
        <v>1.1111111111111072E-2</v>
      </c>
      <c r="N256">
        <f t="shared" si="10"/>
        <v>19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1361</v>
      </c>
      <c r="H257" s="9" t="s">
        <v>88</v>
      </c>
      <c r="I257" s="9" t="s">
        <v>1208</v>
      </c>
      <c r="J257" s="3" t="s">
        <v>1832</v>
      </c>
      <c r="K257" s="13" t="s">
        <v>1362</v>
      </c>
      <c r="L257" s="14" t="s">
        <v>1363</v>
      </c>
      <c r="M257" s="17">
        <f t="shared" si="9"/>
        <v>1.2465277777777728E-2</v>
      </c>
      <c r="N257">
        <f t="shared" si="10"/>
        <v>13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1364</v>
      </c>
      <c r="H258" s="9" t="s">
        <v>88</v>
      </c>
      <c r="I258" s="9" t="s">
        <v>1208</v>
      </c>
      <c r="J258" s="3" t="s">
        <v>1832</v>
      </c>
      <c r="K258" s="13" t="s">
        <v>1365</v>
      </c>
      <c r="L258" s="14" t="s">
        <v>1366</v>
      </c>
      <c r="M258" s="17">
        <f t="shared" si="9"/>
        <v>4.6631944444444406E-2</v>
      </c>
      <c r="N258">
        <f t="shared" si="10"/>
        <v>15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1679</v>
      </c>
      <c r="H259" s="9" t="s">
        <v>88</v>
      </c>
      <c r="I259" s="9" t="s">
        <v>1568</v>
      </c>
      <c r="J259" s="3" t="s">
        <v>1832</v>
      </c>
      <c r="K259" s="13" t="s">
        <v>1680</v>
      </c>
      <c r="L259" s="14" t="s">
        <v>1681</v>
      </c>
      <c r="M259" s="17">
        <f t="shared" ref="M259:M322" si="11">L259-K259</f>
        <v>2.9444444444444384E-2</v>
      </c>
      <c r="N259">
        <f t="shared" ref="N259:N322" si="12">HOUR(K259)</f>
        <v>12</v>
      </c>
    </row>
    <row r="260" spans="1:14" x14ac:dyDescent="0.25">
      <c r="A260" s="11"/>
      <c r="B260" s="12"/>
      <c r="C260" s="9" t="s">
        <v>155</v>
      </c>
      <c r="D260" s="9" t="s">
        <v>156</v>
      </c>
      <c r="E260" s="9" t="s">
        <v>156</v>
      </c>
      <c r="F260" s="9" t="s">
        <v>15</v>
      </c>
      <c r="G260" s="10" t="s">
        <v>12</v>
      </c>
      <c r="H260" s="5"/>
      <c r="I260" s="5"/>
      <c r="J260" s="6"/>
      <c r="K260" s="7"/>
      <c r="L260" s="8"/>
    </row>
    <row r="261" spans="1:14" x14ac:dyDescent="0.25">
      <c r="A261" s="11"/>
      <c r="B261" s="12"/>
      <c r="C261" s="12"/>
      <c r="D261" s="12"/>
      <c r="E261" s="12"/>
      <c r="F261" s="12"/>
      <c r="G261" s="9" t="s">
        <v>157</v>
      </c>
      <c r="H261" s="9" t="s">
        <v>88</v>
      </c>
      <c r="I261" s="9" t="s">
        <v>18</v>
      </c>
      <c r="J261" s="3" t="s">
        <v>1832</v>
      </c>
      <c r="K261" s="13" t="s">
        <v>158</v>
      </c>
      <c r="L261" s="14" t="s">
        <v>159</v>
      </c>
      <c r="M261" s="17">
        <f t="shared" si="11"/>
        <v>1.4456018518518521E-2</v>
      </c>
      <c r="N261">
        <f t="shared" si="12"/>
        <v>21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449</v>
      </c>
      <c r="H262" s="9" t="s">
        <v>88</v>
      </c>
      <c r="I262" s="9" t="s">
        <v>374</v>
      </c>
      <c r="J262" s="3" t="s">
        <v>1832</v>
      </c>
      <c r="K262" s="13" t="s">
        <v>450</v>
      </c>
      <c r="L262" s="14" t="s">
        <v>451</v>
      </c>
      <c r="M262" s="17">
        <f t="shared" si="11"/>
        <v>9.5381944444444366E-2</v>
      </c>
      <c r="N262">
        <f t="shared" si="12"/>
        <v>15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881</v>
      </c>
      <c r="H263" s="9" t="s">
        <v>88</v>
      </c>
      <c r="I263" s="9" t="s">
        <v>778</v>
      </c>
      <c r="J263" s="3" t="s">
        <v>1832</v>
      </c>
      <c r="K263" s="13" t="s">
        <v>882</v>
      </c>
      <c r="L263" s="14" t="s">
        <v>883</v>
      </c>
      <c r="M263" s="17">
        <f t="shared" si="11"/>
        <v>3.0138888888888937E-2</v>
      </c>
      <c r="N263">
        <f t="shared" si="12"/>
        <v>15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884</v>
      </c>
      <c r="H264" s="9" t="s">
        <v>88</v>
      </c>
      <c r="I264" s="9" t="s">
        <v>778</v>
      </c>
      <c r="J264" s="3" t="s">
        <v>1832</v>
      </c>
      <c r="K264" s="13" t="s">
        <v>885</v>
      </c>
      <c r="L264" s="14" t="s">
        <v>886</v>
      </c>
      <c r="M264" s="17">
        <f t="shared" si="11"/>
        <v>1.7430555555555505E-2</v>
      </c>
      <c r="N264">
        <f t="shared" si="12"/>
        <v>21</v>
      </c>
    </row>
    <row r="265" spans="1:14" x14ac:dyDescent="0.25">
      <c r="A265" s="11"/>
      <c r="B265" s="12"/>
      <c r="C265" s="9" t="s">
        <v>887</v>
      </c>
      <c r="D265" s="9" t="s">
        <v>888</v>
      </c>
      <c r="E265" s="9" t="s">
        <v>888</v>
      </c>
      <c r="F265" s="9" t="s">
        <v>15</v>
      </c>
      <c r="G265" s="9" t="s">
        <v>889</v>
      </c>
      <c r="H265" s="9" t="s">
        <v>88</v>
      </c>
      <c r="I265" s="9" t="s">
        <v>778</v>
      </c>
      <c r="J265" s="3" t="s">
        <v>1832</v>
      </c>
      <c r="K265" s="13" t="s">
        <v>890</v>
      </c>
      <c r="L265" s="14" t="s">
        <v>891</v>
      </c>
      <c r="M265" s="17">
        <f t="shared" si="11"/>
        <v>2.0706018518518499E-2</v>
      </c>
      <c r="N265">
        <f t="shared" si="12"/>
        <v>16</v>
      </c>
    </row>
    <row r="266" spans="1:14" x14ac:dyDescent="0.25">
      <c r="A266" s="11"/>
      <c r="B266" s="12"/>
      <c r="C266" s="9" t="s">
        <v>160</v>
      </c>
      <c r="D266" s="9" t="s">
        <v>161</v>
      </c>
      <c r="E266" s="9" t="s">
        <v>162</v>
      </c>
      <c r="F266" s="9" t="s">
        <v>15</v>
      </c>
      <c r="G266" s="9" t="s">
        <v>163</v>
      </c>
      <c r="H266" s="9" t="s">
        <v>124</v>
      </c>
      <c r="I266" s="9" t="s">
        <v>18</v>
      </c>
      <c r="J266" s="3" t="s">
        <v>1832</v>
      </c>
      <c r="K266" s="13" t="s">
        <v>164</v>
      </c>
      <c r="L266" s="14" t="s">
        <v>165</v>
      </c>
      <c r="M266" s="17">
        <f t="shared" si="11"/>
        <v>2.8530092592592593E-2</v>
      </c>
      <c r="N266">
        <f t="shared" si="12"/>
        <v>6</v>
      </c>
    </row>
    <row r="267" spans="1:14" x14ac:dyDescent="0.25">
      <c r="A267" s="11"/>
      <c r="B267" s="12"/>
      <c r="C267" s="9" t="s">
        <v>452</v>
      </c>
      <c r="D267" s="9" t="s">
        <v>453</v>
      </c>
      <c r="E267" s="9" t="s">
        <v>453</v>
      </c>
      <c r="F267" s="9" t="s">
        <v>15</v>
      </c>
      <c r="G267" s="10" t="s">
        <v>12</v>
      </c>
      <c r="H267" s="5"/>
      <c r="I267" s="5"/>
      <c r="J267" s="6"/>
      <c r="K267" s="7"/>
      <c r="L267" s="8"/>
    </row>
    <row r="268" spans="1:14" x14ac:dyDescent="0.25">
      <c r="A268" s="11"/>
      <c r="B268" s="12"/>
      <c r="C268" s="12"/>
      <c r="D268" s="12"/>
      <c r="E268" s="12"/>
      <c r="F268" s="12"/>
      <c r="G268" s="9" t="s">
        <v>454</v>
      </c>
      <c r="H268" s="9" t="s">
        <v>88</v>
      </c>
      <c r="I268" s="9" t="s">
        <v>374</v>
      </c>
      <c r="J268" s="3" t="s">
        <v>1832</v>
      </c>
      <c r="K268" s="13" t="s">
        <v>455</v>
      </c>
      <c r="L268" s="14" t="s">
        <v>456</v>
      </c>
      <c r="M268" s="17">
        <f t="shared" si="11"/>
        <v>5.7800925925925895E-2</v>
      </c>
      <c r="N268">
        <f t="shared" si="12"/>
        <v>9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457</v>
      </c>
      <c r="H269" s="9" t="s">
        <v>88</v>
      </c>
      <c r="I269" s="9" t="s">
        <v>374</v>
      </c>
      <c r="J269" s="3" t="s">
        <v>1832</v>
      </c>
      <c r="K269" s="13" t="s">
        <v>458</v>
      </c>
      <c r="L269" s="14" t="s">
        <v>459</v>
      </c>
      <c r="M269" s="17">
        <f t="shared" si="11"/>
        <v>6.5127314814814818E-2</v>
      </c>
      <c r="N269">
        <f t="shared" si="12"/>
        <v>9</v>
      </c>
    </row>
    <row r="270" spans="1:14" x14ac:dyDescent="0.25">
      <c r="A270" s="11"/>
      <c r="B270" s="12"/>
      <c r="C270" s="9" t="s">
        <v>460</v>
      </c>
      <c r="D270" s="9" t="s">
        <v>461</v>
      </c>
      <c r="E270" s="9" t="s">
        <v>461</v>
      </c>
      <c r="F270" s="9" t="s">
        <v>15</v>
      </c>
      <c r="G270" s="10" t="s">
        <v>12</v>
      </c>
      <c r="H270" s="5"/>
      <c r="I270" s="5"/>
      <c r="J270" s="6"/>
      <c r="K270" s="7"/>
      <c r="L270" s="8"/>
    </row>
    <row r="271" spans="1:14" x14ac:dyDescent="0.25">
      <c r="A271" s="11"/>
      <c r="B271" s="12"/>
      <c r="C271" s="12"/>
      <c r="D271" s="12"/>
      <c r="E271" s="12"/>
      <c r="F271" s="12"/>
      <c r="G271" s="9" t="s">
        <v>462</v>
      </c>
      <c r="H271" s="9" t="s">
        <v>88</v>
      </c>
      <c r="I271" s="9" t="s">
        <v>374</v>
      </c>
      <c r="J271" s="3" t="s">
        <v>1832</v>
      </c>
      <c r="K271" s="13" t="s">
        <v>463</v>
      </c>
      <c r="L271" s="14" t="s">
        <v>464</v>
      </c>
      <c r="M271" s="17">
        <f t="shared" si="11"/>
        <v>1.5428240740740728E-2</v>
      </c>
      <c r="N271">
        <f t="shared" si="12"/>
        <v>6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1367</v>
      </c>
      <c r="H272" s="9" t="s">
        <v>152</v>
      </c>
      <c r="I272" s="9" t="s">
        <v>1208</v>
      </c>
      <c r="J272" s="3" t="s">
        <v>1832</v>
      </c>
      <c r="K272" s="13" t="s">
        <v>1368</v>
      </c>
      <c r="L272" s="14" t="s">
        <v>1369</v>
      </c>
      <c r="M272" s="17">
        <f t="shared" si="11"/>
        <v>1.6145833333333359E-2</v>
      </c>
      <c r="N272">
        <f t="shared" si="12"/>
        <v>6</v>
      </c>
    </row>
    <row r="273" spans="1:14" x14ac:dyDescent="0.25">
      <c r="A273" s="3" t="s">
        <v>166</v>
      </c>
      <c r="B273" s="9" t="s">
        <v>167</v>
      </c>
      <c r="C273" s="10" t="s">
        <v>12</v>
      </c>
      <c r="D273" s="5"/>
      <c r="E273" s="5"/>
      <c r="F273" s="5"/>
      <c r="G273" s="5"/>
      <c r="H273" s="5"/>
      <c r="I273" s="5"/>
      <c r="J273" s="6"/>
      <c r="K273" s="7"/>
      <c r="L273" s="8"/>
    </row>
    <row r="274" spans="1:14" x14ac:dyDescent="0.25">
      <c r="A274" s="11"/>
      <c r="B274" s="12"/>
      <c r="C274" s="9" t="s">
        <v>168</v>
      </c>
      <c r="D274" s="9" t="s">
        <v>169</v>
      </c>
      <c r="E274" s="9" t="s">
        <v>169</v>
      </c>
      <c r="F274" s="9" t="s">
        <v>15</v>
      </c>
      <c r="G274" s="10" t="s">
        <v>12</v>
      </c>
      <c r="H274" s="5"/>
      <c r="I274" s="5"/>
      <c r="J274" s="6"/>
      <c r="K274" s="7"/>
      <c r="L274" s="8"/>
    </row>
    <row r="275" spans="1:14" x14ac:dyDescent="0.25">
      <c r="A275" s="11"/>
      <c r="B275" s="12"/>
      <c r="C275" s="12"/>
      <c r="D275" s="12"/>
      <c r="E275" s="12"/>
      <c r="F275" s="12"/>
      <c r="G275" s="9" t="s">
        <v>170</v>
      </c>
      <c r="H275" s="9" t="s">
        <v>88</v>
      </c>
      <c r="I275" s="9" t="s">
        <v>18</v>
      </c>
      <c r="J275" s="3" t="s">
        <v>1832</v>
      </c>
      <c r="K275" s="13" t="s">
        <v>171</v>
      </c>
      <c r="L275" s="14" t="s">
        <v>172</v>
      </c>
      <c r="M275" s="17">
        <f t="shared" si="11"/>
        <v>1.4861111111111103E-2</v>
      </c>
      <c r="N275">
        <f t="shared" si="12"/>
        <v>5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173</v>
      </c>
      <c r="H276" s="9" t="s">
        <v>88</v>
      </c>
      <c r="I276" s="9" t="s">
        <v>18</v>
      </c>
      <c r="J276" s="3" t="s">
        <v>1832</v>
      </c>
      <c r="K276" s="13" t="s">
        <v>174</v>
      </c>
      <c r="L276" s="14" t="s">
        <v>175</v>
      </c>
      <c r="M276" s="17">
        <f t="shared" si="11"/>
        <v>1.3402777777777819E-2</v>
      </c>
      <c r="N276">
        <f t="shared" si="12"/>
        <v>5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176</v>
      </c>
      <c r="H277" s="9" t="s">
        <v>88</v>
      </c>
      <c r="I277" s="9" t="s">
        <v>18</v>
      </c>
      <c r="J277" s="3" t="s">
        <v>1832</v>
      </c>
      <c r="K277" s="13" t="s">
        <v>177</v>
      </c>
      <c r="L277" s="14" t="s">
        <v>178</v>
      </c>
      <c r="M277" s="17">
        <f t="shared" si="11"/>
        <v>1.9143518518518476E-2</v>
      </c>
      <c r="N277">
        <f t="shared" si="12"/>
        <v>8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179</v>
      </c>
      <c r="H278" s="9" t="s">
        <v>88</v>
      </c>
      <c r="I278" s="9" t="s">
        <v>18</v>
      </c>
      <c r="J278" s="3" t="s">
        <v>1832</v>
      </c>
      <c r="K278" s="13" t="s">
        <v>180</v>
      </c>
      <c r="L278" s="14" t="s">
        <v>181</v>
      </c>
      <c r="M278" s="17">
        <f t="shared" si="11"/>
        <v>1.5787037037037044E-2</v>
      </c>
      <c r="N278">
        <f t="shared" si="12"/>
        <v>9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182</v>
      </c>
      <c r="H279" s="9" t="s">
        <v>88</v>
      </c>
      <c r="I279" s="9" t="s">
        <v>18</v>
      </c>
      <c r="J279" s="3" t="s">
        <v>1832</v>
      </c>
      <c r="K279" s="13" t="s">
        <v>183</v>
      </c>
      <c r="L279" s="14" t="s">
        <v>184</v>
      </c>
      <c r="M279" s="17">
        <f t="shared" si="11"/>
        <v>1.3425925925925952E-2</v>
      </c>
      <c r="N279">
        <f t="shared" si="12"/>
        <v>15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465</v>
      </c>
      <c r="H280" s="9" t="s">
        <v>88</v>
      </c>
      <c r="I280" s="9" t="s">
        <v>374</v>
      </c>
      <c r="J280" s="3" t="s">
        <v>1832</v>
      </c>
      <c r="K280" s="13" t="s">
        <v>466</v>
      </c>
      <c r="L280" s="14" t="s">
        <v>467</v>
      </c>
      <c r="M280" s="17">
        <f t="shared" si="11"/>
        <v>2.5370370370370376E-2</v>
      </c>
      <c r="N280">
        <f t="shared" si="12"/>
        <v>4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468</v>
      </c>
      <c r="H281" s="9" t="s">
        <v>88</v>
      </c>
      <c r="I281" s="9" t="s">
        <v>374</v>
      </c>
      <c r="J281" s="3" t="s">
        <v>1832</v>
      </c>
      <c r="K281" s="13" t="s">
        <v>469</v>
      </c>
      <c r="L281" s="14" t="s">
        <v>470</v>
      </c>
      <c r="M281" s="17">
        <f t="shared" si="11"/>
        <v>3.1261574074074067E-2</v>
      </c>
      <c r="N281">
        <f t="shared" si="12"/>
        <v>4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471</v>
      </c>
      <c r="H282" s="9" t="s">
        <v>88</v>
      </c>
      <c r="I282" s="9" t="s">
        <v>374</v>
      </c>
      <c r="J282" s="3" t="s">
        <v>1832</v>
      </c>
      <c r="K282" s="13" t="s">
        <v>472</v>
      </c>
      <c r="L282" s="14" t="s">
        <v>473</v>
      </c>
      <c r="M282" s="17">
        <f t="shared" si="11"/>
        <v>1.3749999999999929E-2</v>
      </c>
      <c r="N282">
        <f t="shared" si="12"/>
        <v>6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474</v>
      </c>
      <c r="H283" s="9" t="s">
        <v>88</v>
      </c>
      <c r="I283" s="9" t="s">
        <v>374</v>
      </c>
      <c r="J283" s="3" t="s">
        <v>1832</v>
      </c>
      <c r="K283" s="13" t="s">
        <v>475</v>
      </c>
      <c r="L283" s="14" t="s">
        <v>476</v>
      </c>
      <c r="M283" s="17">
        <f t="shared" si="11"/>
        <v>1.6145833333333304E-2</v>
      </c>
      <c r="N283">
        <f t="shared" si="12"/>
        <v>8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477</v>
      </c>
      <c r="H284" s="9" t="s">
        <v>88</v>
      </c>
      <c r="I284" s="9" t="s">
        <v>374</v>
      </c>
      <c r="J284" s="3" t="s">
        <v>1832</v>
      </c>
      <c r="K284" s="13" t="s">
        <v>478</v>
      </c>
      <c r="L284" s="14" t="s">
        <v>479</v>
      </c>
      <c r="M284" s="17">
        <f t="shared" si="11"/>
        <v>1.5509259259259223E-2</v>
      </c>
      <c r="N284">
        <f t="shared" si="12"/>
        <v>9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480</v>
      </c>
      <c r="H285" s="9" t="s">
        <v>88</v>
      </c>
      <c r="I285" s="9" t="s">
        <v>374</v>
      </c>
      <c r="J285" s="3" t="s">
        <v>1832</v>
      </c>
      <c r="K285" s="13" t="s">
        <v>481</v>
      </c>
      <c r="L285" s="14" t="s">
        <v>482</v>
      </c>
      <c r="M285" s="17">
        <f t="shared" si="11"/>
        <v>3.6631944444444398E-2</v>
      </c>
      <c r="N285">
        <f t="shared" si="12"/>
        <v>10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483</v>
      </c>
      <c r="H286" s="9" t="s">
        <v>88</v>
      </c>
      <c r="I286" s="9" t="s">
        <v>374</v>
      </c>
      <c r="J286" s="3" t="s">
        <v>1832</v>
      </c>
      <c r="K286" s="13" t="s">
        <v>484</v>
      </c>
      <c r="L286" s="14" t="s">
        <v>485</v>
      </c>
      <c r="M286" s="17">
        <f t="shared" si="11"/>
        <v>3.1168981481481506E-2</v>
      </c>
      <c r="N286">
        <f t="shared" si="12"/>
        <v>14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486</v>
      </c>
      <c r="H287" s="9" t="s">
        <v>88</v>
      </c>
      <c r="I287" s="9" t="s">
        <v>374</v>
      </c>
      <c r="J287" s="3" t="s">
        <v>1832</v>
      </c>
      <c r="K287" s="13" t="s">
        <v>487</v>
      </c>
      <c r="L287" s="14" t="s">
        <v>488</v>
      </c>
      <c r="M287" s="17">
        <f t="shared" si="11"/>
        <v>2.4386574074074074E-2</v>
      </c>
      <c r="N287">
        <f t="shared" si="12"/>
        <v>15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489</v>
      </c>
      <c r="H288" s="9" t="s">
        <v>88</v>
      </c>
      <c r="I288" s="9" t="s">
        <v>374</v>
      </c>
      <c r="J288" s="3" t="s">
        <v>1832</v>
      </c>
      <c r="K288" s="13" t="s">
        <v>490</v>
      </c>
      <c r="L288" s="14" t="s">
        <v>491</v>
      </c>
      <c r="M288" s="17">
        <f t="shared" si="11"/>
        <v>1.3634259259259318E-2</v>
      </c>
      <c r="N288">
        <f t="shared" si="12"/>
        <v>18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892</v>
      </c>
      <c r="H289" s="9" t="s">
        <v>88</v>
      </c>
      <c r="I289" s="9" t="s">
        <v>778</v>
      </c>
      <c r="J289" s="3" t="s">
        <v>1832</v>
      </c>
      <c r="K289" s="13" t="s">
        <v>893</v>
      </c>
      <c r="L289" s="14" t="s">
        <v>894</v>
      </c>
      <c r="M289" s="17">
        <f t="shared" si="11"/>
        <v>1.6226851851851853E-2</v>
      </c>
      <c r="N289">
        <f t="shared" si="12"/>
        <v>4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895</v>
      </c>
      <c r="H290" s="9" t="s">
        <v>88</v>
      </c>
      <c r="I290" s="9" t="s">
        <v>778</v>
      </c>
      <c r="J290" s="3" t="s">
        <v>1832</v>
      </c>
      <c r="K290" s="13" t="s">
        <v>896</v>
      </c>
      <c r="L290" s="14" t="s">
        <v>897</v>
      </c>
      <c r="M290" s="17">
        <f t="shared" si="11"/>
        <v>1.9016203703703688E-2</v>
      </c>
      <c r="N290">
        <f t="shared" si="12"/>
        <v>4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898</v>
      </c>
      <c r="H291" s="9" t="s">
        <v>88</v>
      </c>
      <c r="I291" s="9" t="s">
        <v>778</v>
      </c>
      <c r="J291" s="3" t="s">
        <v>1832</v>
      </c>
      <c r="K291" s="13" t="s">
        <v>899</v>
      </c>
      <c r="L291" s="14" t="s">
        <v>900</v>
      </c>
      <c r="M291" s="17">
        <f t="shared" si="11"/>
        <v>2.9351851851851851E-2</v>
      </c>
      <c r="N291">
        <f t="shared" si="12"/>
        <v>5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901</v>
      </c>
      <c r="H292" s="9" t="s">
        <v>88</v>
      </c>
      <c r="I292" s="9" t="s">
        <v>778</v>
      </c>
      <c r="J292" s="3" t="s">
        <v>1832</v>
      </c>
      <c r="K292" s="13" t="s">
        <v>902</v>
      </c>
      <c r="L292" s="14" t="s">
        <v>903</v>
      </c>
      <c r="M292" s="17">
        <f t="shared" si="11"/>
        <v>3.8657407407407418E-2</v>
      </c>
      <c r="N292">
        <f t="shared" si="12"/>
        <v>5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904</v>
      </c>
      <c r="H293" s="9" t="s">
        <v>88</v>
      </c>
      <c r="I293" s="9" t="s">
        <v>778</v>
      </c>
      <c r="J293" s="3" t="s">
        <v>1832</v>
      </c>
      <c r="K293" s="13" t="s">
        <v>905</v>
      </c>
      <c r="L293" s="14" t="s">
        <v>906</v>
      </c>
      <c r="M293" s="17">
        <f t="shared" si="11"/>
        <v>1.3356481481481441E-2</v>
      </c>
      <c r="N293">
        <f t="shared" si="12"/>
        <v>7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907</v>
      </c>
      <c r="H294" s="9" t="s">
        <v>88</v>
      </c>
      <c r="I294" s="9" t="s">
        <v>778</v>
      </c>
      <c r="J294" s="3" t="s">
        <v>1832</v>
      </c>
      <c r="K294" s="13" t="s">
        <v>908</v>
      </c>
      <c r="L294" s="14" t="s">
        <v>909</v>
      </c>
      <c r="M294" s="17">
        <f t="shared" si="11"/>
        <v>2.5277777777777788E-2</v>
      </c>
      <c r="N294">
        <f t="shared" si="12"/>
        <v>8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910</v>
      </c>
      <c r="H295" s="9" t="s">
        <v>88</v>
      </c>
      <c r="I295" s="9" t="s">
        <v>778</v>
      </c>
      <c r="J295" s="3" t="s">
        <v>1832</v>
      </c>
      <c r="K295" s="13" t="s">
        <v>911</v>
      </c>
      <c r="L295" s="14" t="s">
        <v>912</v>
      </c>
      <c r="M295" s="17">
        <f t="shared" si="11"/>
        <v>3.0601851851851825E-2</v>
      </c>
      <c r="N295">
        <f t="shared" si="12"/>
        <v>8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913</v>
      </c>
      <c r="H296" s="9" t="s">
        <v>88</v>
      </c>
      <c r="I296" s="9" t="s">
        <v>778</v>
      </c>
      <c r="J296" s="3" t="s">
        <v>1832</v>
      </c>
      <c r="K296" s="13" t="s">
        <v>914</v>
      </c>
      <c r="L296" s="14" t="s">
        <v>915</v>
      </c>
      <c r="M296" s="17">
        <f t="shared" si="11"/>
        <v>1.9224537037037026E-2</v>
      </c>
      <c r="N296">
        <f t="shared" si="12"/>
        <v>9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916</v>
      </c>
      <c r="H297" s="9" t="s">
        <v>88</v>
      </c>
      <c r="I297" s="9" t="s">
        <v>778</v>
      </c>
      <c r="J297" s="3" t="s">
        <v>1832</v>
      </c>
      <c r="K297" s="13" t="s">
        <v>917</v>
      </c>
      <c r="L297" s="14" t="s">
        <v>918</v>
      </c>
      <c r="M297" s="17">
        <f t="shared" si="11"/>
        <v>1.778935185185182E-2</v>
      </c>
      <c r="N297">
        <f t="shared" si="12"/>
        <v>12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919</v>
      </c>
      <c r="H298" s="9" t="s">
        <v>88</v>
      </c>
      <c r="I298" s="9" t="s">
        <v>778</v>
      </c>
      <c r="J298" s="3" t="s">
        <v>1832</v>
      </c>
      <c r="K298" s="13" t="s">
        <v>920</v>
      </c>
      <c r="L298" s="14" t="s">
        <v>921</v>
      </c>
      <c r="M298" s="17">
        <f t="shared" si="11"/>
        <v>1.4062499999999978E-2</v>
      </c>
      <c r="N298">
        <f t="shared" si="12"/>
        <v>15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922</v>
      </c>
      <c r="H299" s="9" t="s">
        <v>88</v>
      </c>
      <c r="I299" s="9" t="s">
        <v>778</v>
      </c>
      <c r="J299" s="3" t="s">
        <v>1832</v>
      </c>
      <c r="K299" s="13" t="s">
        <v>923</v>
      </c>
      <c r="L299" s="14" t="s">
        <v>924</v>
      </c>
      <c r="M299" s="17">
        <f t="shared" si="11"/>
        <v>1.4212962962963038E-2</v>
      </c>
      <c r="N299">
        <f t="shared" si="12"/>
        <v>17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1370</v>
      </c>
      <c r="H300" s="9" t="s">
        <v>88</v>
      </c>
      <c r="I300" s="9" t="s">
        <v>1208</v>
      </c>
      <c r="J300" s="3" t="s">
        <v>1832</v>
      </c>
      <c r="K300" s="13" t="s">
        <v>1371</v>
      </c>
      <c r="L300" s="14" t="s">
        <v>1372</v>
      </c>
      <c r="M300" s="17">
        <f t="shared" si="11"/>
        <v>1.6550925925925913E-2</v>
      </c>
      <c r="N300">
        <f t="shared" si="12"/>
        <v>4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1373</v>
      </c>
      <c r="H301" s="9" t="s">
        <v>88</v>
      </c>
      <c r="I301" s="9" t="s">
        <v>1208</v>
      </c>
      <c r="J301" s="3" t="s">
        <v>1832</v>
      </c>
      <c r="K301" s="13" t="s">
        <v>1374</v>
      </c>
      <c r="L301" s="14" t="s">
        <v>1375</v>
      </c>
      <c r="M301" s="17">
        <f t="shared" si="11"/>
        <v>2.3032407407407418E-2</v>
      </c>
      <c r="N301">
        <f t="shared" si="12"/>
        <v>5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1376</v>
      </c>
      <c r="H302" s="9" t="s">
        <v>88</v>
      </c>
      <c r="I302" s="9" t="s">
        <v>1208</v>
      </c>
      <c r="J302" s="3" t="s">
        <v>1832</v>
      </c>
      <c r="K302" s="13" t="s">
        <v>1377</v>
      </c>
      <c r="L302" s="14" t="s">
        <v>1378</v>
      </c>
      <c r="M302" s="17">
        <f t="shared" si="11"/>
        <v>2.5729166666666636E-2</v>
      </c>
      <c r="N302">
        <f t="shared" si="12"/>
        <v>6</v>
      </c>
    </row>
    <row r="303" spans="1:14" x14ac:dyDescent="0.25">
      <c r="A303" s="11"/>
      <c r="B303" s="12"/>
      <c r="C303" s="9" t="s">
        <v>85</v>
      </c>
      <c r="D303" s="9" t="s">
        <v>86</v>
      </c>
      <c r="E303" s="9" t="s">
        <v>86</v>
      </c>
      <c r="F303" s="9" t="s">
        <v>15</v>
      </c>
      <c r="G303" s="10" t="s">
        <v>12</v>
      </c>
      <c r="H303" s="5"/>
      <c r="I303" s="5"/>
      <c r="J303" s="6"/>
      <c r="K303" s="7"/>
      <c r="L303" s="8"/>
    </row>
    <row r="304" spans="1:14" x14ac:dyDescent="0.25">
      <c r="A304" s="11"/>
      <c r="B304" s="12"/>
      <c r="C304" s="12"/>
      <c r="D304" s="12"/>
      <c r="E304" s="12"/>
      <c r="F304" s="12"/>
      <c r="G304" s="9" t="s">
        <v>185</v>
      </c>
      <c r="H304" s="9" t="s">
        <v>88</v>
      </c>
      <c r="I304" s="9" t="s">
        <v>18</v>
      </c>
      <c r="J304" s="3" t="s">
        <v>1832</v>
      </c>
      <c r="K304" s="13" t="s">
        <v>186</v>
      </c>
      <c r="L304" s="14" t="s">
        <v>187</v>
      </c>
      <c r="M304" s="17">
        <f t="shared" si="11"/>
        <v>1.215277777777779E-2</v>
      </c>
      <c r="N304">
        <f t="shared" si="12"/>
        <v>4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188</v>
      </c>
      <c r="H305" s="9" t="s">
        <v>88</v>
      </c>
      <c r="I305" s="9" t="s">
        <v>18</v>
      </c>
      <c r="J305" s="3" t="s">
        <v>1832</v>
      </c>
      <c r="K305" s="13" t="s">
        <v>189</v>
      </c>
      <c r="L305" s="14" t="s">
        <v>190</v>
      </c>
      <c r="M305" s="17">
        <f t="shared" si="11"/>
        <v>1.2557870370370372E-2</v>
      </c>
      <c r="N305">
        <f t="shared" si="12"/>
        <v>6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191</v>
      </c>
      <c r="H306" s="9" t="s">
        <v>88</v>
      </c>
      <c r="I306" s="9" t="s">
        <v>18</v>
      </c>
      <c r="J306" s="3" t="s">
        <v>1832</v>
      </c>
      <c r="K306" s="13" t="s">
        <v>192</v>
      </c>
      <c r="L306" s="14" t="s">
        <v>193</v>
      </c>
      <c r="M306" s="17">
        <f t="shared" si="11"/>
        <v>1.5289351851851818E-2</v>
      </c>
      <c r="N306">
        <f t="shared" si="12"/>
        <v>7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194</v>
      </c>
      <c r="H307" s="9" t="s">
        <v>88</v>
      </c>
      <c r="I307" s="9" t="s">
        <v>18</v>
      </c>
      <c r="J307" s="3" t="s">
        <v>1832</v>
      </c>
      <c r="K307" s="13" t="s">
        <v>195</v>
      </c>
      <c r="L307" s="14" t="s">
        <v>196</v>
      </c>
      <c r="M307" s="17">
        <f t="shared" si="11"/>
        <v>1.325231481481487E-2</v>
      </c>
      <c r="N307">
        <f t="shared" si="12"/>
        <v>9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197</v>
      </c>
      <c r="H308" s="9" t="s">
        <v>88</v>
      </c>
      <c r="I308" s="9" t="s">
        <v>18</v>
      </c>
      <c r="J308" s="3" t="s">
        <v>1832</v>
      </c>
      <c r="K308" s="13" t="s">
        <v>198</v>
      </c>
      <c r="L308" s="14" t="s">
        <v>199</v>
      </c>
      <c r="M308" s="17">
        <f t="shared" si="11"/>
        <v>1.5891203703703727E-2</v>
      </c>
      <c r="N308">
        <f t="shared" si="12"/>
        <v>10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200</v>
      </c>
      <c r="H309" s="9" t="s">
        <v>88</v>
      </c>
      <c r="I309" s="9" t="s">
        <v>18</v>
      </c>
      <c r="J309" s="3" t="s">
        <v>1832</v>
      </c>
      <c r="K309" s="13" t="s">
        <v>201</v>
      </c>
      <c r="L309" s="14" t="s">
        <v>202</v>
      </c>
      <c r="M309" s="17">
        <f t="shared" si="11"/>
        <v>1.3263888888888853E-2</v>
      </c>
      <c r="N309">
        <f t="shared" si="12"/>
        <v>11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203</v>
      </c>
      <c r="H310" s="9" t="s">
        <v>88</v>
      </c>
      <c r="I310" s="9" t="s">
        <v>18</v>
      </c>
      <c r="J310" s="3" t="s">
        <v>1832</v>
      </c>
      <c r="K310" s="13" t="s">
        <v>204</v>
      </c>
      <c r="L310" s="14" t="s">
        <v>205</v>
      </c>
      <c r="M310" s="17">
        <f t="shared" si="11"/>
        <v>1.3726851851851851E-2</v>
      </c>
      <c r="N310">
        <f t="shared" si="12"/>
        <v>15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206</v>
      </c>
      <c r="H311" s="9" t="s">
        <v>88</v>
      </c>
      <c r="I311" s="9" t="s">
        <v>18</v>
      </c>
      <c r="J311" s="3" t="s">
        <v>1832</v>
      </c>
      <c r="K311" s="13" t="s">
        <v>207</v>
      </c>
      <c r="L311" s="14" t="s">
        <v>208</v>
      </c>
      <c r="M311" s="17">
        <f t="shared" si="11"/>
        <v>1.2673611111111094E-2</v>
      </c>
      <c r="N311">
        <f t="shared" si="12"/>
        <v>17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209</v>
      </c>
      <c r="H312" s="9" t="s">
        <v>88</v>
      </c>
      <c r="I312" s="9" t="s">
        <v>18</v>
      </c>
      <c r="J312" s="3" t="s">
        <v>1832</v>
      </c>
      <c r="K312" s="13" t="s">
        <v>210</v>
      </c>
      <c r="L312" s="14" t="s">
        <v>211</v>
      </c>
      <c r="M312" s="17">
        <f t="shared" si="11"/>
        <v>1.3460648148148291E-2</v>
      </c>
      <c r="N312">
        <f t="shared" si="12"/>
        <v>20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492</v>
      </c>
      <c r="H313" s="9" t="s">
        <v>88</v>
      </c>
      <c r="I313" s="9" t="s">
        <v>374</v>
      </c>
      <c r="J313" s="3" t="s">
        <v>1832</v>
      </c>
      <c r="K313" s="13" t="s">
        <v>493</v>
      </c>
      <c r="L313" s="14" t="s">
        <v>494</v>
      </c>
      <c r="M313" s="17">
        <f t="shared" si="11"/>
        <v>1.2708333333333377E-2</v>
      </c>
      <c r="N313">
        <f t="shared" si="12"/>
        <v>4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495</v>
      </c>
      <c r="H314" s="9" t="s">
        <v>88</v>
      </c>
      <c r="I314" s="9" t="s">
        <v>374</v>
      </c>
      <c r="J314" s="3" t="s">
        <v>1832</v>
      </c>
      <c r="K314" s="13" t="s">
        <v>496</v>
      </c>
      <c r="L314" s="14" t="s">
        <v>497</v>
      </c>
      <c r="M314" s="17">
        <f t="shared" si="11"/>
        <v>1.468750000000002E-2</v>
      </c>
      <c r="N314">
        <f t="shared" si="12"/>
        <v>6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498</v>
      </c>
      <c r="H315" s="9" t="s">
        <v>88</v>
      </c>
      <c r="I315" s="9" t="s">
        <v>374</v>
      </c>
      <c r="J315" s="3" t="s">
        <v>1832</v>
      </c>
      <c r="K315" s="13" t="s">
        <v>499</v>
      </c>
      <c r="L315" s="14" t="s">
        <v>500</v>
      </c>
      <c r="M315" s="17">
        <f t="shared" si="11"/>
        <v>1.4224537037037077E-2</v>
      </c>
      <c r="N315">
        <f t="shared" si="12"/>
        <v>9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501</v>
      </c>
      <c r="H316" s="9" t="s">
        <v>88</v>
      </c>
      <c r="I316" s="9" t="s">
        <v>374</v>
      </c>
      <c r="J316" s="3" t="s">
        <v>1832</v>
      </c>
      <c r="K316" s="13" t="s">
        <v>502</v>
      </c>
      <c r="L316" s="14" t="s">
        <v>503</v>
      </c>
      <c r="M316" s="17">
        <f t="shared" si="11"/>
        <v>2.0162037037037006E-2</v>
      </c>
      <c r="N316">
        <f t="shared" si="12"/>
        <v>9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504</v>
      </c>
      <c r="H317" s="9" t="s">
        <v>88</v>
      </c>
      <c r="I317" s="9" t="s">
        <v>374</v>
      </c>
      <c r="J317" s="3" t="s">
        <v>1832</v>
      </c>
      <c r="K317" s="13" t="s">
        <v>505</v>
      </c>
      <c r="L317" s="14" t="s">
        <v>506</v>
      </c>
      <c r="M317" s="17">
        <f t="shared" si="11"/>
        <v>1.7951388888888919E-2</v>
      </c>
      <c r="N317">
        <f t="shared" si="12"/>
        <v>11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507</v>
      </c>
      <c r="H318" s="9" t="s">
        <v>88</v>
      </c>
      <c r="I318" s="9" t="s">
        <v>374</v>
      </c>
      <c r="J318" s="3" t="s">
        <v>1832</v>
      </c>
      <c r="K318" s="13" t="s">
        <v>508</v>
      </c>
      <c r="L318" s="14" t="s">
        <v>509</v>
      </c>
      <c r="M318" s="17">
        <f t="shared" si="11"/>
        <v>1.4814814814814781E-2</v>
      </c>
      <c r="N318">
        <f t="shared" si="12"/>
        <v>11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510</v>
      </c>
      <c r="H319" s="9" t="s">
        <v>88</v>
      </c>
      <c r="I319" s="9" t="s">
        <v>374</v>
      </c>
      <c r="J319" s="3" t="s">
        <v>1832</v>
      </c>
      <c r="K319" s="13" t="s">
        <v>511</v>
      </c>
      <c r="L319" s="14" t="s">
        <v>512</v>
      </c>
      <c r="M319" s="17">
        <f t="shared" si="11"/>
        <v>2.2152777777777688E-2</v>
      </c>
      <c r="N319">
        <f t="shared" si="12"/>
        <v>12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513</v>
      </c>
      <c r="H320" s="9" t="s">
        <v>88</v>
      </c>
      <c r="I320" s="9" t="s">
        <v>374</v>
      </c>
      <c r="J320" s="3" t="s">
        <v>1832</v>
      </c>
      <c r="K320" s="13" t="s">
        <v>514</v>
      </c>
      <c r="L320" s="14" t="s">
        <v>515</v>
      </c>
      <c r="M320" s="17">
        <f t="shared" si="11"/>
        <v>1.4375000000000027E-2</v>
      </c>
      <c r="N320">
        <f t="shared" si="12"/>
        <v>14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516</v>
      </c>
      <c r="H321" s="9" t="s">
        <v>88</v>
      </c>
      <c r="I321" s="9" t="s">
        <v>374</v>
      </c>
      <c r="J321" s="3" t="s">
        <v>1832</v>
      </c>
      <c r="K321" s="13" t="s">
        <v>517</v>
      </c>
      <c r="L321" s="14" t="s">
        <v>518</v>
      </c>
      <c r="M321" s="17">
        <f t="shared" si="11"/>
        <v>1.7488425925925921E-2</v>
      </c>
      <c r="N321">
        <f t="shared" si="12"/>
        <v>15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519</v>
      </c>
      <c r="H322" s="9" t="s">
        <v>88</v>
      </c>
      <c r="I322" s="9" t="s">
        <v>374</v>
      </c>
      <c r="J322" s="3" t="s">
        <v>1832</v>
      </c>
      <c r="K322" s="13" t="s">
        <v>520</v>
      </c>
      <c r="L322" s="14" t="s">
        <v>521</v>
      </c>
      <c r="M322" s="17">
        <f t="shared" si="11"/>
        <v>1.6087962962962887E-2</v>
      </c>
      <c r="N322">
        <f t="shared" si="12"/>
        <v>15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522</v>
      </c>
      <c r="H323" s="9" t="s">
        <v>88</v>
      </c>
      <c r="I323" s="9" t="s">
        <v>374</v>
      </c>
      <c r="J323" s="3" t="s">
        <v>1832</v>
      </c>
      <c r="K323" s="13" t="s">
        <v>523</v>
      </c>
      <c r="L323" s="14" t="s">
        <v>524</v>
      </c>
      <c r="M323" s="17">
        <f t="shared" ref="M323:M386" si="13">L323-K323</f>
        <v>1.4560185185185093E-2</v>
      </c>
      <c r="N323">
        <f t="shared" ref="N323:N386" si="14">HOUR(K323)</f>
        <v>17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525</v>
      </c>
      <c r="H324" s="9" t="s">
        <v>88</v>
      </c>
      <c r="I324" s="9" t="s">
        <v>374</v>
      </c>
      <c r="J324" s="3" t="s">
        <v>1832</v>
      </c>
      <c r="K324" s="13" t="s">
        <v>526</v>
      </c>
      <c r="L324" s="14" t="s">
        <v>527</v>
      </c>
      <c r="M324" s="17">
        <f t="shared" si="13"/>
        <v>1.2615740740740788E-2</v>
      </c>
      <c r="N324">
        <f t="shared" si="14"/>
        <v>20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925</v>
      </c>
      <c r="H325" s="9" t="s">
        <v>88</v>
      </c>
      <c r="I325" s="9" t="s">
        <v>778</v>
      </c>
      <c r="J325" s="3" t="s">
        <v>1832</v>
      </c>
      <c r="K325" s="13" t="s">
        <v>926</v>
      </c>
      <c r="L325" s="14" t="s">
        <v>927</v>
      </c>
      <c r="M325" s="17">
        <f t="shared" si="13"/>
        <v>1.7106481481481473E-2</v>
      </c>
      <c r="N325">
        <f t="shared" si="14"/>
        <v>7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928</v>
      </c>
      <c r="H326" s="9" t="s">
        <v>88</v>
      </c>
      <c r="I326" s="9" t="s">
        <v>778</v>
      </c>
      <c r="J326" s="3" t="s">
        <v>1832</v>
      </c>
      <c r="K326" s="13" t="s">
        <v>929</v>
      </c>
      <c r="L326" s="14" t="s">
        <v>930</v>
      </c>
      <c r="M326" s="17">
        <f t="shared" si="13"/>
        <v>2.1388888888888902E-2</v>
      </c>
      <c r="N326">
        <f t="shared" si="14"/>
        <v>8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931</v>
      </c>
      <c r="H327" s="9" t="s">
        <v>88</v>
      </c>
      <c r="I327" s="9" t="s">
        <v>778</v>
      </c>
      <c r="J327" s="3" t="s">
        <v>1832</v>
      </c>
      <c r="K327" s="13" t="s">
        <v>932</v>
      </c>
      <c r="L327" s="14" t="s">
        <v>933</v>
      </c>
      <c r="M327" s="17">
        <f t="shared" si="13"/>
        <v>1.8692129629629628E-2</v>
      </c>
      <c r="N327">
        <f t="shared" si="14"/>
        <v>9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934</v>
      </c>
      <c r="H328" s="9" t="s">
        <v>88</v>
      </c>
      <c r="I328" s="9" t="s">
        <v>778</v>
      </c>
      <c r="J328" s="3" t="s">
        <v>1832</v>
      </c>
      <c r="K328" s="13" t="s">
        <v>935</v>
      </c>
      <c r="L328" s="14" t="s">
        <v>936</v>
      </c>
      <c r="M328" s="17">
        <f t="shared" si="13"/>
        <v>2.8692129629629581E-2</v>
      </c>
      <c r="N328">
        <f t="shared" si="14"/>
        <v>11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937</v>
      </c>
      <c r="H329" s="9" t="s">
        <v>88</v>
      </c>
      <c r="I329" s="9" t="s">
        <v>778</v>
      </c>
      <c r="J329" s="3" t="s">
        <v>1832</v>
      </c>
      <c r="K329" s="13" t="s">
        <v>938</v>
      </c>
      <c r="L329" s="14" t="s">
        <v>939</v>
      </c>
      <c r="M329" s="17">
        <f t="shared" si="13"/>
        <v>1.7638888888888871E-2</v>
      </c>
      <c r="N329">
        <f t="shared" si="14"/>
        <v>12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940</v>
      </c>
      <c r="H330" s="9" t="s">
        <v>88</v>
      </c>
      <c r="I330" s="9" t="s">
        <v>778</v>
      </c>
      <c r="J330" s="3" t="s">
        <v>1832</v>
      </c>
      <c r="K330" s="13" t="s">
        <v>941</v>
      </c>
      <c r="L330" s="14" t="s">
        <v>942</v>
      </c>
      <c r="M330" s="17">
        <f t="shared" si="13"/>
        <v>1.8657407407407511E-2</v>
      </c>
      <c r="N330">
        <f t="shared" si="14"/>
        <v>15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943</v>
      </c>
      <c r="H331" s="9" t="s">
        <v>88</v>
      </c>
      <c r="I331" s="9" t="s">
        <v>778</v>
      </c>
      <c r="J331" s="3" t="s">
        <v>1832</v>
      </c>
      <c r="K331" s="13" t="s">
        <v>944</v>
      </c>
      <c r="L331" s="14" t="s">
        <v>945</v>
      </c>
      <c r="M331" s="17">
        <f t="shared" si="13"/>
        <v>1.4236111111111005E-2</v>
      </c>
      <c r="N331">
        <f t="shared" si="14"/>
        <v>15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946</v>
      </c>
      <c r="H332" s="9" t="s">
        <v>88</v>
      </c>
      <c r="I332" s="9" t="s">
        <v>778</v>
      </c>
      <c r="J332" s="3" t="s">
        <v>1832</v>
      </c>
      <c r="K332" s="13" t="s">
        <v>947</v>
      </c>
      <c r="L332" s="14" t="s">
        <v>948</v>
      </c>
      <c r="M332" s="17">
        <f t="shared" si="13"/>
        <v>1.3622685185185279E-2</v>
      </c>
      <c r="N332">
        <f t="shared" si="14"/>
        <v>18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949</v>
      </c>
      <c r="H333" s="9" t="s">
        <v>88</v>
      </c>
      <c r="I333" s="9" t="s">
        <v>778</v>
      </c>
      <c r="J333" s="3" t="s">
        <v>1832</v>
      </c>
      <c r="K333" s="13" t="s">
        <v>950</v>
      </c>
      <c r="L333" s="14" t="s">
        <v>951</v>
      </c>
      <c r="M333" s="17">
        <f t="shared" si="13"/>
        <v>1.2731481481481621E-2</v>
      </c>
      <c r="N333">
        <f t="shared" si="14"/>
        <v>20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1379</v>
      </c>
      <c r="H334" s="9" t="s">
        <v>88</v>
      </c>
      <c r="I334" s="9" t="s">
        <v>1208</v>
      </c>
      <c r="J334" s="3" t="s">
        <v>1832</v>
      </c>
      <c r="K334" s="13" t="s">
        <v>1380</v>
      </c>
      <c r="L334" s="14" t="s">
        <v>1381</v>
      </c>
      <c r="M334" s="17">
        <f t="shared" si="13"/>
        <v>1.4780092592592609E-2</v>
      </c>
      <c r="N334">
        <f t="shared" si="14"/>
        <v>4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1382</v>
      </c>
      <c r="H335" s="9" t="s">
        <v>88</v>
      </c>
      <c r="I335" s="9" t="s">
        <v>1208</v>
      </c>
      <c r="J335" s="3" t="s">
        <v>1832</v>
      </c>
      <c r="K335" s="13" t="s">
        <v>1383</v>
      </c>
      <c r="L335" s="14" t="s">
        <v>1384</v>
      </c>
      <c r="M335" s="17">
        <f t="shared" si="13"/>
        <v>1.4062499999999978E-2</v>
      </c>
      <c r="N335">
        <f t="shared" si="14"/>
        <v>6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1385</v>
      </c>
      <c r="H336" s="9" t="s">
        <v>88</v>
      </c>
      <c r="I336" s="9" t="s">
        <v>1208</v>
      </c>
      <c r="J336" s="3" t="s">
        <v>1832</v>
      </c>
      <c r="K336" s="13" t="s">
        <v>1386</v>
      </c>
      <c r="L336" s="14" t="s">
        <v>1387</v>
      </c>
      <c r="M336" s="17">
        <f t="shared" si="13"/>
        <v>1.8680555555555534E-2</v>
      </c>
      <c r="N336">
        <f t="shared" si="14"/>
        <v>7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1388</v>
      </c>
      <c r="H337" s="9" t="s">
        <v>88</v>
      </c>
      <c r="I337" s="9" t="s">
        <v>1208</v>
      </c>
      <c r="J337" s="3" t="s">
        <v>1832</v>
      </c>
      <c r="K337" s="13" t="s">
        <v>1389</v>
      </c>
      <c r="L337" s="14" t="s">
        <v>1390</v>
      </c>
      <c r="M337" s="17">
        <f t="shared" si="13"/>
        <v>1.7546296296296282E-2</v>
      </c>
      <c r="N337">
        <f t="shared" si="14"/>
        <v>9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1391</v>
      </c>
      <c r="H338" s="9" t="s">
        <v>88</v>
      </c>
      <c r="I338" s="9" t="s">
        <v>1208</v>
      </c>
      <c r="J338" s="3" t="s">
        <v>1832</v>
      </c>
      <c r="K338" s="13" t="s">
        <v>1392</v>
      </c>
      <c r="L338" s="14" t="s">
        <v>1393</v>
      </c>
      <c r="M338" s="17">
        <f t="shared" si="13"/>
        <v>1.8206018518518496E-2</v>
      </c>
      <c r="N338">
        <f t="shared" si="14"/>
        <v>9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1394</v>
      </c>
      <c r="H339" s="9" t="s">
        <v>88</v>
      </c>
      <c r="I339" s="9" t="s">
        <v>1208</v>
      </c>
      <c r="J339" s="3" t="s">
        <v>1832</v>
      </c>
      <c r="K339" s="13" t="s">
        <v>1395</v>
      </c>
      <c r="L339" s="14" t="s">
        <v>1396</v>
      </c>
      <c r="M339" s="17">
        <f t="shared" si="13"/>
        <v>1.9733796296296346E-2</v>
      </c>
      <c r="N339">
        <f t="shared" si="14"/>
        <v>9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1397</v>
      </c>
      <c r="H340" s="9" t="s">
        <v>88</v>
      </c>
      <c r="I340" s="9" t="s">
        <v>1208</v>
      </c>
      <c r="J340" s="3" t="s">
        <v>1832</v>
      </c>
      <c r="K340" s="13" t="s">
        <v>1398</v>
      </c>
      <c r="L340" s="14" t="s">
        <v>1399</v>
      </c>
      <c r="M340" s="17">
        <f t="shared" si="13"/>
        <v>1.4606481481481526E-2</v>
      </c>
      <c r="N340">
        <f t="shared" si="14"/>
        <v>10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1400</v>
      </c>
      <c r="H341" s="9" t="s">
        <v>88</v>
      </c>
      <c r="I341" s="9" t="s">
        <v>1208</v>
      </c>
      <c r="J341" s="3" t="s">
        <v>1832</v>
      </c>
      <c r="K341" s="13" t="s">
        <v>1401</v>
      </c>
      <c r="L341" s="14" t="s">
        <v>1402</v>
      </c>
      <c r="M341" s="17">
        <f t="shared" si="13"/>
        <v>1.6053240740740771E-2</v>
      </c>
      <c r="N341">
        <f t="shared" si="14"/>
        <v>11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1403</v>
      </c>
      <c r="H342" s="9" t="s">
        <v>88</v>
      </c>
      <c r="I342" s="9" t="s">
        <v>1208</v>
      </c>
      <c r="J342" s="3" t="s">
        <v>1832</v>
      </c>
      <c r="K342" s="13" t="s">
        <v>1404</v>
      </c>
      <c r="L342" s="14" t="s">
        <v>1405</v>
      </c>
      <c r="M342" s="17">
        <f t="shared" si="13"/>
        <v>1.229166666666659E-2</v>
      </c>
      <c r="N342">
        <f t="shared" si="14"/>
        <v>12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1406</v>
      </c>
      <c r="H343" s="9" t="s">
        <v>88</v>
      </c>
      <c r="I343" s="9" t="s">
        <v>1208</v>
      </c>
      <c r="J343" s="3" t="s">
        <v>1832</v>
      </c>
      <c r="K343" s="13" t="s">
        <v>1407</v>
      </c>
      <c r="L343" s="14" t="s">
        <v>1408</v>
      </c>
      <c r="M343" s="17">
        <f t="shared" si="13"/>
        <v>1.6261574074074026E-2</v>
      </c>
      <c r="N343">
        <f t="shared" si="14"/>
        <v>12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1409</v>
      </c>
      <c r="H344" s="9" t="s">
        <v>88</v>
      </c>
      <c r="I344" s="9" t="s">
        <v>1208</v>
      </c>
      <c r="J344" s="3" t="s">
        <v>1832</v>
      </c>
      <c r="K344" s="13" t="s">
        <v>1410</v>
      </c>
      <c r="L344" s="14" t="s">
        <v>1411</v>
      </c>
      <c r="M344" s="17">
        <f t="shared" si="13"/>
        <v>1.7465277777777732E-2</v>
      </c>
      <c r="N344">
        <f t="shared" si="14"/>
        <v>13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1412</v>
      </c>
      <c r="H345" s="9" t="s">
        <v>88</v>
      </c>
      <c r="I345" s="9" t="s">
        <v>1208</v>
      </c>
      <c r="J345" s="3" t="s">
        <v>1832</v>
      </c>
      <c r="K345" s="13" t="s">
        <v>1413</v>
      </c>
      <c r="L345" s="14" t="s">
        <v>1414</v>
      </c>
      <c r="M345" s="17">
        <f t="shared" si="13"/>
        <v>2.2349537037037126E-2</v>
      </c>
      <c r="N345">
        <f t="shared" si="14"/>
        <v>15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1817</v>
      </c>
      <c r="H346" s="9" t="s">
        <v>88</v>
      </c>
      <c r="I346" s="9" t="s">
        <v>1805</v>
      </c>
      <c r="J346" s="3" t="s">
        <v>1832</v>
      </c>
      <c r="K346" s="13" t="s">
        <v>1818</v>
      </c>
      <c r="L346" s="14" t="s">
        <v>1819</v>
      </c>
      <c r="M346" s="17">
        <f t="shared" si="13"/>
        <v>1.4837962962962969E-2</v>
      </c>
      <c r="N346">
        <f t="shared" si="14"/>
        <v>8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1820</v>
      </c>
      <c r="H347" s="9" t="s">
        <v>88</v>
      </c>
      <c r="I347" s="9" t="s">
        <v>1805</v>
      </c>
      <c r="J347" s="3" t="s">
        <v>1832</v>
      </c>
      <c r="K347" s="13" t="s">
        <v>1821</v>
      </c>
      <c r="L347" s="14" t="s">
        <v>1822</v>
      </c>
      <c r="M347" s="17">
        <f t="shared" si="13"/>
        <v>1.3425925925925897E-2</v>
      </c>
      <c r="N347">
        <f t="shared" si="14"/>
        <v>11</v>
      </c>
    </row>
    <row r="348" spans="1:14" x14ac:dyDescent="0.25">
      <c r="A348" s="11"/>
      <c r="B348" s="12"/>
      <c r="C348" s="9" t="s">
        <v>106</v>
      </c>
      <c r="D348" s="9" t="s">
        <v>107</v>
      </c>
      <c r="E348" s="9" t="s">
        <v>107</v>
      </c>
      <c r="F348" s="9" t="s">
        <v>15</v>
      </c>
      <c r="G348" s="10" t="s">
        <v>12</v>
      </c>
      <c r="H348" s="5"/>
      <c r="I348" s="5"/>
      <c r="J348" s="6"/>
      <c r="K348" s="7"/>
      <c r="L348" s="8"/>
    </row>
    <row r="349" spans="1:14" x14ac:dyDescent="0.25">
      <c r="A349" s="11"/>
      <c r="B349" s="12"/>
      <c r="C349" s="12"/>
      <c r="D349" s="12"/>
      <c r="E349" s="12"/>
      <c r="F349" s="12"/>
      <c r="G349" s="9" t="s">
        <v>212</v>
      </c>
      <c r="H349" s="9" t="s">
        <v>88</v>
      </c>
      <c r="I349" s="9" t="s">
        <v>18</v>
      </c>
      <c r="J349" s="3" t="s">
        <v>1832</v>
      </c>
      <c r="K349" s="13" t="s">
        <v>213</v>
      </c>
      <c r="L349" s="14" t="s">
        <v>214</v>
      </c>
      <c r="M349" s="17">
        <f t="shared" si="13"/>
        <v>1.1979166666666652E-2</v>
      </c>
      <c r="N349">
        <f t="shared" si="14"/>
        <v>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215</v>
      </c>
      <c r="H350" s="9" t="s">
        <v>88</v>
      </c>
      <c r="I350" s="9" t="s">
        <v>18</v>
      </c>
      <c r="J350" s="3" t="s">
        <v>1832</v>
      </c>
      <c r="K350" s="13" t="s">
        <v>216</v>
      </c>
      <c r="L350" s="14" t="s">
        <v>217</v>
      </c>
      <c r="M350" s="17">
        <f t="shared" si="13"/>
        <v>1.7071759259259217E-2</v>
      </c>
      <c r="N350">
        <f t="shared" si="14"/>
        <v>4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218</v>
      </c>
      <c r="H351" s="9" t="s">
        <v>88</v>
      </c>
      <c r="I351" s="9" t="s">
        <v>18</v>
      </c>
      <c r="J351" s="3" t="s">
        <v>1832</v>
      </c>
      <c r="K351" s="13" t="s">
        <v>219</v>
      </c>
      <c r="L351" s="14" t="s">
        <v>220</v>
      </c>
      <c r="M351" s="17">
        <f t="shared" si="13"/>
        <v>1.4745370370370381E-2</v>
      </c>
      <c r="N351">
        <f t="shared" si="14"/>
        <v>6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221</v>
      </c>
      <c r="H352" s="9" t="s">
        <v>88</v>
      </c>
      <c r="I352" s="9" t="s">
        <v>18</v>
      </c>
      <c r="J352" s="3" t="s">
        <v>1832</v>
      </c>
      <c r="K352" s="13" t="s">
        <v>222</v>
      </c>
      <c r="L352" s="14" t="s">
        <v>223</v>
      </c>
      <c r="M352" s="17">
        <f t="shared" si="13"/>
        <v>1.1064814814814805E-2</v>
      </c>
      <c r="N352">
        <f t="shared" si="14"/>
        <v>7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224</v>
      </c>
      <c r="H353" s="9" t="s">
        <v>88</v>
      </c>
      <c r="I353" s="9" t="s">
        <v>18</v>
      </c>
      <c r="J353" s="3" t="s">
        <v>1832</v>
      </c>
      <c r="K353" s="13" t="s">
        <v>225</v>
      </c>
      <c r="L353" s="14" t="s">
        <v>226</v>
      </c>
      <c r="M353" s="17">
        <f t="shared" si="13"/>
        <v>1.4525462962962921E-2</v>
      </c>
      <c r="N353">
        <f t="shared" si="14"/>
        <v>8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227</v>
      </c>
      <c r="H354" s="9" t="s">
        <v>88</v>
      </c>
      <c r="I354" s="9" t="s">
        <v>18</v>
      </c>
      <c r="J354" s="3" t="s">
        <v>1832</v>
      </c>
      <c r="K354" s="13" t="s">
        <v>228</v>
      </c>
      <c r="L354" s="14" t="s">
        <v>229</v>
      </c>
      <c r="M354" s="17">
        <f t="shared" si="13"/>
        <v>2.5983796296296324E-2</v>
      </c>
      <c r="N354">
        <f t="shared" si="14"/>
        <v>10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230</v>
      </c>
      <c r="H355" s="9" t="s">
        <v>88</v>
      </c>
      <c r="I355" s="9" t="s">
        <v>18</v>
      </c>
      <c r="J355" s="3" t="s">
        <v>1832</v>
      </c>
      <c r="K355" s="13" t="s">
        <v>231</v>
      </c>
      <c r="L355" s="14" t="s">
        <v>232</v>
      </c>
      <c r="M355" s="17">
        <f t="shared" si="13"/>
        <v>2.206018518518521E-2</v>
      </c>
      <c r="N355">
        <f t="shared" si="14"/>
        <v>10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233</v>
      </c>
      <c r="H356" s="9" t="s">
        <v>88</v>
      </c>
      <c r="I356" s="9" t="s">
        <v>18</v>
      </c>
      <c r="J356" s="3" t="s">
        <v>1832</v>
      </c>
      <c r="K356" s="13" t="s">
        <v>234</v>
      </c>
      <c r="L356" s="14" t="s">
        <v>235</v>
      </c>
      <c r="M356" s="17">
        <f t="shared" si="13"/>
        <v>1.2361111111111156E-2</v>
      </c>
      <c r="N356">
        <f t="shared" si="14"/>
        <v>12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528</v>
      </c>
      <c r="H357" s="9" t="s">
        <v>88</v>
      </c>
      <c r="I357" s="9" t="s">
        <v>374</v>
      </c>
      <c r="J357" s="3" t="s">
        <v>1832</v>
      </c>
      <c r="K357" s="13" t="s">
        <v>529</v>
      </c>
      <c r="L357" s="14" t="s">
        <v>530</v>
      </c>
      <c r="M357" s="17">
        <f t="shared" si="13"/>
        <v>2.5578703703703659E-2</v>
      </c>
      <c r="N357">
        <f t="shared" si="14"/>
        <v>4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531</v>
      </c>
      <c r="H358" s="9" t="s">
        <v>88</v>
      </c>
      <c r="I358" s="9" t="s">
        <v>374</v>
      </c>
      <c r="J358" s="3" t="s">
        <v>1832</v>
      </c>
      <c r="K358" s="13" t="s">
        <v>532</v>
      </c>
      <c r="L358" s="14" t="s">
        <v>533</v>
      </c>
      <c r="M358" s="17">
        <f t="shared" si="13"/>
        <v>3.0648148148148119E-2</v>
      </c>
      <c r="N358">
        <f t="shared" si="14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534</v>
      </c>
      <c r="H359" s="9" t="s">
        <v>88</v>
      </c>
      <c r="I359" s="9" t="s">
        <v>374</v>
      </c>
      <c r="J359" s="3" t="s">
        <v>1832</v>
      </c>
      <c r="K359" s="13" t="s">
        <v>535</v>
      </c>
      <c r="L359" s="14" t="s">
        <v>536</v>
      </c>
      <c r="M359" s="17">
        <f t="shared" si="13"/>
        <v>1.0682870370370356E-2</v>
      </c>
      <c r="N359">
        <f t="shared" si="14"/>
        <v>7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537</v>
      </c>
      <c r="H360" s="9" t="s">
        <v>88</v>
      </c>
      <c r="I360" s="9" t="s">
        <v>374</v>
      </c>
      <c r="J360" s="3" t="s">
        <v>1832</v>
      </c>
      <c r="K360" s="13" t="s">
        <v>538</v>
      </c>
      <c r="L360" s="14" t="s">
        <v>539</v>
      </c>
      <c r="M360" s="17">
        <f t="shared" si="13"/>
        <v>1.2766203703703738E-2</v>
      </c>
      <c r="N360">
        <f t="shared" si="14"/>
        <v>8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540</v>
      </c>
      <c r="H361" s="9" t="s">
        <v>88</v>
      </c>
      <c r="I361" s="9" t="s">
        <v>374</v>
      </c>
      <c r="J361" s="3" t="s">
        <v>1832</v>
      </c>
      <c r="K361" s="13" t="s">
        <v>541</v>
      </c>
      <c r="L361" s="14" t="s">
        <v>542</v>
      </c>
      <c r="M361" s="17">
        <f t="shared" si="13"/>
        <v>1.2303240740740795E-2</v>
      </c>
      <c r="N361">
        <f t="shared" si="14"/>
        <v>8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543</v>
      </c>
      <c r="H362" s="9" t="s">
        <v>88</v>
      </c>
      <c r="I362" s="9" t="s">
        <v>374</v>
      </c>
      <c r="J362" s="3" t="s">
        <v>1832</v>
      </c>
      <c r="K362" s="13" t="s">
        <v>544</v>
      </c>
      <c r="L362" s="14" t="s">
        <v>545</v>
      </c>
      <c r="M362" s="17">
        <f t="shared" si="13"/>
        <v>2.6932870370370399E-2</v>
      </c>
      <c r="N362">
        <f t="shared" si="14"/>
        <v>10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952</v>
      </c>
      <c r="H363" s="9" t="s">
        <v>88</v>
      </c>
      <c r="I363" s="9" t="s">
        <v>778</v>
      </c>
      <c r="J363" s="3" t="s">
        <v>1832</v>
      </c>
      <c r="K363" s="13" t="s">
        <v>953</v>
      </c>
      <c r="L363" s="14" t="s">
        <v>954</v>
      </c>
      <c r="M363" s="17">
        <f t="shared" si="13"/>
        <v>2.086805555555557E-2</v>
      </c>
      <c r="N363">
        <f t="shared" si="14"/>
        <v>4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955</v>
      </c>
      <c r="H364" s="9" t="s">
        <v>88</v>
      </c>
      <c r="I364" s="9" t="s">
        <v>778</v>
      </c>
      <c r="J364" s="3" t="s">
        <v>1832</v>
      </c>
      <c r="K364" s="13" t="s">
        <v>956</v>
      </c>
      <c r="L364" s="14" t="s">
        <v>957</v>
      </c>
      <c r="M364" s="17">
        <f t="shared" si="13"/>
        <v>1.5370370370370368E-2</v>
      </c>
      <c r="N364">
        <f t="shared" si="14"/>
        <v>6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958</v>
      </c>
      <c r="H365" s="9" t="s">
        <v>88</v>
      </c>
      <c r="I365" s="9" t="s">
        <v>778</v>
      </c>
      <c r="J365" s="3" t="s">
        <v>1832</v>
      </c>
      <c r="K365" s="13" t="s">
        <v>959</v>
      </c>
      <c r="L365" s="14" t="s">
        <v>960</v>
      </c>
      <c r="M365" s="17">
        <f t="shared" si="13"/>
        <v>1.3043981481481504E-2</v>
      </c>
      <c r="N365">
        <f t="shared" si="14"/>
        <v>7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961</v>
      </c>
      <c r="H366" s="9" t="s">
        <v>88</v>
      </c>
      <c r="I366" s="9" t="s">
        <v>778</v>
      </c>
      <c r="J366" s="3" t="s">
        <v>1832</v>
      </c>
      <c r="K366" s="13" t="s">
        <v>962</v>
      </c>
      <c r="L366" s="14" t="s">
        <v>963</v>
      </c>
      <c r="M366" s="17">
        <f t="shared" si="13"/>
        <v>1.1238425925925943E-2</v>
      </c>
      <c r="N366">
        <f t="shared" si="14"/>
        <v>8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964</v>
      </c>
      <c r="H367" s="9" t="s">
        <v>88</v>
      </c>
      <c r="I367" s="9" t="s">
        <v>778</v>
      </c>
      <c r="J367" s="3" t="s">
        <v>1832</v>
      </c>
      <c r="K367" s="13" t="s">
        <v>965</v>
      </c>
      <c r="L367" s="14" t="s">
        <v>966</v>
      </c>
      <c r="M367" s="17">
        <f t="shared" si="13"/>
        <v>2.8807870370370359E-2</v>
      </c>
      <c r="N367">
        <f t="shared" si="14"/>
        <v>9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967</v>
      </c>
      <c r="H368" s="9" t="s">
        <v>88</v>
      </c>
      <c r="I368" s="9" t="s">
        <v>778</v>
      </c>
      <c r="J368" s="3" t="s">
        <v>1832</v>
      </c>
      <c r="K368" s="13" t="s">
        <v>968</v>
      </c>
      <c r="L368" s="14" t="s">
        <v>969</v>
      </c>
      <c r="M368" s="17">
        <f t="shared" si="13"/>
        <v>3.1701388888888848E-2</v>
      </c>
      <c r="N368">
        <f t="shared" si="14"/>
        <v>12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970</v>
      </c>
      <c r="H369" s="9" t="s">
        <v>88</v>
      </c>
      <c r="I369" s="9" t="s">
        <v>778</v>
      </c>
      <c r="J369" s="3" t="s">
        <v>1832</v>
      </c>
      <c r="K369" s="13" t="s">
        <v>971</v>
      </c>
      <c r="L369" s="14" t="s">
        <v>972</v>
      </c>
      <c r="M369" s="17">
        <f t="shared" si="13"/>
        <v>1.4872685185185142E-2</v>
      </c>
      <c r="N369">
        <f t="shared" si="14"/>
        <v>14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973</v>
      </c>
      <c r="H370" s="9" t="s">
        <v>88</v>
      </c>
      <c r="I370" s="9" t="s">
        <v>778</v>
      </c>
      <c r="J370" s="3" t="s">
        <v>1832</v>
      </c>
      <c r="K370" s="13" t="s">
        <v>974</v>
      </c>
      <c r="L370" s="14" t="s">
        <v>975</v>
      </c>
      <c r="M370" s="17">
        <f t="shared" si="13"/>
        <v>2.5335648148148149E-2</v>
      </c>
      <c r="N370">
        <f t="shared" si="14"/>
        <v>14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1415</v>
      </c>
      <c r="H371" s="9" t="s">
        <v>88</v>
      </c>
      <c r="I371" s="9" t="s">
        <v>1208</v>
      </c>
      <c r="J371" s="3" t="s">
        <v>1832</v>
      </c>
      <c r="K371" s="13" t="s">
        <v>1416</v>
      </c>
      <c r="L371" s="14" t="s">
        <v>1417</v>
      </c>
      <c r="M371" s="17">
        <f t="shared" si="13"/>
        <v>1.3854166666666667E-2</v>
      </c>
      <c r="N371">
        <f t="shared" si="14"/>
        <v>6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1418</v>
      </c>
      <c r="H372" s="9" t="s">
        <v>88</v>
      </c>
      <c r="I372" s="9" t="s">
        <v>1208</v>
      </c>
      <c r="J372" s="3" t="s">
        <v>1832</v>
      </c>
      <c r="K372" s="13" t="s">
        <v>1419</v>
      </c>
      <c r="L372" s="14" t="s">
        <v>1420</v>
      </c>
      <c r="M372" s="17">
        <f t="shared" si="13"/>
        <v>1.1342592592592626E-2</v>
      </c>
      <c r="N372">
        <f t="shared" si="14"/>
        <v>8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1421</v>
      </c>
      <c r="H373" s="9" t="s">
        <v>88</v>
      </c>
      <c r="I373" s="9" t="s">
        <v>1208</v>
      </c>
      <c r="J373" s="3" t="s">
        <v>1832</v>
      </c>
      <c r="K373" s="13" t="s">
        <v>1422</v>
      </c>
      <c r="L373" s="14" t="s">
        <v>1423</v>
      </c>
      <c r="M373" s="17">
        <f t="shared" si="13"/>
        <v>1.3194444444444453E-2</v>
      </c>
      <c r="N373">
        <f t="shared" si="14"/>
        <v>8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1424</v>
      </c>
      <c r="H374" s="9" t="s">
        <v>88</v>
      </c>
      <c r="I374" s="9" t="s">
        <v>1208</v>
      </c>
      <c r="J374" s="3" t="s">
        <v>1832</v>
      </c>
      <c r="K374" s="13" t="s">
        <v>1425</v>
      </c>
      <c r="L374" s="14" t="s">
        <v>1426</v>
      </c>
      <c r="M374" s="17">
        <f t="shared" si="13"/>
        <v>2.1134259259259214E-2</v>
      </c>
      <c r="N374">
        <f t="shared" si="14"/>
        <v>9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1427</v>
      </c>
      <c r="H375" s="9" t="s">
        <v>88</v>
      </c>
      <c r="I375" s="9" t="s">
        <v>1208</v>
      </c>
      <c r="J375" s="3" t="s">
        <v>1832</v>
      </c>
      <c r="K375" s="13" t="s">
        <v>1428</v>
      </c>
      <c r="L375" s="14" t="s">
        <v>1429</v>
      </c>
      <c r="M375" s="17">
        <f t="shared" si="13"/>
        <v>2.7071759259259254E-2</v>
      </c>
      <c r="N375">
        <f t="shared" si="14"/>
        <v>10</v>
      </c>
    </row>
    <row r="376" spans="1:14" x14ac:dyDescent="0.25">
      <c r="A376" s="11"/>
      <c r="B376" s="12"/>
      <c r="C376" s="9" t="s">
        <v>236</v>
      </c>
      <c r="D376" s="9" t="s">
        <v>237</v>
      </c>
      <c r="E376" s="10" t="s">
        <v>12</v>
      </c>
      <c r="F376" s="5"/>
      <c r="G376" s="5"/>
      <c r="H376" s="5"/>
      <c r="I376" s="5"/>
      <c r="J376" s="6"/>
      <c r="K376" s="7"/>
      <c r="L376" s="8"/>
    </row>
    <row r="377" spans="1:14" x14ac:dyDescent="0.25">
      <c r="A377" s="11"/>
      <c r="B377" s="12"/>
      <c r="C377" s="12"/>
      <c r="D377" s="12"/>
      <c r="E377" s="9" t="s">
        <v>238</v>
      </c>
      <c r="F377" s="9" t="s">
        <v>15</v>
      </c>
      <c r="G377" s="10" t="s">
        <v>12</v>
      </c>
      <c r="H377" s="5"/>
      <c r="I377" s="5"/>
      <c r="J377" s="6"/>
      <c r="K377" s="7"/>
      <c r="L377" s="8"/>
    </row>
    <row r="378" spans="1:14" x14ac:dyDescent="0.25">
      <c r="A378" s="11"/>
      <c r="B378" s="12"/>
      <c r="C378" s="12"/>
      <c r="D378" s="12"/>
      <c r="E378" s="12"/>
      <c r="F378" s="12"/>
      <c r="G378" s="9" t="s">
        <v>239</v>
      </c>
      <c r="H378" s="9" t="s">
        <v>88</v>
      </c>
      <c r="I378" s="9" t="s">
        <v>18</v>
      </c>
      <c r="J378" s="3" t="s">
        <v>1832</v>
      </c>
      <c r="K378" s="13" t="s">
        <v>240</v>
      </c>
      <c r="L378" s="14" t="s">
        <v>241</v>
      </c>
      <c r="M378" s="17">
        <f t="shared" si="13"/>
        <v>1.5023148148148147E-2</v>
      </c>
      <c r="N378">
        <f t="shared" si="14"/>
        <v>3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242</v>
      </c>
      <c r="H379" s="9" t="s">
        <v>88</v>
      </c>
      <c r="I379" s="9" t="s">
        <v>18</v>
      </c>
      <c r="J379" s="3" t="s">
        <v>1832</v>
      </c>
      <c r="K379" s="13" t="s">
        <v>243</v>
      </c>
      <c r="L379" s="14" t="s">
        <v>244</v>
      </c>
      <c r="M379" s="17">
        <f t="shared" si="13"/>
        <v>1.1944444444444452E-2</v>
      </c>
      <c r="N379">
        <f t="shared" si="14"/>
        <v>5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245</v>
      </c>
      <c r="H380" s="9" t="s">
        <v>88</v>
      </c>
      <c r="I380" s="9" t="s">
        <v>18</v>
      </c>
      <c r="J380" s="3" t="s">
        <v>1832</v>
      </c>
      <c r="K380" s="13" t="s">
        <v>246</v>
      </c>
      <c r="L380" s="14" t="s">
        <v>247</v>
      </c>
      <c r="M380" s="17">
        <f t="shared" si="13"/>
        <v>2.0104166666666645E-2</v>
      </c>
      <c r="N380">
        <f t="shared" si="14"/>
        <v>8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248</v>
      </c>
      <c r="H381" s="9" t="s">
        <v>88</v>
      </c>
      <c r="I381" s="9" t="s">
        <v>18</v>
      </c>
      <c r="J381" s="3" t="s">
        <v>1832</v>
      </c>
      <c r="K381" s="13" t="s">
        <v>249</v>
      </c>
      <c r="L381" s="14" t="s">
        <v>250</v>
      </c>
      <c r="M381" s="17">
        <f t="shared" si="13"/>
        <v>2.4756944444444429E-2</v>
      </c>
      <c r="N381">
        <f t="shared" si="14"/>
        <v>9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251</v>
      </c>
      <c r="H382" s="9" t="s">
        <v>88</v>
      </c>
      <c r="I382" s="9" t="s">
        <v>18</v>
      </c>
      <c r="J382" s="3" t="s">
        <v>1832</v>
      </c>
      <c r="K382" s="13" t="s">
        <v>252</v>
      </c>
      <c r="L382" s="14" t="s">
        <v>253</v>
      </c>
      <c r="M382" s="17">
        <f t="shared" si="13"/>
        <v>2.50231481481481E-2</v>
      </c>
      <c r="N382">
        <f t="shared" si="14"/>
        <v>9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254</v>
      </c>
      <c r="H383" s="9" t="s">
        <v>88</v>
      </c>
      <c r="I383" s="9" t="s">
        <v>18</v>
      </c>
      <c r="J383" s="3" t="s">
        <v>1832</v>
      </c>
      <c r="K383" s="13" t="s">
        <v>255</v>
      </c>
      <c r="L383" s="14" t="s">
        <v>256</v>
      </c>
      <c r="M383" s="17">
        <f t="shared" si="13"/>
        <v>2.4930555555555511E-2</v>
      </c>
      <c r="N383">
        <f t="shared" si="14"/>
        <v>10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257</v>
      </c>
      <c r="H384" s="9" t="s">
        <v>88</v>
      </c>
      <c r="I384" s="9" t="s">
        <v>18</v>
      </c>
      <c r="J384" s="3" t="s">
        <v>1832</v>
      </c>
      <c r="K384" s="13" t="s">
        <v>258</v>
      </c>
      <c r="L384" s="14" t="s">
        <v>259</v>
      </c>
      <c r="M384" s="17">
        <f t="shared" si="13"/>
        <v>1.4548611111111054E-2</v>
      </c>
      <c r="N384">
        <f t="shared" si="14"/>
        <v>12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546</v>
      </c>
      <c r="H385" s="9" t="s">
        <v>88</v>
      </c>
      <c r="I385" s="9" t="s">
        <v>374</v>
      </c>
      <c r="J385" s="3" t="s">
        <v>1832</v>
      </c>
      <c r="K385" s="13" t="s">
        <v>547</v>
      </c>
      <c r="L385" s="14" t="s">
        <v>548</v>
      </c>
      <c r="M385" s="17">
        <f t="shared" si="13"/>
        <v>1.7974537037036997E-2</v>
      </c>
      <c r="N385">
        <f t="shared" si="14"/>
        <v>8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976</v>
      </c>
      <c r="H386" s="9" t="s">
        <v>88</v>
      </c>
      <c r="I386" s="9" t="s">
        <v>778</v>
      </c>
      <c r="J386" s="3" t="s">
        <v>1832</v>
      </c>
      <c r="K386" s="13" t="s">
        <v>977</v>
      </c>
      <c r="L386" s="14" t="s">
        <v>978</v>
      </c>
      <c r="M386" s="17">
        <f t="shared" si="13"/>
        <v>3.2777777777777739E-2</v>
      </c>
      <c r="N386">
        <f t="shared" si="14"/>
        <v>11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979</v>
      </c>
      <c r="H387" s="9" t="s">
        <v>88</v>
      </c>
      <c r="I387" s="9" t="s">
        <v>778</v>
      </c>
      <c r="J387" s="3" t="s">
        <v>1832</v>
      </c>
      <c r="K387" s="13" t="s">
        <v>980</v>
      </c>
      <c r="L387" s="14" t="s">
        <v>981</v>
      </c>
      <c r="M387" s="17">
        <f t="shared" ref="M387:M450" si="15">L387-K387</f>
        <v>2.5567129629629703E-2</v>
      </c>
      <c r="N387">
        <f t="shared" ref="N387:N450" si="16">HOUR(K387)</f>
        <v>14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1682</v>
      </c>
      <c r="H388" s="9" t="s">
        <v>88</v>
      </c>
      <c r="I388" s="9" t="s">
        <v>1568</v>
      </c>
      <c r="J388" s="3" t="s">
        <v>1832</v>
      </c>
      <c r="K388" s="13" t="s">
        <v>1683</v>
      </c>
      <c r="L388" s="14" t="s">
        <v>1684</v>
      </c>
      <c r="M388" s="17">
        <f t="shared" si="15"/>
        <v>1.4386574074074066E-2</v>
      </c>
      <c r="N388">
        <f t="shared" si="16"/>
        <v>8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1685</v>
      </c>
      <c r="H389" s="9" t="s">
        <v>88</v>
      </c>
      <c r="I389" s="9" t="s">
        <v>1568</v>
      </c>
      <c r="J389" s="3" t="s">
        <v>1832</v>
      </c>
      <c r="K389" s="13" t="s">
        <v>1686</v>
      </c>
      <c r="L389" s="14" t="s">
        <v>1687</v>
      </c>
      <c r="M389" s="17">
        <f t="shared" si="15"/>
        <v>1.8831018518518539E-2</v>
      </c>
      <c r="N389">
        <f t="shared" si="16"/>
        <v>8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1688</v>
      </c>
      <c r="H390" s="9" t="s">
        <v>88</v>
      </c>
      <c r="I390" s="9" t="s">
        <v>1568</v>
      </c>
      <c r="J390" s="3" t="s">
        <v>1832</v>
      </c>
      <c r="K390" s="13" t="s">
        <v>1689</v>
      </c>
      <c r="L390" s="14" t="s">
        <v>1690</v>
      </c>
      <c r="M390" s="17">
        <f t="shared" si="15"/>
        <v>2.1585648148148173E-2</v>
      </c>
      <c r="N390">
        <f t="shared" si="16"/>
        <v>9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1691</v>
      </c>
      <c r="H391" s="9" t="s">
        <v>88</v>
      </c>
      <c r="I391" s="9" t="s">
        <v>1568</v>
      </c>
      <c r="J391" s="3" t="s">
        <v>1832</v>
      </c>
      <c r="K391" s="13" t="s">
        <v>1692</v>
      </c>
      <c r="L391" s="14" t="s">
        <v>1693</v>
      </c>
      <c r="M391" s="17">
        <f t="shared" si="15"/>
        <v>3.0092592592592671E-2</v>
      </c>
      <c r="N391">
        <f t="shared" si="16"/>
        <v>10</v>
      </c>
    </row>
    <row r="392" spans="1:14" x14ac:dyDescent="0.25">
      <c r="A392" s="11"/>
      <c r="B392" s="12"/>
      <c r="C392" s="12"/>
      <c r="D392" s="12"/>
      <c r="E392" s="9" t="s">
        <v>260</v>
      </c>
      <c r="F392" s="9" t="s">
        <v>15</v>
      </c>
      <c r="G392" s="10" t="s">
        <v>12</v>
      </c>
      <c r="H392" s="5"/>
      <c r="I392" s="5"/>
      <c r="J392" s="6"/>
      <c r="K392" s="7"/>
      <c r="L392" s="8"/>
    </row>
    <row r="393" spans="1:14" x14ac:dyDescent="0.25">
      <c r="A393" s="11"/>
      <c r="B393" s="12"/>
      <c r="C393" s="12"/>
      <c r="D393" s="12"/>
      <c r="E393" s="12"/>
      <c r="F393" s="12"/>
      <c r="G393" s="9" t="s">
        <v>261</v>
      </c>
      <c r="H393" s="9" t="s">
        <v>88</v>
      </c>
      <c r="I393" s="9" t="s">
        <v>18</v>
      </c>
      <c r="J393" s="3" t="s">
        <v>1832</v>
      </c>
      <c r="K393" s="13" t="s">
        <v>262</v>
      </c>
      <c r="L393" s="14" t="s">
        <v>263</v>
      </c>
      <c r="M393" s="17">
        <f t="shared" si="15"/>
        <v>1.2650462962963016E-2</v>
      </c>
      <c r="N393">
        <f t="shared" si="16"/>
        <v>9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264</v>
      </c>
      <c r="H394" s="9" t="s">
        <v>88</v>
      </c>
      <c r="I394" s="9" t="s">
        <v>18</v>
      </c>
      <c r="J394" s="3" t="s">
        <v>1832</v>
      </c>
      <c r="K394" s="13" t="s">
        <v>265</v>
      </c>
      <c r="L394" s="14" t="s">
        <v>266</v>
      </c>
      <c r="M394" s="17">
        <f t="shared" si="15"/>
        <v>1.8032407407407414E-2</v>
      </c>
      <c r="N394">
        <f t="shared" si="16"/>
        <v>14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549</v>
      </c>
      <c r="H395" s="9" t="s">
        <v>88</v>
      </c>
      <c r="I395" s="9" t="s">
        <v>374</v>
      </c>
      <c r="J395" s="3" t="s">
        <v>1832</v>
      </c>
      <c r="K395" s="13" t="s">
        <v>550</v>
      </c>
      <c r="L395" s="14" t="s">
        <v>551</v>
      </c>
      <c r="M395" s="17">
        <f t="shared" si="15"/>
        <v>2.517361111111116E-2</v>
      </c>
      <c r="N395">
        <f t="shared" si="16"/>
        <v>9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552</v>
      </c>
      <c r="H396" s="9" t="s">
        <v>88</v>
      </c>
      <c r="I396" s="9" t="s">
        <v>374</v>
      </c>
      <c r="J396" s="3" t="s">
        <v>1832</v>
      </c>
      <c r="K396" s="13" t="s">
        <v>553</v>
      </c>
      <c r="L396" s="14" t="s">
        <v>554</v>
      </c>
      <c r="M396" s="17">
        <f t="shared" si="15"/>
        <v>1.8680555555555589E-2</v>
      </c>
      <c r="N396">
        <f t="shared" si="16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555</v>
      </c>
      <c r="H397" s="9" t="s">
        <v>88</v>
      </c>
      <c r="I397" s="9" t="s">
        <v>374</v>
      </c>
      <c r="J397" s="3" t="s">
        <v>1832</v>
      </c>
      <c r="K397" s="13" t="s">
        <v>556</v>
      </c>
      <c r="L397" s="14" t="s">
        <v>557</v>
      </c>
      <c r="M397" s="17">
        <f t="shared" si="15"/>
        <v>1.4837962962962969E-2</v>
      </c>
      <c r="N397">
        <f t="shared" si="16"/>
        <v>11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558</v>
      </c>
      <c r="H398" s="9" t="s">
        <v>88</v>
      </c>
      <c r="I398" s="9" t="s">
        <v>374</v>
      </c>
      <c r="J398" s="3" t="s">
        <v>1832</v>
      </c>
      <c r="K398" s="13" t="s">
        <v>559</v>
      </c>
      <c r="L398" s="14" t="s">
        <v>560</v>
      </c>
      <c r="M398" s="17">
        <f t="shared" si="15"/>
        <v>2.0011574074074001E-2</v>
      </c>
      <c r="N398">
        <f t="shared" si="16"/>
        <v>11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561</v>
      </c>
      <c r="H399" s="9" t="s">
        <v>88</v>
      </c>
      <c r="I399" s="9" t="s">
        <v>374</v>
      </c>
      <c r="J399" s="3" t="s">
        <v>1832</v>
      </c>
      <c r="K399" s="13" t="s">
        <v>562</v>
      </c>
      <c r="L399" s="14" t="s">
        <v>563</v>
      </c>
      <c r="M399" s="17">
        <f t="shared" si="15"/>
        <v>2.2430555555555509E-2</v>
      </c>
      <c r="N399">
        <f t="shared" si="16"/>
        <v>13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564</v>
      </c>
      <c r="H400" s="9" t="s">
        <v>88</v>
      </c>
      <c r="I400" s="9" t="s">
        <v>374</v>
      </c>
      <c r="J400" s="3" t="s">
        <v>1832</v>
      </c>
      <c r="K400" s="13" t="s">
        <v>565</v>
      </c>
      <c r="L400" s="14" t="s">
        <v>566</v>
      </c>
      <c r="M400" s="17">
        <f t="shared" si="15"/>
        <v>2.677083333333341E-2</v>
      </c>
      <c r="N400">
        <f t="shared" si="16"/>
        <v>14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567</v>
      </c>
      <c r="H401" s="9" t="s">
        <v>88</v>
      </c>
      <c r="I401" s="9" t="s">
        <v>374</v>
      </c>
      <c r="J401" s="3" t="s">
        <v>1832</v>
      </c>
      <c r="K401" s="13" t="s">
        <v>568</v>
      </c>
      <c r="L401" s="14" t="s">
        <v>569</v>
      </c>
      <c r="M401" s="17">
        <f t="shared" si="15"/>
        <v>2.4803240740740695E-2</v>
      </c>
      <c r="N401">
        <f t="shared" si="16"/>
        <v>14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982</v>
      </c>
      <c r="H402" s="9" t="s">
        <v>88</v>
      </c>
      <c r="I402" s="9" t="s">
        <v>778</v>
      </c>
      <c r="J402" s="3" t="s">
        <v>1832</v>
      </c>
      <c r="K402" s="13" t="s">
        <v>983</v>
      </c>
      <c r="L402" s="14" t="s">
        <v>984</v>
      </c>
      <c r="M402" s="17">
        <f t="shared" si="15"/>
        <v>2.9027777777777652E-2</v>
      </c>
      <c r="N402">
        <f t="shared" si="16"/>
        <v>13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985</v>
      </c>
      <c r="H403" s="9" t="s">
        <v>88</v>
      </c>
      <c r="I403" s="9" t="s">
        <v>778</v>
      </c>
      <c r="J403" s="3" t="s">
        <v>1832</v>
      </c>
      <c r="K403" s="13" t="s">
        <v>252</v>
      </c>
      <c r="L403" s="14" t="s">
        <v>986</v>
      </c>
      <c r="M403" s="17">
        <f t="shared" si="15"/>
        <v>2.5150462962962972E-2</v>
      </c>
      <c r="N403">
        <f t="shared" si="16"/>
        <v>9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987</v>
      </c>
      <c r="H404" s="9" t="s">
        <v>88</v>
      </c>
      <c r="I404" s="9" t="s">
        <v>778</v>
      </c>
      <c r="J404" s="3" t="s">
        <v>1832</v>
      </c>
      <c r="K404" s="13" t="s">
        <v>988</v>
      </c>
      <c r="L404" s="14" t="s">
        <v>989</v>
      </c>
      <c r="M404" s="17">
        <f t="shared" si="15"/>
        <v>2.8645833333333315E-2</v>
      </c>
      <c r="N404">
        <f t="shared" si="16"/>
        <v>10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990</v>
      </c>
      <c r="H405" s="9" t="s">
        <v>88</v>
      </c>
      <c r="I405" s="9" t="s">
        <v>778</v>
      </c>
      <c r="J405" s="3" t="s">
        <v>1832</v>
      </c>
      <c r="K405" s="13" t="s">
        <v>991</v>
      </c>
      <c r="L405" s="14" t="s">
        <v>992</v>
      </c>
      <c r="M405" s="17">
        <f t="shared" si="15"/>
        <v>1.2777777777777777E-2</v>
      </c>
      <c r="N405">
        <f t="shared" si="16"/>
        <v>10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993</v>
      </c>
      <c r="H406" s="9" t="s">
        <v>88</v>
      </c>
      <c r="I406" s="9" t="s">
        <v>778</v>
      </c>
      <c r="J406" s="3" t="s">
        <v>1832</v>
      </c>
      <c r="K406" s="13" t="s">
        <v>994</v>
      </c>
      <c r="L406" s="14" t="s">
        <v>995</v>
      </c>
      <c r="M406" s="17">
        <f t="shared" si="15"/>
        <v>2.8298611111111205E-2</v>
      </c>
      <c r="N406">
        <f t="shared" si="16"/>
        <v>12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996</v>
      </c>
      <c r="H407" s="9" t="s">
        <v>88</v>
      </c>
      <c r="I407" s="9" t="s">
        <v>778</v>
      </c>
      <c r="J407" s="3" t="s">
        <v>1832</v>
      </c>
      <c r="K407" s="13" t="s">
        <v>997</v>
      </c>
      <c r="L407" s="14" t="s">
        <v>998</v>
      </c>
      <c r="M407" s="17">
        <f t="shared" si="15"/>
        <v>1.2604166666666639E-2</v>
      </c>
      <c r="N407">
        <f t="shared" si="16"/>
        <v>14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1430</v>
      </c>
      <c r="H408" s="9" t="s">
        <v>88</v>
      </c>
      <c r="I408" s="9" t="s">
        <v>1208</v>
      </c>
      <c r="J408" s="3" t="s">
        <v>1832</v>
      </c>
      <c r="K408" s="13" t="s">
        <v>1431</v>
      </c>
      <c r="L408" s="14" t="s">
        <v>1432</v>
      </c>
      <c r="M408" s="17">
        <f t="shared" si="15"/>
        <v>2.083333333333337E-2</v>
      </c>
      <c r="N408">
        <f t="shared" si="16"/>
        <v>9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1433</v>
      </c>
      <c r="H409" s="9" t="s">
        <v>88</v>
      </c>
      <c r="I409" s="9" t="s">
        <v>1208</v>
      </c>
      <c r="J409" s="3" t="s">
        <v>1832</v>
      </c>
      <c r="K409" s="13" t="s">
        <v>1434</v>
      </c>
      <c r="L409" s="14" t="s">
        <v>1435</v>
      </c>
      <c r="M409" s="17">
        <f t="shared" si="15"/>
        <v>2.2094907407407438E-2</v>
      </c>
      <c r="N409">
        <f t="shared" si="16"/>
        <v>9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1436</v>
      </c>
      <c r="H410" s="9" t="s">
        <v>88</v>
      </c>
      <c r="I410" s="9" t="s">
        <v>1208</v>
      </c>
      <c r="J410" s="3" t="s">
        <v>1832</v>
      </c>
      <c r="K410" s="13" t="s">
        <v>1437</v>
      </c>
      <c r="L410" s="14" t="s">
        <v>1438</v>
      </c>
      <c r="M410" s="17">
        <f t="shared" si="15"/>
        <v>2.5428240740740737E-2</v>
      </c>
      <c r="N410">
        <f t="shared" si="16"/>
        <v>10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1439</v>
      </c>
      <c r="H411" s="9" t="s">
        <v>88</v>
      </c>
      <c r="I411" s="9" t="s">
        <v>1208</v>
      </c>
      <c r="J411" s="3" t="s">
        <v>1832</v>
      </c>
      <c r="K411" s="13" t="s">
        <v>1440</v>
      </c>
      <c r="L411" s="14" t="s">
        <v>1441</v>
      </c>
      <c r="M411" s="17">
        <f t="shared" si="15"/>
        <v>1.866898148148155E-2</v>
      </c>
      <c r="N411">
        <f t="shared" si="16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1442</v>
      </c>
      <c r="H412" s="9" t="s">
        <v>88</v>
      </c>
      <c r="I412" s="9" t="s">
        <v>1208</v>
      </c>
      <c r="J412" s="3" t="s">
        <v>1832</v>
      </c>
      <c r="K412" s="13" t="s">
        <v>1443</v>
      </c>
      <c r="L412" s="14" t="s">
        <v>1444</v>
      </c>
      <c r="M412" s="17">
        <f t="shared" si="15"/>
        <v>1.3819444444444384E-2</v>
      </c>
      <c r="N412">
        <f t="shared" si="16"/>
        <v>13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1445</v>
      </c>
      <c r="H413" s="9" t="s">
        <v>88</v>
      </c>
      <c r="I413" s="9" t="s">
        <v>1208</v>
      </c>
      <c r="J413" s="3" t="s">
        <v>1832</v>
      </c>
      <c r="K413" s="13" t="s">
        <v>1446</v>
      </c>
      <c r="L413" s="14" t="s">
        <v>1447</v>
      </c>
      <c r="M413" s="17">
        <f t="shared" si="15"/>
        <v>1.9918981481481413E-2</v>
      </c>
      <c r="N413">
        <f t="shared" si="16"/>
        <v>13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1448</v>
      </c>
      <c r="H414" s="9" t="s">
        <v>88</v>
      </c>
      <c r="I414" s="9" t="s">
        <v>1208</v>
      </c>
      <c r="J414" s="3" t="s">
        <v>1832</v>
      </c>
      <c r="K414" s="13" t="s">
        <v>1449</v>
      </c>
      <c r="L414" s="14" t="s">
        <v>1450</v>
      </c>
      <c r="M414" s="17">
        <f t="shared" si="15"/>
        <v>1.4606481481481581E-2</v>
      </c>
      <c r="N414">
        <f t="shared" si="16"/>
        <v>13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1451</v>
      </c>
      <c r="H415" s="9" t="s">
        <v>88</v>
      </c>
      <c r="I415" s="9" t="s">
        <v>1208</v>
      </c>
      <c r="J415" s="3" t="s">
        <v>1832</v>
      </c>
      <c r="K415" s="13" t="s">
        <v>1452</v>
      </c>
      <c r="L415" s="14" t="s">
        <v>1453</v>
      </c>
      <c r="M415" s="17">
        <f t="shared" si="15"/>
        <v>1.4282407407407383E-2</v>
      </c>
      <c r="N415">
        <f t="shared" si="16"/>
        <v>14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1694</v>
      </c>
      <c r="H416" s="9" t="s">
        <v>88</v>
      </c>
      <c r="I416" s="9" t="s">
        <v>1568</v>
      </c>
      <c r="J416" s="3" t="s">
        <v>1832</v>
      </c>
      <c r="K416" s="13" t="s">
        <v>1695</v>
      </c>
      <c r="L416" s="14" t="s">
        <v>1696</v>
      </c>
      <c r="M416" s="17">
        <f t="shared" si="15"/>
        <v>2.2060185185185183E-2</v>
      </c>
      <c r="N416">
        <f t="shared" si="16"/>
        <v>5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1697</v>
      </c>
      <c r="H417" s="9" t="s">
        <v>88</v>
      </c>
      <c r="I417" s="9" t="s">
        <v>1568</v>
      </c>
      <c r="J417" s="3" t="s">
        <v>1832</v>
      </c>
      <c r="K417" s="13" t="s">
        <v>1698</v>
      </c>
      <c r="L417" s="14" t="s">
        <v>1699</v>
      </c>
      <c r="M417" s="17">
        <f t="shared" si="15"/>
        <v>2.6041666666666657E-2</v>
      </c>
      <c r="N417">
        <f t="shared" si="16"/>
        <v>5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1700</v>
      </c>
      <c r="H418" s="9" t="s">
        <v>88</v>
      </c>
      <c r="I418" s="9" t="s">
        <v>1568</v>
      </c>
      <c r="J418" s="3" t="s">
        <v>1832</v>
      </c>
      <c r="K418" s="13" t="s">
        <v>1701</v>
      </c>
      <c r="L418" s="14" t="s">
        <v>1702</v>
      </c>
      <c r="M418" s="17">
        <f t="shared" si="15"/>
        <v>2.2314814814814843E-2</v>
      </c>
      <c r="N418">
        <f t="shared" si="16"/>
        <v>8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1703</v>
      </c>
      <c r="H419" s="9" t="s">
        <v>88</v>
      </c>
      <c r="I419" s="9" t="s">
        <v>1568</v>
      </c>
      <c r="J419" s="3" t="s">
        <v>1832</v>
      </c>
      <c r="K419" s="13" t="s">
        <v>1704</v>
      </c>
      <c r="L419" s="14" t="s">
        <v>1705</v>
      </c>
      <c r="M419" s="17">
        <f t="shared" si="15"/>
        <v>1.8657407407407456E-2</v>
      </c>
      <c r="N419">
        <f t="shared" si="16"/>
        <v>9</v>
      </c>
    </row>
    <row r="420" spans="1:14" x14ac:dyDescent="0.25">
      <c r="A420" s="11"/>
      <c r="B420" s="12"/>
      <c r="C420" s="9" t="s">
        <v>411</v>
      </c>
      <c r="D420" s="9" t="s">
        <v>412</v>
      </c>
      <c r="E420" s="9" t="s">
        <v>412</v>
      </c>
      <c r="F420" s="9" t="s">
        <v>15</v>
      </c>
      <c r="G420" s="10" t="s">
        <v>12</v>
      </c>
      <c r="H420" s="5"/>
      <c r="I420" s="5"/>
      <c r="J420" s="6"/>
      <c r="K420" s="7"/>
      <c r="L420" s="8"/>
    </row>
    <row r="421" spans="1:14" x14ac:dyDescent="0.25">
      <c r="A421" s="11"/>
      <c r="B421" s="12"/>
      <c r="C421" s="12"/>
      <c r="D421" s="12"/>
      <c r="E421" s="12"/>
      <c r="F421" s="12"/>
      <c r="G421" s="9" t="s">
        <v>999</v>
      </c>
      <c r="H421" s="9" t="s">
        <v>88</v>
      </c>
      <c r="I421" s="9" t="s">
        <v>778</v>
      </c>
      <c r="J421" s="3" t="s">
        <v>1832</v>
      </c>
      <c r="K421" s="13" t="s">
        <v>1000</v>
      </c>
      <c r="L421" s="14" t="s">
        <v>1001</v>
      </c>
      <c r="M421" s="17">
        <f t="shared" si="15"/>
        <v>3.5266203703703702E-2</v>
      </c>
      <c r="N421">
        <f t="shared" si="16"/>
        <v>5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1002</v>
      </c>
      <c r="H422" s="9" t="s">
        <v>88</v>
      </c>
      <c r="I422" s="9" t="s">
        <v>778</v>
      </c>
      <c r="J422" s="3" t="s">
        <v>1832</v>
      </c>
      <c r="K422" s="13" t="s">
        <v>1003</v>
      </c>
      <c r="L422" s="14" t="s">
        <v>1004</v>
      </c>
      <c r="M422" s="17">
        <f t="shared" si="15"/>
        <v>3.8692129629629701E-2</v>
      </c>
      <c r="N422">
        <f t="shared" si="16"/>
        <v>11</v>
      </c>
    </row>
    <row r="423" spans="1:14" x14ac:dyDescent="0.25">
      <c r="A423" s="11"/>
      <c r="B423" s="12"/>
      <c r="C423" s="9" t="s">
        <v>120</v>
      </c>
      <c r="D423" s="9" t="s">
        <v>121</v>
      </c>
      <c r="E423" s="9" t="s">
        <v>121</v>
      </c>
      <c r="F423" s="9" t="s">
        <v>15</v>
      </c>
      <c r="G423" s="10" t="s">
        <v>12</v>
      </c>
      <c r="H423" s="5"/>
      <c r="I423" s="5"/>
      <c r="J423" s="6"/>
      <c r="K423" s="7"/>
      <c r="L423" s="8"/>
    </row>
    <row r="424" spans="1:14" x14ac:dyDescent="0.25">
      <c r="A424" s="11"/>
      <c r="B424" s="12"/>
      <c r="C424" s="12"/>
      <c r="D424" s="12"/>
      <c r="E424" s="12"/>
      <c r="F424" s="12"/>
      <c r="G424" s="9" t="s">
        <v>570</v>
      </c>
      <c r="H424" s="9" t="s">
        <v>88</v>
      </c>
      <c r="I424" s="9" t="s">
        <v>374</v>
      </c>
      <c r="J424" s="3" t="s">
        <v>1832</v>
      </c>
      <c r="K424" s="13" t="s">
        <v>571</v>
      </c>
      <c r="L424" s="14" t="s">
        <v>572</v>
      </c>
      <c r="M424" s="17">
        <f t="shared" si="15"/>
        <v>3.3009259259259294E-2</v>
      </c>
      <c r="N424">
        <f t="shared" si="16"/>
        <v>5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573</v>
      </c>
      <c r="H425" s="9" t="s">
        <v>88</v>
      </c>
      <c r="I425" s="9" t="s">
        <v>374</v>
      </c>
      <c r="J425" s="3" t="s">
        <v>1832</v>
      </c>
      <c r="K425" s="13" t="s">
        <v>574</v>
      </c>
      <c r="L425" s="14" t="s">
        <v>575</v>
      </c>
      <c r="M425" s="17">
        <f t="shared" si="15"/>
        <v>2.0590277777777777E-2</v>
      </c>
      <c r="N425">
        <f t="shared" si="16"/>
        <v>9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576</v>
      </c>
      <c r="H426" s="9" t="s">
        <v>88</v>
      </c>
      <c r="I426" s="9" t="s">
        <v>374</v>
      </c>
      <c r="J426" s="3" t="s">
        <v>1832</v>
      </c>
      <c r="K426" s="13" t="s">
        <v>577</v>
      </c>
      <c r="L426" s="14" t="s">
        <v>578</v>
      </c>
      <c r="M426" s="17">
        <f t="shared" si="15"/>
        <v>3.196759259259252E-2</v>
      </c>
      <c r="N426">
        <f t="shared" si="16"/>
        <v>13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579</v>
      </c>
      <c r="H427" s="9" t="s">
        <v>88</v>
      </c>
      <c r="I427" s="9" t="s">
        <v>374</v>
      </c>
      <c r="J427" s="3" t="s">
        <v>1832</v>
      </c>
      <c r="K427" s="13" t="s">
        <v>580</v>
      </c>
      <c r="L427" s="14" t="s">
        <v>581</v>
      </c>
      <c r="M427" s="17">
        <f t="shared" si="15"/>
        <v>1.8287037037037157E-2</v>
      </c>
      <c r="N427">
        <f t="shared" si="16"/>
        <v>18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582</v>
      </c>
      <c r="H428" s="9" t="s">
        <v>88</v>
      </c>
      <c r="I428" s="9" t="s">
        <v>374</v>
      </c>
      <c r="J428" s="3" t="s">
        <v>1832</v>
      </c>
      <c r="K428" s="13" t="s">
        <v>583</v>
      </c>
      <c r="L428" s="14" t="s">
        <v>584</v>
      </c>
      <c r="M428" s="17">
        <f t="shared" si="15"/>
        <v>1.505787037037043E-2</v>
      </c>
      <c r="N428">
        <f t="shared" si="16"/>
        <v>22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1005</v>
      </c>
      <c r="H429" s="9" t="s">
        <v>88</v>
      </c>
      <c r="I429" s="9" t="s">
        <v>778</v>
      </c>
      <c r="J429" s="3" t="s">
        <v>1832</v>
      </c>
      <c r="K429" s="13" t="s">
        <v>1006</v>
      </c>
      <c r="L429" s="14" t="s">
        <v>1007</v>
      </c>
      <c r="M429" s="17">
        <f t="shared" si="15"/>
        <v>2.4791666666666712E-2</v>
      </c>
      <c r="N429">
        <f t="shared" si="16"/>
        <v>9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1008</v>
      </c>
      <c r="H430" s="9" t="s">
        <v>88</v>
      </c>
      <c r="I430" s="9" t="s">
        <v>778</v>
      </c>
      <c r="J430" s="3" t="s">
        <v>1832</v>
      </c>
      <c r="K430" s="13" t="s">
        <v>1009</v>
      </c>
      <c r="L430" s="14" t="s">
        <v>1010</v>
      </c>
      <c r="M430" s="17">
        <f t="shared" si="15"/>
        <v>2.1689814814814801E-2</v>
      </c>
      <c r="N430">
        <f t="shared" si="16"/>
        <v>14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1454</v>
      </c>
      <c r="H431" s="9" t="s">
        <v>88</v>
      </c>
      <c r="I431" s="9" t="s">
        <v>1208</v>
      </c>
      <c r="J431" s="3" t="s">
        <v>1832</v>
      </c>
      <c r="K431" s="13" t="s">
        <v>1455</v>
      </c>
      <c r="L431" s="14" t="s">
        <v>1456</v>
      </c>
      <c r="M431" s="17">
        <f t="shared" si="15"/>
        <v>1.7592592592592604E-2</v>
      </c>
      <c r="N431">
        <f t="shared" si="16"/>
        <v>10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1457</v>
      </c>
      <c r="H432" s="9" t="s">
        <v>88</v>
      </c>
      <c r="I432" s="9" t="s">
        <v>1208</v>
      </c>
      <c r="J432" s="3" t="s">
        <v>1832</v>
      </c>
      <c r="K432" s="13" t="s">
        <v>1458</v>
      </c>
      <c r="L432" s="14" t="s">
        <v>1459</v>
      </c>
      <c r="M432" s="17">
        <f t="shared" si="15"/>
        <v>1.5428240740740784E-2</v>
      </c>
      <c r="N432">
        <f t="shared" si="16"/>
        <v>15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1706</v>
      </c>
      <c r="H433" s="9" t="s">
        <v>88</v>
      </c>
      <c r="I433" s="9" t="s">
        <v>1568</v>
      </c>
      <c r="J433" s="3" t="s">
        <v>1832</v>
      </c>
      <c r="K433" s="13" t="s">
        <v>1707</v>
      </c>
      <c r="L433" s="14" t="s">
        <v>1708</v>
      </c>
      <c r="M433" s="17">
        <f t="shared" si="15"/>
        <v>1.4166666666666661E-2</v>
      </c>
      <c r="N433">
        <f t="shared" si="16"/>
        <v>10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1709</v>
      </c>
      <c r="H434" s="9" t="s">
        <v>88</v>
      </c>
      <c r="I434" s="9" t="s">
        <v>1568</v>
      </c>
      <c r="J434" s="3" t="s">
        <v>1832</v>
      </c>
      <c r="K434" s="13" t="s">
        <v>1710</v>
      </c>
      <c r="L434" s="14" t="s">
        <v>1711</v>
      </c>
      <c r="M434" s="17">
        <f t="shared" si="15"/>
        <v>1.5347222222222179E-2</v>
      </c>
      <c r="N434">
        <f t="shared" si="16"/>
        <v>14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1777</v>
      </c>
      <c r="H435" s="9" t="s">
        <v>88</v>
      </c>
      <c r="I435" s="9" t="s">
        <v>1756</v>
      </c>
      <c r="J435" s="3" t="s">
        <v>1832</v>
      </c>
      <c r="K435" s="13" t="s">
        <v>1778</v>
      </c>
      <c r="L435" s="14" t="s">
        <v>1779</v>
      </c>
      <c r="M435" s="17">
        <f t="shared" si="15"/>
        <v>1.2662037037037055E-2</v>
      </c>
      <c r="N435">
        <f t="shared" si="16"/>
        <v>7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1780</v>
      </c>
      <c r="H436" s="9" t="s">
        <v>88</v>
      </c>
      <c r="I436" s="9" t="s">
        <v>1756</v>
      </c>
      <c r="J436" s="3" t="s">
        <v>1832</v>
      </c>
      <c r="K436" s="13" t="s">
        <v>1781</v>
      </c>
      <c r="L436" s="14" t="s">
        <v>1782</v>
      </c>
      <c r="M436" s="17">
        <f t="shared" si="15"/>
        <v>1.4363425925925932E-2</v>
      </c>
      <c r="N436">
        <f t="shared" si="16"/>
        <v>8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1783</v>
      </c>
      <c r="H437" s="9" t="s">
        <v>88</v>
      </c>
      <c r="I437" s="9" t="s">
        <v>1756</v>
      </c>
      <c r="J437" s="3" t="s">
        <v>1832</v>
      </c>
      <c r="K437" s="13" t="s">
        <v>1784</v>
      </c>
      <c r="L437" s="14" t="s">
        <v>1785</v>
      </c>
      <c r="M437" s="17">
        <f t="shared" si="15"/>
        <v>1.2349537037037006E-2</v>
      </c>
      <c r="N437">
        <f t="shared" si="16"/>
        <v>10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1786</v>
      </c>
      <c r="H438" s="9" t="s">
        <v>88</v>
      </c>
      <c r="I438" s="9" t="s">
        <v>1756</v>
      </c>
      <c r="J438" s="3" t="s">
        <v>1832</v>
      </c>
      <c r="K438" s="13" t="s">
        <v>1787</v>
      </c>
      <c r="L438" s="14" t="s">
        <v>1788</v>
      </c>
      <c r="M438" s="17">
        <f t="shared" si="15"/>
        <v>1.6701388888888835E-2</v>
      </c>
      <c r="N438">
        <f t="shared" si="16"/>
        <v>12</v>
      </c>
    </row>
    <row r="439" spans="1:14" x14ac:dyDescent="0.25">
      <c r="A439" s="11"/>
      <c r="B439" s="12"/>
      <c r="C439" s="9" t="s">
        <v>57</v>
      </c>
      <c r="D439" s="9" t="s">
        <v>58</v>
      </c>
      <c r="E439" s="10" t="s">
        <v>12</v>
      </c>
      <c r="F439" s="5"/>
      <c r="G439" s="5"/>
      <c r="H439" s="5"/>
      <c r="I439" s="5"/>
      <c r="J439" s="6"/>
      <c r="K439" s="7"/>
      <c r="L439" s="8"/>
    </row>
    <row r="440" spans="1:14" x14ac:dyDescent="0.25">
      <c r="A440" s="11"/>
      <c r="B440" s="12"/>
      <c r="C440" s="12"/>
      <c r="D440" s="12"/>
      <c r="E440" s="9" t="s">
        <v>58</v>
      </c>
      <c r="F440" s="9" t="s">
        <v>15</v>
      </c>
      <c r="G440" s="10" t="s">
        <v>12</v>
      </c>
      <c r="H440" s="5"/>
      <c r="I440" s="5"/>
      <c r="J440" s="6"/>
      <c r="K440" s="7"/>
      <c r="L440" s="8"/>
    </row>
    <row r="441" spans="1:14" x14ac:dyDescent="0.25">
      <c r="A441" s="11"/>
      <c r="B441" s="12"/>
      <c r="C441" s="12"/>
      <c r="D441" s="12"/>
      <c r="E441" s="12"/>
      <c r="F441" s="12"/>
      <c r="G441" s="9" t="s">
        <v>1011</v>
      </c>
      <c r="H441" s="9" t="s">
        <v>88</v>
      </c>
      <c r="I441" s="9" t="s">
        <v>778</v>
      </c>
      <c r="J441" s="3" t="s">
        <v>1832</v>
      </c>
      <c r="K441" s="13" t="s">
        <v>1012</v>
      </c>
      <c r="L441" s="14" t="s">
        <v>1013</v>
      </c>
      <c r="M441" s="17">
        <f t="shared" si="15"/>
        <v>1.7002314814814817E-2</v>
      </c>
      <c r="N441">
        <f t="shared" si="16"/>
        <v>4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1460</v>
      </c>
      <c r="H442" s="9" t="s">
        <v>88</v>
      </c>
      <c r="I442" s="9" t="s">
        <v>1208</v>
      </c>
      <c r="J442" s="3" t="s">
        <v>1832</v>
      </c>
      <c r="K442" s="13" t="s">
        <v>1461</v>
      </c>
      <c r="L442" s="14" t="s">
        <v>1462</v>
      </c>
      <c r="M442" s="17">
        <f t="shared" si="15"/>
        <v>8.7962962962962882E-3</v>
      </c>
      <c r="N442">
        <f t="shared" si="16"/>
        <v>2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1463</v>
      </c>
      <c r="H443" s="9" t="s">
        <v>88</v>
      </c>
      <c r="I443" s="9" t="s">
        <v>1208</v>
      </c>
      <c r="J443" s="3" t="s">
        <v>1832</v>
      </c>
      <c r="K443" s="13" t="s">
        <v>1464</v>
      </c>
      <c r="L443" s="14" t="s">
        <v>1465</v>
      </c>
      <c r="M443" s="17">
        <f t="shared" si="15"/>
        <v>1.4513888888888854E-2</v>
      </c>
      <c r="N443">
        <f t="shared" si="16"/>
        <v>4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1789</v>
      </c>
      <c r="H444" s="9" t="s">
        <v>88</v>
      </c>
      <c r="I444" s="9" t="s">
        <v>1756</v>
      </c>
      <c r="J444" s="3" t="s">
        <v>1832</v>
      </c>
      <c r="K444" s="13" t="s">
        <v>1790</v>
      </c>
      <c r="L444" s="14" t="s">
        <v>1791</v>
      </c>
      <c r="M444" s="17">
        <f t="shared" si="15"/>
        <v>1.3773148148148118E-2</v>
      </c>
      <c r="N444">
        <f t="shared" si="16"/>
        <v>7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1823</v>
      </c>
      <c r="H445" s="9" t="s">
        <v>88</v>
      </c>
      <c r="I445" s="9" t="s">
        <v>1805</v>
      </c>
      <c r="J445" s="3" t="s">
        <v>1832</v>
      </c>
      <c r="K445" s="13" t="s">
        <v>1824</v>
      </c>
      <c r="L445" s="14" t="s">
        <v>1825</v>
      </c>
      <c r="M445" s="17">
        <f t="shared" si="15"/>
        <v>1.1261574074074132E-2</v>
      </c>
      <c r="N445">
        <f t="shared" si="16"/>
        <v>22</v>
      </c>
    </row>
    <row r="446" spans="1:14" x14ac:dyDescent="0.25">
      <c r="A446" s="11"/>
      <c r="B446" s="12"/>
      <c r="C446" s="12"/>
      <c r="D446" s="12"/>
      <c r="E446" s="9" t="s">
        <v>63</v>
      </c>
      <c r="F446" s="9" t="s">
        <v>15</v>
      </c>
      <c r="G446" s="10" t="s">
        <v>12</v>
      </c>
      <c r="H446" s="5"/>
      <c r="I446" s="5"/>
      <c r="J446" s="6"/>
      <c r="K446" s="7"/>
      <c r="L446" s="8"/>
    </row>
    <row r="447" spans="1:14" x14ac:dyDescent="0.25">
      <c r="A447" s="11"/>
      <c r="B447" s="12"/>
      <c r="C447" s="12"/>
      <c r="D447" s="12"/>
      <c r="E447" s="12"/>
      <c r="F447" s="12"/>
      <c r="G447" s="9" t="s">
        <v>267</v>
      </c>
      <c r="H447" s="9" t="s">
        <v>88</v>
      </c>
      <c r="I447" s="9" t="s">
        <v>18</v>
      </c>
      <c r="J447" s="3" t="s">
        <v>1832</v>
      </c>
      <c r="K447" s="13" t="s">
        <v>268</v>
      </c>
      <c r="L447" s="14" t="s">
        <v>269</v>
      </c>
      <c r="M447" s="17">
        <f t="shared" si="15"/>
        <v>2.3032407407407418E-2</v>
      </c>
      <c r="N447">
        <f t="shared" si="16"/>
        <v>4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585</v>
      </c>
      <c r="H448" s="9" t="s">
        <v>88</v>
      </c>
      <c r="I448" s="9" t="s">
        <v>374</v>
      </c>
      <c r="J448" s="3" t="s">
        <v>1832</v>
      </c>
      <c r="K448" s="13" t="s">
        <v>586</v>
      </c>
      <c r="L448" s="14" t="s">
        <v>587</v>
      </c>
      <c r="M448" s="17">
        <f t="shared" si="15"/>
        <v>2.5127314814814783E-2</v>
      </c>
      <c r="N448">
        <f t="shared" si="16"/>
        <v>4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588</v>
      </c>
      <c r="H449" s="9" t="s">
        <v>88</v>
      </c>
      <c r="I449" s="9" t="s">
        <v>374</v>
      </c>
      <c r="J449" s="3" t="s">
        <v>1832</v>
      </c>
      <c r="K449" s="13" t="s">
        <v>589</v>
      </c>
      <c r="L449" s="14" t="s">
        <v>590</v>
      </c>
      <c r="M449" s="17">
        <f t="shared" si="15"/>
        <v>3.0416666666666703E-2</v>
      </c>
      <c r="N449">
        <f t="shared" si="16"/>
        <v>10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591</v>
      </c>
      <c r="H450" s="9" t="s">
        <v>88</v>
      </c>
      <c r="I450" s="9" t="s">
        <v>374</v>
      </c>
      <c r="J450" s="3" t="s">
        <v>1832</v>
      </c>
      <c r="K450" s="13" t="s">
        <v>592</v>
      </c>
      <c r="L450" s="14" t="s">
        <v>593</v>
      </c>
      <c r="M450" s="17">
        <f t="shared" si="15"/>
        <v>1.1817129629629552E-2</v>
      </c>
      <c r="N450">
        <f t="shared" si="16"/>
        <v>21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1014</v>
      </c>
      <c r="H451" s="9" t="s">
        <v>88</v>
      </c>
      <c r="I451" s="9" t="s">
        <v>778</v>
      </c>
      <c r="J451" s="3" t="s">
        <v>1832</v>
      </c>
      <c r="K451" s="13" t="s">
        <v>1015</v>
      </c>
      <c r="L451" s="14" t="s">
        <v>1016</v>
      </c>
      <c r="M451" s="17">
        <f t="shared" ref="M451:M514" si="17">L451-K451</f>
        <v>1.1944444444444438E-2</v>
      </c>
      <c r="N451">
        <f t="shared" ref="N451:N514" si="18">HOUR(K451)</f>
        <v>1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1792</v>
      </c>
      <c r="H452" s="9" t="s">
        <v>88</v>
      </c>
      <c r="I452" s="9" t="s">
        <v>1756</v>
      </c>
      <c r="J452" s="3" t="s">
        <v>1832</v>
      </c>
      <c r="K452" s="13" t="s">
        <v>1793</v>
      </c>
      <c r="L452" s="14" t="s">
        <v>1794</v>
      </c>
      <c r="M452" s="17">
        <f t="shared" si="17"/>
        <v>1.460648148148147E-2</v>
      </c>
      <c r="N452">
        <f t="shared" si="18"/>
        <v>7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1795</v>
      </c>
      <c r="H453" s="9" t="s">
        <v>88</v>
      </c>
      <c r="I453" s="9" t="s">
        <v>1756</v>
      </c>
      <c r="J453" s="3" t="s">
        <v>1832</v>
      </c>
      <c r="K453" s="13" t="s">
        <v>1796</v>
      </c>
      <c r="L453" s="14" t="s">
        <v>1797</v>
      </c>
      <c r="M453" s="17">
        <f t="shared" si="17"/>
        <v>1.5671296296296322E-2</v>
      </c>
      <c r="N453">
        <f t="shared" si="18"/>
        <v>11</v>
      </c>
    </row>
    <row r="454" spans="1:14" x14ac:dyDescent="0.25">
      <c r="A454" s="11"/>
      <c r="B454" s="12"/>
      <c r="C454" s="9" t="s">
        <v>145</v>
      </c>
      <c r="D454" s="9" t="s">
        <v>146</v>
      </c>
      <c r="E454" s="9" t="s">
        <v>146</v>
      </c>
      <c r="F454" s="9" t="s">
        <v>15</v>
      </c>
      <c r="G454" s="10" t="s">
        <v>12</v>
      </c>
      <c r="H454" s="5"/>
      <c r="I454" s="5"/>
      <c r="J454" s="6"/>
      <c r="K454" s="7"/>
      <c r="L454" s="8"/>
    </row>
    <row r="455" spans="1:14" x14ac:dyDescent="0.25">
      <c r="A455" s="11"/>
      <c r="B455" s="12"/>
      <c r="C455" s="12"/>
      <c r="D455" s="12"/>
      <c r="E455" s="12"/>
      <c r="F455" s="12"/>
      <c r="G455" s="9" t="s">
        <v>270</v>
      </c>
      <c r="H455" s="9" t="s">
        <v>88</v>
      </c>
      <c r="I455" s="9" t="s">
        <v>18</v>
      </c>
      <c r="J455" s="3" t="s">
        <v>1832</v>
      </c>
      <c r="K455" s="13" t="s">
        <v>271</v>
      </c>
      <c r="L455" s="14" t="s">
        <v>272</v>
      </c>
      <c r="M455" s="17">
        <f t="shared" si="17"/>
        <v>1.4131944444444489E-2</v>
      </c>
      <c r="N455">
        <f t="shared" si="18"/>
        <v>8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273</v>
      </c>
      <c r="H456" s="9" t="s">
        <v>88</v>
      </c>
      <c r="I456" s="9" t="s">
        <v>18</v>
      </c>
      <c r="J456" s="3" t="s">
        <v>1832</v>
      </c>
      <c r="K456" s="13" t="s">
        <v>274</v>
      </c>
      <c r="L456" s="14" t="s">
        <v>275</v>
      </c>
      <c r="M456" s="17">
        <f t="shared" si="17"/>
        <v>1.4108796296296355E-2</v>
      </c>
      <c r="N456">
        <f t="shared" si="18"/>
        <v>11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276</v>
      </c>
      <c r="H457" s="9" t="s">
        <v>88</v>
      </c>
      <c r="I457" s="9" t="s">
        <v>18</v>
      </c>
      <c r="J457" s="3" t="s">
        <v>1832</v>
      </c>
      <c r="K457" s="13" t="s">
        <v>277</v>
      </c>
      <c r="L457" s="14" t="s">
        <v>278</v>
      </c>
      <c r="M457" s="17">
        <f t="shared" si="17"/>
        <v>1.2245370370370434E-2</v>
      </c>
      <c r="N457">
        <f t="shared" si="18"/>
        <v>17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279</v>
      </c>
      <c r="H458" s="9" t="s">
        <v>88</v>
      </c>
      <c r="I458" s="9" t="s">
        <v>18</v>
      </c>
      <c r="J458" s="3" t="s">
        <v>1832</v>
      </c>
      <c r="K458" s="13" t="s">
        <v>280</v>
      </c>
      <c r="L458" s="14" t="s">
        <v>281</v>
      </c>
      <c r="M458" s="17">
        <f t="shared" si="17"/>
        <v>1.5324074074073879E-2</v>
      </c>
      <c r="N458">
        <f t="shared" si="18"/>
        <v>17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594</v>
      </c>
      <c r="H459" s="9" t="s">
        <v>88</v>
      </c>
      <c r="I459" s="9" t="s">
        <v>374</v>
      </c>
      <c r="J459" s="3" t="s">
        <v>1832</v>
      </c>
      <c r="K459" s="13" t="s">
        <v>595</v>
      </c>
      <c r="L459" s="14" t="s">
        <v>596</v>
      </c>
      <c r="M459" s="17">
        <f t="shared" si="17"/>
        <v>1.2361111111111101E-2</v>
      </c>
      <c r="N459">
        <f t="shared" si="18"/>
        <v>8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597</v>
      </c>
      <c r="H460" s="9" t="s">
        <v>88</v>
      </c>
      <c r="I460" s="9" t="s">
        <v>374</v>
      </c>
      <c r="J460" s="3" t="s">
        <v>1832</v>
      </c>
      <c r="K460" s="13" t="s">
        <v>598</v>
      </c>
      <c r="L460" s="14" t="s">
        <v>599</v>
      </c>
      <c r="M460" s="17">
        <f t="shared" si="17"/>
        <v>1.4803240740740686E-2</v>
      </c>
      <c r="N460">
        <f t="shared" si="18"/>
        <v>10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600</v>
      </c>
      <c r="H461" s="9" t="s">
        <v>88</v>
      </c>
      <c r="I461" s="9" t="s">
        <v>374</v>
      </c>
      <c r="J461" s="3" t="s">
        <v>1832</v>
      </c>
      <c r="K461" s="13" t="s">
        <v>601</v>
      </c>
      <c r="L461" s="14" t="s">
        <v>602</v>
      </c>
      <c r="M461" s="17">
        <f t="shared" si="17"/>
        <v>1.3715277777777812E-2</v>
      </c>
      <c r="N461">
        <f t="shared" si="18"/>
        <v>12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603</v>
      </c>
      <c r="H462" s="9" t="s">
        <v>88</v>
      </c>
      <c r="I462" s="9" t="s">
        <v>374</v>
      </c>
      <c r="J462" s="3" t="s">
        <v>1832</v>
      </c>
      <c r="K462" s="13" t="s">
        <v>604</v>
      </c>
      <c r="L462" s="14" t="s">
        <v>605</v>
      </c>
      <c r="M462" s="17">
        <f t="shared" si="17"/>
        <v>2.1377314814814752E-2</v>
      </c>
      <c r="N462">
        <f t="shared" si="18"/>
        <v>15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606</v>
      </c>
      <c r="H463" s="9" t="s">
        <v>88</v>
      </c>
      <c r="I463" s="9" t="s">
        <v>374</v>
      </c>
      <c r="J463" s="3" t="s">
        <v>1832</v>
      </c>
      <c r="K463" s="13" t="s">
        <v>607</v>
      </c>
      <c r="L463" s="14" t="s">
        <v>608</v>
      </c>
      <c r="M463" s="17">
        <f t="shared" si="17"/>
        <v>2.0590277777777666E-2</v>
      </c>
      <c r="N463">
        <f t="shared" si="18"/>
        <v>15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1017</v>
      </c>
      <c r="H464" s="9" t="s">
        <v>88</v>
      </c>
      <c r="I464" s="9" t="s">
        <v>778</v>
      </c>
      <c r="J464" s="3" t="s">
        <v>1832</v>
      </c>
      <c r="K464" s="13" t="s">
        <v>1018</v>
      </c>
      <c r="L464" s="14" t="s">
        <v>1019</v>
      </c>
      <c r="M464" s="17">
        <f t="shared" si="17"/>
        <v>1.8865740740740822E-2</v>
      </c>
      <c r="N464">
        <f t="shared" si="18"/>
        <v>8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1020</v>
      </c>
      <c r="H465" s="9" t="s">
        <v>88</v>
      </c>
      <c r="I465" s="9" t="s">
        <v>778</v>
      </c>
      <c r="J465" s="3" t="s">
        <v>1832</v>
      </c>
      <c r="K465" s="13" t="s">
        <v>1021</v>
      </c>
      <c r="L465" s="14" t="s">
        <v>1022</v>
      </c>
      <c r="M465" s="17">
        <f t="shared" si="17"/>
        <v>1.2199074074074057E-2</v>
      </c>
      <c r="N465">
        <f t="shared" si="18"/>
        <v>10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1023</v>
      </c>
      <c r="H466" s="9" t="s">
        <v>88</v>
      </c>
      <c r="I466" s="9" t="s">
        <v>778</v>
      </c>
      <c r="J466" s="3" t="s">
        <v>1832</v>
      </c>
      <c r="K466" s="13" t="s">
        <v>1024</v>
      </c>
      <c r="L466" s="14" t="s">
        <v>1025</v>
      </c>
      <c r="M466" s="17">
        <f t="shared" si="17"/>
        <v>3.7222222222222268E-2</v>
      </c>
      <c r="N466">
        <f t="shared" si="18"/>
        <v>12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1026</v>
      </c>
      <c r="H467" s="9" t="s">
        <v>88</v>
      </c>
      <c r="I467" s="9" t="s">
        <v>778</v>
      </c>
      <c r="J467" s="3" t="s">
        <v>1832</v>
      </c>
      <c r="K467" s="13" t="s">
        <v>1027</v>
      </c>
      <c r="L467" s="14" t="s">
        <v>1028</v>
      </c>
      <c r="M467" s="17">
        <f t="shared" si="17"/>
        <v>1.8993055555555527E-2</v>
      </c>
      <c r="N467">
        <f t="shared" si="18"/>
        <v>15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1029</v>
      </c>
      <c r="H468" s="9" t="s">
        <v>88</v>
      </c>
      <c r="I468" s="9" t="s">
        <v>778</v>
      </c>
      <c r="J468" s="3" t="s">
        <v>1832</v>
      </c>
      <c r="K468" s="13" t="s">
        <v>1030</v>
      </c>
      <c r="L468" s="14" t="s">
        <v>1031</v>
      </c>
      <c r="M468" s="17">
        <f t="shared" si="17"/>
        <v>1.7974537037037108E-2</v>
      </c>
      <c r="N468">
        <f t="shared" si="18"/>
        <v>20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1466</v>
      </c>
      <c r="H469" s="9" t="s">
        <v>88</v>
      </c>
      <c r="I469" s="9" t="s">
        <v>1208</v>
      </c>
      <c r="J469" s="3" t="s">
        <v>1832</v>
      </c>
      <c r="K469" s="13" t="s">
        <v>1467</v>
      </c>
      <c r="L469" s="14" t="s">
        <v>1468</v>
      </c>
      <c r="M469" s="17">
        <f t="shared" si="17"/>
        <v>1.1805555555555514E-2</v>
      </c>
      <c r="N469">
        <f t="shared" si="18"/>
        <v>9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1469</v>
      </c>
      <c r="H470" s="9" t="s">
        <v>88</v>
      </c>
      <c r="I470" s="9" t="s">
        <v>1208</v>
      </c>
      <c r="J470" s="3" t="s">
        <v>1832</v>
      </c>
      <c r="K470" s="13" t="s">
        <v>1470</v>
      </c>
      <c r="L470" s="14" t="s">
        <v>1471</v>
      </c>
      <c r="M470" s="17">
        <f t="shared" si="17"/>
        <v>2.0185185185185195E-2</v>
      </c>
      <c r="N470">
        <f t="shared" si="18"/>
        <v>9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1472</v>
      </c>
      <c r="H471" s="9" t="s">
        <v>88</v>
      </c>
      <c r="I471" s="9" t="s">
        <v>1208</v>
      </c>
      <c r="J471" s="3" t="s">
        <v>1832</v>
      </c>
      <c r="K471" s="13" t="s">
        <v>1473</v>
      </c>
      <c r="L471" s="14" t="s">
        <v>1474</v>
      </c>
      <c r="M471" s="17">
        <f t="shared" si="17"/>
        <v>1.2256944444444473E-2</v>
      </c>
      <c r="N471">
        <f t="shared" si="18"/>
        <v>11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1475</v>
      </c>
      <c r="H472" s="9" t="s">
        <v>88</v>
      </c>
      <c r="I472" s="9" t="s">
        <v>1208</v>
      </c>
      <c r="J472" s="3" t="s">
        <v>1832</v>
      </c>
      <c r="K472" s="13" t="s">
        <v>1476</v>
      </c>
      <c r="L472" s="14" t="s">
        <v>1477</v>
      </c>
      <c r="M472" s="17">
        <f t="shared" si="17"/>
        <v>1.7800925925925859E-2</v>
      </c>
      <c r="N472">
        <f t="shared" si="18"/>
        <v>14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1712</v>
      </c>
      <c r="H473" s="9" t="s">
        <v>88</v>
      </c>
      <c r="I473" s="9" t="s">
        <v>1568</v>
      </c>
      <c r="J473" s="3" t="s">
        <v>1832</v>
      </c>
      <c r="K473" s="13" t="s">
        <v>1713</v>
      </c>
      <c r="L473" s="14" t="s">
        <v>1714</v>
      </c>
      <c r="M473" s="17">
        <f t="shared" si="17"/>
        <v>1.8993055555555416E-2</v>
      </c>
      <c r="N473">
        <f t="shared" si="18"/>
        <v>17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1798</v>
      </c>
      <c r="H474" s="9" t="s">
        <v>88</v>
      </c>
      <c r="I474" s="9" t="s">
        <v>1756</v>
      </c>
      <c r="J474" s="3" t="s">
        <v>1832</v>
      </c>
      <c r="K474" s="13" t="s">
        <v>1799</v>
      </c>
      <c r="L474" s="14" t="s">
        <v>1800</v>
      </c>
      <c r="M474" s="17">
        <f t="shared" si="17"/>
        <v>2.4490740740740743E-2</v>
      </c>
      <c r="N474">
        <f t="shared" si="18"/>
        <v>2</v>
      </c>
    </row>
    <row r="475" spans="1:14" x14ac:dyDescent="0.25">
      <c r="A475" s="11"/>
      <c r="B475" s="12"/>
      <c r="C475" s="9" t="s">
        <v>609</v>
      </c>
      <c r="D475" s="9" t="s">
        <v>610</v>
      </c>
      <c r="E475" s="9" t="s">
        <v>610</v>
      </c>
      <c r="F475" s="9" t="s">
        <v>15</v>
      </c>
      <c r="G475" s="10" t="s">
        <v>12</v>
      </c>
      <c r="H475" s="5"/>
      <c r="I475" s="5"/>
      <c r="J475" s="6"/>
      <c r="K475" s="7"/>
      <c r="L475" s="8"/>
    </row>
    <row r="476" spans="1:14" x14ac:dyDescent="0.25">
      <c r="A476" s="11"/>
      <c r="B476" s="12"/>
      <c r="C476" s="12"/>
      <c r="D476" s="12"/>
      <c r="E476" s="12"/>
      <c r="F476" s="12"/>
      <c r="G476" s="9" t="s">
        <v>611</v>
      </c>
      <c r="H476" s="9" t="s">
        <v>88</v>
      </c>
      <c r="I476" s="9" t="s">
        <v>374</v>
      </c>
      <c r="J476" s="3" t="s">
        <v>1832</v>
      </c>
      <c r="K476" s="13" t="s">
        <v>612</v>
      </c>
      <c r="L476" s="14" t="s">
        <v>613</v>
      </c>
      <c r="M476" s="17">
        <f t="shared" si="17"/>
        <v>2.278935185185188E-2</v>
      </c>
      <c r="N476">
        <f t="shared" si="18"/>
        <v>5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1032</v>
      </c>
      <c r="H477" s="9" t="s">
        <v>88</v>
      </c>
      <c r="I477" s="9" t="s">
        <v>778</v>
      </c>
      <c r="J477" s="3" t="s">
        <v>1832</v>
      </c>
      <c r="K477" s="13" t="s">
        <v>1033</v>
      </c>
      <c r="L477" s="14" t="s">
        <v>1034</v>
      </c>
      <c r="M477" s="17">
        <f t="shared" si="17"/>
        <v>1.2905092592592593E-2</v>
      </c>
      <c r="N477">
        <f t="shared" si="18"/>
        <v>3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1035</v>
      </c>
      <c r="H478" s="9" t="s">
        <v>88</v>
      </c>
      <c r="I478" s="9" t="s">
        <v>778</v>
      </c>
      <c r="J478" s="3" t="s">
        <v>1832</v>
      </c>
      <c r="K478" s="13" t="s">
        <v>1036</v>
      </c>
      <c r="L478" s="14" t="s">
        <v>1037</v>
      </c>
      <c r="M478" s="17">
        <f t="shared" si="17"/>
        <v>1.9814814814814841E-2</v>
      </c>
      <c r="N478">
        <f t="shared" si="18"/>
        <v>6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1038</v>
      </c>
      <c r="H479" s="9" t="s">
        <v>88</v>
      </c>
      <c r="I479" s="9" t="s">
        <v>778</v>
      </c>
      <c r="J479" s="3" t="s">
        <v>1832</v>
      </c>
      <c r="K479" s="13" t="s">
        <v>1039</v>
      </c>
      <c r="L479" s="14" t="s">
        <v>1040</v>
      </c>
      <c r="M479" s="17">
        <f t="shared" si="17"/>
        <v>2.5694444444444409E-2</v>
      </c>
      <c r="N479">
        <f t="shared" si="18"/>
        <v>9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1478</v>
      </c>
      <c r="H480" s="9" t="s">
        <v>88</v>
      </c>
      <c r="I480" s="9" t="s">
        <v>1208</v>
      </c>
      <c r="J480" s="3" t="s">
        <v>1832</v>
      </c>
      <c r="K480" s="13" t="s">
        <v>1479</v>
      </c>
      <c r="L480" s="14" t="s">
        <v>1480</v>
      </c>
      <c r="M480" s="17">
        <f t="shared" si="17"/>
        <v>1.5428240740740756E-2</v>
      </c>
      <c r="N480">
        <f t="shared" si="18"/>
        <v>5</v>
      </c>
    </row>
    <row r="481" spans="1:14" x14ac:dyDescent="0.25">
      <c r="A481" s="11"/>
      <c r="B481" s="12"/>
      <c r="C481" s="9" t="s">
        <v>29</v>
      </c>
      <c r="D481" s="9" t="s">
        <v>30</v>
      </c>
      <c r="E481" s="10" t="s">
        <v>12</v>
      </c>
      <c r="F481" s="5"/>
      <c r="G481" s="5"/>
      <c r="H481" s="5"/>
      <c r="I481" s="5"/>
      <c r="J481" s="6"/>
      <c r="K481" s="7"/>
      <c r="L481" s="8"/>
    </row>
    <row r="482" spans="1:14" x14ac:dyDescent="0.25">
      <c r="A482" s="11"/>
      <c r="B482" s="12"/>
      <c r="C482" s="12"/>
      <c r="D482" s="12"/>
      <c r="E482" s="9" t="s">
        <v>150</v>
      </c>
      <c r="F482" s="9" t="s">
        <v>15</v>
      </c>
      <c r="G482" s="10" t="s">
        <v>12</v>
      </c>
      <c r="H482" s="5"/>
      <c r="I482" s="5"/>
      <c r="J482" s="6"/>
      <c r="K482" s="7"/>
      <c r="L482" s="8"/>
    </row>
    <row r="483" spans="1:14" x14ac:dyDescent="0.25">
      <c r="A483" s="11"/>
      <c r="B483" s="12"/>
      <c r="C483" s="12"/>
      <c r="D483" s="12"/>
      <c r="E483" s="12"/>
      <c r="F483" s="12"/>
      <c r="G483" s="9" t="s">
        <v>282</v>
      </c>
      <c r="H483" s="9" t="s">
        <v>152</v>
      </c>
      <c r="I483" s="9" t="s">
        <v>18</v>
      </c>
      <c r="J483" s="3" t="s">
        <v>1832</v>
      </c>
      <c r="K483" s="13" t="s">
        <v>283</v>
      </c>
      <c r="L483" s="14" t="s">
        <v>284</v>
      </c>
      <c r="M483" s="17">
        <f t="shared" si="17"/>
        <v>1.1886574074074077E-2</v>
      </c>
      <c r="N483">
        <f t="shared" si="18"/>
        <v>1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285</v>
      </c>
      <c r="H484" s="9" t="s">
        <v>152</v>
      </c>
      <c r="I484" s="9" t="s">
        <v>18</v>
      </c>
      <c r="J484" s="3" t="s">
        <v>1832</v>
      </c>
      <c r="K484" s="13" t="s">
        <v>286</v>
      </c>
      <c r="L484" s="14" t="s">
        <v>287</v>
      </c>
      <c r="M484" s="17">
        <f t="shared" si="17"/>
        <v>1.5590277777777772E-2</v>
      </c>
      <c r="N484">
        <f t="shared" si="18"/>
        <v>6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288</v>
      </c>
      <c r="H485" s="9" t="s">
        <v>152</v>
      </c>
      <c r="I485" s="9" t="s">
        <v>18</v>
      </c>
      <c r="J485" s="3" t="s">
        <v>1832</v>
      </c>
      <c r="K485" s="13" t="s">
        <v>289</v>
      </c>
      <c r="L485" s="14" t="s">
        <v>290</v>
      </c>
      <c r="M485" s="17">
        <f t="shared" si="17"/>
        <v>1.7824074074074048E-2</v>
      </c>
      <c r="N485">
        <f t="shared" si="18"/>
        <v>11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291</v>
      </c>
      <c r="H486" s="9" t="s">
        <v>152</v>
      </c>
      <c r="I486" s="9" t="s">
        <v>18</v>
      </c>
      <c r="J486" s="3" t="s">
        <v>1832</v>
      </c>
      <c r="K486" s="13" t="s">
        <v>292</v>
      </c>
      <c r="L486" s="14" t="s">
        <v>293</v>
      </c>
      <c r="M486" s="17">
        <f t="shared" si="17"/>
        <v>2.2951388888888868E-2</v>
      </c>
      <c r="N486">
        <f t="shared" si="18"/>
        <v>11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294</v>
      </c>
      <c r="H487" s="9" t="s">
        <v>152</v>
      </c>
      <c r="I487" s="9" t="s">
        <v>18</v>
      </c>
      <c r="J487" s="3" t="s">
        <v>1832</v>
      </c>
      <c r="K487" s="13" t="s">
        <v>295</v>
      </c>
      <c r="L487" s="14" t="s">
        <v>296</v>
      </c>
      <c r="M487" s="17">
        <f t="shared" si="17"/>
        <v>2.1377314814814863E-2</v>
      </c>
      <c r="N487">
        <f t="shared" si="18"/>
        <v>13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297</v>
      </c>
      <c r="H488" s="9" t="s">
        <v>152</v>
      </c>
      <c r="I488" s="9" t="s">
        <v>18</v>
      </c>
      <c r="J488" s="3" t="s">
        <v>1832</v>
      </c>
      <c r="K488" s="13" t="s">
        <v>298</v>
      </c>
      <c r="L488" s="14" t="s">
        <v>299</v>
      </c>
      <c r="M488" s="17">
        <f t="shared" si="17"/>
        <v>1.288194444444446E-2</v>
      </c>
      <c r="N488">
        <f t="shared" si="18"/>
        <v>14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300</v>
      </c>
      <c r="H489" s="9" t="s">
        <v>152</v>
      </c>
      <c r="I489" s="9" t="s">
        <v>18</v>
      </c>
      <c r="J489" s="3" t="s">
        <v>1832</v>
      </c>
      <c r="K489" s="13" t="s">
        <v>301</v>
      </c>
      <c r="L489" s="14" t="s">
        <v>302</v>
      </c>
      <c r="M489" s="17">
        <f t="shared" si="17"/>
        <v>1.636574074074082E-2</v>
      </c>
      <c r="N489">
        <f t="shared" si="18"/>
        <v>14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303</v>
      </c>
      <c r="H490" s="9" t="s">
        <v>152</v>
      </c>
      <c r="I490" s="9" t="s">
        <v>18</v>
      </c>
      <c r="J490" s="3" t="s">
        <v>1832</v>
      </c>
      <c r="K490" s="13" t="s">
        <v>304</v>
      </c>
      <c r="L490" s="14" t="s">
        <v>305</v>
      </c>
      <c r="M490" s="17">
        <f t="shared" si="17"/>
        <v>1.5520833333333317E-2</v>
      </c>
      <c r="N490">
        <f t="shared" si="18"/>
        <v>21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614</v>
      </c>
      <c r="H491" s="9" t="s">
        <v>152</v>
      </c>
      <c r="I491" s="9" t="s">
        <v>374</v>
      </c>
      <c r="J491" s="3" t="s">
        <v>1832</v>
      </c>
      <c r="K491" s="13" t="s">
        <v>615</v>
      </c>
      <c r="L491" s="14" t="s">
        <v>616</v>
      </c>
      <c r="M491" s="17">
        <f t="shared" si="17"/>
        <v>1.8796296296296311E-2</v>
      </c>
      <c r="N491">
        <f t="shared" si="18"/>
        <v>6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617</v>
      </c>
      <c r="H492" s="9" t="s">
        <v>152</v>
      </c>
      <c r="I492" s="9" t="s">
        <v>374</v>
      </c>
      <c r="J492" s="3" t="s">
        <v>1832</v>
      </c>
      <c r="K492" s="13" t="s">
        <v>618</v>
      </c>
      <c r="L492" s="14" t="s">
        <v>619</v>
      </c>
      <c r="M492" s="17">
        <f t="shared" si="17"/>
        <v>1.8865740740740711E-2</v>
      </c>
      <c r="N492">
        <f t="shared" si="18"/>
        <v>6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620</v>
      </c>
      <c r="H493" s="9" t="s">
        <v>152</v>
      </c>
      <c r="I493" s="9" t="s">
        <v>374</v>
      </c>
      <c r="J493" s="3" t="s">
        <v>1832</v>
      </c>
      <c r="K493" s="13" t="s">
        <v>621</v>
      </c>
      <c r="L493" s="14" t="s">
        <v>622</v>
      </c>
      <c r="M493" s="17">
        <f t="shared" si="17"/>
        <v>4.6122685185185197E-2</v>
      </c>
      <c r="N493">
        <f t="shared" si="18"/>
        <v>10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623</v>
      </c>
      <c r="H494" s="9" t="s">
        <v>152</v>
      </c>
      <c r="I494" s="9" t="s">
        <v>374</v>
      </c>
      <c r="J494" s="3" t="s">
        <v>1832</v>
      </c>
      <c r="K494" s="13" t="s">
        <v>624</v>
      </c>
      <c r="L494" s="14" t="s">
        <v>625</v>
      </c>
      <c r="M494" s="17">
        <f t="shared" si="17"/>
        <v>1.3391203703703725E-2</v>
      </c>
      <c r="N494">
        <f t="shared" si="18"/>
        <v>12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626</v>
      </c>
      <c r="H495" s="9" t="s">
        <v>152</v>
      </c>
      <c r="I495" s="9" t="s">
        <v>374</v>
      </c>
      <c r="J495" s="3" t="s">
        <v>1832</v>
      </c>
      <c r="K495" s="13" t="s">
        <v>627</v>
      </c>
      <c r="L495" s="14" t="s">
        <v>628</v>
      </c>
      <c r="M495" s="17">
        <f t="shared" si="17"/>
        <v>2.3703703703703671E-2</v>
      </c>
      <c r="N495">
        <f t="shared" si="18"/>
        <v>14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629</v>
      </c>
      <c r="H496" s="9" t="s">
        <v>152</v>
      </c>
      <c r="I496" s="9" t="s">
        <v>374</v>
      </c>
      <c r="J496" s="3" t="s">
        <v>1832</v>
      </c>
      <c r="K496" s="13" t="s">
        <v>630</v>
      </c>
      <c r="L496" s="14" t="s">
        <v>631</v>
      </c>
      <c r="M496" s="17">
        <f t="shared" si="17"/>
        <v>2.256944444444442E-2</v>
      </c>
      <c r="N496">
        <f t="shared" si="18"/>
        <v>18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632</v>
      </c>
      <c r="H497" s="9" t="s">
        <v>152</v>
      </c>
      <c r="I497" s="9" t="s">
        <v>374</v>
      </c>
      <c r="J497" s="3" t="s">
        <v>1832</v>
      </c>
      <c r="K497" s="13" t="s">
        <v>633</v>
      </c>
      <c r="L497" s="14" t="s">
        <v>634</v>
      </c>
      <c r="M497" s="17">
        <f t="shared" si="17"/>
        <v>3.4432870370370461E-2</v>
      </c>
      <c r="N497">
        <f t="shared" si="18"/>
        <v>18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635</v>
      </c>
      <c r="H498" s="9" t="s">
        <v>152</v>
      </c>
      <c r="I498" s="9" t="s">
        <v>374</v>
      </c>
      <c r="J498" s="3" t="s">
        <v>1832</v>
      </c>
      <c r="K498" s="13" t="s">
        <v>636</v>
      </c>
      <c r="L498" s="14" t="s">
        <v>637</v>
      </c>
      <c r="M498" s="17">
        <f t="shared" si="17"/>
        <v>1.4988425925925863E-2</v>
      </c>
      <c r="N498">
        <f t="shared" si="18"/>
        <v>22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1041</v>
      </c>
      <c r="H499" s="9" t="s">
        <v>152</v>
      </c>
      <c r="I499" s="9" t="s">
        <v>778</v>
      </c>
      <c r="J499" s="3" t="s">
        <v>1832</v>
      </c>
      <c r="K499" s="13" t="s">
        <v>1042</v>
      </c>
      <c r="L499" s="14" t="s">
        <v>1043</v>
      </c>
      <c r="M499" s="17">
        <f t="shared" si="17"/>
        <v>2.5150462962962972E-2</v>
      </c>
      <c r="N499">
        <f t="shared" si="18"/>
        <v>6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1044</v>
      </c>
      <c r="H500" s="9" t="s">
        <v>152</v>
      </c>
      <c r="I500" s="9" t="s">
        <v>778</v>
      </c>
      <c r="J500" s="3" t="s">
        <v>1832</v>
      </c>
      <c r="K500" s="13" t="s">
        <v>1045</v>
      </c>
      <c r="L500" s="14" t="s">
        <v>1046</v>
      </c>
      <c r="M500" s="17">
        <f t="shared" si="17"/>
        <v>3.0289351851851887E-2</v>
      </c>
      <c r="N500">
        <f t="shared" si="18"/>
        <v>12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1047</v>
      </c>
      <c r="H501" s="9" t="s">
        <v>152</v>
      </c>
      <c r="I501" s="9" t="s">
        <v>778</v>
      </c>
      <c r="J501" s="3" t="s">
        <v>1832</v>
      </c>
      <c r="K501" s="13" t="s">
        <v>1048</v>
      </c>
      <c r="L501" s="14" t="s">
        <v>1049</v>
      </c>
      <c r="M501" s="17">
        <f t="shared" si="17"/>
        <v>2.3784722222222165E-2</v>
      </c>
      <c r="N501">
        <f t="shared" si="18"/>
        <v>14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1050</v>
      </c>
      <c r="H502" s="9" t="s">
        <v>152</v>
      </c>
      <c r="I502" s="9" t="s">
        <v>778</v>
      </c>
      <c r="J502" s="3" t="s">
        <v>1832</v>
      </c>
      <c r="K502" s="13" t="s">
        <v>1051</v>
      </c>
      <c r="L502" s="14" t="s">
        <v>1052</v>
      </c>
      <c r="M502" s="17">
        <f t="shared" si="17"/>
        <v>1.3888888888888951E-2</v>
      </c>
      <c r="N502">
        <f t="shared" si="18"/>
        <v>15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1053</v>
      </c>
      <c r="H503" s="9" t="s">
        <v>152</v>
      </c>
      <c r="I503" s="9" t="s">
        <v>778</v>
      </c>
      <c r="J503" s="3" t="s">
        <v>1832</v>
      </c>
      <c r="K503" s="13" t="s">
        <v>1054</v>
      </c>
      <c r="L503" s="14" t="s">
        <v>1055</v>
      </c>
      <c r="M503" s="17">
        <f t="shared" si="17"/>
        <v>1.3912037037037139E-2</v>
      </c>
      <c r="N503">
        <f t="shared" si="18"/>
        <v>18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1056</v>
      </c>
      <c r="H504" s="9" t="s">
        <v>152</v>
      </c>
      <c r="I504" s="9" t="s">
        <v>778</v>
      </c>
      <c r="J504" s="3" t="s">
        <v>1832</v>
      </c>
      <c r="K504" s="13" t="s">
        <v>1057</v>
      </c>
      <c r="L504" s="14" t="s">
        <v>1058</v>
      </c>
      <c r="M504" s="17">
        <f t="shared" si="17"/>
        <v>2.444444444444438E-2</v>
      </c>
      <c r="N504">
        <f t="shared" si="18"/>
        <v>19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1481</v>
      </c>
      <c r="H505" s="9" t="s">
        <v>152</v>
      </c>
      <c r="I505" s="9" t="s">
        <v>1208</v>
      </c>
      <c r="J505" s="3" t="s">
        <v>1832</v>
      </c>
      <c r="K505" s="13" t="s">
        <v>1482</v>
      </c>
      <c r="L505" s="14" t="s">
        <v>1483</v>
      </c>
      <c r="M505" s="17">
        <f t="shared" si="17"/>
        <v>1.3194444444444398E-2</v>
      </c>
      <c r="N505">
        <f t="shared" si="18"/>
        <v>6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1484</v>
      </c>
      <c r="H506" s="9" t="s">
        <v>152</v>
      </c>
      <c r="I506" s="9" t="s">
        <v>1208</v>
      </c>
      <c r="J506" s="3" t="s">
        <v>1832</v>
      </c>
      <c r="K506" s="13" t="s">
        <v>1485</v>
      </c>
      <c r="L506" s="14" t="s">
        <v>1486</v>
      </c>
      <c r="M506" s="17">
        <f t="shared" si="17"/>
        <v>1.3136574074074092E-2</v>
      </c>
      <c r="N506">
        <f t="shared" si="18"/>
        <v>7</v>
      </c>
    </row>
    <row r="507" spans="1:14" x14ac:dyDescent="0.25">
      <c r="A507" s="11"/>
      <c r="B507" s="12"/>
      <c r="C507" s="12"/>
      <c r="D507" s="12"/>
      <c r="E507" s="9" t="s">
        <v>30</v>
      </c>
      <c r="F507" s="9" t="s">
        <v>15</v>
      </c>
      <c r="G507" s="9" t="s">
        <v>1715</v>
      </c>
      <c r="H507" s="9" t="s">
        <v>152</v>
      </c>
      <c r="I507" s="9" t="s">
        <v>1568</v>
      </c>
      <c r="J507" s="3" t="s">
        <v>1832</v>
      </c>
      <c r="K507" s="13" t="s">
        <v>1716</v>
      </c>
      <c r="L507" s="14" t="s">
        <v>1717</v>
      </c>
      <c r="M507" s="17">
        <f t="shared" si="17"/>
        <v>1.8460648148148073E-2</v>
      </c>
      <c r="N507">
        <f t="shared" si="18"/>
        <v>7</v>
      </c>
    </row>
    <row r="508" spans="1:14" x14ac:dyDescent="0.25">
      <c r="A508" s="11"/>
      <c r="B508" s="12"/>
      <c r="C508" s="9" t="s">
        <v>1059</v>
      </c>
      <c r="D508" s="9" t="s">
        <v>1060</v>
      </c>
      <c r="E508" s="9" t="s">
        <v>1060</v>
      </c>
      <c r="F508" s="9" t="s">
        <v>15</v>
      </c>
      <c r="G508" s="10" t="s">
        <v>12</v>
      </c>
      <c r="H508" s="5"/>
      <c r="I508" s="5"/>
      <c r="J508" s="6"/>
      <c r="K508" s="7"/>
      <c r="L508" s="8"/>
    </row>
    <row r="509" spans="1:14" x14ac:dyDescent="0.25">
      <c r="A509" s="11"/>
      <c r="B509" s="12"/>
      <c r="C509" s="12"/>
      <c r="D509" s="12"/>
      <c r="E509" s="12"/>
      <c r="F509" s="12"/>
      <c r="G509" s="9" t="s">
        <v>1061</v>
      </c>
      <c r="H509" s="9" t="s">
        <v>88</v>
      </c>
      <c r="I509" s="9" t="s">
        <v>778</v>
      </c>
      <c r="J509" s="3" t="s">
        <v>1832</v>
      </c>
      <c r="K509" s="13" t="s">
        <v>1062</v>
      </c>
      <c r="L509" s="14" t="s">
        <v>1063</v>
      </c>
      <c r="M509" s="17">
        <f t="shared" si="17"/>
        <v>1.4629629629629604E-2</v>
      </c>
      <c r="N509">
        <f t="shared" si="18"/>
        <v>6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1064</v>
      </c>
      <c r="H510" s="9" t="s">
        <v>88</v>
      </c>
      <c r="I510" s="9" t="s">
        <v>778</v>
      </c>
      <c r="J510" s="3" t="s">
        <v>1832</v>
      </c>
      <c r="K510" s="13" t="s">
        <v>1065</v>
      </c>
      <c r="L510" s="14" t="s">
        <v>1066</v>
      </c>
      <c r="M510" s="17">
        <f t="shared" si="17"/>
        <v>1.6828703703703707E-2</v>
      </c>
      <c r="N510">
        <f t="shared" si="18"/>
        <v>19</v>
      </c>
    </row>
    <row r="511" spans="1:14" x14ac:dyDescent="0.25">
      <c r="A511" s="11"/>
      <c r="B511" s="12"/>
      <c r="C511" s="9" t="s">
        <v>155</v>
      </c>
      <c r="D511" s="9" t="s">
        <v>156</v>
      </c>
      <c r="E511" s="9" t="s">
        <v>156</v>
      </c>
      <c r="F511" s="9" t="s">
        <v>15</v>
      </c>
      <c r="G511" s="10" t="s">
        <v>12</v>
      </c>
      <c r="H511" s="5"/>
      <c r="I511" s="5"/>
      <c r="J511" s="6"/>
      <c r="K511" s="7"/>
      <c r="L511" s="8"/>
    </row>
    <row r="512" spans="1:14" x14ac:dyDescent="0.25">
      <c r="A512" s="11"/>
      <c r="B512" s="12"/>
      <c r="C512" s="12"/>
      <c r="D512" s="12"/>
      <c r="E512" s="12"/>
      <c r="F512" s="12"/>
      <c r="G512" s="9" t="s">
        <v>638</v>
      </c>
      <c r="H512" s="9" t="s">
        <v>88</v>
      </c>
      <c r="I512" s="9" t="s">
        <v>374</v>
      </c>
      <c r="J512" s="3" t="s">
        <v>1832</v>
      </c>
      <c r="K512" s="13" t="s">
        <v>639</v>
      </c>
      <c r="L512" s="14" t="s">
        <v>640</v>
      </c>
      <c r="M512" s="17">
        <f t="shared" si="17"/>
        <v>1.5497685185185212E-2</v>
      </c>
      <c r="N512">
        <f t="shared" si="18"/>
        <v>4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641</v>
      </c>
      <c r="H513" s="9" t="s">
        <v>88</v>
      </c>
      <c r="I513" s="9" t="s">
        <v>374</v>
      </c>
      <c r="J513" s="3" t="s">
        <v>1832</v>
      </c>
      <c r="K513" s="13" t="s">
        <v>642</v>
      </c>
      <c r="L513" s="14" t="s">
        <v>643</v>
      </c>
      <c r="M513" s="17">
        <f t="shared" si="17"/>
        <v>1.3865740740740762E-2</v>
      </c>
      <c r="N513">
        <f t="shared" si="18"/>
        <v>7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1067</v>
      </c>
      <c r="H514" s="9" t="s">
        <v>88</v>
      </c>
      <c r="I514" s="9" t="s">
        <v>778</v>
      </c>
      <c r="J514" s="3" t="s">
        <v>1832</v>
      </c>
      <c r="K514" s="13" t="s">
        <v>1068</v>
      </c>
      <c r="L514" s="14" t="s">
        <v>1069</v>
      </c>
      <c r="M514" s="17">
        <f t="shared" si="17"/>
        <v>2.4780092592592617E-2</v>
      </c>
      <c r="N514">
        <f t="shared" si="18"/>
        <v>4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1487</v>
      </c>
      <c r="H515" s="9" t="s">
        <v>88</v>
      </c>
      <c r="I515" s="9" t="s">
        <v>1208</v>
      </c>
      <c r="J515" s="3" t="s">
        <v>1832</v>
      </c>
      <c r="K515" s="13" t="s">
        <v>1488</v>
      </c>
      <c r="L515" s="14" t="s">
        <v>1489</v>
      </c>
      <c r="M515" s="17">
        <f t="shared" ref="M515:M578" si="19">L515-K515</f>
        <v>1.8946759259259233E-2</v>
      </c>
      <c r="N515">
        <f t="shared" ref="N515:N578" si="20">HOUR(K515)</f>
        <v>5</v>
      </c>
    </row>
    <row r="516" spans="1:14" x14ac:dyDescent="0.25">
      <c r="A516" s="11"/>
      <c r="B516" s="12"/>
      <c r="C516" s="9" t="s">
        <v>644</v>
      </c>
      <c r="D516" s="9" t="s">
        <v>645</v>
      </c>
      <c r="E516" s="9" t="s">
        <v>645</v>
      </c>
      <c r="F516" s="9" t="s">
        <v>15</v>
      </c>
      <c r="G516" s="9" t="s">
        <v>646</v>
      </c>
      <c r="H516" s="9" t="s">
        <v>88</v>
      </c>
      <c r="I516" s="9" t="s">
        <v>374</v>
      </c>
      <c r="J516" s="3" t="s">
        <v>1832</v>
      </c>
      <c r="K516" s="13" t="s">
        <v>647</v>
      </c>
      <c r="L516" s="14" t="s">
        <v>648</v>
      </c>
      <c r="M516" s="17">
        <f t="shared" si="19"/>
        <v>1.6956018518518579E-2</v>
      </c>
      <c r="N516">
        <f t="shared" si="20"/>
        <v>20</v>
      </c>
    </row>
    <row r="517" spans="1:14" x14ac:dyDescent="0.25">
      <c r="A517" s="11"/>
      <c r="B517" s="12"/>
      <c r="C517" s="9" t="s">
        <v>649</v>
      </c>
      <c r="D517" s="9" t="s">
        <v>650</v>
      </c>
      <c r="E517" s="9" t="s">
        <v>650</v>
      </c>
      <c r="F517" s="9" t="s">
        <v>15</v>
      </c>
      <c r="G517" s="10" t="s">
        <v>12</v>
      </c>
      <c r="H517" s="5"/>
      <c r="I517" s="5"/>
      <c r="J517" s="6"/>
      <c r="K517" s="7"/>
      <c r="L517" s="8"/>
    </row>
    <row r="518" spans="1:14" x14ac:dyDescent="0.25">
      <c r="A518" s="11"/>
      <c r="B518" s="12"/>
      <c r="C518" s="12"/>
      <c r="D518" s="12"/>
      <c r="E518" s="12"/>
      <c r="F518" s="12"/>
      <c r="G518" s="9" t="s">
        <v>651</v>
      </c>
      <c r="H518" s="9" t="s">
        <v>88</v>
      </c>
      <c r="I518" s="9" t="s">
        <v>374</v>
      </c>
      <c r="J518" s="3" t="s">
        <v>1832</v>
      </c>
      <c r="K518" s="13" t="s">
        <v>652</v>
      </c>
      <c r="L518" s="14" t="s">
        <v>653</v>
      </c>
      <c r="M518" s="17">
        <f t="shared" si="19"/>
        <v>2.9421296296296306E-2</v>
      </c>
      <c r="N518">
        <f t="shared" si="20"/>
        <v>5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654</v>
      </c>
      <c r="H519" s="9" t="s">
        <v>88</v>
      </c>
      <c r="I519" s="9" t="s">
        <v>374</v>
      </c>
      <c r="J519" s="3" t="s">
        <v>1832</v>
      </c>
      <c r="K519" s="13" t="s">
        <v>655</v>
      </c>
      <c r="L519" s="14" t="s">
        <v>656</v>
      </c>
      <c r="M519" s="17">
        <f t="shared" si="19"/>
        <v>1.5069444444444469E-2</v>
      </c>
      <c r="N519">
        <f t="shared" si="20"/>
        <v>10</v>
      </c>
    </row>
    <row r="520" spans="1:14" x14ac:dyDescent="0.25">
      <c r="A520" s="11"/>
      <c r="B520" s="12"/>
      <c r="C520" s="9" t="s">
        <v>1490</v>
      </c>
      <c r="D520" s="9" t="s">
        <v>1491</v>
      </c>
      <c r="E520" s="9" t="s">
        <v>1491</v>
      </c>
      <c r="F520" s="9" t="s">
        <v>15</v>
      </c>
      <c r="G520" s="9" t="s">
        <v>1492</v>
      </c>
      <c r="H520" s="9" t="s">
        <v>88</v>
      </c>
      <c r="I520" s="9" t="s">
        <v>1208</v>
      </c>
      <c r="J520" s="3" t="s">
        <v>1832</v>
      </c>
      <c r="K520" s="13" t="s">
        <v>1493</v>
      </c>
      <c r="L520" s="14" t="s">
        <v>1494</v>
      </c>
      <c r="M520" s="17">
        <f t="shared" si="19"/>
        <v>1.6099537037036982E-2</v>
      </c>
      <c r="N520">
        <f t="shared" si="20"/>
        <v>8</v>
      </c>
    </row>
    <row r="521" spans="1:14" x14ac:dyDescent="0.25">
      <c r="A521" s="11"/>
      <c r="B521" s="12"/>
      <c r="C521" s="9" t="s">
        <v>160</v>
      </c>
      <c r="D521" s="9" t="s">
        <v>161</v>
      </c>
      <c r="E521" s="9" t="s">
        <v>161</v>
      </c>
      <c r="F521" s="9" t="s">
        <v>15</v>
      </c>
      <c r="G521" s="10" t="s">
        <v>12</v>
      </c>
      <c r="H521" s="5"/>
      <c r="I521" s="5"/>
      <c r="J521" s="6"/>
      <c r="K521" s="7"/>
      <c r="L521" s="8"/>
    </row>
    <row r="522" spans="1:14" x14ac:dyDescent="0.25">
      <c r="A522" s="11"/>
      <c r="B522" s="12"/>
      <c r="C522" s="12"/>
      <c r="D522" s="12"/>
      <c r="E522" s="12"/>
      <c r="F522" s="12"/>
      <c r="G522" s="9" t="s">
        <v>306</v>
      </c>
      <c r="H522" s="9" t="s">
        <v>88</v>
      </c>
      <c r="I522" s="9" t="s">
        <v>18</v>
      </c>
      <c r="J522" s="3" t="s">
        <v>1832</v>
      </c>
      <c r="K522" s="13" t="s">
        <v>307</v>
      </c>
      <c r="L522" s="14" t="s">
        <v>1555</v>
      </c>
      <c r="M522" s="17">
        <f t="shared" si="19"/>
        <v>1.0137615740740742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308</v>
      </c>
      <c r="H523" s="9" t="s">
        <v>88</v>
      </c>
      <c r="I523" s="9" t="s">
        <v>18</v>
      </c>
      <c r="J523" s="3" t="s">
        <v>1832</v>
      </c>
      <c r="K523" s="13" t="s">
        <v>309</v>
      </c>
      <c r="L523" s="14" t="s">
        <v>310</v>
      </c>
      <c r="M523" s="17">
        <f t="shared" si="19"/>
        <v>1.6145833333333318E-2</v>
      </c>
      <c r="N523">
        <f t="shared" si="20"/>
        <v>2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311</v>
      </c>
      <c r="H524" s="9" t="s">
        <v>88</v>
      </c>
      <c r="I524" s="9" t="s">
        <v>18</v>
      </c>
      <c r="J524" s="3" t="s">
        <v>1832</v>
      </c>
      <c r="K524" s="13" t="s">
        <v>312</v>
      </c>
      <c r="L524" s="14" t="s">
        <v>313</v>
      </c>
      <c r="M524" s="17">
        <f t="shared" si="19"/>
        <v>1.226851851851854E-2</v>
      </c>
      <c r="N524">
        <f t="shared" si="20"/>
        <v>3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314</v>
      </c>
      <c r="H525" s="9" t="s">
        <v>88</v>
      </c>
      <c r="I525" s="9" t="s">
        <v>18</v>
      </c>
      <c r="J525" s="3" t="s">
        <v>1832</v>
      </c>
      <c r="K525" s="13" t="s">
        <v>315</v>
      </c>
      <c r="L525" s="14" t="s">
        <v>316</v>
      </c>
      <c r="M525" s="17">
        <f t="shared" si="19"/>
        <v>2.3784722222222193E-2</v>
      </c>
      <c r="N525">
        <f t="shared" si="20"/>
        <v>4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317</v>
      </c>
      <c r="H526" s="9" t="s">
        <v>88</v>
      </c>
      <c r="I526" s="9" t="s">
        <v>18</v>
      </c>
      <c r="J526" s="3" t="s">
        <v>1832</v>
      </c>
      <c r="K526" s="13" t="s">
        <v>318</v>
      </c>
      <c r="L526" s="14" t="s">
        <v>319</v>
      </c>
      <c r="M526" s="17">
        <f t="shared" si="19"/>
        <v>2.0717592592592593E-2</v>
      </c>
      <c r="N526">
        <f t="shared" si="20"/>
        <v>6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320</v>
      </c>
      <c r="H527" s="9" t="s">
        <v>88</v>
      </c>
      <c r="I527" s="9" t="s">
        <v>18</v>
      </c>
      <c r="J527" s="3" t="s">
        <v>1832</v>
      </c>
      <c r="K527" s="13" t="s">
        <v>321</v>
      </c>
      <c r="L527" s="14" t="s">
        <v>322</v>
      </c>
      <c r="M527" s="17">
        <f t="shared" si="19"/>
        <v>1.8344907407407574E-2</v>
      </c>
      <c r="N527">
        <f t="shared" si="20"/>
        <v>20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657</v>
      </c>
      <c r="H528" s="9" t="s">
        <v>88</v>
      </c>
      <c r="I528" s="9" t="s">
        <v>374</v>
      </c>
      <c r="J528" s="3" t="s">
        <v>1832</v>
      </c>
      <c r="K528" s="13" t="s">
        <v>658</v>
      </c>
      <c r="L528" s="14" t="s">
        <v>1563</v>
      </c>
      <c r="M528" s="17">
        <f t="shared" si="19"/>
        <v>1.0157638888888889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659</v>
      </c>
      <c r="H529" s="9" t="s">
        <v>88</v>
      </c>
      <c r="I529" s="9" t="s">
        <v>374</v>
      </c>
      <c r="J529" s="3" t="s">
        <v>1832</v>
      </c>
      <c r="K529" s="13" t="s">
        <v>660</v>
      </c>
      <c r="L529" s="14" t="s">
        <v>661</v>
      </c>
      <c r="M529" s="17">
        <f t="shared" si="19"/>
        <v>1.2025462962962974E-2</v>
      </c>
      <c r="N529">
        <f t="shared" si="20"/>
        <v>3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662</v>
      </c>
      <c r="H530" s="9" t="s">
        <v>88</v>
      </c>
      <c r="I530" s="9" t="s">
        <v>374</v>
      </c>
      <c r="J530" s="3" t="s">
        <v>1832</v>
      </c>
      <c r="K530" s="13" t="s">
        <v>663</v>
      </c>
      <c r="L530" s="14" t="s">
        <v>664</v>
      </c>
      <c r="M530" s="17">
        <f t="shared" si="19"/>
        <v>2.7268518518518525E-2</v>
      </c>
      <c r="N530">
        <f t="shared" si="20"/>
        <v>4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665</v>
      </c>
      <c r="H531" s="9" t="s">
        <v>88</v>
      </c>
      <c r="I531" s="9" t="s">
        <v>374</v>
      </c>
      <c r="J531" s="3" t="s">
        <v>1832</v>
      </c>
      <c r="K531" s="13" t="s">
        <v>666</v>
      </c>
      <c r="L531" s="14" t="s">
        <v>667</v>
      </c>
      <c r="M531" s="17">
        <f t="shared" si="19"/>
        <v>3.6770833333333336E-2</v>
      </c>
      <c r="N531">
        <f t="shared" si="20"/>
        <v>4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668</v>
      </c>
      <c r="H532" s="9" t="s">
        <v>88</v>
      </c>
      <c r="I532" s="9" t="s">
        <v>374</v>
      </c>
      <c r="J532" s="3" t="s">
        <v>1832</v>
      </c>
      <c r="K532" s="13" t="s">
        <v>669</v>
      </c>
      <c r="L532" s="14" t="s">
        <v>670</v>
      </c>
      <c r="M532" s="17">
        <f t="shared" si="19"/>
        <v>1.3333333333333308E-2</v>
      </c>
      <c r="N532">
        <f t="shared" si="20"/>
        <v>20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1070</v>
      </c>
      <c r="H533" s="9" t="s">
        <v>88</v>
      </c>
      <c r="I533" s="9" t="s">
        <v>778</v>
      </c>
      <c r="J533" s="3" t="s">
        <v>1832</v>
      </c>
      <c r="K533" s="13" t="s">
        <v>1071</v>
      </c>
      <c r="L533" s="14" t="s">
        <v>1072</v>
      </c>
      <c r="M533" s="17">
        <f t="shared" si="19"/>
        <v>1.4305555555555554E-2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1073</v>
      </c>
      <c r="H534" s="9" t="s">
        <v>88</v>
      </c>
      <c r="I534" s="9" t="s">
        <v>778</v>
      </c>
      <c r="J534" s="3" t="s">
        <v>1832</v>
      </c>
      <c r="K534" s="13" t="s">
        <v>1074</v>
      </c>
      <c r="L534" s="14" t="s">
        <v>1075</v>
      </c>
      <c r="M534" s="17">
        <f t="shared" si="19"/>
        <v>1.1944444444444452E-2</v>
      </c>
      <c r="N534">
        <f t="shared" si="20"/>
        <v>3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1076</v>
      </c>
      <c r="H535" s="9" t="s">
        <v>88</v>
      </c>
      <c r="I535" s="9" t="s">
        <v>778</v>
      </c>
      <c r="J535" s="3" t="s">
        <v>1832</v>
      </c>
      <c r="K535" s="13" t="s">
        <v>1077</v>
      </c>
      <c r="L535" s="14" t="s">
        <v>1078</v>
      </c>
      <c r="M535" s="17">
        <f t="shared" si="19"/>
        <v>2.2048611111111116E-2</v>
      </c>
      <c r="N535">
        <f t="shared" si="20"/>
        <v>4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1079</v>
      </c>
      <c r="H536" s="9" t="s">
        <v>88</v>
      </c>
      <c r="I536" s="9" t="s">
        <v>778</v>
      </c>
      <c r="J536" s="3" t="s">
        <v>1832</v>
      </c>
      <c r="K536" s="13" t="s">
        <v>1080</v>
      </c>
      <c r="L536" s="14" t="s">
        <v>1081</v>
      </c>
      <c r="M536" s="17">
        <f t="shared" si="19"/>
        <v>2.7442129629629608E-2</v>
      </c>
      <c r="N536">
        <f t="shared" si="20"/>
        <v>4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1082</v>
      </c>
      <c r="H537" s="9" t="s">
        <v>88</v>
      </c>
      <c r="I537" s="9" t="s">
        <v>778</v>
      </c>
      <c r="J537" s="3" t="s">
        <v>1832</v>
      </c>
      <c r="K537" s="13" t="s">
        <v>1083</v>
      </c>
      <c r="L537" s="14" t="s">
        <v>1084</v>
      </c>
      <c r="M537" s="17">
        <f t="shared" si="19"/>
        <v>2.3333333333333317E-2</v>
      </c>
      <c r="N537">
        <f t="shared" si="20"/>
        <v>5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1085</v>
      </c>
      <c r="H538" s="9" t="s">
        <v>88</v>
      </c>
      <c r="I538" s="9" t="s">
        <v>778</v>
      </c>
      <c r="J538" s="3" t="s">
        <v>1832</v>
      </c>
      <c r="K538" s="13" t="s">
        <v>1086</v>
      </c>
      <c r="L538" s="14" t="s">
        <v>1087</v>
      </c>
      <c r="M538" s="17">
        <f t="shared" si="19"/>
        <v>2.3414351851851922E-2</v>
      </c>
      <c r="N538">
        <f t="shared" si="20"/>
        <v>21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1495</v>
      </c>
      <c r="H539" s="9" t="s">
        <v>88</v>
      </c>
      <c r="I539" s="9" t="s">
        <v>1208</v>
      </c>
      <c r="J539" s="3" t="s">
        <v>1832</v>
      </c>
      <c r="K539" s="13" t="s">
        <v>1496</v>
      </c>
      <c r="L539" s="14" t="s">
        <v>1497</v>
      </c>
      <c r="M539" s="17">
        <f t="shared" si="19"/>
        <v>1.5520833333333331E-2</v>
      </c>
      <c r="N539">
        <f t="shared" si="20"/>
        <v>2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1498</v>
      </c>
      <c r="H540" s="9" t="s">
        <v>88</v>
      </c>
      <c r="I540" s="9" t="s">
        <v>1208</v>
      </c>
      <c r="J540" s="3" t="s">
        <v>1832</v>
      </c>
      <c r="K540" s="13" t="s">
        <v>1499</v>
      </c>
      <c r="L540" s="14" t="s">
        <v>1500</v>
      </c>
      <c r="M540" s="17">
        <f t="shared" si="19"/>
        <v>1.5972222222222221E-2</v>
      </c>
      <c r="N540">
        <f t="shared" si="20"/>
        <v>6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1501</v>
      </c>
      <c r="H541" s="9" t="s">
        <v>88</v>
      </c>
      <c r="I541" s="9" t="s">
        <v>1208</v>
      </c>
      <c r="J541" s="3" t="s">
        <v>1832</v>
      </c>
      <c r="K541" s="13" t="s">
        <v>1502</v>
      </c>
      <c r="L541" s="14" t="s">
        <v>1503</v>
      </c>
      <c r="M541" s="17">
        <f t="shared" si="19"/>
        <v>1.3321759259259269E-2</v>
      </c>
      <c r="N541">
        <f t="shared" si="20"/>
        <v>13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1504</v>
      </c>
      <c r="H542" s="9" t="s">
        <v>88</v>
      </c>
      <c r="I542" s="9" t="s">
        <v>1208</v>
      </c>
      <c r="J542" s="3" t="s">
        <v>1832</v>
      </c>
      <c r="K542" s="13" t="s">
        <v>1505</v>
      </c>
      <c r="L542" s="14" t="s">
        <v>1506</v>
      </c>
      <c r="M542" s="17">
        <f t="shared" si="19"/>
        <v>1.9745370370370274E-2</v>
      </c>
      <c r="N542">
        <f t="shared" si="20"/>
        <v>20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1718</v>
      </c>
      <c r="H543" s="9" t="s">
        <v>88</v>
      </c>
      <c r="I543" s="9" t="s">
        <v>1568</v>
      </c>
      <c r="J543" s="3" t="s">
        <v>1832</v>
      </c>
      <c r="K543" s="13" t="s">
        <v>1719</v>
      </c>
      <c r="L543" s="14" t="s">
        <v>1833</v>
      </c>
      <c r="M543" s="17">
        <f t="shared" si="19"/>
        <v>1.0151388888888888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1720</v>
      </c>
      <c r="H544" s="9" t="s">
        <v>88</v>
      </c>
      <c r="I544" s="9" t="s">
        <v>1568</v>
      </c>
      <c r="J544" s="3" t="s">
        <v>1832</v>
      </c>
      <c r="K544" s="13" t="s">
        <v>1721</v>
      </c>
      <c r="L544" s="14" t="s">
        <v>1722</v>
      </c>
      <c r="M544" s="17">
        <f t="shared" si="19"/>
        <v>1.2638888888888866E-2</v>
      </c>
      <c r="N544">
        <f t="shared" si="20"/>
        <v>4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1723</v>
      </c>
      <c r="H545" s="9" t="s">
        <v>88</v>
      </c>
      <c r="I545" s="9" t="s">
        <v>1568</v>
      </c>
      <c r="J545" s="3" t="s">
        <v>1832</v>
      </c>
      <c r="K545" s="13" t="s">
        <v>1724</v>
      </c>
      <c r="L545" s="14" t="s">
        <v>1725</v>
      </c>
      <c r="M545" s="17">
        <f t="shared" si="19"/>
        <v>1.9351851851851842E-2</v>
      </c>
      <c r="N545">
        <f t="shared" si="20"/>
        <v>4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1826</v>
      </c>
      <c r="H546" s="9" t="s">
        <v>88</v>
      </c>
      <c r="I546" s="9" t="s">
        <v>1805</v>
      </c>
      <c r="J546" s="3" t="s">
        <v>1832</v>
      </c>
      <c r="K546" s="13" t="s">
        <v>1827</v>
      </c>
      <c r="L546" s="14" t="s">
        <v>1828</v>
      </c>
      <c r="M546" s="17">
        <f t="shared" si="19"/>
        <v>1.4409722222222254E-2</v>
      </c>
      <c r="N546">
        <f t="shared" si="20"/>
        <v>19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1829</v>
      </c>
      <c r="H547" s="9" t="s">
        <v>88</v>
      </c>
      <c r="I547" s="9" t="s">
        <v>1805</v>
      </c>
      <c r="J547" s="3" t="s">
        <v>1832</v>
      </c>
      <c r="K547" s="13" t="s">
        <v>1830</v>
      </c>
      <c r="L547" s="14" t="s">
        <v>1834</v>
      </c>
      <c r="M547" s="17">
        <f t="shared" si="19"/>
        <v>1.5034722222222352E-2</v>
      </c>
      <c r="N547">
        <f t="shared" si="20"/>
        <v>23</v>
      </c>
    </row>
    <row r="548" spans="1:14" x14ac:dyDescent="0.25">
      <c r="A548" s="3" t="s">
        <v>702</v>
      </c>
      <c r="B548" s="9" t="s">
        <v>703</v>
      </c>
      <c r="C548" s="10" t="s">
        <v>12</v>
      </c>
      <c r="D548" s="5"/>
      <c r="E548" s="5"/>
      <c r="F548" s="5"/>
      <c r="G548" s="5"/>
      <c r="H548" s="5"/>
      <c r="I548" s="5"/>
      <c r="J548" s="6"/>
      <c r="K548" s="7"/>
      <c r="L548" s="8"/>
    </row>
    <row r="549" spans="1:14" x14ac:dyDescent="0.25">
      <c r="A549" s="11"/>
      <c r="B549" s="12"/>
      <c r="C549" s="9" t="s">
        <v>1507</v>
      </c>
      <c r="D549" s="9" t="s">
        <v>1508</v>
      </c>
      <c r="E549" s="9" t="s">
        <v>1508</v>
      </c>
      <c r="F549" s="9" t="s">
        <v>706</v>
      </c>
      <c r="G549" s="9" t="s">
        <v>1509</v>
      </c>
      <c r="H549" s="9" t="s">
        <v>88</v>
      </c>
      <c r="I549" s="9" t="s">
        <v>1208</v>
      </c>
      <c r="J549" s="3" t="s">
        <v>1832</v>
      </c>
      <c r="K549" s="13" t="s">
        <v>1510</v>
      </c>
      <c r="L549" s="14" t="s">
        <v>1511</v>
      </c>
      <c r="M549" s="17">
        <f t="shared" si="19"/>
        <v>1.8611111111111134E-2</v>
      </c>
      <c r="N549">
        <f t="shared" si="20"/>
        <v>9</v>
      </c>
    </row>
    <row r="550" spans="1:14" x14ac:dyDescent="0.25">
      <c r="A550" s="11"/>
      <c r="B550" s="12"/>
      <c r="C550" s="9" t="s">
        <v>1146</v>
      </c>
      <c r="D550" s="9" t="s">
        <v>1147</v>
      </c>
      <c r="E550" s="9" t="s">
        <v>1147</v>
      </c>
      <c r="F550" s="9" t="s">
        <v>706</v>
      </c>
      <c r="G550" s="10" t="s">
        <v>12</v>
      </c>
      <c r="H550" s="5"/>
      <c r="I550" s="5"/>
      <c r="J550" s="6"/>
      <c r="K550" s="7"/>
      <c r="L550" s="8"/>
    </row>
    <row r="551" spans="1:14" x14ac:dyDescent="0.25">
      <c r="A551" s="11"/>
      <c r="B551" s="12"/>
      <c r="C551" s="12"/>
      <c r="D551" s="12"/>
      <c r="E551" s="12"/>
      <c r="F551" s="12"/>
      <c r="G551" s="9" t="s">
        <v>1148</v>
      </c>
      <c r="H551" s="9" t="s">
        <v>88</v>
      </c>
      <c r="I551" s="9" t="s">
        <v>778</v>
      </c>
      <c r="J551" s="3" t="s">
        <v>1832</v>
      </c>
      <c r="K551" s="13" t="s">
        <v>1149</v>
      </c>
      <c r="L551" s="14" t="s">
        <v>1150</v>
      </c>
      <c r="M551" s="17">
        <f t="shared" si="19"/>
        <v>2.4525462962962929E-2</v>
      </c>
      <c r="N551">
        <f t="shared" si="20"/>
        <v>11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1151</v>
      </c>
      <c r="H552" s="9" t="s">
        <v>88</v>
      </c>
      <c r="I552" s="9" t="s">
        <v>778</v>
      </c>
      <c r="J552" s="3" t="s">
        <v>1832</v>
      </c>
      <c r="K552" s="13" t="s">
        <v>1152</v>
      </c>
      <c r="L552" s="14" t="s">
        <v>204</v>
      </c>
      <c r="M552" s="17">
        <f t="shared" si="19"/>
        <v>2.9363425925926001E-2</v>
      </c>
      <c r="N552">
        <f t="shared" si="20"/>
        <v>14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1153</v>
      </c>
      <c r="H553" s="9" t="s">
        <v>88</v>
      </c>
      <c r="I553" s="9" t="s">
        <v>778</v>
      </c>
      <c r="J553" s="3" t="s">
        <v>1832</v>
      </c>
      <c r="K553" s="13" t="s">
        <v>1154</v>
      </c>
      <c r="L553" s="14" t="s">
        <v>1155</v>
      </c>
      <c r="M553" s="17">
        <f t="shared" si="19"/>
        <v>1.8171296296296324E-2</v>
      </c>
      <c r="N553">
        <f t="shared" si="20"/>
        <v>21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1512</v>
      </c>
      <c r="H554" s="9" t="s">
        <v>88</v>
      </c>
      <c r="I554" s="9" t="s">
        <v>1208</v>
      </c>
      <c r="J554" s="3" t="s">
        <v>1832</v>
      </c>
      <c r="K554" s="13" t="s">
        <v>1513</v>
      </c>
      <c r="L554" s="14" t="s">
        <v>1514</v>
      </c>
      <c r="M554" s="17">
        <f t="shared" si="19"/>
        <v>1.693287037037039E-2</v>
      </c>
      <c r="N554">
        <f t="shared" si="20"/>
        <v>15</v>
      </c>
    </row>
    <row r="555" spans="1:14" x14ac:dyDescent="0.25">
      <c r="A555" s="11"/>
      <c r="B555" s="12"/>
      <c r="C555" s="9" t="s">
        <v>704</v>
      </c>
      <c r="D555" s="9" t="s">
        <v>705</v>
      </c>
      <c r="E555" s="9" t="s">
        <v>705</v>
      </c>
      <c r="F555" s="9" t="s">
        <v>706</v>
      </c>
      <c r="G555" s="10" t="s">
        <v>12</v>
      </c>
      <c r="H555" s="5"/>
      <c r="I555" s="5"/>
      <c r="J555" s="6"/>
      <c r="K555" s="7"/>
      <c r="L555" s="8"/>
    </row>
    <row r="556" spans="1:14" x14ac:dyDescent="0.25">
      <c r="A556" s="11"/>
      <c r="B556" s="12"/>
      <c r="C556" s="12"/>
      <c r="D556" s="12"/>
      <c r="E556" s="12"/>
      <c r="F556" s="12"/>
      <c r="G556" s="9" t="s">
        <v>707</v>
      </c>
      <c r="H556" s="9" t="s">
        <v>88</v>
      </c>
      <c r="I556" s="9" t="s">
        <v>374</v>
      </c>
      <c r="J556" s="3" t="s">
        <v>1832</v>
      </c>
      <c r="K556" s="13" t="s">
        <v>708</v>
      </c>
      <c r="L556" s="14" t="s">
        <v>709</v>
      </c>
      <c r="M556" s="17">
        <f t="shared" si="19"/>
        <v>1.5578703703703706E-2</v>
      </c>
      <c r="N556">
        <f t="shared" si="20"/>
        <v>5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1515</v>
      </c>
      <c r="H557" s="9" t="s">
        <v>88</v>
      </c>
      <c r="I557" s="9" t="s">
        <v>1208</v>
      </c>
      <c r="J557" s="3" t="s">
        <v>1832</v>
      </c>
      <c r="K557" s="13" t="s">
        <v>1516</v>
      </c>
      <c r="L557" s="14" t="s">
        <v>1517</v>
      </c>
      <c r="M557" s="17">
        <f t="shared" si="19"/>
        <v>2.0833333333333315E-2</v>
      </c>
      <c r="N557">
        <f t="shared" si="20"/>
        <v>10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1801</v>
      </c>
      <c r="H558" s="9" t="s">
        <v>88</v>
      </c>
      <c r="I558" s="9" t="s">
        <v>1756</v>
      </c>
      <c r="J558" s="3" t="s">
        <v>1832</v>
      </c>
      <c r="K558" s="13" t="s">
        <v>1802</v>
      </c>
      <c r="L558" s="14" t="s">
        <v>1803</v>
      </c>
      <c r="M558" s="17">
        <f t="shared" si="19"/>
        <v>1.9918981481481413E-2</v>
      </c>
      <c r="N558">
        <f t="shared" si="20"/>
        <v>8</v>
      </c>
    </row>
    <row r="559" spans="1:14" x14ac:dyDescent="0.25">
      <c r="A559" s="3" t="s">
        <v>323</v>
      </c>
      <c r="B559" s="9" t="s">
        <v>324</v>
      </c>
      <c r="C559" s="10" t="s">
        <v>12</v>
      </c>
      <c r="D559" s="5"/>
      <c r="E559" s="5"/>
      <c r="F559" s="5"/>
      <c r="G559" s="5"/>
      <c r="H559" s="5"/>
      <c r="I559" s="5"/>
      <c r="J559" s="6"/>
      <c r="K559" s="7"/>
      <c r="L559" s="8"/>
    </row>
    <row r="560" spans="1:14" x14ac:dyDescent="0.25">
      <c r="A560" s="11"/>
      <c r="B560" s="12"/>
      <c r="C560" s="9" t="s">
        <v>106</v>
      </c>
      <c r="D560" s="9" t="s">
        <v>107</v>
      </c>
      <c r="E560" s="9" t="s">
        <v>710</v>
      </c>
      <c r="F560" s="9" t="s">
        <v>15</v>
      </c>
      <c r="G560" s="10" t="s">
        <v>12</v>
      </c>
      <c r="H560" s="5"/>
      <c r="I560" s="5"/>
      <c r="J560" s="6"/>
      <c r="K560" s="7"/>
      <c r="L560" s="8"/>
    </row>
    <row r="561" spans="1:14" x14ac:dyDescent="0.25">
      <c r="A561" s="11"/>
      <c r="B561" s="12"/>
      <c r="C561" s="12"/>
      <c r="D561" s="12"/>
      <c r="E561" s="12"/>
      <c r="F561" s="12"/>
      <c r="G561" s="9" t="s">
        <v>711</v>
      </c>
      <c r="H561" s="9" t="s">
        <v>88</v>
      </c>
      <c r="I561" s="9" t="s">
        <v>374</v>
      </c>
      <c r="J561" s="3" t="s">
        <v>1832</v>
      </c>
      <c r="K561" s="13" t="s">
        <v>712</v>
      </c>
      <c r="L561" s="14" t="s">
        <v>713</v>
      </c>
      <c r="M561" s="17">
        <f t="shared" si="19"/>
        <v>2.3703703703703782E-2</v>
      </c>
      <c r="N561">
        <f t="shared" si="20"/>
        <v>15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714</v>
      </c>
      <c r="H562" s="9" t="s">
        <v>88</v>
      </c>
      <c r="I562" s="9" t="s">
        <v>374</v>
      </c>
      <c r="J562" s="3" t="s">
        <v>1832</v>
      </c>
      <c r="K562" s="13" t="s">
        <v>715</v>
      </c>
      <c r="L562" s="14" t="s">
        <v>716</v>
      </c>
      <c r="M562" s="17">
        <f t="shared" si="19"/>
        <v>1.7974537037036997E-2</v>
      </c>
      <c r="N562">
        <f t="shared" si="20"/>
        <v>15</v>
      </c>
    </row>
    <row r="563" spans="1:14" x14ac:dyDescent="0.25">
      <c r="A563" s="11"/>
      <c r="B563" s="12"/>
      <c r="C563" s="9" t="s">
        <v>717</v>
      </c>
      <c r="D563" s="9" t="s">
        <v>718</v>
      </c>
      <c r="E563" s="9" t="s">
        <v>719</v>
      </c>
      <c r="F563" s="9" t="s">
        <v>15</v>
      </c>
      <c r="G563" s="10" t="s">
        <v>12</v>
      </c>
      <c r="H563" s="5"/>
      <c r="I563" s="5"/>
      <c r="J563" s="6"/>
      <c r="K563" s="7"/>
      <c r="L563" s="8"/>
    </row>
    <row r="564" spans="1:14" x14ac:dyDescent="0.25">
      <c r="A564" s="11"/>
      <c r="B564" s="12"/>
      <c r="C564" s="12"/>
      <c r="D564" s="12"/>
      <c r="E564" s="12"/>
      <c r="F564" s="12"/>
      <c r="G564" s="9" t="s">
        <v>720</v>
      </c>
      <c r="H564" s="9" t="s">
        <v>88</v>
      </c>
      <c r="I564" s="9" t="s">
        <v>374</v>
      </c>
      <c r="J564" s="3" t="s">
        <v>1832</v>
      </c>
      <c r="K564" s="13" t="s">
        <v>721</v>
      </c>
      <c r="L564" s="14" t="s">
        <v>722</v>
      </c>
      <c r="M564" s="17">
        <f t="shared" si="19"/>
        <v>1.7743055555555554E-2</v>
      </c>
      <c r="N564">
        <f t="shared" si="20"/>
        <v>23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723</v>
      </c>
      <c r="H565" s="9" t="s">
        <v>88</v>
      </c>
      <c r="I565" s="9" t="s">
        <v>374</v>
      </c>
      <c r="J565" s="3" t="s">
        <v>1832</v>
      </c>
      <c r="K565" s="13" t="s">
        <v>724</v>
      </c>
      <c r="L565" s="14" t="s">
        <v>725</v>
      </c>
      <c r="M565" s="17">
        <f t="shared" si="19"/>
        <v>2.6249999999999885E-2</v>
      </c>
      <c r="N565">
        <f t="shared" si="20"/>
        <v>23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1156</v>
      </c>
      <c r="H566" s="9" t="s">
        <v>88</v>
      </c>
      <c r="I566" s="9" t="s">
        <v>778</v>
      </c>
      <c r="J566" s="3" t="s">
        <v>1832</v>
      </c>
      <c r="K566" s="13" t="s">
        <v>1157</v>
      </c>
      <c r="L566" s="14" t="s">
        <v>1158</v>
      </c>
      <c r="M566" s="17">
        <f t="shared" si="19"/>
        <v>1.7037037037037073E-2</v>
      </c>
      <c r="N566">
        <f t="shared" si="20"/>
        <v>19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1159</v>
      </c>
      <c r="H567" s="9" t="s">
        <v>88</v>
      </c>
      <c r="I567" s="9" t="s">
        <v>778</v>
      </c>
      <c r="J567" s="3" t="s">
        <v>1832</v>
      </c>
      <c r="K567" s="13" t="s">
        <v>1160</v>
      </c>
      <c r="L567" s="14" t="s">
        <v>1161</v>
      </c>
      <c r="M567" s="17">
        <f t="shared" si="19"/>
        <v>1.5324074074074101E-2</v>
      </c>
      <c r="N567">
        <f t="shared" si="20"/>
        <v>22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1726</v>
      </c>
      <c r="H568" s="9" t="s">
        <v>88</v>
      </c>
      <c r="I568" s="9" t="s">
        <v>1568</v>
      </c>
      <c r="J568" s="3" t="s">
        <v>1832</v>
      </c>
      <c r="K568" s="13" t="s">
        <v>1727</v>
      </c>
      <c r="L568" s="14" t="s">
        <v>1728</v>
      </c>
      <c r="M568" s="17">
        <f t="shared" si="19"/>
        <v>1.8564814814814756E-2</v>
      </c>
      <c r="N568">
        <f t="shared" si="20"/>
        <v>21</v>
      </c>
    </row>
    <row r="569" spans="1:14" x14ac:dyDescent="0.25">
      <c r="A569" s="11"/>
      <c r="B569" s="12"/>
      <c r="C569" s="9" t="s">
        <v>325</v>
      </c>
      <c r="D569" s="9" t="s">
        <v>326</v>
      </c>
      <c r="E569" s="9" t="s">
        <v>326</v>
      </c>
      <c r="F569" s="9" t="s">
        <v>15</v>
      </c>
      <c r="G569" s="10" t="s">
        <v>12</v>
      </c>
      <c r="H569" s="5"/>
      <c r="I569" s="5"/>
      <c r="J569" s="6"/>
      <c r="K569" s="7"/>
      <c r="L569" s="8"/>
    </row>
    <row r="570" spans="1:14" x14ac:dyDescent="0.25">
      <c r="A570" s="11"/>
      <c r="B570" s="12"/>
      <c r="C570" s="12"/>
      <c r="D570" s="12"/>
      <c r="E570" s="12"/>
      <c r="F570" s="12"/>
      <c r="G570" s="9" t="s">
        <v>327</v>
      </c>
      <c r="H570" s="9" t="s">
        <v>88</v>
      </c>
      <c r="I570" s="9" t="s">
        <v>18</v>
      </c>
      <c r="J570" s="3" t="s">
        <v>1832</v>
      </c>
      <c r="K570" s="13" t="s">
        <v>328</v>
      </c>
      <c r="L570" s="14" t="s">
        <v>329</v>
      </c>
      <c r="M570" s="17">
        <f t="shared" si="19"/>
        <v>1.6782407407407385E-2</v>
      </c>
      <c r="N570">
        <f t="shared" si="20"/>
        <v>6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330</v>
      </c>
      <c r="H571" s="9" t="s">
        <v>88</v>
      </c>
      <c r="I571" s="9" t="s">
        <v>18</v>
      </c>
      <c r="J571" s="3" t="s">
        <v>1832</v>
      </c>
      <c r="K571" s="13" t="s">
        <v>331</v>
      </c>
      <c r="L571" s="14" t="s">
        <v>332</v>
      </c>
      <c r="M571" s="17">
        <f t="shared" si="19"/>
        <v>1.9166666666666721E-2</v>
      </c>
      <c r="N571">
        <f t="shared" si="20"/>
        <v>9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726</v>
      </c>
      <c r="H572" s="9" t="s">
        <v>88</v>
      </c>
      <c r="I572" s="9" t="s">
        <v>374</v>
      </c>
      <c r="J572" s="3" t="s">
        <v>1832</v>
      </c>
      <c r="K572" s="13" t="s">
        <v>727</v>
      </c>
      <c r="L572" s="14" t="s">
        <v>728</v>
      </c>
      <c r="M572" s="17">
        <f t="shared" si="19"/>
        <v>1.8865740740740738E-2</v>
      </c>
      <c r="N572">
        <f t="shared" si="20"/>
        <v>3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729</v>
      </c>
      <c r="H573" s="9" t="s">
        <v>88</v>
      </c>
      <c r="I573" s="9" t="s">
        <v>374</v>
      </c>
      <c r="J573" s="3" t="s">
        <v>1832</v>
      </c>
      <c r="K573" s="13" t="s">
        <v>730</v>
      </c>
      <c r="L573" s="14" t="s">
        <v>731</v>
      </c>
      <c r="M573" s="17">
        <f t="shared" si="19"/>
        <v>1.9131944444444438E-2</v>
      </c>
      <c r="N573">
        <f t="shared" si="20"/>
        <v>9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1162</v>
      </c>
      <c r="H574" s="9" t="s">
        <v>88</v>
      </c>
      <c r="I574" s="9" t="s">
        <v>778</v>
      </c>
      <c r="J574" s="3" t="s">
        <v>1832</v>
      </c>
      <c r="K574" s="13" t="s">
        <v>1163</v>
      </c>
      <c r="L574" s="14" t="s">
        <v>1164</v>
      </c>
      <c r="M574" s="17">
        <f t="shared" si="19"/>
        <v>2.8807870370370386E-2</v>
      </c>
      <c r="N574">
        <f t="shared" si="20"/>
        <v>5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1165</v>
      </c>
      <c r="H575" s="9" t="s">
        <v>88</v>
      </c>
      <c r="I575" s="9" t="s">
        <v>778</v>
      </c>
      <c r="J575" s="3" t="s">
        <v>1832</v>
      </c>
      <c r="K575" s="13" t="s">
        <v>1166</v>
      </c>
      <c r="L575" s="14" t="s">
        <v>1167</v>
      </c>
      <c r="M575" s="17">
        <f t="shared" si="19"/>
        <v>1.4722222222222248E-2</v>
      </c>
      <c r="N575">
        <f t="shared" si="20"/>
        <v>9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1518</v>
      </c>
      <c r="H576" s="9" t="s">
        <v>88</v>
      </c>
      <c r="I576" s="9" t="s">
        <v>1208</v>
      </c>
      <c r="J576" s="3" t="s">
        <v>1832</v>
      </c>
      <c r="K576" s="13" t="s">
        <v>1519</v>
      </c>
      <c r="L576" s="14" t="s">
        <v>1520</v>
      </c>
      <c r="M576" s="17">
        <f t="shared" si="19"/>
        <v>1.7534722222222243E-2</v>
      </c>
      <c r="N576">
        <f t="shared" si="20"/>
        <v>5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1729</v>
      </c>
      <c r="H577" s="9" t="s">
        <v>88</v>
      </c>
      <c r="I577" s="9" t="s">
        <v>1568</v>
      </c>
      <c r="J577" s="3" t="s">
        <v>1832</v>
      </c>
      <c r="K577" s="13" t="s">
        <v>1730</v>
      </c>
      <c r="L577" s="14" t="s">
        <v>1731</v>
      </c>
      <c r="M577" s="17">
        <f t="shared" si="19"/>
        <v>1.3310185185185175E-2</v>
      </c>
      <c r="N577">
        <f t="shared" si="20"/>
        <v>4</v>
      </c>
    </row>
    <row r="578" spans="1:14" x14ac:dyDescent="0.25">
      <c r="A578" s="11"/>
      <c r="B578" s="12"/>
      <c r="C578" s="9" t="s">
        <v>732</v>
      </c>
      <c r="D578" s="9" t="s">
        <v>733</v>
      </c>
      <c r="E578" s="9" t="s">
        <v>734</v>
      </c>
      <c r="F578" s="9" t="s">
        <v>15</v>
      </c>
      <c r="G578" s="10" t="s">
        <v>12</v>
      </c>
      <c r="H578" s="5"/>
      <c r="I578" s="5"/>
      <c r="J578" s="6"/>
      <c r="K578" s="7"/>
      <c r="L578" s="8"/>
    </row>
    <row r="579" spans="1:14" x14ac:dyDescent="0.25">
      <c r="A579" s="11"/>
      <c r="B579" s="12"/>
      <c r="C579" s="12"/>
      <c r="D579" s="12"/>
      <c r="E579" s="12"/>
      <c r="F579" s="12"/>
      <c r="G579" s="9" t="s">
        <v>735</v>
      </c>
      <c r="H579" s="9" t="s">
        <v>88</v>
      </c>
      <c r="I579" s="9" t="s">
        <v>374</v>
      </c>
      <c r="J579" s="3" t="s">
        <v>1832</v>
      </c>
      <c r="K579" s="13" t="s">
        <v>736</v>
      </c>
      <c r="L579" s="14" t="s">
        <v>737</v>
      </c>
      <c r="M579" s="17">
        <f t="shared" ref="M579:M642" si="21">L579-K579</f>
        <v>2.4722222222222229E-2</v>
      </c>
      <c r="N579">
        <f t="shared" ref="N579:N642" si="22">HOUR(K579)</f>
        <v>5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738</v>
      </c>
      <c r="H580" s="9" t="s">
        <v>88</v>
      </c>
      <c r="I580" s="9" t="s">
        <v>374</v>
      </c>
      <c r="J580" s="3" t="s">
        <v>1832</v>
      </c>
      <c r="K580" s="13" t="s">
        <v>739</v>
      </c>
      <c r="L580" s="14" t="s">
        <v>740</v>
      </c>
      <c r="M580" s="17">
        <f t="shared" si="21"/>
        <v>1.5405092592592595E-2</v>
      </c>
      <c r="N580">
        <f t="shared" si="22"/>
        <v>6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1168</v>
      </c>
      <c r="H581" s="9" t="s">
        <v>88</v>
      </c>
      <c r="I581" s="9" t="s">
        <v>778</v>
      </c>
      <c r="J581" s="3" t="s">
        <v>1832</v>
      </c>
      <c r="K581" s="13" t="s">
        <v>1169</v>
      </c>
      <c r="L581" s="14" t="s">
        <v>1170</v>
      </c>
      <c r="M581" s="17">
        <f t="shared" si="21"/>
        <v>3.2743055555555622E-2</v>
      </c>
      <c r="N581">
        <f t="shared" si="22"/>
        <v>11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1521</v>
      </c>
      <c r="H582" s="9" t="s">
        <v>88</v>
      </c>
      <c r="I582" s="9" t="s">
        <v>1208</v>
      </c>
      <c r="J582" s="3" t="s">
        <v>1832</v>
      </c>
      <c r="K582" s="13" t="s">
        <v>1522</v>
      </c>
      <c r="L582" s="14" t="s">
        <v>1523</v>
      </c>
      <c r="M582" s="17">
        <f t="shared" si="21"/>
        <v>2.1793981481481511E-2</v>
      </c>
      <c r="N582">
        <f t="shared" si="22"/>
        <v>5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1524</v>
      </c>
      <c r="H583" s="9" t="s">
        <v>88</v>
      </c>
      <c r="I583" s="9" t="s">
        <v>1208</v>
      </c>
      <c r="J583" s="3" t="s">
        <v>1832</v>
      </c>
      <c r="K583" s="13" t="s">
        <v>1525</v>
      </c>
      <c r="L583" s="14" t="s">
        <v>1526</v>
      </c>
      <c r="M583" s="17">
        <f t="shared" si="21"/>
        <v>1.930555555555552E-2</v>
      </c>
      <c r="N583">
        <f t="shared" si="22"/>
        <v>6</v>
      </c>
    </row>
    <row r="584" spans="1:14" x14ac:dyDescent="0.25">
      <c r="A584" s="11"/>
      <c r="B584" s="12"/>
      <c r="C584" s="9" t="s">
        <v>333</v>
      </c>
      <c r="D584" s="9" t="s">
        <v>334</v>
      </c>
      <c r="E584" s="9" t="s">
        <v>335</v>
      </c>
      <c r="F584" s="9" t="s">
        <v>15</v>
      </c>
      <c r="G584" s="10" t="s">
        <v>12</v>
      </c>
      <c r="H584" s="5"/>
      <c r="I584" s="5"/>
      <c r="J584" s="6"/>
      <c r="K584" s="7"/>
      <c r="L584" s="8"/>
    </row>
    <row r="585" spans="1:14" x14ac:dyDescent="0.25">
      <c r="A585" s="11"/>
      <c r="B585" s="12"/>
      <c r="C585" s="12"/>
      <c r="D585" s="12"/>
      <c r="E585" s="12"/>
      <c r="F585" s="12"/>
      <c r="G585" s="9" t="s">
        <v>336</v>
      </c>
      <c r="H585" s="9" t="s">
        <v>88</v>
      </c>
      <c r="I585" s="9" t="s">
        <v>18</v>
      </c>
      <c r="J585" s="3" t="s">
        <v>1832</v>
      </c>
      <c r="K585" s="13" t="s">
        <v>337</v>
      </c>
      <c r="L585" s="14" t="s">
        <v>338</v>
      </c>
      <c r="M585" s="17">
        <f t="shared" si="21"/>
        <v>1.6886574074074012E-2</v>
      </c>
      <c r="N585">
        <f t="shared" si="22"/>
        <v>17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1171</v>
      </c>
      <c r="H586" s="9" t="s">
        <v>88</v>
      </c>
      <c r="I586" s="9" t="s">
        <v>778</v>
      </c>
      <c r="J586" s="3" t="s">
        <v>1832</v>
      </c>
      <c r="K586" s="13" t="s">
        <v>1172</v>
      </c>
      <c r="L586" s="14" t="s">
        <v>1173</v>
      </c>
      <c r="M586" s="17">
        <f t="shared" si="21"/>
        <v>3.2453703703703707E-2</v>
      </c>
      <c r="N586">
        <f t="shared" si="22"/>
        <v>12</v>
      </c>
    </row>
    <row r="587" spans="1:14" x14ac:dyDescent="0.25">
      <c r="A587" s="11"/>
      <c r="B587" s="12"/>
      <c r="C587" s="9" t="s">
        <v>1174</v>
      </c>
      <c r="D587" s="9" t="s">
        <v>1175</v>
      </c>
      <c r="E587" s="9" t="s">
        <v>1176</v>
      </c>
      <c r="F587" s="9" t="s">
        <v>15</v>
      </c>
      <c r="G587" s="10" t="s">
        <v>12</v>
      </c>
      <c r="H587" s="5"/>
      <c r="I587" s="5"/>
      <c r="J587" s="6"/>
      <c r="K587" s="7"/>
      <c r="L587" s="8"/>
    </row>
    <row r="588" spans="1:14" x14ac:dyDescent="0.25">
      <c r="A588" s="11"/>
      <c r="B588" s="12"/>
      <c r="C588" s="12"/>
      <c r="D588" s="12"/>
      <c r="E588" s="12"/>
      <c r="F588" s="12"/>
      <c r="G588" s="9" t="s">
        <v>1177</v>
      </c>
      <c r="H588" s="9" t="s">
        <v>88</v>
      </c>
      <c r="I588" s="9" t="s">
        <v>778</v>
      </c>
      <c r="J588" s="3" t="s">
        <v>1832</v>
      </c>
      <c r="K588" s="13" t="s">
        <v>1178</v>
      </c>
      <c r="L588" s="14" t="s">
        <v>1179</v>
      </c>
      <c r="M588" s="17">
        <f t="shared" si="21"/>
        <v>2.0486111111111149E-2</v>
      </c>
      <c r="N588">
        <f t="shared" si="22"/>
        <v>8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1732</v>
      </c>
      <c r="H589" s="9" t="s">
        <v>88</v>
      </c>
      <c r="I589" s="9" t="s">
        <v>1568</v>
      </c>
      <c r="J589" s="3" t="s">
        <v>1832</v>
      </c>
      <c r="K589" s="13" t="s">
        <v>1733</v>
      </c>
      <c r="L589" s="14" t="s">
        <v>1734</v>
      </c>
      <c r="M589" s="17">
        <f t="shared" si="21"/>
        <v>2.34375E-2</v>
      </c>
      <c r="N589">
        <f t="shared" si="22"/>
        <v>7</v>
      </c>
    </row>
    <row r="590" spans="1:14" x14ac:dyDescent="0.25">
      <c r="A590" s="11"/>
      <c r="B590" s="12"/>
      <c r="C590" s="9" t="s">
        <v>353</v>
      </c>
      <c r="D590" s="9" t="s">
        <v>354</v>
      </c>
      <c r="E590" s="9" t="s">
        <v>355</v>
      </c>
      <c r="F590" s="9" t="s">
        <v>15</v>
      </c>
      <c r="G590" s="10" t="s">
        <v>12</v>
      </c>
      <c r="H590" s="5"/>
      <c r="I590" s="5"/>
      <c r="J590" s="6"/>
      <c r="K590" s="7"/>
      <c r="L590" s="8"/>
    </row>
    <row r="591" spans="1:14" x14ac:dyDescent="0.25">
      <c r="A591" s="11"/>
      <c r="B591" s="12"/>
      <c r="C591" s="12"/>
      <c r="D591" s="12"/>
      <c r="E591" s="12"/>
      <c r="F591" s="12"/>
      <c r="G591" s="9" t="s">
        <v>741</v>
      </c>
      <c r="H591" s="9" t="s">
        <v>88</v>
      </c>
      <c r="I591" s="9" t="s">
        <v>374</v>
      </c>
      <c r="J591" s="3" t="s">
        <v>1832</v>
      </c>
      <c r="K591" s="13" t="s">
        <v>742</v>
      </c>
      <c r="L591" s="14" t="s">
        <v>743</v>
      </c>
      <c r="M591" s="17">
        <f t="shared" si="21"/>
        <v>1.894675925925926E-2</v>
      </c>
      <c r="N591">
        <f t="shared" si="22"/>
        <v>11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1180</v>
      </c>
      <c r="H592" s="9" t="s">
        <v>88</v>
      </c>
      <c r="I592" s="9" t="s">
        <v>778</v>
      </c>
      <c r="J592" s="3" t="s">
        <v>1832</v>
      </c>
      <c r="K592" s="13" t="s">
        <v>1181</v>
      </c>
      <c r="L592" s="14" t="s">
        <v>1182</v>
      </c>
      <c r="M592" s="17">
        <f t="shared" si="21"/>
        <v>2.3101851851851818E-2</v>
      </c>
      <c r="N592">
        <f t="shared" si="22"/>
        <v>8</v>
      </c>
    </row>
    <row r="593" spans="1:14" x14ac:dyDescent="0.25">
      <c r="A593" s="11"/>
      <c r="B593" s="12"/>
      <c r="C593" s="9" t="s">
        <v>359</v>
      </c>
      <c r="D593" s="9" t="s">
        <v>360</v>
      </c>
      <c r="E593" s="9" t="s">
        <v>361</v>
      </c>
      <c r="F593" s="9" t="s">
        <v>15</v>
      </c>
      <c r="G593" s="9" t="s">
        <v>1527</v>
      </c>
      <c r="H593" s="9" t="s">
        <v>88</v>
      </c>
      <c r="I593" s="9" t="s">
        <v>1208</v>
      </c>
      <c r="J593" s="3" t="s">
        <v>1832</v>
      </c>
      <c r="K593" s="13" t="s">
        <v>1528</v>
      </c>
      <c r="L593" s="14" t="s">
        <v>1529</v>
      </c>
      <c r="M593" s="17">
        <f t="shared" si="21"/>
        <v>2.4756944444444429E-2</v>
      </c>
      <c r="N593">
        <f t="shared" si="22"/>
        <v>10</v>
      </c>
    </row>
    <row r="594" spans="1:14" x14ac:dyDescent="0.25">
      <c r="A594" s="11"/>
      <c r="B594" s="12"/>
      <c r="C594" s="9" t="s">
        <v>744</v>
      </c>
      <c r="D594" s="9" t="s">
        <v>745</v>
      </c>
      <c r="E594" s="9" t="s">
        <v>746</v>
      </c>
      <c r="F594" s="9" t="s">
        <v>15</v>
      </c>
      <c r="G594" s="10" t="s">
        <v>12</v>
      </c>
      <c r="H594" s="5"/>
      <c r="I594" s="5"/>
      <c r="J594" s="6"/>
      <c r="K594" s="7"/>
      <c r="L594" s="8"/>
    </row>
    <row r="595" spans="1:14" x14ac:dyDescent="0.25">
      <c r="A595" s="11"/>
      <c r="B595" s="12"/>
      <c r="C595" s="12"/>
      <c r="D595" s="12"/>
      <c r="E595" s="12"/>
      <c r="F595" s="12"/>
      <c r="G595" s="9" t="s">
        <v>747</v>
      </c>
      <c r="H595" s="9" t="s">
        <v>88</v>
      </c>
      <c r="I595" s="9" t="s">
        <v>374</v>
      </c>
      <c r="J595" s="3" t="s">
        <v>1832</v>
      </c>
      <c r="K595" s="13" t="s">
        <v>748</v>
      </c>
      <c r="L595" s="14" t="s">
        <v>749</v>
      </c>
      <c r="M595" s="17">
        <f t="shared" si="21"/>
        <v>1.7222222222222139E-2</v>
      </c>
      <c r="N595">
        <f t="shared" si="22"/>
        <v>14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1530</v>
      </c>
      <c r="H596" s="9" t="s">
        <v>88</v>
      </c>
      <c r="I596" s="9" t="s">
        <v>1208</v>
      </c>
      <c r="J596" s="3" t="s">
        <v>1832</v>
      </c>
      <c r="K596" s="13" t="s">
        <v>1330</v>
      </c>
      <c r="L596" s="14" t="s">
        <v>1531</v>
      </c>
      <c r="M596" s="17">
        <f t="shared" si="21"/>
        <v>1.488425925925918E-2</v>
      </c>
      <c r="N596">
        <f t="shared" si="22"/>
        <v>12</v>
      </c>
    </row>
    <row r="597" spans="1:14" x14ac:dyDescent="0.25">
      <c r="A597" s="11"/>
      <c r="B597" s="12"/>
      <c r="C597" s="9" t="s">
        <v>750</v>
      </c>
      <c r="D597" s="9" t="s">
        <v>751</v>
      </c>
      <c r="E597" s="9" t="s">
        <v>752</v>
      </c>
      <c r="F597" s="9" t="s">
        <v>15</v>
      </c>
      <c r="G597" s="10" t="s">
        <v>12</v>
      </c>
      <c r="H597" s="5"/>
      <c r="I597" s="5"/>
      <c r="J597" s="6"/>
      <c r="K597" s="7"/>
      <c r="L597" s="8"/>
    </row>
    <row r="598" spans="1:14" x14ac:dyDescent="0.25">
      <c r="A598" s="11"/>
      <c r="B598" s="12"/>
      <c r="C598" s="12"/>
      <c r="D598" s="12"/>
      <c r="E598" s="12"/>
      <c r="F598" s="12"/>
      <c r="G598" s="9" t="s">
        <v>753</v>
      </c>
      <c r="H598" s="9" t="s">
        <v>88</v>
      </c>
      <c r="I598" s="9" t="s">
        <v>374</v>
      </c>
      <c r="J598" s="3" t="s">
        <v>1832</v>
      </c>
      <c r="K598" s="13" t="s">
        <v>754</v>
      </c>
      <c r="L598" s="14" t="s">
        <v>755</v>
      </c>
      <c r="M598" s="17">
        <f t="shared" si="21"/>
        <v>2.0613425925925966E-2</v>
      </c>
      <c r="N598">
        <f t="shared" si="22"/>
        <v>10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1735</v>
      </c>
      <c r="H599" s="9" t="s">
        <v>88</v>
      </c>
      <c r="I599" s="9" t="s">
        <v>1568</v>
      </c>
      <c r="J599" s="3" t="s">
        <v>1832</v>
      </c>
      <c r="K599" s="13" t="s">
        <v>1736</v>
      </c>
      <c r="L599" s="14" t="s">
        <v>1737</v>
      </c>
      <c r="M599" s="17">
        <f t="shared" si="21"/>
        <v>1.923611111111112E-2</v>
      </c>
      <c r="N599">
        <f t="shared" si="22"/>
        <v>6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1738</v>
      </c>
      <c r="H600" s="9" t="s">
        <v>88</v>
      </c>
      <c r="I600" s="9" t="s">
        <v>1568</v>
      </c>
      <c r="J600" s="3" t="s">
        <v>1832</v>
      </c>
      <c r="K600" s="13" t="s">
        <v>1739</v>
      </c>
      <c r="L600" s="14" t="s">
        <v>1170</v>
      </c>
      <c r="M600" s="17">
        <f t="shared" si="21"/>
        <v>1.736111111111116E-2</v>
      </c>
      <c r="N600">
        <f t="shared" si="22"/>
        <v>11</v>
      </c>
    </row>
    <row r="601" spans="1:14" x14ac:dyDescent="0.25">
      <c r="A601" s="11"/>
      <c r="B601" s="12"/>
      <c r="C601" s="9" t="s">
        <v>1183</v>
      </c>
      <c r="D601" s="9" t="s">
        <v>1184</v>
      </c>
      <c r="E601" s="9" t="s">
        <v>1185</v>
      </c>
      <c r="F601" s="9" t="s">
        <v>15</v>
      </c>
      <c r="G601" s="9" t="s">
        <v>1186</v>
      </c>
      <c r="H601" s="9" t="s">
        <v>88</v>
      </c>
      <c r="I601" s="9" t="s">
        <v>778</v>
      </c>
      <c r="J601" s="3" t="s">
        <v>1832</v>
      </c>
      <c r="K601" s="13" t="s">
        <v>1187</v>
      </c>
      <c r="L601" s="14" t="s">
        <v>1188</v>
      </c>
      <c r="M601" s="17">
        <f t="shared" si="21"/>
        <v>1.489583333333333E-2</v>
      </c>
      <c r="N601">
        <f t="shared" si="22"/>
        <v>11</v>
      </c>
    </row>
    <row r="602" spans="1:14" x14ac:dyDescent="0.25">
      <c r="A602" s="11"/>
      <c r="B602" s="12"/>
      <c r="C602" s="9" t="s">
        <v>339</v>
      </c>
      <c r="D602" s="9" t="s">
        <v>340</v>
      </c>
      <c r="E602" s="9" t="s">
        <v>341</v>
      </c>
      <c r="F602" s="9" t="s">
        <v>15</v>
      </c>
      <c r="G602" s="10" t="s">
        <v>12</v>
      </c>
      <c r="H602" s="5"/>
      <c r="I602" s="5"/>
      <c r="J602" s="6"/>
      <c r="K602" s="7"/>
      <c r="L602" s="8"/>
    </row>
    <row r="603" spans="1:14" x14ac:dyDescent="0.25">
      <c r="A603" s="11"/>
      <c r="B603" s="12"/>
      <c r="C603" s="12"/>
      <c r="D603" s="12"/>
      <c r="E603" s="12"/>
      <c r="F603" s="12"/>
      <c r="G603" s="9" t="s">
        <v>342</v>
      </c>
      <c r="H603" s="9" t="s">
        <v>88</v>
      </c>
      <c r="I603" s="9" t="s">
        <v>18</v>
      </c>
      <c r="J603" s="3" t="s">
        <v>1832</v>
      </c>
      <c r="K603" s="13" t="s">
        <v>343</v>
      </c>
      <c r="L603" s="14" t="s">
        <v>344</v>
      </c>
      <c r="M603" s="17">
        <f t="shared" si="21"/>
        <v>1.9699074074074119E-2</v>
      </c>
      <c r="N603">
        <f t="shared" si="22"/>
        <v>10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756</v>
      </c>
      <c r="H604" s="9" t="s">
        <v>88</v>
      </c>
      <c r="I604" s="9" t="s">
        <v>374</v>
      </c>
      <c r="J604" s="3" t="s">
        <v>1832</v>
      </c>
      <c r="K604" s="13" t="s">
        <v>757</v>
      </c>
      <c r="L604" s="14" t="s">
        <v>758</v>
      </c>
      <c r="M604" s="17">
        <f t="shared" si="21"/>
        <v>1.9976851851851829E-2</v>
      </c>
      <c r="N604">
        <f t="shared" si="22"/>
        <v>7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759</v>
      </c>
      <c r="H605" s="9" t="s">
        <v>88</v>
      </c>
      <c r="I605" s="9" t="s">
        <v>374</v>
      </c>
      <c r="J605" s="3" t="s">
        <v>1832</v>
      </c>
      <c r="K605" s="13" t="s">
        <v>760</v>
      </c>
      <c r="L605" s="14" t="s">
        <v>761</v>
      </c>
      <c r="M605" s="17">
        <f t="shared" si="21"/>
        <v>2.3634259259259216E-2</v>
      </c>
      <c r="N605">
        <f t="shared" si="22"/>
        <v>10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762</v>
      </c>
      <c r="H606" s="9" t="s">
        <v>88</v>
      </c>
      <c r="I606" s="9" t="s">
        <v>374</v>
      </c>
      <c r="J606" s="3" t="s">
        <v>1832</v>
      </c>
      <c r="K606" s="13" t="s">
        <v>763</v>
      </c>
      <c r="L606" s="14" t="s">
        <v>764</v>
      </c>
      <c r="M606" s="17">
        <f t="shared" si="21"/>
        <v>2.7060185185185159E-2</v>
      </c>
      <c r="N606">
        <f t="shared" si="22"/>
        <v>15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1189</v>
      </c>
      <c r="H607" s="9" t="s">
        <v>88</v>
      </c>
      <c r="I607" s="9" t="s">
        <v>778</v>
      </c>
      <c r="J607" s="3" t="s">
        <v>1832</v>
      </c>
      <c r="K607" s="13" t="s">
        <v>1190</v>
      </c>
      <c r="L607" s="14" t="s">
        <v>1191</v>
      </c>
      <c r="M607" s="17">
        <f t="shared" si="21"/>
        <v>1.6550925925925941E-2</v>
      </c>
      <c r="N607">
        <f t="shared" si="22"/>
        <v>9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1192</v>
      </c>
      <c r="H608" s="9" t="s">
        <v>88</v>
      </c>
      <c r="I608" s="9" t="s">
        <v>778</v>
      </c>
      <c r="J608" s="3" t="s">
        <v>1832</v>
      </c>
      <c r="K608" s="13" t="s">
        <v>1193</v>
      </c>
      <c r="L608" s="14" t="s">
        <v>1194</v>
      </c>
      <c r="M608" s="17">
        <f t="shared" si="21"/>
        <v>1.7523148148148149E-2</v>
      </c>
      <c r="N608">
        <f t="shared" si="22"/>
        <v>9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1195</v>
      </c>
      <c r="H609" s="9" t="s">
        <v>88</v>
      </c>
      <c r="I609" s="9" t="s">
        <v>778</v>
      </c>
      <c r="J609" s="3" t="s">
        <v>1832</v>
      </c>
      <c r="K609" s="13" t="s">
        <v>1196</v>
      </c>
      <c r="L609" s="14" t="s">
        <v>1197</v>
      </c>
      <c r="M609" s="17">
        <f t="shared" si="21"/>
        <v>3.1874999999999987E-2</v>
      </c>
      <c r="N609">
        <f t="shared" si="22"/>
        <v>12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1198</v>
      </c>
      <c r="H610" s="9" t="s">
        <v>88</v>
      </c>
      <c r="I610" s="9" t="s">
        <v>778</v>
      </c>
      <c r="J610" s="3" t="s">
        <v>1832</v>
      </c>
      <c r="K610" s="13" t="s">
        <v>1199</v>
      </c>
      <c r="L610" s="14" t="s">
        <v>1200</v>
      </c>
      <c r="M610" s="17">
        <f t="shared" si="21"/>
        <v>1.3564814814814863E-2</v>
      </c>
      <c r="N610">
        <f t="shared" si="22"/>
        <v>16</v>
      </c>
    </row>
    <row r="611" spans="1:14" x14ac:dyDescent="0.25">
      <c r="A611" s="3" t="s">
        <v>345</v>
      </c>
      <c r="B611" s="9" t="s">
        <v>346</v>
      </c>
      <c r="C611" s="10" t="s">
        <v>12</v>
      </c>
      <c r="D611" s="5"/>
      <c r="E611" s="5"/>
      <c r="F611" s="5"/>
      <c r="G611" s="5"/>
      <c r="H611" s="5"/>
      <c r="I611" s="5"/>
      <c r="J611" s="6"/>
      <c r="K611" s="7"/>
      <c r="L611" s="8"/>
    </row>
    <row r="612" spans="1:14" x14ac:dyDescent="0.25">
      <c r="A612" s="11"/>
      <c r="B612" s="12"/>
      <c r="C612" s="9" t="s">
        <v>347</v>
      </c>
      <c r="D612" s="9" t="s">
        <v>348</v>
      </c>
      <c r="E612" s="9" t="s">
        <v>349</v>
      </c>
      <c r="F612" s="9" t="s">
        <v>15</v>
      </c>
      <c r="G612" s="10" t="s">
        <v>12</v>
      </c>
      <c r="H612" s="5"/>
      <c r="I612" s="5"/>
      <c r="J612" s="6"/>
      <c r="K612" s="7"/>
      <c r="L612" s="8"/>
    </row>
    <row r="613" spans="1:14" x14ac:dyDescent="0.25">
      <c r="A613" s="11"/>
      <c r="B613" s="12"/>
      <c r="C613" s="12"/>
      <c r="D613" s="12"/>
      <c r="E613" s="12"/>
      <c r="F613" s="12"/>
      <c r="G613" s="9" t="s">
        <v>350</v>
      </c>
      <c r="H613" s="9" t="s">
        <v>17</v>
      </c>
      <c r="I613" s="9" t="s">
        <v>18</v>
      </c>
      <c r="J613" s="3" t="s">
        <v>1832</v>
      </c>
      <c r="K613" s="13" t="s">
        <v>351</v>
      </c>
      <c r="L613" s="14" t="s">
        <v>352</v>
      </c>
      <c r="M613" s="17">
        <f t="shared" si="21"/>
        <v>5.684027777777767E-2</v>
      </c>
      <c r="N613">
        <f t="shared" si="22"/>
        <v>12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765</v>
      </c>
      <c r="H614" s="9" t="s">
        <v>17</v>
      </c>
      <c r="I614" s="9" t="s">
        <v>374</v>
      </c>
      <c r="J614" s="3" t="s">
        <v>1832</v>
      </c>
      <c r="K614" s="13" t="s">
        <v>766</v>
      </c>
      <c r="L614" s="14" t="s">
        <v>767</v>
      </c>
      <c r="M614" s="17">
        <f t="shared" si="21"/>
        <v>6.821759259259258E-2</v>
      </c>
      <c r="N614">
        <f t="shared" si="22"/>
        <v>9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768</v>
      </c>
      <c r="H615" s="9" t="s">
        <v>17</v>
      </c>
      <c r="I615" s="9" t="s">
        <v>374</v>
      </c>
      <c r="J615" s="3" t="s">
        <v>1832</v>
      </c>
      <c r="K615" s="13" t="s">
        <v>769</v>
      </c>
      <c r="L615" s="14" t="s">
        <v>770</v>
      </c>
      <c r="M615" s="17">
        <f t="shared" si="21"/>
        <v>4.760416666666667E-2</v>
      </c>
      <c r="N615">
        <f t="shared" si="22"/>
        <v>10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1532</v>
      </c>
      <c r="H616" s="9" t="s">
        <v>17</v>
      </c>
      <c r="I616" s="9" t="s">
        <v>1208</v>
      </c>
      <c r="J616" s="3" t="s">
        <v>1832</v>
      </c>
      <c r="K616" s="13" t="s">
        <v>1533</v>
      </c>
      <c r="L616" s="14" t="s">
        <v>1534</v>
      </c>
      <c r="M616" s="17">
        <f t="shared" si="21"/>
        <v>3.0069444444444482E-2</v>
      </c>
      <c r="N616">
        <f t="shared" si="22"/>
        <v>9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1535</v>
      </c>
      <c r="H617" s="9" t="s">
        <v>17</v>
      </c>
      <c r="I617" s="9" t="s">
        <v>1208</v>
      </c>
      <c r="J617" s="3" t="s">
        <v>1832</v>
      </c>
      <c r="K617" s="13" t="s">
        <v>1536</v>
      </c>
      <c r="L617" s="14" t="s">
        <v>1537</v>
      </c>
      <c r="M617" s="17">
        <f t="shared" si="21"/>
        <v>3.5416666666666652E-2</v>
      </c>
      <c r="N617">
        <f t="shared" si="22"/>
        <v>14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1538</v>
      </c>
      <c r="H618" s="9" t="s">
        <v>17</v>
      </c>
      <c r="I618" s="9" t="s">
        <v>1208</v>
      </c>
      <c r="J618" s="3" t="s">
        <v>1832</v>
      </c>
      <c r="K618" s="13" t="s">
        <v>1539</v>
      </c>
      <c r="L618" s="14" t="s">
        <v>1540</v>
      </c>
      <c r="M618" s="17">
        <f t="shared" si="21"/>
        <v>1.4409722222222254E-2</v>
      </c>
      <c r="N618">
        <f t="shared" si="22"/>
        <v>16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1740</v>
      </c>
      <c r="H619" s="9" t="s">
        <v>17</v>
      </c>
      <c r="I619" s="9" t="s">
        <v>1568</v>
      </c>
      <c r="J619" s="3" t="s">
        <v>1832</v>
      </c>
      <c r="K619" s="13" t="s">
        <v>1741</v>
      </c>
      <c r="L619" s="14" t="s">
        <v>1742</v>
      </c>
      <c r="M619" s="17">
        <f t="shared" si="21"/>
        <v>1.3113425925925959E-2</v>
      </c>
      <c r="N619">
        <f t="shared" si="22"/>
        <v>11</v>
      </c>
    </row>
    <row r="620" spans="1:14" x14ac:dyDescent="0.25">
      <c r="A620" s="11"/>
      <c r="B620" s="12"/>
      <c r="C620" s="9" t="s">
        <v>353</v>
      </c>
      <c r="D620" s="9" t="s">
        <v>354</v>
      </c>
      <c r="E620" s="9" t="s">
        <v>355</v>
      </c>
      <c r="F620" s="9" t="s">
        <v>15</v>
      </c>
      <c r="G620" s="10" t="s">
        <v>12</v>
      </c>
      <c r="H620" s="5"/>
      <c r="I620" s="5"/>
      <c r="J620" s="6"/>
      <c r="K620" s="7"/>
      <c r="L620" s="8"/>
    </row>
    <row r="621" spans="1:14" x14ac:dyDescent="0.25">
      <c r="A621" s="11"/>
      <c r="B621" s="12"/>
      <c r="C621" s="12"/>
      <c r="D621" s="12"/>
      <c r="E621" s="12"/>
      <c r="F621" s="12"/>
      <c r="G621" s="9" t="s">
        <v>356</v>
      </c>
      <c r="H621" s="9" t="s">
        <v>17</v>
      </c>
      <c r="I621" s="9" t="s">
        <v>18</v>
      </c>
      <c r="J621" s="3" t="s">
        <v>1832</v>
      </c>
      <c r="K621" s="13" t="s">
        <v>357</v>
      </c>
      <c r="L621" s="14" t="s">
        <v>358</v>
      </c>
      <c r="M621" s="17">
        <f t="shared" si="21"/>
        <v>1.2708333333333321E-2</v>
      </c>
      <c r="N621">
        <f t="shared" si="22"/>
        <v>14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771</v>
      </c>
      <c r="H622" s="9" t="s">
        <v>17</v>
      </c>
      <c r="I622" s="9" t="s">
        <v>374</v>
      </c>
      <c r="J622" s="3" t="s">
        <v>1832</v>
      </c>
      <c r="K622" s="13" t="s">
        <v>772</v>
      </c>
      <c r="L622" s="14" t="s">
        <v>773</v>
      </c>
      <c r="M622" s="17">
        <f t="shared" si="21"/>
        <v>2.8946759259259214E-2</v>
      </c>
      <c r="N622">
        <f t="shared" si="22"/>
        <v>8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774</v>
      </c>
      <c r="H623" s="9" t="s">
        <v>17</v>
      </c>
      <c r="I623" s="9" t="s">
        <v>374</v>
      </c>
      <c r="J623" s="3" t="s">
        <v>1832</v>
      </c>
      <c r="K623" s="13" t="s">
        <v>775</v>
      </c>
      <c r="L623" s="14" t="s">
        <v>776</v>
      </c>
      <c r="M623" s="17">
        <f t="shared" si="21"/>
        <v>1.7453703703703694E-2</v>
      </c>
      <c r="N623">
        <f t="shared" si="22"/>
        <v>15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1201</v>
      </c>
      <c r="H624" s="9" t="s">
        <v>17</v>
      </c>
      <c r="I624" s="9" t="s">
        <v>778</v>
      </c>
      <c r="J624" s="3" t="s">
        <v>1832</v>
      </c>
      <c r="K624" s="13" t="s">
        <v>1202</v>
      </c>
      <c r="L624" s="14" t="s">
        <v>1203</v>
      </c>
      <c r="M624" s="17">
        <f t="shared" si="21"/>
        <v>3.1145833333333317E-2</v>
      </c>
      <c r="N624">
        <f t="shared" si="22"/>
        <v>14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1204</v>
      </c>
      <c r="H625" s="9" t="s">
        <v>17</v>
      </c>
      <c r="I625" s="9" t="s">
        <v>778</v>
      </c>
      <c r="J625" s="3" t="s">
        <v>1832</v>
      </c>
      <c r="K625" s="13" t="s">
        <v>1205</v>
      </c>
      <c r="L625" s="14" t="s">
        <v>1206</v>
      </c>
      <c r="M625" s="17">
        <f t="shared" si="21"/>
        <v>2.5787037037037108E-2</v>
      </c>
      <c r="N625">
        <f t="shared" si="22"/>
        <v>15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1541</v>
      </c>
      <c r="H626" s="9" t="s">
        <v>17</v>
      </c>
      <c r="I626" s="9" t="s">
        <v>1208</v>
      </c>
      <c r="J626" s="3" t="s">
        <v>1832</v>
      </c>
      <c r="K626" s="13" t="s">
        <v>1542</v>
      </c>
      <c r="L626" s="14" t="s">
        <v>1543</v>
      </c>
      <c r="M626" s="17">
        <f t="shared" si="21"/>
        <v>1.2372685185185195E-2</v>
      </c>
      <c r="N626">
        <f t="shared" si="22"/>
        <v>6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1544</v>
      </c>
      <c r="H627" s="9" t="s">
        <v>17</v>
      </c>
      <c r="I627" s="9" t="s">
        <v>1208</v>
      </c>
      <c r="J627" s="3" t="s">
        <v>1832</v>
      </c>
      <c r="K627" s="13" t="s">
        <v>1545</v>
      </c>
      <c r="L627" s="14" t="s">
        <v>1546</v>
      </c>
      <c r="M627" s="17">
        <f t="shared" si="21"/>
        <v>1.3773148148148118E-2</v>
      </c>
      <c r="N627">
        <f t="shared" si="22"/>
        <v>9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1547</v>
      </c>
      <c r="H628" s="9" t="s">
        <v>17</v>
      </c>
      <c r="I628" s="9" t="s">
        <v>1208</v>
      </c>
      <c r="J628" s="3" t="s">
        <v>1832</v>
      </c>
      <c r="K628" s="13" t="s">
        <v>1548</v>
      </c>
      <c r="L628" s="14" t="s">
        <v>1549</v>
      </c>
      <c r="M628" s="17">
        <f t="shared" si="21"/>
        <v>1.7604166666666643E-2</v>
      </c>
      <c r="N628">
        <f t="shared" si="22"/>
        <v>12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1550</v>
      </c>
      <c r="H629" s="9" t="s">
        <v>17</v>
      </c>
      <c r="I629" s="9" t="s">
        <v>1208</v>
      </c>
      <c r="J629" s="3" t="s">
        <v>1832</v>
      </c>
      <c r="K629" s="13" t="s">
        <v>1551</v>
      </c>
      <c r="L629" s="14" t="s">
        <v>1552</v>
      </c>
      <c r="M629" s="17">
        <f t="shared" si="21"/>
        <v>4.9166666666666692E-2</v>
      </c>
      <c r="N629">
        <f t="shared" si="22"/>
        <v>15</v>
      </c>
    </row>
    <row r="630" spans="1:14" x14ac:dyDescent="0.25">
      <c r="A630" s="11"/>
      <c r="B630" s="12"/>
      <c r="C630" s="9" t="s">
        <v>359</v>
      </c>
      <c r="D630" s="9" t="s">
        <v>360</v>
      </c>
      <c r="E630" s="9" t="s">
        <v>361</v>
      </c>
      <c r="F630" s="9" t="s">
        <v>15</v>
      </c>
      <c r="G630" s="10" t="s">
        <v>12</v>
      </c>
      <c r="H630" s="5"/>
      <c r="I630" s="5"/>
      <c r="J630" s="6"/>
      <c r="K630" s="7"/>
      <c r="L630" s="8"/>
    </row>
    <row r="631" spans="1:14" x14ac:dyDescent="0.25">
      <c r="A631" s="11"/>
      <c r="B631" s="12"/>
      <c r="C631" s="12"/>
      <c r="D631" s="12"/>
      <c r="E631" s="12"/>
      <c r="F631" s="12"/>
      <c r="G631" s="9" t="s">
        <v>362</v>
      </c>
      <c r="H631" s="9" t="s">
        <v>17</v>
      </c>
      <c r="I631" s="9" t="s">
        <v>18</v>
      </c>
      <c r="J631" s="3" t="s">
        <v>1832</v>
      </c>
      <c r="K631" s="13" t="s">
        <v>363</v>
      </c>
      <c r="L631" s="14" t="s">
        <v>364</v>
      </c>
      <c r="M631" s="17">
        <f t="shared" si="21"/>
        <v>3.0543981481481408E-2</v>
      </c>
      <c r="N631">
        <f t="shared" si="22"/>
        <v>13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1743</v>
      </c>
      <c r="H632" s="9" t="s">
        <v>17</v>
      </c>
      <c r="I632" s="9" t="s">
        <v>1568</v>
      </c>
      <c r="J632" s="3" t="s">
        <v>1832</v>
      </c>
      <c r="K632" s="13" t="s">
        <v>1744</v>
      </c>
      <c r="L632" s="14" t="s">
        <v>1745</v>
      </c>
      <c r="M632" s="17">
        <f t="shared" si="21"/>
        <v>2.1747685185185106E-2</v>
      </c>
      <c r="N632">
        <f t="shared" si="22"/>
        <v>12</v>
      </c>
    </row>
    <row r="633" spans="1:14" x14ac:dyDescent="0.25">
      <c r="A633" s="11"/>
      <c r="B633" s="12"/>
      <c r="C633" s="9" t="s">
        <v>1746</v>
      </c>
      <c r="D633" s="9" t="s">
        <v>1747</v>
      </c>
      <c r="E633" s="9" t="s">
        <v>1748</v>
      </c>
      <c r="F633" s="9" t="s">
        <v>15</v>
      </c>
      <c r="G633" s="10" t="s">
        <v>12</v>
      </c>
      <c r="H633" s="5"/>
      <c r="I633" s="5"/>
      <c r="J633" s="6"/>
      <c r="K633" s="7"/>
      <c r="L633" s="8"/>
    </row>
    <row r="634" spans="1:14" x14ac:dyDescent="0.25">
      <c r="A634" s="11"/>
      <c r="B634" s="12"/>
      <c r="C634" s="12"/>
      <c r="D634" s="12"/>
      <c r="E634" s="12"/>
      <c r="F634" s="12"/>
      <c r="G634" s="9" t="s">
        <v>1749</v>
      </c>
      <c r="H634" s="9" t="s">
        <v>17</v>
      </c>
      <c r="I634" s="9" t="s">
        <v>1568</v>
      </c>
      <c r="J634" s="3" t="s">
        <v>1832</v>
      </c>
      <c r="K634" s="13" t="s">
        <v>1750</v>
      </c>
      <c r="L634" s="14" t="s">
        <v>1751</v>
      </c>
      <c r="M634" s="17">
        <f t="shared" si="21"/>
        <v>2.0173611111111156E-2</v>
      </c>
      <c r="N634">
        <f t="shared" si="22"/>
        <v>12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1752</v>
      </c>
      <c r="H635" s="9" t="s">
        <v>17</v>
      </c>
      <c r="I635" s="9" t="s">
        <v>1568</v>
      </c>
      <c r="J635" s="3" t="s">
        <v>1832</v>
      </c>
      <c r="K635" s="13" t="s">
        <v>1753</v>
      </c>
      <c r="L635" s="14" t="s">
        <v>1754</v>
      </c>
      <c r="M635" s="17">
        <f t="shared" si="21"/>
        <v>1.9259259259259198E-2</v>
      </c>
      <c r="N635">
        <f t="shared" si="22"/>
        <v>15</v>
      </c>
    </row>
    <row r="636" spans="1:14" x14ac:dyDescent="0.25">
      <c r="A636" s="11"/>
      <c r="B636" s="12"/>
      <c r="C636" s="9" t="s">
        <v>339</v>
      </c>
      <c r="D636" s="9" t="s">
        <v>340</v>
      </c>
      <c r="E636" s="9" t="s">
        <v>341</v>
      </c>
      <c r="F636" s="9" t="s">
        <v>15</v>
      </c>
      <c r="G636" s="10" t="s">
        <v>12</v>
      </c>
      <c r="H636" s="5"/>
      <c r="I636" s="5"/>
      <c r="J636" s="6"/>
      <c r="K636" s="7"/>
      <c r="L636" s="8"/>
    </row>
    <row r="637" spans="1:14" x14ac:dyDescent="0.25">
      <c r="A637" s="11"/>
      <c r="B637" s="12"/>
      <c r="C637" s="12"/>
      <c r="D637" s="12"/>
      <c r="E637" s="12"/>
      <c r="F637" s="12"/>
      <c r="G637" s="9" t="s">
        <v>365</v>
      </c>
      <c r="H637" s="9" t="s">
        <v>17</v>
      </c>
      <c r="I637" s="9" t="s">
        <v>18</v>
      </c>
      <c r="J637" s="3" t="s">
        <v>1832</v>
      </c>
      <c r="K637" s="13" t="s">
        <v>366</v>
      </c>
      <c r="L637" s="14" t="s">
        <v>367</v>
      </c>
      <c r="M637" s="17">
        <f t="shared" si="21"/>
        <v>1.3923611111111123E-2</v>
      </c>
      <c r="N637">
        <f t="shared" si="22"/>
        <v>6</v>
      </c>
    </row>
    <row r="638" spans="1:14" x14ac:dyDescent="0.25">
      <c r="A638" s="11"/>
      <c r="B638" s="11"/>
      <c r="C638" s="11"/>
      <c r="D638" s="11"/>
      <c r="E638" s="11"/>
      <c r="F638" s="11"/>
      <c r="G638" s="3" t="s">
        <v>368</v>
      </c>
      <c r="H638" s="3" t="s">
        <v>17</v>
      </c>
      <c r="I638" s="3" t="s">
        <v>18</v>
      </c>
      <c r="J638" s="3" t="s">
        <v>1832</v>
      </c>
      <c r="K638" s="15" t="s">
        <v>369</v>
      </c>
      <c r="L638" s="16" t="s">
        <v>370</v>
      </c>
      <c r="M638" s="17">
        <f t="shared" si="21"/>
        <v>1.8125000000000002E-2</v>
      </c>
      <c r="N638">
        <f t="shared" si="22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Apr 4th, 2022</vt:lpstr>
      <vt:lpstr>Tue, Apr 5th, 2022</vt:lpstr>
      <vt:lpstr>Wed. Apr 6th, 2022</vt:lpstr>
      <vt:lpstr>Thu, Apr 7th, 2022</vt:lpstr>
      <vt:lpstr>Fri, Apr 8th, 2022</vt:lpstr>
      <vt:lpstr>Sat, Apr 9th, 2022</vt:lpstr>
      <vt:lpstr>Sun, Apr 10th, 2022</vt:lpstr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2022-04-08T12:20:36Z</dcterms:created>
  <dcterms:modified xsi:type="dcterms:W3CDTF">2022-04-11T14:30:06Z</dcterms:modified>
</cp:coreProperties>
</file>