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s Trucks/"/>
    </mc:Choice>
  </mc:AlternateContent>
  <bookViews>
    <workbookView xWindow="0" yWindow="2400" windowWidth="25125" windowHeight="12285" activeTab="2"/>
  </bookViews>
  <sheets>
    <sheet name="Mon, June 6th, 2022" sheetId="1" r:id="rId1"/>
    <sheet name="Tue, June 7th 2022" sheetId="2" r:id="rId2"/>
    <sheet name="Wed, June 8th, 2022" sheetId="3" r:id="rId3"/>
    <sheet name="Thu, June 9th, 2022" sheetId="4" r:id="rId4"/>
    <sheet name="Fri, June 10th, 2022" sheetId="5" r:id="rId5"/>
    <sheet name="Sat, June 11th, 2022" sheetId="6" r:id="rId6"/>
    <sheet name="Sun, June 12th, 2022" sheetId="7" r:id="rId7"/>
    <sheet name="Week 23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7" i="4"/>
  <c r="P27" i="3"/>
  <c r="P27" i="2"/>
  <c r="P27" i="1"/>
  <c r="M5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1" i="8"/>
  <c r="M22" i="8"/>
  <c r="M23" i="8"/>
  <c r="M25" i="8"/>
  <c r="M26" i="8"/>
  <c r="M27" i="8"/>
  <c r="M28" i="8"/>
  <c r="M30" i="8"/>
  <c r="M31" i="8"/>
  <c r="M32" i="8"/>
  <c r="M33" i="8"/>
  <c r="M34" i="8"/>
  <c r="M35" i="8"/>
  <c r="M37" i="8"/>
  <c r="M38" i="8"/>
  <c r="M39" i="8"/>
  <c r="M40" i="8"/>
  <c r="M41" i="8"/>
  <c r="M43" i="8"/>
  <c r="M44" i="8"/>
  <c r="M45" i="8"/>
  <c r="M47" i="8"/>
  <c r="M48" i="8"/>
  <c r="M51" i="8"/>
  <c r="M52" i="8"/>
  <c r="M53" i="8"/>
  <c r="M55" i="8"/>
  <c r="M56" i="8"/>
  <c r="M57" i="8"/>
  <c r="M58" i="8"/>
  <c r="M59" i="8"/>
  <c r="M60" i="8"/>
  <c r="M61" i="8"/>
  <c r="M62" i="8"/>
  <c r="M64" i="8"/>
  <c r="M65" i="8"/>
  <c r="M66" i="8"/>
  <c r="M67" i="8"/>
  <c r="M68" i="8"/>
  <c r="M70" i="8"/>
  <c r="M71" i="8"/>
  <c r="M72" i="8"/>
  <c r="M74" i="8"/>
  <c r="M75" i="8"/>
  <c r="M77" i="8"/>
  <c r="M78" i="8"/>
  <c r="M79" i="8"/>
  <c r="M80" i="8"/>
  <c r="M81" i="8"/>
  <c r="M82" i="8"/>
  <c r="M85" i="8"/>
  <c r="M86" i="8"/>
  <c r="M87" i="8"/>
  <c r="M88" i="8"/>
  <c r="M89" i="8"/>
  <c r="M90" i="8"/>
  <c r="M91" i="8"/>
  <c r="M92" i="8"/>
  <c r="M94" i="8"/>
  <c r="M95" i="8"/>
  <c r="M96" i="8"/>
  <c r="M97" i="8"/>
  <c r="M99" i="8"/>
  <c r="M100" i="8"/>
  <c r="M101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9" i="8"/>
  <c r="M120" i="8"/>
  <c r="M122" i="8"/>
  <c r="M123" i="8"/>
  <c r="M124" i="8"/>
  <c r="M125" i="8"/>
  <c r="M126" i="8"/>
  <c r="M127" i="8"/>
  <c r="M128" i="8"/>
  <c r="M130" i="8"/>
  <c r="M131" i="8"/>
  <c r="M132" i="8"/>
  <c r="M134" i="8"/>
  <c r="M135" i="8"/>
  <c r="M136" i="8"/>
  <c r="M138" i="8"/>
  <c r="M139" i="8"/>
  <c r="M142" i="8"/>
  <c r="M143" i="8"/>
  <c r="M144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6" i="8"/>
  <c r="M217" i="8"/>
  <c r="M218" i="8"/>
  <c r="M219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5" i="8"/>
  <c r="M236" i="8"/>
  <c r="M237" i="8"/>
  <c r="M238" i="8"/>
  <c r="M239" i="8"/>
  <c r="M240" i="8"/>
  <c r="M241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6" i="8"/>
  <c r="M257" i="8"/>
  <c r="M258" i="8"/>
  <c r="M259" i="8"/>
  <c r="M261" i="8"/>
  <c r="M262" i="8"/>
  <c r="M264" i="8"/>
  <c r="M265" i="8"/>
  <c r="M266" i="8"/>
  <c r="M267" i="8"/>
  <c r="M268" i="8"/>
  <c r="M269" i="8"/>
  <c r="M271" i="8"/>
  <c r="M272" i="8"/>
  <c r="M273" i="8"/>
  <c r="M274" i="8"/>
  <c r="M275" i="8"/>
  <c r="M276" i="8"/>
  <c r="M277" i="8"/>
  <c r="M278" i="8"/>
  <c r="M279" i="8"/>
  <c r="M280" i="8"/>
  <c r="M281" i="8"/>
  <c r="M283" i="8"/>
  <c r="M284" i="8"/>
  <c r="M285" i="8"/>
  <c r="M286" i="8"/>
  <c r="M287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5" i="8"/>
  <c r="M446" i="8"/>
  <c r="M447" i="8"/>
  <c r="M448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81" i="8"/>
  <c r="M482" i="8"/>
  <c r="M483" i="8"/>
  <c r="M484" i="8"/>
  <c r="M485" i="8"/>
  <c r="M486" i="8"/>
  <c r="M487" i="8"/>
  <c r="M488" i="8"/>
  <c r="M489" i="8"/>
  <c r="M490" i="8"/>
  <c r="M492" i="8"/>
  <c r="M493" i="8"/>
  <c r="M494" i="8"/>
  <c r="M495" i="8"/>
  <c r="M496" i="8"/>
  <c r="M497" i="8"/>
  <c r="M498" i="8"/>
  <c r="M499" i="8"/>
  <c r="M500" i="8"/>
  <c r="M501" i="8"/>
  <c r="M502" i="8"/>
  <c r="M504" i="8"/>
  <c r="M505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5" i="8"/>
  <c r="M576" i="8"/>
  <c r="M577" i="8"/>
  <c r="M578" i="8"/>
  <c r="M579" i="8"/>
  <c r="M580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600" i="8"/>
  <c r="M601" i="8"/>
  <c r="M602" i="8"/>
  <c r="M603" i="8"/>
  <c r="M604" i="8"/>
  <c r="M605" i="8"/>
  <c r="M606" i="8"/>
  <c r="M607" i="8"/>
  <c r="M608" i="8"/>
  <c r="M609" i="8"/>
  <c r="M611" i="8"/>
  <c r="M612" i="8"/>
  <c r="M613" i="8"/>
  <c r="M614" i="8"/>
  <c r="M615" i="8"/>
  <c r="M616" i="8"/>
  <c r="M617" i="8"/>
  <c r="M618" i="8"/>
  <c r="M619" i="8"/>
  <c r="M620" i="8"/>
  <c r="M622" i="8"/>
  <c r="M623" i="8"/>
  <c r="M624" i="8"/>
  <c r="M625" i="8"/>
  <c r="M626" i="8"/>
  <c r="M628" i="8"/>
  <c r="M629" i="8"/>
  <c r="M630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6" i="8"/>
  <c r="M647" i="8"/>
  <c r="M649" i="8"/>
  <c r="M650" i="8"/>
  <c r="M651" i="8"/>
  <c r="M653" i="8"/>
  <c r="M654" i="8"/>
  <c r="M655" i="8"/>
  <c r="M657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6" i="8"/>
  <c r="M687" i="8"/>
  <c r="M688" i="8"/>
  <c r="M689" i="8"/>
  <c r="M690" i="8"/>
  <c r="M691" i="8"/>
  <c r="M692" i="8"/>
  <c r="M693" i="8"/>
  <c r="M695" i="8"/>
  <c r="M696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8" i="8"/>
  <c r="M719" i="8"/>
  <c r="M720" i="8"/>
  <c r="M721" i="8"/>
  <c r="M722" i="8"/>
  <c r="M723" i="8"/>
  <c r="M724" i="8"/>
  <c r="M726" i="8"/>
  <c r="M727" i="8"/>
  <c r="M728" i="8"/>
  <c r="M729" i="8"/>
  <c r="M730" i="8"/>
  <c r="M731" i="8"/>
  <c r="M733" i="8"/>
  <c r="M734" i="8"/>
  <c r="M736" i="8"/>
  <c r="M738" i="8"/>
  <c r="M739" i="8"/>
  <c r="M741" i="8"/>
  <c r="M742" i="8"/>
  <c r="M745" i="8"/>
  <c r="M746" i="8"/>
  <c r="M747" i="8"/>
  <c r="M748" i="8"/>
  <c r="M750" i="8"/>
  <c r="M751" i="8"/>
  <c r="M752" i="8"/>
  <c r="M753" i="8"/>
  <c r="M754" i="8"/>
  <c r="M755" i="8"/>
  <c r="M756" i="8"/>
  <c r="M757" i="8"/>
  <c r="M758" i="8"/>
  <c r="M761" i="8"/>
  <c r="M762" i="8"/>
  <c r="M763" i="8"/>
  <c r="M764" i="8"/>
  <c r="M765" i="8"/>
  <c r="M767" i="8"/>
  <c r="M768" i="8"/>
  <c r="M770" i="8"/>
  <c r="M771" i="8"/>
  <c r="M773" i="8"/>
  <c r="M774" i="8"/>
  <c r="M775" i="8"/>
  <c r="M776" i="8"/>
  <c r="M777" i="8"/>
  <c r="M778" i="8"/>
  <c r="M779" i="8"/>
  <c r="M780" i="8"/>
  <c r="M781" i="8"/>
  <c r="M782" i="8"/>
  <c r="M784" i="8"/>
  <c r="M785" i="8"/>
  <c r="M786" i="8"/>
  <c r="M787" i="8"/>
  <c r="M788" i="8"/>
  <c r="M789" i="8"/>
  <c r="M790" i="8"/>
  <c r="M791" i="8"/>
  <c r="M792" i="8"/>
  <c r="M793" i="8"/>
  <c r="M796" i="8"/>
  <c r="M797" i="8"/>
  <c r="M798" i="8"/>
  <c r="M799" i="8"/>
  <c r="M800" i="8"/>
  <c r="M802" i="8"/>
  <c r="M803" i="8"/>
  <c r="N5" i="8"/>
  <c r="S4" i="8" s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1" i="8"/>
  <c r="N22" i="8"/>
  <c r="N23" i="8"/>
  <c r="N25" i="8"/>
  <c r="N26" i="8"/>
  <c r="N27" i="8"/>
  <c r="N28" i="8"/>
  <c r="N30" i="8"/>
  <c r="N31" i="8"/>
  <c r="N32" i="8"/>
  <c r="N33" i="8"/>
  <c r="N34" i="8"/>
  <c r="N35" i="8"/>
  <c r="N37" i="8"/>
  <c r="N38" i="8"/>
  <c r="N39" i="8"/>
  <c r="N40" i="8"/>
  <c r="N41" i="8"/>
  <c r="N43" i="8"/>
  <c r="N44" i="8"/>
  <c r="N45" i="8"/>
  <c r="N47" i="8"/>
  <c r="N48" i="8"/>
  <c r="N51" i="8"/>
  <c r="N52" i="8"/>
  <c r="N53" i="8"/>
  <c r="N55" i="8"/>
  <c r="N56" i="8"/>
  <c r="N57" i="8"/>
  <c r="N58" i="8"/>
  <c r="N59" i="8"/>
  <c r="N60" i="8"/>
  <c r="N61" i="8"/>
  <c r="N62" i="8"/>
  <c r="N64" i="8"/>
  <c r="N65" i="8"/>
  <c r="N66" i="8"/>
  <c r="N67" i="8"/>
  <c r="N68" i="8"/>
  <c r="N70" i="8"/>
  <c r="N71" i="8"/>
  <c r="N72" i="8"/>
  <c r="N74" i="8"/>
  <c r="N75" i="8"/>
  <c r="N77" i="8"/>
  <c r="N78" i="8"/>
  <c r="N79" i="8"/>
  <c r="N80" i="8"/>
  <c r="N81" i="8"/>
  <c r="N82" i="8"/>
  <c r="N85" i="8"/>
  <c r="N87" i="8"/>
  <c r="N88" i="8"/>
  <c r="N89" i="8"/>
  <c r="N90" i="8"/>
  <c r="N91" i="8"/>
  <c r="N92" i="8"/>
  <c r="N94" i="8"/>
  <c r="N95" i="8"/>
  <c r="N96" i="8"/>
  <c r="N97" i="8"/>
  <c r="N99" i="8"/>
  <c r="N100" i="8"/>
  <c r="N101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9" i="8"/>
  <c r="N120" i="8"/>
  <c r="N122" i="8"/>
  <c r="N123" i="8"/>
  <c r="N124" i="8"/>
  <c r="N125" i="8"/>
  <c r="N126" i="8"/>
  <c r="N127" i="8"/>
  <c r="N128" i="8"/>
  <c r="N130" i="8"/>
  <c r="N131" i="8"/>
  <c r="N132" i="8"/>
  <c r="N134" i="8"/>
  <c r="N135" i="8"/>
  <c r="N136" i="8"/>
  <c r="N138" i="8"/>
  <c r="N139" i="8"/>
  <c r="N142" i="8"/>
  <c r="N143" i="8"/>
  <c r="N144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6" i="8"/>
  <c r="N187" i="8"/>
  <c r="N188" i="8"/>
  <c r="N189" i="8"/>
  <c r="N191" i="8"/>
  <c r="N192" i="8"/>
  <c r="N193" i="8"/>
  <c r="N194" i="8"/>
  <c r="N195" i="8"/>
  <c r="N196" i="8"/>
  <c r="N197" i="8"/>
  <c r="N198" i="8"/>
  <c r="N199" i="8"/>
  <c r="N200" i="8"/>
  <c r="N201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6" i="8"/>
  <c r="N217" i="8"/>
  <c r="N218" i="8"/>
  <c r="N219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5" i="8"/>
  <c r="N236" i="8"/>
  <c r="N237" i="8"/>
  <c r="N238" i="8"/>
  <c r="N239" i="8"/>
  <c r="N240" i="8"/>
  <c r="N244" i="8"/>
  <c r="N245" i="8"/>
  <c r="N246" i="8"/>
  <c r="N247" i="8"/>
  <c r="N248" i="8"/>
  <c r="N249" i="8"/>
  <c r="N250" i="8"/>
  <c r="N251" i="8"/>
  <c r="N252" i="8"/>
  <c r="N253" i="8"/>
  <c r="N254" i="8"/>
  <c r="N256" i="8"/>
  <c r="N257" i="8"/>
  <c r="N258" i="8"/>
  <c r="N259" i="8"/>
  <c r="N261" i="8"/>
  <c r="N262" i="8"/>
  <c r="N264" i="8"/>
  <c r="N265" i="8"/>
  <c r="N266" i="8"/>
  <c r="N267" i="8"/>
  <c r="N268" i="8"/>
  <c r="N269" i="8"/>
  <c r="N271" i="8"/>
  <c r="N272" i="8"/>
  <c r="N273" i="8"/>
  <c r="N274" i="8"/>
  <c r="N275" i="8"/>
  <c r="N276" i="8"/>
  <c r="N277" i="8"/>
  <c r="N278" i="8"/>
  <c r="N279" i="8"/>
  <c r="N280" i="8"/>
  <c r="N281" i="8"/>
  <c r="N283" i="8"/>
  <c r="N284" i="8"/>
  <c r="N285" i="8"/>
  <c r="N286" i="8"/>
  <c r="N287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5" i="8"/>
  <c r="N446" i="8"/>
  <c r="N447" i="8"/>
  <c r="N448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81" i="8"/>
  <c r="N482" i="8"/>
  <c r="N483" i="8"/>
  <c r="N484" i="8"/>
  <c r="N485" i="8"/>
  <c r="N486" i="8"/>
  <c r="N488" i="8"/>
  <c r="N489" i="8"/>
  <c r="N490" i="8"/>
  <c r="N492" i="8"/>
  <c r="N493" i="8"/>
  <c r="N494" i="8"/>
  <c r="N495" i="8"/>
  <c r="N496" i="8"/>
  <c r="N497" i="8"/>
  <c r="N498" i="8"/>
  <c r="N499" i="8"/>
  <c r="N500" i="8"/>
  <c r="N501" i="8"/>
  <c r="N502" i="8"/>
  <c r="N504" i="8"/>
  <c r="N505" i="8"/>
  <c r="N507" i="8"/>
  <c r="N508" i="8"/>
  <c r="N509" i="8"/>
  <c r="N510" i="8"/>
  <c r="N511" i="8"/>
  <c r="N512" i="8"/>
  <c r="N513" i="8"/>
  <c r="N514" i="8"/>
  <c r="N515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5" i="8"/>
  <c r="N576" i="8"/>
  <c r="N577" i="8"/>
  <c r="N578" i="8"/>
  <c r="N579" i="8"/>
  <c r="N580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600" i="8"/>
  <c r="N601" i="8"/>
  <c r="N602" i="8"/>
  <c r="N603" i="8"/>
  <c r="N604" i="8"/>
  <c r="N605" i="8"/>
  <c r="N606" i="8"/>
  <c r="N607" i="8"/>
  <c r="N608" i="8"/>
  <c r="N609" i="8"/>
  <c r="N611" i="8"/>
  <c r="N612" i="8"/>
  <c r="N613" i="8"/>
  <c r="N614" i="8"/>
  <c r="N615" i="8"/>
  <c r="N616" i="8"/>
  <c r="N617" i="8"/>
  <c r="N618" i="8"/>
  <c r="N619" i="8"/>
  <c r="N620" i="8"/>
  <c r="N622" i="8"/>
  <c r="N623" i="8"/>
  <c r="N624" i="8"/>
  <c r="N625" i="8"/>
  <c r="N626" i="8"/>
  <c r="N628" i="8"/>
  <c r="N629" i="8"/>
  <c r="N630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6" i="8"/>
  <c r="N649" i="8"/>
  <c r="N650" i="8"/>
  <c r="N651" i="8"/>
  <c r="N653" i="8"/>
  <c r="N654" i="8"/>
  <c r="N655" i="8"/>
  <c r="N657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6" i="8"/>
  <c r="N687" i="8"/>
  <c r="N688" i="8"/>
  <c r="N689" i="8"/>
  <c r="N690" i="8"/>
  <c r="N691" i="8"/>
  <c r="N692" i="8"/>
  <c r="N693" i="8"/>
  <c r="N695" i="8"/>
  <c r="N696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8" i="8"/>
  <c r="N719" i="8"/>
  <c r="N720" i="8"/>
  <c r="N721" i="8"/>
  <c r="N722" i="8"/>
  <c r="N723" i="8"/>
  <c r="N724" i="8"/>
  <c r="N726" i="8"/>
  <c r="N727" i="8"/>
  <c r="N728" i="8"/>
  <c r="N729" i="8"/>
  <c r="N730" i="8"/>
  <c r="N731" i="8"/>
  <c r="N733" i="8"/>
  <c r="N734" i="8"/>
  <c r="N736" i="8"/>
  <c r="N738" i="8"/>
  <c r="N739" i="8"/>
  <c r="N741" i="8"/>
  <c r="N742" i="8"/>
  <c r="N745" i="8"/>
  <c r="N746" i="8"/>
  <c r="N747" i="8"/>
  <c r="N748" i="8"/>
  <c r="N750" i="8"/>
  <c r="N751" i="8"/>
  <c r="N752" i="8"/>
  <c r="N753" i="8"/>
  <c r="N754" i="8"/>
  <c r="N755" i="8"/>
  <c r="N756" i="8"/>
  <c r="N757" i="8"/>
  <c r="N758" i="8"/>
  <c r="N761" i="8"/>
  <c r="N762" i="8"/>
  <c r="N763" i="8"/>
  <c r="N764" i="8"/>
  <c r="N765" i="8"/>
  <c r="N767" i="8"/>
  <c r="N768" i="8"/>
  <c r="N770" i="8"/>
  <c r="N771" i="8"/>
  <c r="N773" i="8"/>
  <c r="N774" i="8"/>
  <c r="N775" i="8"/>
  <c r="N776" i="8"/>
  <c r="N777" i="8"/>
  <c r="N778" i="8"/>
  <c r="N779" i="8"/>
  <c r="N780" i="8"/>
  <c r="N781" i="8"/>
  <c r="N782" i="8"/>
  <c r="N784" i="8"/>
  <c r="N785" i="8"/>
  <c r="N786" i="8"/>
  <c r="N787" i="8"/>
  <c r="N788" i="8"/>
  <c r="N789" i="8"/>
  <c r="N790" i="8"/>
  <c r="N791" i="8"/>
  <c r="N792" i="8"/>
  <c r="N793" i="8"/>
  <c r="N796" i="8"/>
  <c r="N797" i="8"/>
  <c r="N798" i="8"/>
  <c r="N799" i="8"/>
  <c r="N800" i="8"/>
  <c r="N802" i="8"/>
  <c r="N803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4" i="7"/>
  <c r="R6" i="7"/>
  <c r="R7" i="7"/>
  <c r="R8" i="7"/>
  <c r="R10" i="7"/>
  <c r="R11" i="7"/>
  <c r="R12" i="7"/>
  <c r="R13" i="7"/>
  <c r="R14" i="7"/>
  <c r="R16" i="7"/>
  <c r="R17" i="7"/>
  <c r="R18" i="7"/>
  <c r="R19" i="7"/>
  <c r="R20" i="7"/>
  <c r="R21" i="7"/>
  <c r="R22" i="7"/>
  <c r="R2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6" i="7"/>
  <c r="L7" i="7"/>
  <c r="L8" i="7"/>
  <c r="L9" i="7"/>
  <c r="L11" i="7"/>
  <c r="L12" i="7"/>
  <c r="L13" i="7"/>
  <c r="L15" i="7"/>
  <c r="L16" i="7"/>
  <c r="L18" i="7"/>
  <c r="L19" i="7"/>
  <c r="L20" i="7"/>
  <c r="L23" i="7"/>
  <c r="L24" i="7"/>
  <c r="L25" i="7"/>
  <c r="L26" i="7"/>
  <c r="L27" i="7"/>
  <c r="L28" i="7"/>
  <c r="L30" i="7"/>
  <c r="L31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6" i="7"/>
  <c r="M7" i="7"/>
  <c r="M8" i="7"/>
  <c r="M9" i="7"/>
  <c r="M11" i="7"/>
  <c r="M12" i="7"/>
  <c r="M13" i="7"/>
  <c r="M15" i="7"/>
  <c r="M16" i="7"/>
  <c r="M18" i="7"/>
  <c r="M19" i="7"/>
  <c r="M20" i="7"/>
  <c r="M23" i="7"/>
  <c r="M24" i="7"/>
  <c r="M25" i="7"/>
  <c r="M26" i="7"/>
  <c r="M27" i="7"/>
  <c r="M28" i="7"/>
  <c r="M30" i="7"/>
  <c r="M31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6" i="6"/>
  <c r="R7" i="6"/>
  <c r="R8" i="6"/>
  <c r="R9" i="6"/>
  <c r="R10" i="6"/>
  <c r="R11" i="6"/>
  <c r="R12" i="6"/>
  <c r="R13" i="6"/>
  <c r="R18" i="6"/>
  <c r="R23" i="6"/>
  <c r="R2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3" i="6"/>
  <c r="L6" i="6"/>
  <c r="L7" i="6"/>
  <c r="L8" i="6"/>
  <c r="L9" i="6"/>
  <c r="L11" i="6"/>
  <c r="L12" i="6"/>
  <c r="L14" i="6"/>
  <c r="L15" i="6"/>
  <c r="L16" i="6"/>
  <c r="L17" i="6"/>
  <c r="L19" i="6"/>
  <c r="L20" i="6"/>
  <c r="L21" i="6"/>
  <c r="L22" i="6"/>
  <c r="L24" i="6"/>
  <c r="L26" i="6"/>
  <c r="L28" i="6"/>
  <c r="L29" i="6"/>
  <c r="L30" i="6"/>
  <c r="L31" i="6"/>
  <c r="L32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3" i="6"/>
  <c r="M6" i="6"/>
  <c r="M7" i="6"/>
  <c r="M8" i="6"/>
  <c r="M9" i="6"/>
  <c r="M11" i="6"/>
  <c r="M12" i="6"/>
  <c r="M14" i="6"/>
  <c r="M15" i="6"/>
  <c r="M16" i="6"/>
  <c r="M17" i="6"/>
  <c r="M19" i="6"/>
  <c r="M20" i="6"/>
  <c r="M21" i="6"/>
  <c r="M24" i="6"/>
  <c r="M26" i="6"/>
  <c r="M28" i="6"/>
  <c r="M29" i="6"/>
  <c r="M30" i="6"/>
  <c r="M31" i="6"/>
  <c r="M32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L5" i="5"/>
  <c r="L6" i="5"/>
  <c r="L7" i="5"/>
  <c r="L8" i="5"/>
  <c r="L9" i="5"/>
  <c r="L10" i="5"/>
  <c r="L12" i="5"/>
  <c r="L13" i="5"/>
  <c r="L14" i="5"/>
  <c r="L16" i="5"/>
  <c r="L18" i="5"/>
  <c r="L19" i="5"/>
  <c r="L21" i="5"/>
  <c r="L23" i="5"/>
  <c r="L24" i="5"/>
  <c r="L25" i="5"/>
  <c r="L27" i="5"/>
  <c r="L28" i="5"/>
  <c r="L29" i="5"/>
  <c r="L30" i="5"/>
  <c r="L33" i="5"/>
  <c r="L34" i="5"/>
  <c r="L35" i="5"/>
  <c r="L36" i="5"/>
  <c r="L38" i="5"/>
  <c r="L39" i="5"/>
  <c r="L41" i="5"/>
  <c r="L43" i="5"/>
  <c r="L44" i="5"/>
  <c r="L45" i="5"/>
  <c r="L46" i="5"/>
  <c r="L48" i="5"/>
  <c r="L49" i="5"/>
  <c r="L50" i="5"/>
  <c r="L52" i="5"/>
  <c r="L53" i="5"/>
  <c r="L54" i="5"/>
  <c r="L55" i="5"/>
  <c r="L58" i="5"/>
  <c r="L59" i="5"/>
  <c r="L60" i="5"/>
  <c r="L61" i="5"/>
  <c r="L62" i="5"/>
  <c r="L63" i="5"/>
  <c r="L64" i="5"/>
  <c r="L65" i="5"/>
  <c r="L66" i="5"/>
  <c r="L69" i="5"/>
  <c r="L70" i="5"/>
  <c r="L71" i="5"/>
  <c r="L72" i="5"/>
  <c r="L74" i="5"/>
  <c r="L75" i="5"/>
  <c r="L76" i="5"/>
  <c r="L77" i="5"/>
  <c r="L78" i="5"/>
  <c r="L79" i="5"/>
  <c r="L81" i="5"/>
  <c r="L82" i="5"/>
  <c r="L83" i="5"/>
  <c r="L84" i="5"/>
  <c r="L85" i="5"/>
  <c r="L86" i="5"/>
  <c r="L87" i="5"/>
  <c r="L88" i="5"/>
  <c r="L89" i="5"/>
  <c r="L91" i="5"/>
  <c r="L93" i="5"/>
  <c r="L94" i="5"/>
  <c r="L95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5" i="5"/>
  <c r="L116" i="5"/>
  <c r="L117" i="5"/>
  <c r="L118" i="5"/>
  <c r="L119" i="5"/>
  <c r="L120" i="5"/>
  <c r="L123" i="5"/>
  <c r="L124" i="5"/>
  <c r="L126" i="5"/>
  <c r="L127" i="5"/>
  <c r="L128" i="5"/>
  <c r="L130" i="5"/>
  <c r="L132" i="5"/>
  <c r="L133" i="5"/>
  <c r="L134" i="5"/>
  <c r="L136" i="5"/>
  <c r="L137" i="5"/>
  <c r="L140" i="5"/>
  <c r="L141" i="5"/>
  <c r="L142" i="5"/>
  <c r="L143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9" i="5"/>
  <c r="M10" i="5"/>
  <c r="M12" i="5"/>
  <c r="M13" i="5"/>
  <c r="M14" i="5"/>
  <c r="M16" i="5"/>
  <c r="M18" i="5"/>
  <c r="M19" i="5"/>
  <c r="M21" i="5"/>
  <c r="M23" i="5"/>
  <c r="M24" i="5"/>
  <c r="M25" i="5"/>
  <c r="M27" i="5"/>
  <c r="M28" i="5"/>
  <c r="M29" i="5"/>
  <c r="M30" i="5"/>
  <c r="M33" i="5"/>
  <c r="M34" i="5"/>
  <c r="M35" i="5"/>
  <c r="M36" i="5"/>
  <c r="M38" i="5"/>
  <c r="M39" i="5"/>
  <c r="M43" i="5"/>
  <c r="M44" i="5"/>
  <c r="M45" i="5"/>
  <c r="M46" i="5"/>
  <c r="M48" i="5"/>
  <c r="M49" i="5"/>
  <c r="M50" i="5"/>
  <c r="M52" i="5"/>
  <c r="M53" i="5"/>
  <c r="M54" i="5"/>
  <c r="M55" i="5"/>
  <c r="M58" i="5"/>
  <c r="M59" i="5"/>
  <c r="M60" i="5"/>
  <c r="M61" i="5"/>
  <c r="M62" i="5"/>
  <c r="M63" i="5"/>
  <c r="M64" i="5"/>
  <c r="M65" i="5"/>
  <c r="M66" i="5"/>
  <c r="M69" i="5"/>
  <c r="M70" i="5"/>
  <c r="M71" i="5"/>
  <c r="M72" i="5"/>
  <c r="M74" i="5"/>
  <c r="M75" i="5"/>
  <c r="M76" i="5"/>
  <c r="M77" i="5"/>
  <c r="M78" i="5"/>
  <c r="M79" i="5"/>
  <c r="M81" i="5"/>
  <c r="M82" i="5"/>
  <c r="M83" i="5"/>
  <c r="M84" i="5"/>
  <c r="M85" i="5"/>
  <c r="M86" i="5"/>
  <c r="M87" i="5"/>
  <c r="M88" i="5"/>
  <c r="M89" i="5"/>
  <c r="M91" i="5"/>
  <c r="M93" i="5"/>
  <c r="M94" i="5"/>
  <c r="M95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5" i="5"/>
  <c r="M116" i="5"/>
  <c r="M117" i="5"/>
  <c r="M118" i="5"/>
  <c r="M119" i="5"/>
  <c r="M120" i="5"/>
  <c r="M123" i="5"/>
  <c r="M124" i="5"/>
  <c r="M126" i="5"/>
  <c r="M127" i="5"/>
  <c r="M128" i="5"/>
  <c r="M130" i="5"/>
  <c r="M132" i="5"/>
  <c r="M133" i="5"/>
  <c r="M134" i="5"/>
  <c r="M136" i="5"/>
  <c r="M137" i="5"/>
  <c r="M140" i="5"/>
  <c r="M141" i="5"/>
  <c r="M142" i="5"/>
  <c r="M143" i="5"/>
  <c r="S21" i="8" l="1"/>
  <c r="Q20" i="8"/>
  <c r="S20" i="8"/>
  <c r="Q3" i="8"/>
  <c r="Q9" i="8"/>
  <c r="Q15" i="8"/>
  <c r="Q21" i="8"/>
  <c r="S19" i="8"/>
  <c r="S13" i="8"/>
  <c r="S7" i="8"/>
  <c r="Q19" i="8"/>
  <c r="S9" i="8"/>
  <c r="Q14" i="8"/>
  <c r="S8" i="8"/>
  <c r="Q4" i="8"/>
  <c r="R8" i="8" s="1"/>
  <c r="Q10" i="8"/>
  <c r="Q16" i="8"/>
  <c r="Q22" i="8"/>
  <c r="S24" i="8"/>
  <c r="S18" i="8"/>
  <c r="S12" i="8"/>
  <c r="S6" i="8"/>
  <c r="Q7" i="8"/>
  <c r="R16" i="8" s="1"/>
  <c r="Q25" i="8"/>
  <c r="S3" i="8"/>
  <c r="Q2" i="8"/>
  <c r="S14" i="8"/>
  <c r="Q5" i="8"/>
  <c r="Q11" i="8"/>
  <c r="R20" i="8" s="1"/>
  <c r="Q17" i="8"/>
  <c r="Q23" i="8"/>
  <c r="S23" i="8"/>
  <c r="S17" i="8"/>
  <c r="S11" i="8"/>
  <c r="S5" i="8"/>
  <c r="Q13" i="8"/>
  <c r="R14" i="8" s="1"/>
  <c r="S15" i="8"/>
  <c r="Q8" i="8"/>
  <c r="Q6" i="8"/>
  <c r="R22" i="8" s="1"/>
  <c r="Q12" i="8"/>
  <c r="Q18" i="8"/>
  <c r="Q24" i="8"/>
  <c r="S22" i="8"/>
  <c r="S16" i="8"/>
  <c r="S10" i="8"/>
  <c r="Q7" i="5"/>
  <c r="Q12" i="5"/>
  <c r="S14" i="5"/>
  <c r="S3" i="5"/>
  <c r="S25" i="8"/>
  <c r="Q23" i="5"/>
  <c r="Q17" i="5"/>
  <c r="Q11" i="5"/>
  <c r="Q5" i="5"/>
  <c r="S25" i="5"/>
  <c r="S19" i="5"/>
  <c r="S13" i="5"/>
  <c r="S7" i="5"/>
  <c r="Q18" i="5"/>
  <c r="Q6" i="5"/>
  <c r="S8" i="5"/>
  <c r="Q22" i="5"/>
  <c r="Q16" i="5"/>
  <c r="Q10" i="5"/>
  <c r="Q4" i="5"/>
  <c r="S24" i="5"/>
  <c r="S18" i="5"/>
  <c r="S12" i="5"/>
  <c r="S6" i="5"/>
  <c r="S20" i="5"/>
  <c r="Q21" i="5"/>
  <c r="Q15" i="5"/>
  <c r="Q9" i="5"/>
  <c r="Q3" i="5"/>
  <c r="S23" i="5"/>
  <c r="S17" i="5"/>
  <c r="S11" i="5"/>
  <c r="S5" i="5"/>
  <c r="Q24" i="5"/>
  <c r="S2" i="5"/>
  <c r="Q2" i="5"/>
  <c r="Q20" i="5"/>
  <c r="Q14" i="5"/>
  <c r="Q8" i="5"/>
  <c r="S22" i="5"/>
  <c r="S16" i="5"/>
  <c r="S10" i="5"/>
  <c r="S4" i="5"/>
  <c r="Q25" i="5"/>
  <c r="Q19" i="5"/>
  <c r="Q13" i="5"/>
  <c r="S21" i="5"/>
  <c r="S15" i="5"/>
  <c r="S9" i="5"/>
  <c r="R21" i="8" l="1"/>
  <c r="R11" i="8"/>
  <c r="R24" i="8"/>
  <c r="R10" i="8"/>
  <c r="R23" i="8"/>
  <c r="R13" i="8"/>
  <c r="R2" i="8"/>
  <c r="R6" i="8"/>
  <c r="R19" i="8"/>
  <c r="R3" i="8"/>
  <c r="R4" i="8"/>
  <c r="R17" i="8"/>
  <c r="R7" i="8"/>
  <c r="R9" i="8"/>
  <c r="R12" i="8"/>
  <c r="R25" i="8"/>
  <c r="T8" i="8"/>
  <c r="R15" i="8"/>
  <c r="R5" i="8"/>
  <c r="R18" i="8"/>
  <c r="T22" i="8"/>
  <c r="T5" i="8"/>
  <c r="T18" i="8"/>
  <c r="T12" i="8"/>
  <c r="T9" i="8"/>
  <c r="T25" i="8"/>
  <c r="T15" i="8"/>
  <c r="T14" i="8"/>
  <c r="T21" i="8"/>
  <c r="T11" i="8"/>
  <c r="T24" i="8"/>
  <c r="T20" i="8"/>
  <c r="T4" i="8"/>
  <c r="T17" i="8"/>
  <c r="T7" i="8"/>
  <c r="T2" i="8"/>
  <c r="T10" i="8"/>
  <c r="T23" i="8"/>
  <c r="T13" i="8"/>
  <c r="T3" i="8"/>
  <c r="T16" i="8"/>
  <c r="T6" i="8"/>
  <c r="T19" i="8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8" i="4"/>
  <c r="L10" i="4"/>
  <c r="L11" i="4"/>
  <c r="L12" i="4"/>
  <c r="L13" i="4"/>
  <c r="L16" i="4"/>
  <c r="L17" i="4"/>
  <c r="L18" i="4"/>
  <c r="L19" i="4"/>
  <c r="L20" i="4"/>
  <c r="L21" i="4"/>
  <c r="L23" i="4"/>
  <c r="L24" i="4"/>
  <c r="L26" i="4"/>
  <c r="L27" i="4"/>
  <c r="L28" i="4"/>
  <c r="L29" i="4"/>
  <c r="L30" i="4"/>
  <c r="L31" i="4"/>
  <c r="L35" i="4"/>
  <c r="L36" i="4"/>
  <c r="L37" i="4"/>
  <c r="L38" i="4"/>
  <c r="L39" i="4"/>
  <c r="L40" i="4"/>
  <c r="L41" i="4"/>
  <c r="L42" i="4"/>
  <c r="L43" i="4"/>
  <c r="L44" i="4"/>
  <c r="L45" i="4"/>
  <c r="L47" i="4"/>
  <c r="L48" i="4"/>
  <c r="L50" i="4"/>
  <c r="L51" i="4"/>
  <c r="L52" i="4"/>
  <c r="L55" i="4"/>
  <c r="L56" i="4"/>
  <c r="L57" i="4"/>
  <c r="L59" i="4"/>
  <c r="L60" i="4"/>
  <c r="L62" i="4"/>
  <c r="L63" i="4"/>
  <c r="L64" i="4"/>
  <c r="L65" i="4"/>
  <c r="L66" i="4"/>
  <c r="L68" i="4"/>
  <c r="L69" i="4"/>
  <c r="L72" i="4"/>
  <c r="L73" i="4"/>
  <c r="L74" i="4"/>
  <c r="L76" i="4"/>
  <c r="L77" i="4"/>
  <c r="L78" i="4"/>
  <c r="L79" i="4"/>
  <c r="L80" i="4"/>
  <c r="L81" i="4"/>
  <c r="L82" i="4"/>
  <c r="L83" i="4"/>
  <c r="L85" i="4"/>
  <c r="L86" i="4"/>
  <c r="L87" i="4"/>
  <c r="L88" i="4"/>
  <c r="L89" i="4"/>
  <c r="L90" i="4"/>
  <c r="L91" i="4"/>
  <c r="L92" i="4"/>
  <c r="L93" i="4"/>
  <c r="L96" i="4"/>
  <c r="L97" i="4"/>
  <c r="L98" i="4"/>
  <c r="L99" i="4"/>
  <c r="L100" i="4"/>
  <c r="L101" i="4"/>
  <c r="L102" i="4"/>
  <c r="L103" i="4"/>
  <c r="L105" i="4"/>
  <c r="L106" i="4"/>
  <c r="L107" i="4"/>
  <c r="L108" i="4"/>
  <c r="L109" i="4"/>
  <c r="L110" i="4"/>
  <c r="L112" i="4"/>
  <c r="L113" i="4"/>
  <c r="L114" i="4"/>
  <c r="L115" i="4"/>
  <c r="L116" i="4"/>
  <c r="L119" i="4"/>
  <c r="L120" i="4"/>
  <c r="L122" i="4"/>
  <c r="L123" i="4"/>
  <c r="L124" i="4"/>
  <c r="L126" i="4"/>
  <c r="L127" i="4"/>
  <c r="L128" i="4"/>
  <c r="L129" i="4"/>
  <c r="L130" i="4"/>
  <c r="L131" i="4"/>
  <c r="L132" i="4"/>
  <c r="L134" i="4"/>
  <c r="L135" i="4"/>
  <c r="L136" i="4"/>
  <c r="L137" i="4"/>
  <c r="L138" i="4"/>
  <c r="L140" i="4"/>
  <c r="L141" i="4"/>
  <c r="L143" i="4"/>
  <c r="L144" i="4"/>
  <c r="L145" i="4"/>
  <c r="L147" i="4"/>
  <c r="L148" i="4"/>
  <c r="L149" i="4"/>
  <c r="L151" i="4"/>
  <c r="L153" i="4"/>
  <c r="L154" i="4"/>
  <c r="L155" i="4"/>
  <c r="L156" i="4"/>
  <c r="L157" i="4"/>
  <c r="L158" i="4"/>
  <c r="L159" i="4"/>
  <c r="L162" i="4"/>
  <c r="L163" i="4"/>
  <c r="L165" i="4"/>
  <c r="L166" i="4"/>
  <c r="L168" i="4"/>
  <c r="L169" i="4"/>
  <c r="L170" i="4"/>
  <c r="L171" i="4"/>
  <c r="L174" i="4"/>
  <c r="L175" i="4"/>
  <c r="L177" i="4"/>
  <c r="L178" i="4"/>
  <c r="L180" i="4"/>
  <c r="L181" i="4"/>
  <c r="L182" i="4"/>
  <c r="L184" i="4"/>
  <c r="L185" i="4"/>
  <c r="L186" i="4"/>
  <c r="L187" i="4"/>
  <c r="L188" i="4"/>
  <c r="L190" i="4"/>
  <c r="L191" i="4"/>
  <c r="L192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8" i="4"/>
  <c r="M10" i="4"/>
  <c r="M11" i="4"/>
  <c r="M12" i="4"/>
  <c r="M13" i="4"/>
  <c r="M16" i="4"/>
  <c r="M17" i="4"/>
  <c r="M18" i="4"/>
  <c r="M19" i="4"/>
  <c r="M20" i="4"/>
  <c r="M21" i="4"/>
  <c r="M23" i="4"/>
  <c r="M24" i="4"/>
  <c r="M26" i="4"/>
  <c r="M27" i="4"/>
  <c r="M28" i="4"/>
  <c r="M29" i="4"/>
  <c r="M30" i="4"/>
  <c r="M31" i="4"/>
  <c r="M35" i="4"/>
  <c r="M36" i="4"/>
  <c r="M37" i="4"/>
  <c r="M38" i="4"/>
  <c r="M39" i="4"/>
  <c r="M40" i="4"/>
  <c r="M41" i="4"/>
  <c r="M42" i="4"/>
  <c r="M43" i="4"/>
  <c r="M44" i="4"/>
  <c r="M45" i="4"/>
  <c r="M47" i="4"/>
  <c r="M48" i="4"/>
  <c r="M50" i="4"/>
  <c r="M51" i="4"/>
  <c r="M52" i="4"/>
  <c r="M55" i="4"/>
  <c r="M56" i="4"/>
  <c r="M57" i="4"/>
  <c r="M59" i="4"/>
  <c r="M60" i="4"/>
  <c r="M62" i="4"/>
  <c r="M63" i="4"/>
  <c r="M64" i="4"/>
  <c r="M65" i="4"/>
  <c r="M66" i="4"/>
  <c r="M68" i="4"/>
  <c r="M69" i="4"/>
  <c r="M72" i="4"/>
  <c r="M73" i="4"/>
  <c r="M74" i="4"/>
  <c r="M76" i="4"/>
  <c r="M77" i="4"/>
  <c r="M78" i="4"/>
  <c r="M79" i="4"/>
  <c r="M80" i="4"/>
  <c r="M81" i="4"/>
  <c r="M82" i="4"/>
  <c r="M83" i="4"/>
  <c r="M85" i="4"/>
  <c r="M86" i="4"/>
  <c r="M87" i="4"/>
  <c r="M88" i="4"/>
  <c r="M89" i="4"/>
  <c r="M90" i="4"/>
  <c r="M91" i="4"/>
  <c r="M92" i="4"/>
  <c r="M93" i="4"/>
  <c r="M96" i="4"/>
  <c r="M97" i="4"/>
  <c r="M98" i="4"/>
  <c r="M99" i="4"/>
  <c r="M100" i="4"/>
  <c r="M101" i="4"/>
  <c r="M102" i="4"/>
  <c r="M103" i="4"/>
  <c r="M105" i="4"/>
  <c r="M106" i="4"/>
  <c r="M107" i="4"/>
  <c r="M108" i="4"/>
  <c r="M109" i="4"/>
  <c r="M110" i="4"/>
  <c r="M112" i="4"/>
  <c r="M113" i="4"/>
  <c r="M114" i="4"/>
  <c r="M115" i="4"/>
  <c r="M116" i="4"/>
  <c r="M120" i="4"/>
  <c r="M122" i="4"/>
  <c r="M123" i="4"/>
  <c r="M124" i="4"/>
  <c r="M126" i="4"/>
  <c r="M127" i="4"/>
  <c r="M128" i="4"/>
  <c r="M129" i="4"/>
  <c r="M130" i="4"/>
  <c r="M131" i="4"/>
  <c r="M132" i="4"/>
  <c r="M134" i="4"/>
  <c r="M135" i="4"/>
  <c r="M136" i="4"/>
  <c r="M137" i="4"/>
  <c r="M138" i="4"/>
  <c r="M140" i="4"/>
  <c r="M141" i="4"/>
  <c r="M143" i="4"/>
  <c r="M144" i="4"/>
  <c r="M145" i="4"/>
  <c r="M147" i="4"/>
  <c r="M148" i="4"/>
  <c r="M149" i="4"/>
  <c r="M151" i="4"/>
  <c r="M153" i="4"/>
  <c r="M154" i="4"/>
  <c r="M155" i="4"/>
  <c r="M156" i="4"/>
  <c r="M157" i="4"/>
  <c r="M158" i="4"/>
  <c r="M159" i="4"/>
  <c r="M162" i="4"/>
  <c r="M163" i="4"/>
  <c r="M165" i="4"/>
  <c r="M166" i="4"/>
  <c r="M168" i="4"/>
  <c r="M169" i="4"/>
  <c r="M170" i="4"/>
  <c r="M171" i="4"/>
  <c r="M174" i="4"/>
  <c r="M175" i="4"/>
  <c r="M177" i="4"/>
  <c r="M178" i="4"/>
  <c r="M180" i="4"/>
  <c r="M181" i="4"/>
  <c r="M182" i="4"/>
  <c r="M184" i="4"/>
  <c r="M185" i="4"/>
  <c r="M186" i="4"/>
  <c r="M187" i="4"/>
  <c r="M188" i="4"/>
  <c r="M190" i="4"/>
  <c r="M191" i="4"/>
  <c r="M19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L4" i="3"/>
  <c r="L6" i="3"/>
  <c r="L7" i="3"/>
  <c r="L8" i="3"/>
  <c r="L9" i="3"/>
  <c r="L10" i="3"/>
  <c r="L11" i="3"/>
  <c r="L14" i="3"/>
  <c r="L15" i="3"/>
  <c r="L16" i="3"/>
  <c r="L18" i="3"/>
  <c r="L19" i="3"/>
  <c r="L21" i="3"/>
  <c r="L22" i="3"/>
  <c r="L23" i="3"/>
  <c r="L24" i="3"/>
  <c r="L28" i="3"/>
  <c r="L29" i="3"/>
  <c r="L30" i="3"/>
  <c r="L31" i="3"/>
  <c r="L32" i="3"/>
  <c r="L33" i="3"/>
  <c r="L34" i="3"/>
  <c r="L35" i="3"/>
  <c r="L36" i="3"/>
  <c r="L38" i="3"/>
  <c r="L39" i="3"/>
  <c r="L40" i="3"/>
  <c r="L41" i="3"/>
  <c r="L42" i="3"/>
  <c r="L43" i="3"/>
  <c r="L45" i="3"/>
  <c r="L46" i="3"/>
  <c r="L48" i="3"/>
  <c r="L49" i="3"/>
  <c r="L51" i="3"/>
  <c r="L52" i="3"/>
  <c r="L53" i="3"/>
  <c r="L54" i="3"/>
  <c r="L55" i="3"/>
  <c r="L56" i="3"/>
  <c r="L57" i="3"/>
  <c r="L59" i="3"/>
  <c r="L60" i="3"/>
  <c r="L62" i="3"/>
  <c r="L63" i="3"/>
  <c r="L65" i="3"/>
  <c r="L66" i="3"/>
  <c r="L69" i="3"/>
  <c r="L70" i="3"/>
  <c r="L71" i="3"/>
  <c r="L72" i="3"/>
  <c r="L73" i="3"/>
  <c r="L74" i="3"/>
  <c r="L75" i="3"/>
  <c r="L76" i="3"/>
  <c r="L78" i="3"/>
  <c r="L79" i="3"/>
  <c r="L80" i="3"/>
  <c r="L81" i="3"/>
  <c r="L82" i="3"/>
  <c r="L83" i="3"/>
  <c r="L84" i="3"/>
  <c r="L85" i="3"/>
  <c r="L87" i="3"/>
  <c r="L88" i="3"/>
  <c r="L89" i="3"/>
  <c r="L92" i="3"/>
  <c r="L93" i="3"/>
  <c r="L94" i="3"/>
  <c r="L95" i="3"/>
  <c r="L96" i="3"/>
  <c r="L98" i="3"/>
  <c r="L99" i="3"/>
  <c r="L100" i="3"/>
  <c r="L101" i="3"/>
  <c r="L103" i="3"/>
  <c r="L104" i="3"/>
  <c r="L105" i="3"/>
  <c r="L106" i="3"/>
  <c r="L108" i="3"/>
  <c r="L109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R25" i="3"/>
  <c r="L132" i="3"/>
  <c r="L133" i="3"/>
  <c r="L134" i="3"/>
  <c r="L135" i="3"/>
  <c r="L137" i="3"/>
  <c r="L139" i="3"/>
  <c r="L140" i="3"/>
  <c r="L141" i="3"/>
  <c r="L142" i="3"/>
  <c r="L144" i="3"/>
  <c r="L145" i="3"/>
  <c r="L147" i="3"/>
  <c r="L148" i="3"/>
  <c r="L149" i="3"/>
  <c r="L150" i="3"/>
  <c r="L151" i="3"/>
  <c r="L152" i="3"/>
  <c r="L154" i="3"/>
  <c r="L156" i="3"/>
  <c r="L157" i="3"/>
  <c r="L159" i="3"/>
  <c r="L160" i="3"/>
  <c r="L161" i="3"/>
  <c r="L162" i="3"/>
  <c r="L163" i="3"/>
  <c r="L164" i="3"/>
  <c r="L165" i="3"/>
  <c r="L169" i="3"/>
  <c r="L170" i="3"/>
  <c r="L172" i="3"/>
  <c r="L173" i="3"/>
  <c r="L174" i="3"/>
  <c r="L176" i="3"/>
  <c r="L177" i="3"/>
  <c r="L179" i="3"/>
  <c r="L180" i="3"/>
  <c r="L182" i="3"/>
  <c r="L183" i="3"/>
  <c r="L185" i="3"/>
  <c r="L186" i="3"/>
  <c r="L187" i="3"/>
  <c r="L188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Q3" i="3"/>
  <c r="P6" i="3"/>
  <c r="P5" i="3"/>
  <c r="P4" i="3"/>
  <c r="P3" i="3"/>
  <c r="P2" i="3"/>
  <c r="Q4" i="3"/>
  <c r="M4" i="3"/>
  <c r="M6" i="3"/>
  <c r="M7" i="3"/>
  <c r="M8" i="3"/>
  <c r="M9" i="3"/>
  <c r="M10" i="3"/>
  <c r="M11" i="3"/>
  <c r="M14" i="3"/>
  <c r="M15" i="3"/>
  <c r="M16" i="3"/>
  <c r="M18" i="3"/>
  <c r="M19" i="3"/>
  <c r="M21" i="3"/>
  <c r="M22" i="3"/>
  <c r="M23" i="3"/>
  <c r="M24" i="3"/>
  <c r="M28" i="3"/>
  <c r="M29" i="3"/>
  <c r="M30" i="3"/>
  <c r="M31" i="3"/>
  <c r="M32" i="3"/>
  <c r="M33" i="3"/>
  <c r="M34" i="3"/>
  <c r="M35" i="3"/>
  <c r="M36" i="3"/>
  <c r="M39" i="3"/>
  <c r="M40" i="3"/>
  <c r="M41" i="3"/>
  <c r="M42" i="3"/>
  <c r="M43" i="3"/>
  <c r="M45" i="3"/>
  <c r="M46" i="3"/>
  <c r="M48" i="3"/>
  <c r="M49" i="3"/>
  <c r="M51" i="3"/>
  <c r="M52" i="3"/>
  <c r="M53" i="3"/>
  <c r="M54" i="3"/>
  <c r="M55" i="3"/>
  <c r="M56" i="3"/>
  <c r="M57" i="3"/>
  <c r="M59" i="3"/>
  <c r="M60" i="3"/>
  <c r="M62" i="3"/>
  <c r="M63" i="3"/>
  <c r="M65" i="3"/>
  <c r="M66" i="3"/>
  <c r="M69" i="3"/>
  <c r="M70" i="3"/>
  <c r="M71" i="3"/>
  <c r="M72" i="3"/>
  <c r="M73" i="3"/>
  <c r="M74" i="3"/>
  <c r="M75" i="3"/>
  <c r="M76" i="3"/>
  <c r="M78" i="3"/>
  <c r="M79" i="3"/>
  <c r="M80" i="3"/>
  <c r="M81" i="3"/>
  <c r="M82" i="3"/>
  <c r="M83" i="3"/>
  <c r="M84" i="3"/>
  <c r="M85" i="3"/>
  <c r="M87" i="3"/>
  <c r="M88" i="3"/>
  <c r="M89" i="3"/>
  <c r="M92" i="3"/>
  <c r="M93" i="3"/>
  <c r="M94" i="3"/>
  <c r="M95" i="3"/>
  <c r="M96" i="3"/>
  <c r="M98" i="3"/>
  <c r="M99" i="3"/>
  <c r="M100" i="3"/>
  <c r="M101" i="3"/>
  <c r="M103" i="3"/>
  <c r="M104" i="3"/>
  <c r="M105" i="3"/>
  <c r="M106" i="3"/>
  <c r="M108" i="3"/>
  <c r="M109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2" i="3"/>
  <c r="M133" i="3"/>
  <c r="M134" i="3"/>
  <c r="M135" i="3"/>
  <c r="M137" i="3"/>
  <c r="M139" i="3"/>
  <c r="M140" i="3"/>
  <c r="M141" i="3"/>
  <c r="M142" i="3"/>
  <c r="M144" i="3"/>
  <c r="M145" i="3"/>
  <c r="M147" i="3"/>
  <c r="M148" i="3"/>
  <c r="M149" i="3"/>
  <c r="M150" i="3"/>
  <c r="M151" i="3"/>
  <c r="M152" i="3"/>
  <c r="M154" i="3"/>
  <c r="M156" i="3"/>
  <c r="M157" i="3"/>
  <c r="M159" i="3"/>
  <c r="M160" i="3"/>
  <c r="M161" i="3"/>
  <c r="M162" i="3"/>
  <c r="M163" i="3"/>
  <c r="M164" i="3"/>
  <c r="M165" i="3"/>
  <c r="M169" i="3"/>
  <c r="M170" i="3"/>
  <c r="M172" i="3"/>
  <c r="M173" i="3"/>
  <c r="M174" i="3"/>
  <c r="M176" i="3"/>
  <c r="M177" i="3"/>
  <c r="M179" i="3"/>
  <c r="M180" i="3"/>
  <c r="M182" i="3"/>
  <c r="M183" i="3"/>
  <c r="M185" i="3"/>
  <c r="M186" i="3"/>
  <c r="M187" i="3"/>
  <c r="M188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L5" i="2"/>
  <c r="L6" i="2"/>
  <c r="L8" i="2"/>
  <c r="L9" i="2"/>
  <c r="L10" i="2"/>
  <c r="L12" i="2"/>
  <c r="L13" i="2"/>
  <c r="L14" i="2"/>
  <c r="L15" i="2"/>
  <c r="L16" i="2"/>
  <c r="L17" i="2"/>
  <c r="R25" i="2"/>
  <c r="L18" i="2"/>
  <c r="L21" i="2"/>
  <c r="L22" i="2"/>
  <c r="L25" i="2"/>
  <c r="L26" i="2"/>
  <c r="L27" i="2"/>
  <c r="L28" i="2"/>
  <c r="L29" i="2"/>
  <c r="L30" i="2"/>
  <c r="L31" i="2"/>
  <c r="L32" i="2"/>
  <c r="L33" i="2"/>
  <c r="L35" i="2"/>
  <c r="L36" i="2"/>
  <c r="L38" i="2"/>
  <c r="L39" i="2"/>
  <c r="L40" i="2"/>
  <c r="L42" i="2"/>
  <c r="L43" i="2"/>
  <c r="L44" i="2"/>
  <c r="L45" i="2"/>
  <c r="L47" i="2"/>
  <c r="L48" i="2"/>
  <c r="L50" i="2"/>
  <c r="L51" i="2"/>
  <c r="L52" i="2"/>
  <c r="L55" i="2"/>
  <c r="L56" i="2"/>
  <c r="L57" i="2"/>
  <c r="L59" i="2"/>
  <c r="L60" i="2"/>
  <c r="L61" i="2"/>
  <c r="L62" i="2"/>
  <c r="L63" i="2"/>
  <c r="L64" i="2"/>
  <c r="L66" i="2"/>
  <c r="L67" i="2"/>
  <c r="L68" i="2"/>
  <c r="L69" i="2"/>
  <c r="L70" i="2"/>
  <c r="L71" i="2"/>
  <c r="L72" i="2"/>
  <c r="L75" i="2"/>
  <c r="L76" i="2"/>
  <c r="L77" i="2"/>
  <c r="L78" i="2"/>
  <c r="L79" i="2"/>
  <c r="L80" i="2"/>
  <c r="L81" i="2"/>
  <c r="L83" i="2"/>
  <c r="L84" i="2"/>
  <c r="L85" i="2"/>
  <c r="L86" i="2"/>
  <c r="L87" i="2"/>
  <c r="L88" i="2"/>
  <c r="L89" i="2"/>
  <c r="L90" i="2"/>
  <c r="L91" i="2"/>
  <c r="L93" i="2"/>
  <c r="L94" i="2"/>
  <c r="L95" i="2"/>
  <c r="L98" i="2"/>
  <c r="L99" i="2"/>
  <c r="L100" i="2"/>
  <c r="L102" i="2"/>
  <c r="L103" i="2"/>
  <c r="L104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1" i="2"/>
  <c r="L122" i="2"/>
  <c r="L123" i="2"/>
  <c r="L124" i="2"/>
  <c r="L127" i="2"/>
  <c r="L128" i="2"/>
  <c r="L129" i="2"/>
  <c r="L130" i="2"/>
  <c r="L132" i="2"/>
  <c r="L133" i="2"/>
  <c r="L135" i="2"/>
  <c r="L136" i="2"/>
  <c r="L139" i="2"/>
  <c r="L140" i="2"/>
  <c r="L141" i="2"/>
  <c r="L142" i="2"/>
  <c r="L143" i="2"/>
  <c r="L144" i="2"/>
  <c r="L145" i="2"/>
  <c r="L146" i="2"/>
  <c r="L148" i="2"/>
  <c r="L151" i="2"/>
  <c r="L152" i="2"/>
  <c r="L153" i="2"/>
  <c r="L154" i="2"/>
  <c r="L156" i="2"/>
  <c r="L157" i="2"/>
  <c r="L158" i="2"/>
  <c r="L160" i="2"/>
  <c r="L161" i="2"/>
  <c r="L162" i="2"/>
  <c r="L164" i="2"/>
  <c r="L165" i="2"/>
  <c r="L166" i="2"/>
  <c r="L168" i="2"/>
  <c r="L170" i="2"/>
  <c r="L171" i="2"/>
  <c r="L172" i="2"/>
  <c r="L173" i="2"/>
  <c r="L176" i="2"/>
  <c r="L177" i="2"/>
  <c r="L178" i="2"/>
  <c r="L179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Q8" i="2"/>
  <c r="P4" i="2"/>
  <c r="P3" i="2"/>
  <c r="P2" i="2"/>
  <c r="Q5" i="2"/>
  <c r="M5" i="2"/>
  <c r="M6" i="2"/>
  <c r="M9" i="2"/>
  <c r="M10" i="2"/>
  <c r="M12" i="2"/>
  <c r="M13" i="2"/>
  <c r="M14" i="2"/>
  <c r="M15" i="2"/>
  <c r="M16" i="2"/>
  <c r="M17" i="2"/>
  <c r="M18" i="2"/>
  <c r="M21" i="2"/>
  <c r="M22" i="2"/>
  <c r="M25" i="2"/>
  <c r="M26" i="2"/>
  <c r="M27" i="2"/>
  <c r="M28" i="2"/>
  <c r="M29" i="2"/>
  <c r="M30" i="2"/>
  <c r="M31" i="2"/>
  <c r="M32" i="2"/>
  <c r="M33" i="2"/>
  <c r="M35" i="2"/>
  <c r="M36" i="2"/>
  <c r="M38" i="2"/>
  <c r="M39" i="2"/>
  <c r="M40" i="2"/>
  <c r="M42" i="2"/>
  <c r="M43" i="2"/>
  <c r="M44" i="2"/>
  <c r="M45" i="2"/>
  <c r="M47" i="2"/>
  <c r="M48" i="2"/>
  <c r="M50" i="2"/>
  <c r="M51" i="2"/>
  <c r="M52" i="2"/>
  <c r="M55" i="2"/>
  <c r="M56" i="2"/>
  <c r="M57" i="2"/>
  <c r="M59" i="2"/>
  <c r="M60" i="2"/>
  <c r="M61" i="2"/>
  <c r="M62" i="2"/>
  <c r="M63" i="2"/>
  <c r="M64" i="2"/>
  <c r="M66" i="2"/>
  <c r="M67" i="2"/>
  <c r="M68" i="2"/>
  <c r="M69" i="2"/>
  <c r="M70" i="2"/>
  <c r="M71" i="2"/>
  <c r="M72" i="2"/>
  <c r="M75" i="2"/>
  <c r="M76" i="2"/>
  <c r="M77" i="2"/>
  <c r="M78" i="2"/>
  <c r="M79" i="2"/>
  <c r="M80" i="2"/>
  <c r="M81" i="2"/>
  <c r="M83" i="2"/>
  <c r="M84" i="2"/>
  <c r="M85" i="2"/>
  <c r="M86" i="2"/>
  <c r="M87" i="2"/>
  <c r="M88" i="2"/>
  <c r="M89" i="2"/>
  <c r="M90" i="2"/>
  <c r="M91" i="2"/>
  <c r="M93" i="2"/>
  <c r="M94" i="2"/>
  <c r="M95" i="2"/>
  <c r="M98" i="2"/>
  <c r="M99" i="2"/>
  <c r="M100" i="2"/>
  <c r="M102" i="2"/>
  <c r="M103" i="2"/>
  <c r="M104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1" i="2"/>
  <c r="M122" i="2"/>
  <c r="M123" i="2"/>
  <c r="M124" i="2"/>
  <c r="M127" i="2"/>
  <c r="M128" i="2"/>
  <c r="M129" i="2"/>
  <c r="M130" i="2"/>
  <c r="M132" i="2"/>
  <c r="M133" i="2"/>
  <c r="M135" i="2"/>
  <c r="M136" i="2"/>
  <c r="M139" i="2"/>
  <c r="M140" i="2"/>
  <c r="M141" i="2"/>
  <c r="M142" i="2"/>
  <c r="M143" i="2"/>
  <c r="M144" i="2"/>
  <c r="M145" i="2"/>
  <c r="M146" i="2"/>
  <c r="M148" i="2"/>
  <c r="M151" i="2"/>
  <c r="M152" i="2"/>
  <c r="M153" i="2"/>
  <c r="M154" i="2"/>
  <c r="M156" i="2"/>
  <c r="M157" i="2"/>
  <c r="M158" i="2"/>
  <c r="M160" i="2"/>
  <c r="M161" i="2"/>
  <c r="M162" i="2"/>
  <c r="M164" i="2"/>
  <c r="M165" i="2"/>
  <c r="M166" i="2"/>
  <c r="M168" i="2"/>
  <c r="M170" i="2"/>
  <c r="M171" i="2"/>
  <c r="M172" i="2"/>
  <c r="M173" i="2"/>
  <c r="M176" i="2"/>
  <c r="M177" i="2"/>
  <c r="M178" i="2"/>
  <c r="M179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4" i="1"/>
  <c r="L5" i="1"/>
  <c r="L6" i="1"/>
  <c r="L9" i="1"/>
  <c r="L10" i="1"/>
  <c r="L12" i="1"/>
  <c r="L13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30" i="1"/>
  <c r="L33" i="1"/>
  <c r="L34" i="1"/>
  <c r="L35" i="1"/>
  <c r="L36" i="1"/>
  <c r="L37" i="1"/>
  <c r="L38" i="1"/>
  <c r="L40" i="1"/>
  <c r="L41" i="1"/>
  <c r="L43" i="1"/>
  <c r="L44" i="1"/>
  <c r="L45" i="1"/>
  <c r="L46" i="1"/>
  <c r="L48" i="1"/>
  <c r="L49" i="1"/>
  <c r="L52" i="1"/>
  <c r="L53" i="1"/>
  <c r="L55" i="1"/>
  <c r="L56" i="1"/>
  <c r="L57" i="1"/>
  <c r="L58" i="1"/>
  <c r="L60" i="1"/>
  <c r="L61" i="1"/>
  <c r="L64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4" i="1"/>
  <c r="L95" i="1"/>
  <c r="L96" i="1"/>
  <c r="L97" i="1"/>
  <c r="L98" i="1"/>
  <c r="L100" i="1"/>
  <c r="L101" i="1"/>
  <c r="L102" i="1"/>
  <c r="L103" i="1"/>
  <c r="L104" i="1"/>
  <c r="L105" i="1"/>
  <c r="L106" i="1"/>
  <c r="L108" i="1"/>
  <c r="L109" i="1"/>
  <c r="L111" i="1"/>
  <c r="L112" i="1"/>
  <c r="L113" i="1"/>
  <c r="L115" i="1"/>
  <c r="L117" i="1"/>
  <c r="L118" i="1"/>
  <c r="L120" i="1"/>
  <c r="L121" i="1"/>
  <c r="L122" i="1"/>
  <c r="L123" i="1"/>
  <c r="L124" i="1"/>
  <c r="L125" i="1"/>
  <c r="L126" i="1"/>
  <c r="L127" i="1"/>
  <c r="L128" i="1"/>
  <c r="L130" i="1"/>
  <c r="L131" i="1"/>
  <c r="L132" i="1"/>
  <c r="L134" i="1"/>
  <c r="L135" i="1"/>
  <c r="L136" i="1"/>
  <c r="L137" i="1"/>
  <c r="L140" i="1"/>
  <c r="L141" i="1"/>
  <c r="L142" i="1"/>
  <c r="L143" i="1"/>
  <c r="L145" i="1"/>
  <c r="L146" i="1"/>
  <c r="L147" i="1"/>
  <c r="L149" i="1"/>
  <c r="L150" i="1"/>
  <c r="L151" i="1"/>
  <c r="L153" i="1"/>
  <c r="L154" i="1"/>
  <c r="L157" i="1"/>
  <c r="L158" i="1"/>
  <c r="L159" i="1"/>
  <c r="L160" i="1"/>
  <c r="L161" i="1"/>
  <c r="L163" i="1"/>
  <c r="L165" i="1"/>
  <c r="L166" i="1"/>
  <c r="L167" i="1"/>
  <c r="L168" i="1"/>
  <c r="L169" i="1"/>
  <c r="L170" i="1"/>
  <c r="L172" i="1"/>
  <c r="L173" i="1"/>
  <c r="L175" i="1"/>
  <c r="L176" i="1"/>
  <c r="L177" i="1"/>
  <c r="L178" i="1"/>
  <c r="L179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4" i="1"/>
  <c r="M5" i="1"/>
  <c r="M6" i="1"/>
  <c r="M9" i="1"/>
  <c r="M10" i="1"/>
  <c r="M12" i="1"/>
  <c r="M13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30" i="1"/>
  <c r="M33" i="1"/>
  <c r="M34" i="1"/>
  <c r="M35" i="1"/>
  <c r="M36" i="1"/>
  <c r="M37" i="1"/>
  <c r="M38" i="1"/>
  <c r="M40" i="1"/>
  <c r="M41" i="1"/>
  <c r="M43" i="1"/>
  <c r="M44" i="1"/>
  <c r="M45" i="1"/>
  <c r="M46" i="1"/>
  <c r="M48" i="1"/>
  <c r="M49" i="1"/>
  <c r="M52" i="1"/>
  <c r="M53" i="1"/>
  <c r="M56" i="1"/>
  <c r="M57" i="1"/>
  <c r="M58" i="1"/>
  <c r="M60" i="1"/>
  <c r="M61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4" i="1"/>
  <c r="M85" i="1"/>
  <c r="M86" i="1"/>
  <c r="M87" i="1"/>
  <c r="M88" i="1"/>
  <c r="M89" i="1"/>
  <c r="M90" i="1"/>
  <c r="M91" i="1"/>
  <c r="M94" i="1"/>
  <c r="M95" i="1"/>
  <c r="M96" i="1"/>
  <c r="M97" i="1"/>
  <c r="M98" i="1"/>
  <c r="M100" i="1"/>
  <c r="M101" i="1"/>
  <c r="M102" i="1"/>
  <c r="M103" i="1"/>
  <c r="M104" i="1"/>
  <c r="M105" i="1"/>
  <c r="M106" i="1"/>
  <c r="M108" i="1"/>
  <c r="M109" i="1"/>
  <c r="M111" i="1"/>
  <c r="M112" i="1"/>
  <c r="M113" i="1"/>
  <c r="M115" i="1"/>
  <c r="M117" i="1"/>
  <c r="M118" i="1"/>
  <c r="M120" i="1"/>
  <c r="M121" i="1"/>
  <c r="M122" i="1"/>
  <c r="M123" i="1"/>
  <c r="M124" i="1"/>
  <c r="M125" i="1"/>
  <c r="M126" i="1"/>
  <c r="M127" i="1"/>
  <c r="M128" i="1"/>
  <c r="M130" i="1"/>
  <c r="M131" i="1"/>
  <c r="M132" i="1"/>
  <c r="M134" i="1"/>
  <c r="M135" i="1"/>
  <c r="M136" i="1"/>
  <c r="M137" i="1"/>
  <c r="M140" i="1"/>
  <c r="M141" i="1"/>
  <c r="M142" i="1"/>
  <c r="M143" i="1"/>
  <c r="M145" i="1"/>
  <c r="M146" i="1"/>
  <c r="M147" i="1"/>
  <c r="M149" i="1"/>
  <c r="M150" i="1"/>
  <c r="M151" i="1"/>
  <c r="M153" i="1"/>
  <c r="M154" i="1"/>
  <c r="M157" i="1"/>
  <c r="M158" i="1"/>
  <c r="M159" i="1"/>
  <c r="M160" i="1"/>
  <c r="M161" i="1"/>
  <c r="M163" i="1"/>
  <c r="M165" i="1"/>
  <c r="M166" i="1"/>
  <c r="M167" i="1"/>
  <c r="M168" i="1"/>
  <c r="M169" i="1"/>
  <c r="M170" i="1"/>
  <c r="M172" i="1"/>
  <c r="M173" i="1"/>
  <c r="M175" i="1"/>
  <c r="M176" i="1"/>
  <c r="M177" i="1"/>
  <c r="M178" i="1"/>
  <c r="M179" i="1"/>
  <c r="S20" i="3"/>
  <c r="S19" i="3"/>
  <c r="S3" i="3"/>
  <c r="Q2" i="3"/>
  <c r="Q20" i="3"/>
  <c r="Q14" i="3"/>
  <c r="Q8" i="3"/>
  <c r="S7" i="3"/>
  <c r="Q25" i="3"/>
  <c r="Q19" i="3"/>
  <c r="Q13" i="3"/>
  <c r="Q7" i="3"/>
  <c r="S24" i="3"/>
  <c r="S18" i="3"/>
  <c r="S12" i="3"/>
  <c r="S6" i="3"/>
  <c r="Q21" i="3"/>
  <c r="Q15" i="3"/>
  <c r="Q9" i="3"/>
  <c r="S8" i="3"/>
  <c r="S13" i="3"/>
  <c r="Q24" i="3"/>
  <c r="Q18" i="3"/>
  <c r="Q12" i="3"/>
  <c r="Q6" i="3"/>
  <c r="S23" i="3"/>
  <c r="S17" i="3"/>
  <c r="S11" i="3"/>
  <c r="S5" i="3"/>
  <c r="S2" i="3"/>
  <c r="S14" i="3"/>
  <c r="S25" i="3"/>
  <c r="Q23" i="3"/>
  <c r="Q17" i="3"/>
  <c r="Q11" i="3"/>
  <c r="Q5" i="3"/>
  <c r="S22" i="3"/>
  <c r="S16" i="3"/>
  <c r="S10" i="3"/>
  <c r="S4" i="3"/>
  <c r="Q22" i="3"/>
  <c r="Q16" i="3"/>
  <c r="Q10" i="3"/>
  <c r="S21" i="3"/>
  <c r="S15" i="3"/>
  <c r="S9" i="3"/>
  <c r="Q22" i="2"/>
  <c r="Q16" i="2"/>
  <c r="Q10" i="2"/>
  <c r="Q4" i="2"/>
  <c r="Q2" i="2"/>
  <c r="Q20" i="2"/>
  <c r="Q14" i="2"/>
  <c r="Q21" i="2"/>
  <c r="Q15" i="2"/>
  <c r="Q9" i="2"/>
  <c r="Q3" i="2"/>
  <c r="Q25" i="2"/>
  <c r="Q19" i="2"/>
  <c r="Q13" i="2"/>
  <c r="Q7" i="2"/>
  <c r="Q24" i="2"/>
  <c r="Q18" i="2"/>
  <c r="Q12" i="2"/>
  <c r="Q6" i="2"/>
  <c r="Q23" i="2"/>
  <c r="Q17" i="2"/>
  <c r="Q11" i="2"/>
  <c r="S2" i="2"/>
  <c r="S3" i="2"/>
  <c r="S8" i="2"/>
  <c r="S25" i="2"/>
  <c r="S19" i="2"/>
  <c r="S13" i="2"/>
  <c r="S7" i="2"/>
  <c r="S14" i="2"/>
  <c r="S24" i="2"/>
  <c r="S18" i="2"/>
  <c r="S12" i="2"/>
  <c r="S6" i="2"/>
  <c r="S20" i="2"/>
  <c r="S23" i="2"/>
  <c r="S17" i="2"/>
  <c r="S11" i="2"/>
  <c r="S5" i="2"/>
  <c r="S22" i="2"/>
  <c r="S16" i="2"/>
  <c r="S10" i="2"/>
  <c r="S4" i="2"/>
  <c r="S21" i="2"/>
  <c r="S15" i="2"/>
  <c r="S9" i="2"/>
</calcChain>
</file>

<file path=xl/sharedStrings.xml><?xml version="1.0" encoding="utf-8"?>
<sst xmlns="http://schemas.openxmlformats.org/spreadsheetml/2006/main" count="9746" uniqueCount="2292">
  <si>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</si>
  <si>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</si>
  <si>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</si>
  <si>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</si>
  <si>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</si>
  <si>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</si>
  <si>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</si>
  <si>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</si>
  <si>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</si>
  <si>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</si>
  <si>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</si>
  <si>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</si>
  <si>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126249</t>
  </si>
  <si>
    <t>Kepley-Frank Hardwood Co.</t>
  </si>
  <si>
    <t>Wood Delivery</t>
  </si>
  <si>
    <t>Result</t>
  </si>
  <si>
    <t>11390072</t>
  </si>
  <si>
    <t>Mixed Hardwood</t>
  </si>
  <si>
    <t>06.06.2022</t>
  </si>
  <si>
    <t>7:20:12</t>
  </si>
  <si>
    <t>7:49:49</t>
  </si>
  <si>
    <t>11390369</t>
  </si>
  <si>
    <t>9:14:31</t>
  </si>
  <si>
    <t>10:05:49</t>
  </si>
  <si>
    <t>11390956</t>
  </si>
  <si>
    <t>15:45:25</t>
  </si>
  <si>
    <t>16:28:34</t>
  </si>
  <si>
    <t>812275</t>
  </si>
  <si>
    <t>Sawdust       dec.wood    -    - -</t>
  </si>
  <si>
    <t>121422</t>
  </si>
  <si>
    <t>PalletOne of North Carolina</t>
  </si>
  <si>
    <t>11390135</t>
  </si>
  <si>
    <t>7:49:24</t>
  </si>
  <si>
    <t>8:29:42</t>
  </si>
  <si>
    <t>11390675</t>
  </si>
  <si>
    <t>11:59:37</t>
  </si>
  <si>
    <t>12:42:27</t>
  </si>
  <si>
    <t>121427</t>
  </si>
  <si>
    <t>High Country Lumber and Mulch LLC</t>
  </si>
  <si>
    <t>11390090</t>
  </si>
  <si>
    <t>7:32:41</t>
  </si>
  <si>
    <t>8:01:31</t>
  </si>
  <si>
    <t>11390689</t>
  </si>
  <si>
    <t>Poplar</t>
  </si>
  <si>
    <t>12:18:33</t>
  </si>
  <si>
    <t>12:50:28</t>
  </si>
  <si>
    <t>122491</t>
  </si>
  <si>
    <t>McDowell Lumber and Pallet Co.</t>
  </si>
  <si>
    <t>11390136</t>
  </si>
  <si>
    <t>7:52:05</t>
  </si>
  <si>
    <t>8:17:08</t>
  </si>
  <si>
    <t>11390617</t>
  </si>
  <si>
    <t>11:30:58</t>
  </si>
  <si>
    <t>12:22:27</t>
  </si>
  <si>
    <t>126229</t>
  </si>
  <si>
    <t>Carolina Lumber Co.</t>
  </si>
  <si>
    <t>11390509</t>
  </si>
  <si>
    <t>10:26:35</t>
  </si>
  <si>
    <t>10:59:35</t>
  </si>
  <si>
    <t>131651</t>
  </si>
  <si>
    <t>Triple-N Lumber</t>
  </si>
  <si>
    <t>11390394</t>
  </si>
  <si>
    <t>9:19:07</t>
  </si>
  <si>
    <t>10:15:46</t>
  </si>
  <si>
    <t>131860</t>
  </si>
  <si>
    <t>Hopkins Lumber Contractors Inc</t>
  </si>
  <si>
    <t>11390796</t>
  </si>
  <si>
    <t>13:41:35</t>
  </si>
  <si>
    <t>14:30:37</t>
  </si>
  <si>
    <t>132348</t>
  </si>
  <si>
    <t>Uwharrie Lumber Company</t>
  </si>
  <si>
    <t>11389723</t>
  </si>
  <si>
    <t>4:58:25</t>
  </si>
  <si>
    <t>5:25:37</t>
  </si>
  <si>
    <t>11390117</t>
  </si>
  <si>
    <t>7:36:53</t>
  </si>
  <si>
    <t>7:57:04</t>
  </si>
  <si>
    <t>11390519</t>
  </si>
  <si>
    <t>10:36:23</t>
  </si>
  <si>
    <t>11:06:36</t>
  </si>
  <si>
    <t>11390864</t>
  </si>
  <si>
    <t>14:36:16</t>
  </si>
  <si>
    <t>15:04:51</t>
  </si>
  <si>
    <t>134020</t>
  </si>
  <si>
    <t>Stoneville Lumber Co., Inc</t>
  </si>
  <si>
    <t>11390821</t>
  </si>
  <si>
    <t>14:08:38</t>
  </si>
  <si>
    <t>14:35:14</t>
  </si>
  <si>
    <t>134395</t>
  </si>
  <si>
    <t>L &amp; E Lumber Inc</t>
  </si>
  <si>
    <t>11390477</t>
  </si>
  <si>
    <t>10:07:14</t>
  </si>
  <si>
    <t>10:36:36</t>
  </si>
  <si>
    <t>141453</t>
  </si>
  <si>
    <t>Hendrix Lumber Co.</t>
  </si>
  <si>
    <t>11390797</t>
  </si>
  <si>
    <t>13:45:51</t>
  </si>
  <si>
    <t>14:21:36</t>
  </si>
  <si>
    <t>145712</t>
  </si>
  <si>
    <t>Bumgarner Lumber Inc</t>
  </si>
  <si>
    <t>11390554</t>
  </si>
  <si>
    <t>10:47:23</t>
  </si>
  <si>
    <t>11:28:40</t>
  </si>
  <si>
    <t>1474070</t>
  </si>
  <si>
    <t>Sawdust     Pine             -    - -</t>
  </si>
  <si>
    <t>121423</t>
  </si>
  <si>
    <t>Canfor - New South Lumber Co.</t>
  </si>
  <si>
    <t>11390822</t>
  </si>
  <si>
    <t>Southern Yellow Pine</t>
  </si>
  <si>
    <t>14:10:50</t>
  </si>
  <si>
    <t>14:43:15</t>
  </si>
  <si>
    <t>122405</t>
  </si>
  <si>
    <t>Jordan Lumber &amp; Supply</t>
  </si>
  <si>
    <t>11389829</t>
  </si>
  <si>
    <t>5:56:19</t>
  </si>
  <si>
    <t>6:15:29</t>
  </si>
  <si>
    <t>11390231</t>
  </si>
  <si>
    <t>8:26:01</t>
  </si>
  <si>
    <t>8:43:02</t>
  </si>
  <si>
    <t>11390437</t>
  </si>
  <si>
    <t>9:40:46</t>
  </si>
  <si>
    <t>10:22:42</t>
  </si>
  <si>
    <t>11390673</t>
  </si>
  <si>
    <t>11:57:52</t>
  </si>
  <si>
    <t>12:35:57</t>
  </si>
  <si>
    <t>11391039</t>
  </si>
  <si>
    <t>19:21:35</t>
  </si>
  <si>
    <t>19:41:03</t>
  </si>
  <si>
    <t>11391135</t>
  </si>
  <si>
    <t>22:23:11</t>
  </si>
  <si>
    <t>22:57:43</t>
  </si>
  <si>
    <t>LZ Jordan Lumber S</t>
  </si>
  <si>
    <t>11390404</t>
  </si>
  <si>
    <t>Shavings</t>
  </si>
  <si>
    <t>9:29:27</t>
  </si>
  <si>
    <t>10:03:49</t>
  </si>
  <si>
    <t>11391084</t>
  </si>
  <si>
    <t>20:42:37</t>
  </si>
  <si>
    <t>21:02:42</t>
  </si>
  <si>
    <t>122406</t>
  </si>
  <si>
    <t>H. W. Culp Lumber Co.</t>
  </si>
  <si>
    <t>11389588</t>
  </si>
  <si>
    <t>4:41:22</t>
  </si>
  <si>
    <t>5:04:55</t>
  </si>
  <si>
    <t>11390364</t>
  </si>
  <si>
    <t>9:09:01</t>
  </si>
  <si>
    <t>9:39:29</t>
  </si>
  <si>
    <t>11390604</t>
  </si>
  <si>
    <t>11:24:43</t>
  </si>
  <si>
    <t>11:51:06</t>
  </si>
  <si>
    <t>11390873</t>
  </si>
  <si>
    <t>14:40:21</t>
  </si>
  <si>
    <t>15:12:48</t>
  </si>
  <si>
    <t>131853</t>
  </si>
  <si>
    <t>Pine Products, LLC</t>
  </si>
  <si>
    <t>LZ Pine Products - S</t>
  </si>
  <si>
    <t>11390032</t>
  </si>
  <si>
    <t>7:04:17</t>
  </si>
  <si>
    <t>7:23:53</t>
  </si>
  <si>
    <t>11390212</t>
  </si>
  <si>
    <t>8:16:54</t>
  </si>
  <si>
    <t>9:00:05</t>
  </si>
  <si>
    <t>11390344</t>
  </si>
  <si>
    <t>9:02:21</t>
  </si>
  <si>
    <t>9:32:04</t>
  </si>
  <si>
    <t>11391086</t>
  </si>
  <si>
    <t>21:32:31</t>
  </si>
  <si>
    <t>21:50:46</t>
  </si>
  <si>
    <t>LZ-Hopkins-Critz Mill</t>
  </si>
  <si>
    <t>11388977</t>
  </si>
  <si>
    <t>0:46:59</t>
  </si>
  <si>
    <t>1:06:52</t>
  </si>
  <si>
    <t>11391026</t>
  </si>
  <si>
    <t>17:57:53</t>
  </si>
  <si>
    <t>18:27:13</t>
  </si>
  <si>
    <t>11391090</t>
  </si>
  <si>
    <t>21:43:19</t>
  </si>
  <si>
    <t>22:03:49</t>
  </si>
  <si>
    <t>143118</t>
  </si>
  <si>
    <t>Gregory Lumber, Inc</t>
  </si>
  <si>
    <t>11390480</t>
  </si>
  <si>
    <t>10:08:54</t>
  </si>
  <si>
    <t>10:41:51</t>
  </si>
  <si>
    <t>144190</t>
  </si>
  <si>
    <t>S&amp;D Trucking LLC of Bennett NC</t>
  </si>
  <si>
    <t>11390535</t>
  </si>
  <si>
    <t>10:40:34</t>
  </si>
  <si>
    <t>11:08:37</t>
  </si>
  <si>
    <t>11390896</t>
  </si>
  <si>
    <t>15:06:41</t>
  </si>
  <si>
    <t>15:32:43</t>
  </si>
  <si>
    <t>1506200</t>
  </si>
  <si>
    <t>Chips         pine        -    - d</t>
  </si>
  <si>
    <t>11389272</t>
  </si>
  <si>
    <t>4:12:08</t>
  </si>
  <si>
    <t>4:34:47</t>
  </si>
  <si>
    <t>11389730</t>
  </si>
  <si>
    <t>5:31:29</t>
  </si>
  <si>
    <t>5:51:17</t>
  </si>
  <si>
    <t>11390371</t>
  </si>
  <si>
    <t>9:16:28</t>
  </si>
  <si>
    <t>9:47:46</t>
  </si>
  <si>
    <t>11390457</t>
  </si>
  <si>
    <t>9:58:44</t>
  </si>
  <si>
    <t>10:52:57</t>
  </si>
  <si>
    <t>11389586</t>
  </si>
  <si>
    <t>4:21:53</t>
  </si>
  <si>
    <t>4:44:25</t>
  </si>
  <si>
    <t>11390015</t>
  </si>
  <si>
    <t>6:51:09</t>
  </si>
  <si>
    <t>7:13:16</t>
  </si>
  <si>
    <t>11390024</t>
  </si>
  <si>
    <t>6:57:33</t>
  </si>
  <si>
    <t>7:22:08</t>
  </si>
  <si>
    <t>11390058</t>
  </si>
  <si>
    <t>7:09:39</t>
  </si>
  <si>
    <t>7:39:45</t>
  </si>
  <si>
    <t>11390062</t>
  </si>
  <si>
    <t>7:10:57</t>
  </si>
  <si>
    <t>7:29:14</t>
  </si>
  <si>
    <t>11390216</t>
  </si>
  <si>
    <t>8:18:25</t>
  </si>
  <si>
    <t>8:44:36</t>
  </si>
  <si>
    <t>11390400</t>
  </si>
  <si>
    <t>9:26:14</t>
  </si>
  <si>
    <t>9:46:13</t>
  </si>
  <si>
    <t>11390403</t>
  </si>
  <si>
    <t>9:27:56</t>
  </si>
  <si>
    <t>10:00:23</t>
  </si>
  <si>
    <t>11390449</t>
  </si>
  <si>
    <t>9:52:41</t>
  </si>
  <si>
    <t>10:19:22</t>
  </si>
  <si>
    <t>11390453</t>
  </si>
  <si>
    <t>9:55:28</t>
  </si>
  <si>
    <t>10:43:44</t>
  </si>
  <si>
    <t>11390571</t>
  </si>
  <si>
    <t>11:11:21</t>
  </si>
  <si>
    <t>11:38:56</t>
  </si>
  <si>
    <t>11390683</t>
  </si>
  <si>
    <t>12:10:26</t>
  </si>
  <si>
    <t>12:37:28</t>
  </si>
  <si>
    <t>11390725</t>
  </si>
  <si>
    <t>12:35:38</t>
  </si>
  <si>
    <t>12:59:41</t>
  </si>
  <si>
    <t>11390868</t>
  </si>
  <si>
    <t>14:38:16</t>
  </si>
  <si>
    <t>15:11:05</t>
  </si>
  <si>
    <t>11389584</t>
  </si>
  <si>
    <t>4:16:53</t>
  </si>
  <si>
    <t>4:42:00</t>
  </si>
  <si>
    <t>11389585</t>
  </si>
  <si>
    <t>4:18:28</t>
  </si>
  <si>
    <t>4:50:18</t>
  </si>
  <si>
    <t>11390022</t>
  </si>
  <si>
    <t>6:56:02</t>
  </si>
  <si>
    <t>7:20:23</t>
  </si>
  <si>
    <t>11390133</t>
  </si>
  <si>
    <t>7:47:57</t>
  </si>
  <si>
    <t>8:07:14</t>
  </si>
  <si>
    <t>11390157</t>
  </si>
  <si>
    <t>8:03:10</t>
  </si>
  <si>
    <t>8:28:08</t>
  </si>
  <si>
    <t>11390439</t>
  </si>
  <si>
    <t>9:42:25</t>
  </si>
  <si>
    <t>10:07:53</t>
  </si>
  <si>
    <t>11390498</t>
  </si>
  <si>
    <t>10:18:02</t>
  </si>
  <si>
    <t>11:40:42</t>
  </si>
  <si>
    <t>11390688</t>
  </si>
  <si>
    <t>12:17:07</t>
  </si>
  <si>
    <t>12:57:21</t>
  </si>
  <si>
    <t>126302</t>
  </si>
  <si>
    <t>Troy Lumber Company</t>
  </si>
  <si>
    <t>LZ Troy Lumber Chipmill</t>
  </si>
  <si>
    <t>11390440</t>
  </si>
  <si>
    <t>9:43:44</t>
  </si>
  <si>
    <t>10:17:37</t>
  </si>
  <si>
    <t>11390460</t>
  </si>
  <si>
    <t>10:00:10</t>
  </si>
  <si>
    <t>10:34:43</t>
  </si>
  <si>
    <t>11390513</t>
  </si>
  <si>
    <t>10:30:10</t>
  </si>
  <si>
    <t>11:46:47</t>
  </si>
  <si>
    <t>11390813</t>
  </si>
  <si>
    <t>13:59:07</t>
  </si>
  <si>
    <t>14:32:45</t>
  </si>
  <si>
    <t>11390814</t>
  </si>
  <si>
    <t>14:00:50</t>
  </si>
  <si>
    <t>14:41:33</t>
  </si>
  <si>
    <t>LZ Troy Lumber Sawmill</t>
  </si>
  <si>
    <t>11389583</t>
  </si>
  <si>
    <t>4:15:23</t>
  </si>
  <si>
    <t>4:54:16</t>
  </si>
  <si>
    <t>11390030</t>
  </si>
  <si>
    <t>7:02:38</t>
  </si>
  <si>
    <t>7:34:36</t>
  </si>
  <si>
    <t>11390556</t>
  </si>
  <si>
    <t>10:49:48</t>
  </si>
  <si>
    <t>11:48:25</t>
  </si>
  <si>
    <t>11390723</t>
  </si>
  <si>
    <t>12:32:22</t>
  </si>
  <si>
    <t>13:32:46</t>
  </si>
  <si>
    <t>11390736</t>
  </si>
  <si>
    <t>12:49:32</t>
  </si>
  <si>
    <t>13:56:50</t>
  </si>
  <si>
    <t>11390757</t>
  </si>
  <si>
    <t>13:09:40</t>
  </si>
  <si>
    <t>14:09:39</t>
  </si>
  <si>
    <t>11390800</t>
  </si>
  <si>
    <t>13:54:17</t>
  </si>
  <si>
    <t>14:28:48</t>
  </si>
  <si>
    <t>130657</t>
  </si>
  <si>
    <t>S &amp; L Sawmills</t>
  </si>
  <si>
    <t>11389212</t>
  </si>
  <si>
    <t>2:18:29</t>
  </si>
  <si>
    <t>2:40:56</t>
  </si>
  <si>
    <t>11389725</t>
  </si>
  <si>
    <t>5:08:41</t>
  </si>
  <si>
    <t>5:28:44</t>
  </si>
  <si>
    <t>11390581</t>
  </si>
  <si>
    <t>11:23:11</t>
  </si>
  <si>
    <t>12:24:40</t>
  </si>
  <si>
    <t>11390702</t>
  </si>
  <si>
    <t>12:30:24</t>
  </si>
  <si>
    <t>13:18:31</t>
  </si>
  <si>
    <t>11390911</t>
  </si>
  <si>
    <t>15:23:41</t>
  </si>
  <si>
    <t>16:04:22</t>
  </si>
  <si>
    <t>11389590</t>
  </si>
  <si>
    <t>4:46:24</t>
  </si>
  <si>
    <t>5:16:33</t>
  </si>
  <si>
    <t>11389902</t>
  </si>
  <si>
    <t>6:04:52</t>
  </si>
  <si>
    <t>6:25:05</t>
  </si>
  <si>
    <t>11389969</t>
  </si>
  <si>
    <t>6:39:06</t>
  </si>
  <si>
    <t>7:11:38</t>
  </si>
  <si>
    <t>132367</t>
  </si>
  <si>
    <t>Boise Cascade Company</t>
  </si>
  <si>
    <t>11389931</t>
  </si>
  <si>
    <t>6:15:01</t>
  </si>
  <si>
    <t>6:37:07</t>
  </si>
  <si>
    <t>11390511</t>
  </si>
  <si>
    <t>10:28:27</t>
  </si>
  <si>
    <t>11:36:38</t>
  </si>
  <si>
    <t>11390644</t>
  </si>
  <si>
    <t>11:47:55</t>
  </si>
  <si>
    <t>12:48:14</t>
  </si>
  <si>
    <t>11390846</t>
  </si>
  <si>
    <t>14:28:04</t>
  </si>
  <si>
    <t>15:14:37</t>
  </si>
  <si>
    <t>11390909</t>
  </si>
  <si>
    <t>15:21:49</t>
  </si>
  <si>
    <t>16:36:07</t>
  </si>
  <si>
    <t>11390914</t>
  </si>
  <si>
    <t>15:31:56</t>
  </si>
  <si>
    <t>16:39:04</t>
  </si>
  <si>
    <t>11391036</t>
  </si>
  <si>
    <t>18:29:44</t>
  </si>
  <si>
    <t>18:52:53</t>
  </si>
  <si>
    <t>11391085</t>
  </si>
  <si>
    <t>21:17:16</t>
  </si>
  <si>
    <t>21:44:12</t>
  </si>
  <si>
    <t>11391140</t>
  </si>
  <si>
    <t>23:22:59</t>
  </si>
  <si>
    <t>23:49:49</t>
  </si>
  <si>
    <t>132671</t>
  </si>
  <si>
    <t>Piedmont Hardwood Lumber Co. Inc</t>
  </si>
  <si>
    <t>11390759</t>
  </si>
  <si>
    <t>13:11:25</t>
  </si>
  <si>
    <t>14:13:52</t>
  </si>
  <si>
    <t>11391021</t>
  </si>
  <si>
    <t>17:41:50</t>
  </si>
  <si>
    <t>18:07:43</t>
  </si>
  <si>
    <t>11391023</t>
  </si>
  <si>
    <t>17:43:46</t>
  </si>
  <si>
    <t>18:06:01</t>
  </si>
  <si>
    <t>133767</t>
  </si>
  <si>
    <t>Carolina Wood Enterprises</t>
  </si>
  <si>
    <t>11389824</t>
  </si>
  <si>
    <t>5:41:05</t>
  </si>
  <si>
    <t>6:03:42</t>
  </si>
  <si>
    <t>11390140</t>
  </si>
  <si>
    <t>7:53:43</t>
  </si>
  <si>
    <t>8:24:05</t>
  </si>
  <si>
    <t>11390579</t>
  </si>
  <si>
    <t>11:21:44</t>
  </si>
  <si>
    <t>12:12:22</t>
  </si>
  <si>
    <t>133776</t>
  </si>
  <si>
    <t>Hull Brothers Lumber Co.</t>
  </si>
  <si>
    <t>11390961</t>
  </si>
  <si>
    <t>#</t>
  </si>
  <si>
    <t>15:58:30</t>
  </si>
  <si>
    <t>16:58:29</t>
  </si>
  <si>
    <t>133777</t>
  </si>
  <si>
    <t>Woodgrain Inc</t>
  </si>
  <si>
    <t>LZ Woodgrain - Independence VA</t>
  </si>
  <si>
    <t>11389728</t>
  </si>
  <si>
    <t>White Pine</t>
  </si>
  <si>
    <t>5:20:49</t>
  </si>
  <si>
    <t>5:37:54</t>
  </si>
  <si>
    <t>11390451</t>
  </si>
  <si>
    <t>9:54:02</t>
  </si>
  <si>
    <t>10:32:48</t>
  </si>
  <si>
    <t>11390497</t>
  </si>
  <si>
    <t>10:16:44</t>
  </si>
  <si>
    <t>11:34:49</t>
  </si>
  <si>
    <t>11390991</t>
  </si>
  <si>
    <t>16:45:04</t>
  </si>
  <si>
    <t>17:16:55</t>
  </si>
  <si>
    <t>11390568</t>
  </si>
  <si>
    <t>11:09:38</t>
  </si>
  <si>
    <t>12:02:19</t>
  </si>
  <si>
    <t>11390724</t>
  </si>
  <si>
    <t>12:34:21</t>
  </si>
  <si>
    <t>13:37:26</t>
  </si>
  <si>
    <t>11390906</t>
  </si>
  <si>
    <t>15:20:03</t>
  </si>
  <si>
    <t>15:49:42</t>
  </si>
  <si>
    <t>141702</t>
  </si>
  <si>
    <t>Godfrey Lumber Company, Inc</t>
  </si>
  <si>
    <t>11390726</t>
  </si>
  <si>
    <t>12:37:21</t>
  </si>
  <si>
    <t>13:34:39</t>
  </si>
  <si>
    <t>11390957</t>
  </si>
  <si>
    <t>15:48:55</t>
  </si>
  <si>
    <t>16:43:56</t>
  </si>
  <si>
    <t>11391040</t>
  </si>
  <si>
    <t>19:24:27</t>
  </si>
  <si>
    <t>20:19:38</t>
  </si>
  <si>
    <t>1545607</t>
  </si>
  <si>
    <t>Pre-Consumer RC Solid Wood Chips</t>
  </si>
  <si>
    <t>137602</t>
  </si>
  <si>
    <t>Clayton Homes</t>
  </si>
  <si>
    <t>Recycling</t>
  </si>
  <si>
    <t>11390351</t>
  </si>
  <si>
    <t>9:06:56</t>
  </si>
  <si>
    <t>9:44:14</t>
  </si>
  <si>
    <t>143607</t>
  </si>
  <si>
    <t>Roseburg Forest Products</t>
  </si>
  <si>
    <t>11390841</t>
  </si>
  <si>
    <t>14:23:06</t>
  </si>
  <si>
    <t>14:55:21</t>
  </si>
  <si>
    <t>1558234</t>
  </si>
  <si>
    <t>In-woods chips  coniferous w. -    - d</t>
  </si>
  <si>
    <t>133738</t>
  </si>
  <si>
    <t>Pine State Group Inc</t>
  </si>
  <si>
    <t>LZ Pine State - Pelham</t>
  </si>
  <si>
    <t>11390441</t>
  </si>
  <si>
    <t>9:45:33</t>
  </si>
  <si>
    <t>10:24:27</t>
  </si>
  <si>
    <t>11390575</t>
  </si>
  <si>
    <t>11:14:34</t>
  </si>
  <si>
    <t>12:00:31</t>
  </si>
  <si>
    <t>11390755</t>
  </si>
  <si>
    <t>13:04:56</t>
  </si>
  <si>
    <t>13:43:44</t>
  </si>
  <si>
    <t>11390884</t>
  </si>
  <si>
    <t>14:47:45</t>
  </si>
  <si>
    <t>15:18:22</t>
  </si>
  <si>
    <t>133775</t>
  </si>
  <si>
    <t>High Rock Forest Products</t>
  </si>
  <si>
    <t>LZ-HighRock-Gallimore Tract</t>
  </si>
  <si>
    <t>11390785</t>
  </si>
  <si>
    <t>13:24:48</t>
  </si>
  <si>
    <t>14:03:54</t>
  </si>
  <si>
    <t>133808</t>
  </si>
  <si>
    <t>Bowling Logging and Chipping Inc.</t>
  </si>
  <si>
    <t>LZ - Bowling - Reamey</t>
  </si>
  <si>
    <t>11391015</t>
  </si>
  <si>
    <t>17:17:09</t>
  </si>
  <si>
    <t>17:36:22</t>
  </si>
  <si>
    <t>LZ Bowling-Stoneville Tract</t>
  </si>
  <si>
    <t>11390482</t>
  </si>
  <si>
    <t>10:11:38</t>
  </si>
  <si>
    <t>11:04:26</t>
  </si>
  <si>
    <t>11390494</t>
  </si>
  <si>
    <t>10:13:34</t>
  </si>
  <si>
    <t>11:19:29</t>
  </si>
  <si>
    <t>11390762</t>
  </si>
  <si>
    <t>13:18:18</t>
  </si>
  <si>
    <t>13:54:45</t>
  </si>
  <si>
    <t>11390917</t>
  </si>
  <si>
    <t>15:37:04</t>
  </si>
  <si>
    <t>16:06:13</t>
  </si>
  <si>
    <t>11390920</t>
  </si>
  <si>
    <t>15:39:11</t>
  </si>
  <si>
    <t>16:20:29</t>
  </si>
  <si>
    <t>11390978</t>
  </si>
  <si>
    <t>16:15:19</t>
  </si>
  <si>
    <t>16:41:52</t>
  </si>
  <si>
    <t>134080</t>
  </si>
  <si>
    <t>Glenn R Shelton Logging Inc</t>
  </si>
  <si>
    <t>11389589</t>
  </si>
  <si>
    <t>4:43:34</t>
  </si>
  <si>
    <t>5:03:13</t>
  </si>
  <si>
    <t>11390406</t>
  </si>
  <si>
    <t>9:30:51</t>
  </si>
  <si>
    <t>10:02:05</t>
  </si>
  <si>
    <t>141871</t>
  </si>
  <si>
    <t>Wood Chucks LLC</t>
  </si>
  <si>
    <t>LZ Woodchucks - Mecklenburg</t>
  </si>
  <si>
    <t>11390632</t>
  </si>
  <si>
    <t>11:45:51</t>
  </si>
  <si>
    <t>12:39:51</t>
  </si>
  <si>
    <t>11390885</t>
  </si>
  <si>
    <t>14:49:14</t>
  </si>
  <si>
    <t>15:28:12</t>
  </si>
  <si>
    <t>147035</t>
  </si>
  <si>
    <t>Ken Horton Logging, Inc</t>
  </si>
  <si>
    <t>LZ-KenHorton-Carroll</t>
  </si>
  <si>
    <t>11389591</t>
  </si>
  <si>
    <t>4:50:42</t>
  </si>
  <si>
    <t>5:11:05</t>
  </si>
  <si>
    <t>148916</t>
  </si>
  <si>
    <t>Piedmont Timber Inc.</t>
  </si>
  <si>
    <t>LZ-PiedmontTim-Pitts Tract</t>
  </si>
  <si>
    <t>11390842</t>
  </si>
  <si>
    <t>14:24:57</t>
  </si>
  <si>
    <t>15:03:08</t>
  </si>
  <si>
    <t>1558235</t>
  </si>
  <si>
    <t>In-woods chips  deciduous w. -    - d</t>
  </si>
  <si>
    <t>11390680</t>
  </si>
  <si>
    <t>12:05:57</t>
  </si>
  <si>
    <t>12:44:15</t>
  </si>
  <si>
    <t>Entry Hours</t>
  </si>
  <si>
    <t>Daily Hours</t>
  </si>
  <si>
    <t>Total Trucks by Hour</t>
  </si>
  <si>
    <t>Total Time</t>
  </si>
  <si>
    <t>Average Number of Trucks</t>
  </si>
  <si>
    <t>Average Time of Weighing by Hour</t>
  </si>
  <si>
    <t>Average Time by Hour</t>
  </si>
  <si>
    <t>11394520</t>
  </si>
  <si>
    <t>07.06.2022</t>
  </si>
  <si>
    <t>11:40:50</t>
  </si>
  <si>
    <t>12:06:42</t>
  </si>
  <si>
    <t>11394795</t>
  </si>
  <si>
    <t>14:33:27</t>
  </si>
  <si>
    <t>15:01:56</t>
  </si>
  <si>
    <t>11391282</t>
  </si>
  <si>
    <t>0:45:57</t>
  </si>
  <si>
    <t>1:03:21</t>
  </si>
  <si>
    <t>11392399</t>
  </si>
  <si>
    <t>4:05:10</t>
  </si>
  <si>
    <t>4:33:06</t>
  </si>
  <si>
    <t>11393469</t>
  </si>
  <si>
    <t>7:47:45</t>
  </si>
  <si>
    <t>8:17:06</t>
  </si>
  <si>
    <t>11393425</t>
  </si>
  <si>
    <t>7:40:23</t>
  </si>
  <si>
    <t>7:59:31</t>
  </si>
  <si>
    <t>11394304</t>
  </si>
  <si>
    <t>10:27:31</t>
  </si>
  <si>
    <t>10:55:46</t>
  </si>
  <si>
    <t>11394824</t>
  </si>
  <si>
    <t>14:39:44</t>
  </si>
  <si>
    <t>15:03:43</t>
  </si>
  <si>
    <t>133766</t>
  </si>
  <si>
    <t>Fulp's Lumber Company</t>
  </si>
  <si>
    <t>11393143</t>
  </si>
  <si>
    <t>6:45:01</t>
  </si>
  <si>
    <t>7:22:48</t>
  </si>
  <si>
    <t>11393102</t>
  </si>
  <si>
    <t>6:36:32</t>
  </si>
  <si>
    <t>7:08:00</t>
  </si>
  <si>
    <t>11395072</t>
  </si>
  <si>
    <t>23:37:40</t>
  </si>
  <si>
    <t>11393616</t>
  </si>
  <si>
    <t>8:19:00</t>
  </si>
  <si>
    <t>8:59:28</t>
  </si>
  <si>
    <t>11393264</t>
  </si>
  <si>
    <t>7:08:12</t>
  </si>
  <si>
    <t>7:33:43</t>
  </si>
  <si>
    <t>11393993</t>
  </si>
  <si>
    <t>9:23:53</t>
  </si>
  <si>
    <t>9:53:30</t>
  </si>
  <si>
    <t>11391621</t>
  </si>
  <si>
    <t>1:56:25</t>
  </si>
  <si>
    <t>2:37:08</t>
  </si>
  <si>
    <t>11392524</t>
  </si>
  <si>
    <t>4:43:55</t>
  </si>
  <si>
    <t>5:13:21</t>
  </si>
  <si>
    <t>11392947</t>
  </si>
  <si>
    <t>6:09:17</t>
  </si>
  <si>
    <t>6:43:55</t>
  </si>
  <si>
    <t>11393499</t>
  </si>
  <si>
    <t>7:51:25</t>
  </si>
  <si>
    <t>8:26:38</t>
  </si>
  <si>
    <t>11394188</t>
  </si>
  <si>
    <t>9:59:35</t>
  </si>
  <si>
    <t>10:21:29</t>
  </si>
  <si>
    <t>11394463</t>
  </si>
  <si>
    <t>11:13:08</t>
  </si>
  <si>
    <t>11:54:02</t>
  </si>
  <si>
    <t>11394664</t>
  </si>
  <si>
    <t>13:10:08</t>
  </si>
  <si>
    <t>13:32:21</t>
  </si>
  <si>
    <t>11394814</t>
  </si>
  <si>
    <t>18:58:22</t>
  </si>
  <si>
    <t>19:21:22</t>
  </si>
  <si>
    <t>11395070</t>
  </si>
  <si>
    <t>22:39:32</t>
  </si>
  <si>
    <t>23:15:16</t>
  </si>
  <si>
    <t>11393970</t>
  </si>
  <si>
    <t>9:14:51</t>
  </si>
  <si>
    <t>9:35:55</t>
  </si>
  <si>
    <t>11395069</t>
  </si>
  <si>
    <t>21:15:37</t>
  </si>
  <si>
    <t>21:35:26</t>
  </si>
  <si>
    <t>11392522</t>
  </si>
  <si>
    <t>4:40:53</t>
  </si>
  <si>
    <t>4:58:26</t>
  </si>
  <si>
    <t>11394467</t>
  </si>
  <si>
    <t>11:14:29</t>
  </si>
  <si>
    <t>11:40:46</t>
  </si>
  <si>
    <t>11392984</t>
  </si>
  <si>
    <t>6:12:29</t>
  </si>
  <si>
    <t>6:50:22</t>
  </si>
  <si>
    <t>11393639</t>
  </si>
  <si>
    <t>8:20:45</t>
  </si>
  <si>
    <t>9:10:07</t>
  </si>
  <si>
    <t>11394643</t>
  </si>
  <si>
    <t>13:02:01</t>
  </si>
  <si>
    <t>13:40:51</t>
  </si>
  <si>
    <t>11394867</t>
  </si>
  <si>
    <t>15:09:27</t>
  </si>
  <si>
    <t>15:50:37</t>
  </si>
  <si>
    <t>11394959</t>
  </si>
  <si>
    <t>17:15:35</t>
  </si>
  <si>
    <t>17:52:36</t>
  </si>
  <si>
    <t>11393741</t>
  </si>
  <si>
    <t>8:37:50</t>
  </si>
  <si>
    <t>9:21:08</t>
  </si>
  <si>
    <t>11394739</t>
  </si>
  <si>
    <t>13:46:35</t>
  </si>
  <si>
    <t>14:04:59</t>
  </si>
  <si>
    <t>11394798</t>
  </si>
  <si>
    <t>14:35:00</t>
  </si>
  <si>
    <t>15:10:55</t>
  </si>
  <si>
    <t>11394859</t>
  </si>
  <si>
    <t>15:01:08</t>
  </si>
  <si>
    <t>15:35:53</t>
  </si>
  <si>
    <t>11394308</t>
  </si>
  <si>
    <t>10:29:03</t>
  </si>
  <si>
    <t>11:01:19</t>
  </si>
  <si>
    <t>11392401</t>
  </si>
  <si>
    <t>4:09:30</t>
  </si>
  <si>
    <t>4:30:59</t>
  </si>
  <si>
    <t>11392940</t>
  </si>
  <si>
    <t>6:07:37</t>
  </si>
  <si>
    <t>6:42:13</t>
  </si>
  <si>
    <t>11394561</t>
  </si>
  <si>
    <t>12:09:01</t>
  </si>
  <si>
    <t>12:51:11</t>
  </si>
  <si>
    <t>11393137</t>
  </si>
  <si>
    <t>6:44:07</t>
  </si>
  <si>
    <t>7:05:06</t>
  </si>
  <si>
    <t>11393169</t>
  </si>
  <si>
    <t>6:48:49</t>
  </si>
  <si>
    <t>7:11:31</t>
  </si>
  <si>
    <t>11393975</t>
  </si>
  <si>
    <t>9:18:24</t>
  </si>
  <si>
    <t>9:38:10</t>
  </si>
  <si>
    <t>11393977</t>
  </si>
  <si>
    <t>9:19:57</t>
  </si>
  <si>
    <t>9:40:25</t>
  </si>
  <si>
    <t>11394526</t>
  </si>
  <si>
    <t>11:44:06</t>
  </si>
  <si>
    <t>12:04:42</t>
  </si>
  <si>
    <t>11394564</t>
  </si>
  <si>
    <t>12:10:39</t>
  </si>
  <si>
    <t>12:33:29</t>
  </si>
  <si>
    <t>11392406</t>
  </si>
  <si>
    <t>4:16:21</t>
  </si>
  <si>
    <t>4:38:06</t>
  </si>
  <si>
    <t>11392407</t>
  </si>
  <si>
    <t>4:18:14</t>
  </si>
  <si>
    <t>4:47:06</t>
  </si>
  <si>
    <t>11393148</t>
  </si>
  <si>
    <t>6:46:21</t>
  </si>
  <si>
    <t>7:13:04</t>
  </si>
  <si>
    <t>11393505</t>
  </si>
  <si>
    <t>7:52:46</t>
  </si>
  <si>
    <t>8:15:06</t>
  </si>
  <si>
    <t>11393600</t>
  </si>
  <si>
    <t>8:11:31</t>
  </si>
  <si>
    <t>8:30:51</t>
  </si>
  <si>
    <t>11393774</t>
  </si>
  <si>
    <t>8:43:39</t>
  </si>
  <si>
    <t>9:19:01</t>
  </si>
  <si>
    <t>11394581</t>
  </si>
  <si>
    <t>12:17:22</t>
  </si>
  <si>
    <t>12:58:49</t>
  </si>
  <si>
    <t>11393417</t>
  </si>
  <si>
    <t>7:38:58</t>
  </si>
  <si>
    <t>8:04:30</t>
  </si>
  <si>
    <t>11394133</t>
  </si>
  <si>
    <t>10:27:24</t>
  </si>
  <si>
    <t>11394204</t>
  </si>
  <si>
    <t>10:01:20</t>
  </si>
  <si>
    <t>10:38:28</t>
  </si>
  <si>
    <t>11394218</t>
  </si>
  <si>
    <t>10:06:15</t>
  </si>
  <si>
    <t>11:05:05</t>
  </si>
  <si>
    <t>11394350</t>
  </si>
  <si>
    <t>10:43:20</t>
  </si>
  <si>
    <t>11:32:56</t>
  </si>
  <si>
    <t>11394714</t>
  </si>
  <si>
    <t>13:42:02</t>
  </si>
  <si>
    <t>14:02:32</t>
  </si>
  <si>
    <t>11394979</t>
  </si>
  <si>
    <t>17:56:12</t>
  </si>
  <si>
    <t>18:28:02</t>
  </si>
  <si>
    <t>11393991</t>
  </si>
  <si>
    <t>9:22:20</t>
  </si>
  <si>
    <t>9:47:09</t>
  </si>
  <si>
    <t>11394130</t>
  </si>
  <si>
    <t>9:50:56</t>
  </si>
  <si>
    <t>10:12:40</t>
  </si>
  <si>
    <t>11394461</t>
  </si>
  <si>
    <t>11:10:57</t>
  </si>
  <si>
    <t>11:55:58</t>
  </si>
  <si>
    <t>11394501</t>
  </si>
  <si>
    <t>11:29:44</t>
  </si>
  <si>
    <t>12:12:12</t>
  </si>
  <si>
    <t>11394521</t>
  </si>
  <si>
    <t>11:42:18</t>
  </si>
  <si>
    <t>12:25:50</t>
  </si>
  <si>
    <t>11394789</t>
  </si>
  <si>
    <t>14:25:26</t>
  </si>
  <si>
    <t>14:51:50</t>
  </si>
  <si>
    <t>11394866</t>
  </si>
  <si>
    <t>15:07:59</t>
  </si>
  <si>
    <t>15:55:18</t>
  </si>
  <si>
    <t>11394878</t>
  </si>
  <si>
    <t>15:27:13</t>
  </si>
  <si>
    <t>16:25:43</t>
  </si>
  <si>
    <t>11391895</t>
  </si>
  <si>
    <t>2:24:26</t>
  </si>
  <si>
    <t>2:57:08</t>
  </si>
  <si>
    <t>11393106</t>
  </si>
  <si>
    <t>6:37:56</t>
  </si>
  <si>
    <t>7:09:37</t>
  </si>
  <si>
    <t>11394278</t>
  </si>
  <si>
    <t>10:25:44</t>
  </si>
  <si>
    <t>11:03:07</t>
  </si>
  <si>
    <t>11394794</t>
  </si>
  <si>
    <t>14:31:53</t>
  </si>
  <si>
    <t>15:05:29</t>
  </si>
  <si>
    <t>11392264</t>
  </si>
  <si>
    <t>3:49:32</t>
  </si>
  <si>
    <t>4:07:37</t>
  </si>
  <si>
    <t>11394817</t>
  </si>
  <si>
    <t>20:07:23</t>
  </si>
  <si>
    <t>20:24:09</t>
  </si>
  <si>
    <t>11395071</t>
  </si>
  <si>
    <t>23:18:33</t>
  </si>
  <si>
    <t>23:33:46</t>
  </si>
  <si>
    <t>11392991</t>
  </si>
  <si>
    <t>6:14:23</t>
  </si>
  <si>
    <t>6:57:36</t>
  </si>
  <si>
    <t>11393715</t>
  </si>
  <si>
    <t>8:30:10</t>
  </si>
  <si>
    <t>9:04:46</t>
  </si>
  <si>
    <t>11394951</t>
  </si>
  <si>
    <t>16:59:55</t>
  </si>
  <si>
    <t>17:18:23</t>
  </si>
  <si>
    <t>11391276</t>
  </si>
  <si>
    <t>0:32:17</t>
  </si>
  <si>
    <t>0:59:20</t>
  </si>
  <si>
    <t>11391893</t>
  </si>
  <si>
    <t>2:22:31</t>
  </si>
  <si>
    <t>2:45:30</t>
  </si>
  <si>
    <t>11392833</t>
  </si>
  <si>
    <t>5:53:25</t>
  </si>
  <si>
    <t>6:27:01</t>
  </si>
  <si>
    <t>11393904</t>
  </si>
  <si>
    <t>8:59:00</t>
  </si>
  <si>
    <t>9:33:36</t>
  </si>
  <si>
    <t>11393998</t>
  </si>
  <si>
    <t>9:26:05</t>
  </si>
  <si>
    <t>9:58:32</t>
  </si>
  <si>
    <t>11394210</t>
  </si>
  <si>
    <t>10:03:06</t>
  </si>
  <si>
    <t>10:53:28</t>
  </si>
  <si>
    <t>11394247</t>
  </si>
  <si>
    <t>10:13:39</t>
  </si>
  <si>
    <t>11:12:56</t>
  </si>
  <si>
    <t>11394678</t>
  </si>
  <si>
    <t>13:24:50</t>
  </si>
  <si>
    <t>13:43:00</t>
  </si>
  <si>
    <t>11394812</t>
  </si>
  <si>
    <t>18:46:38</t>
  </si>
  <si>
    <t>19:07:38</t>
  </si>
  <si>
    <t>11394815</t>
  </si>
  <si>
    <t>19:00:43</t>
  </si>
  <si>
    <t>19:28:16</t>
  </si>
  <si>
    <t>11394840</t>
  </si>
  <si>
    <t>14:46:07</t>
  </si>
  <si>
    <t>15:27:02</t>
  </si>
  <si>
    <t>11394842</t>
  </si>
  <si>
    <t>14:49:44</t>
  </si>
  <si>
    <t>15:42:18</t>
  </si>
  <si>
    <t>11394890</t>
  </si>
  <si>
    <t>15:28:51</t>
  </si>
  <si>
    <t>16:40:10</t>
  </si>
  <si>
    <t>11394965</t>
  </si>
  <si>
    <t>17:38:06</t>
  </si>
  <si>
    <t>17:57:09</t>
  </si>
  <si>
    <t>11392979</t>
  </si>
  <si>
    <t>6:10:59</t>
  </si>
  <si>
    <t>6:46:46</t>
  </si>
  <si>
    <t>11393613</t>
  </si>
  <si>
    <t>8:16:14</t>
  </si>
  <si>
    <t>8:41:48</t>
  </si>
  <si>
    <t>11394260</t>
  </si>
  <si>
    <t>10:15:17</t>
  </si>
  <si>
    <t>11:23:49</t>
  </si>
  <si>
    <t>11394535</t>
  </si>
  <si>
    <t>11:52:07</t>
  </si>
  <si>
    <t>12:40:01</t>
  </si>
  <si>
    <t>11392608</t>
  </si>
  <si>
    <t>5:18:47</t>
  </si>
  <si>
    <t>5:36:38</t>
  </si>
  <si>
    <t>11392831</t>
  </si>
  <si>
    <t>5:50:34</t>
  </si>
  <si>
    <t>6:13:05</t>
  </si>
  <si>
    <t>11394263</t>
  </si>
  <si>
    <t>10:16:36</t>
  </si>
  <si>
    <t>11:25:46</t>
  </si>
  <si>
    <t>11394447</t>
  </si>
  <si>
    <t>11:04:30</t>
  </si>
  <si>
    <t>11:46:17</t>
  </si>
  <si>
    <t>11394826</t>
  </si>
  <si>
    <t>15:15:30</t>
  </si>
  <si>
    <t>11394892</t>
  </si>
  <si>
    <t>15:30:35</t>
  </si>
  <si>
    <t>16:32:03</t>
  </si>
  <si>
    <t>11393645</t>
  </si>
  <si>
    <t>8:22:30</t>
  </si>
  <si>
    <t>9:02:50</t>
  </si>
  <si>
    <t>11393671</t>
  </si>
  <si>
    <t>8:24:35</t>
  </si>
  <si>
    <t>9:11:49</t>
  </si>
  <si>
    <t>11392927</t>
  </si>
  <si>
    <t>6:05:55</t>
  </si>
  <si>
    <t>6:29:41</t>
  </si>
  <si>
    <t>11394584</t>
  </si>
  <si>
    <t>12:19:25</t>
  </si>
  <si>
    <t>12:42:22</t>
  </si>
  <si>
    <t>11394745</t>
  </si>
  <si>
    <t>13:54:21</t>
  </si>
  <si>
    <t>14:24:20</t>
  </si>
  <si>
    <t>11394963</t>
  </si>
  <si>
    <t>17:24:54</t>
  </si>
  <si>
    <t>17:55:02</t>
  </si>
  <si>
    <t>11394667</t>
  </si>
  <si>
    <t>13:12:17</t>
  </si>
  <si>
    <t>13:44:45</t>
  </si>
  <si>
    <t>11392523</t>
  </si>
  <si>
    <t>4:42:20</t>
  </si>
  <si>
    <t>5:01:10</t>
  </si>
  <si>
    <t>134022</t>
  </si>
  <si>
    <t>R &amp; M Lumber</t>
  </si>
  <si>
    <t>11394928</t>
  </si>
  <si>
    <t>16:12:39</t>
  </si>
  <si>
    <t>16:45:42</t>
  </si>
  <si>
    <t>11393710</t>
  </si>
  <si>
    <t>8:28:32</t>
  </si>
  <si>
    <t>9:01:07</t>
  </si>
  <si>
    <t>11393284</t>
  </si>
  <si>
    <t>7:15:28</t>
  </si>
  <si>
    <t>7:36:29</t>
  </si>
  <si>
    <t>11394274</t>
  </si>
  <si>
    <t>10:23:46</t>
  </si>
  <si>
    <t>10:45:47</t>
  </si>
  <si>
    <t>11394743</t>
  </si>
  <si>
    <t>13:52:29</t>
  </si>
  <si>
    <t>14:26:56</t>
  </si>
  <si>
    <t>11394818</t>
  </si>
  <si>
    <t>21:10:31</t>
  </si>
  <si>
    <t>21:30:03</t>
  </si>
  <si>
    <t>11394968</t>
  </si>
  <si>
    <t>17:51:58</t>
  </si>
  <si>
    <t>18:12:49</t>
  </si>
  <si>
    <t>11393801</t>
  </si>
  <si>
    <t>8:47:33</t>
  </si>
  <si>
    <t>9:24:04</t>
  </si>
  <si>
    <t>11394871</t>
  </si>
  <si>
    <t>15:17:17</t>
  </si>
  <si>
    <t>16:06:21</t>
  </si>
  <si>
    <t>11394873</t>
  </si>
  <si>
    <t>15:19:31</t>
  </si>
  <si>
    <t>16:14:41</t>
  </si>
  <si>
    <t>11392527</t>
  </si>
  <si>
    <t>4:50:39</t>
  </si>
  <si>
    <t>5:11:28</t>
  </si>
  <si>
    <t>11394741</t>
  </si>
  <si>
    <t>13:50:49</t>
  </si>
  <si>
    <t>14:22:26</t>
  </si>
  <si>
    <t>11394785</t>
  </si>
  <si>
    <t>14:20:18</t>
  </si>
  <si>
    <t>14:39:57</t>
  </si>
  <si>
    <t>LZ-PiedmontTim-Dassow Tract</t>
  </si>
  <si>
    <t>11394894</t>
  </si>
  <si>
    <t>15:32:35</t>
  </si>
  <si>
    <t>16:53:23</t>
  </si>
  <si>
    <t>11394339</t>
  </si>
  <si>
    <t>10:33:08</t>
  </si>
  <si>
    <t>11:15:53</t>
  </si>
  <si>
    <t>151104</t>
  </si>
  <si>
    <t>Falling Oak Timber</t>
  </si>
  <si>
    <t>LZ-FallingOak-Coe Tract</t>
  </si>
  <si>
    <t>11394895</t>
  </si>
  <si>
    <t>15:34:08</t>
  </si>
  <si>
    <t>15:57:49</t>
  </si>
  <si>
    <t>11394214</t>
  </si>
  <si>
    <t>10:04:35</t>
  </si>
  <si>
    <t>10:30:28</t>
  </si>
  <si>
    <t>11393738</t>
  </si>
  <si>
    <t>8:36:14</t>
  </si>
  <si>
    <t>9:13:40</t>
  </si>
  <si>
    <t>11393974</t>
  </si>
  <si>
    <t>9:17:01</t>
  </si>
  <si>
    <t>9:42:21</t>
  </si>
  <si>
    <t>11394451</t>
  </si>
  <si>
    <t>11:06:16</t>
  </si>
  <si>
    <t>11:39:15</t>
  </si>
  <si>
    <t>11394967</t>
  </si>
  <si>
    <t>17:51:29</t>
  </si>
  <si>
    <t>18:22:21</t>
  </si>
  <si>
    <t>11394083</t>
  </si>
  <si>
    <t>9:44:12</t>
  </si>
  <si>
    <t>10:06:48</t>
  </si>
  <si>
    <t>11394639</t>
  </si>
  <si>
    <t>12:54:45</t>
  </si>
  <si>
    <t>13:14:33</t>
  </si>
  <si>
    <t>11394919</t>
  </si>
  <si>
    <t>15:58:24</t>
  </si>
  <si>
    <t>16:21:14</t>
  </si>
  <si>
    <t>11394811</t>
  </si>
  <si>
    <t>18:45:04</t>
  </si>
  <si>
    <t>19:06:04</t>
  </si>
  <si>
    <t>11398120</t>
  </si>
  <si>
    <t>08.06.2022</t>
  </si>
  <si>
    <t>8:26:59</t>
  </si>
  <si>
    <t>9:15:35</t>
  </si>
  <si>
    <t>11397669</t>
  </si>
  <si>
    <t>6:55:08</t>
  </si>
  <si>
    <t>7:24:09</t>
  </si>
  <si>
    <t>11398828</t>
  </si>
  <si>
    <t>10:59:27</t>
  </si>
  <si>
    <t>11:30:42</t>
  </si>
  <si>
    <t>11399213</t>
  </si>
  <si>
    <t>14:01:26</t>
  </si>
  <si>
    <t>14:33:43</t>
  </si>
  <si>
    <t>11396933</t>
  </si>
  <si>
    <t>4:34:26</t>
  </si>
  <si>
    <t>5:05:30</t>
  </si>
  <si>
    <t>11397385</t>
  </si>
  <si>
    <t>6:03:00</t>
  </si>
  <si>
    <t>6:48:40</t>
  </si>
  <si>
    <t>11398354</t>
  </si>
  <si>
    <t>9:14:44</t>
  </si>
  <si>
    <t>9:46:53</t>
  </si>
  <si>
    <t>11398000</t>
  </si>
  <si>
    <t>8:02:44</t>
  </si>
  <si>
    <t>8:24:19</t>
  </si>
  <si>
    <t>11399003</t>
  </si>
  <si>
    <t>12:02:29</t>
  </si>
  <si>
    <t>12:59:27</t>
  </si>
  <si>
    <t>11398835</t>
  </si>
  <si>
    <t>11:02:49</t>
  </si>
  <si>
    <t>11:40:02</t>
  </si>
  <si>
    <t>11396939</t>
  </si>
  <si>
    <t>5:28:03</t>
  </si>
  <si>
    <t>5:47:52</t>
  </si>
  <si>
    <t>11398764</t>
  </si>
  <si>
    <t>10:39:33</t>
  </si>
  <si>
    <t>11:04:23</t>
  </si>
  <si>
    <t>11399138</t>
  </si>
  <si>
    <t>13:17:30</t>
  </si>
  <si>
    <t>13:52:17</t>
  </si>
  <si>
    <t>11399384</t>
  </si>
  <si>
    <t>17:34:25</t>
  </si>
  <si>
    <t>17:57:00</t>
  </si>
  <si>
    <t>11398903</t>
  </si>
  <si>
    <t>11:20:09</t>
  </si>
  <si>
    <t>11:44:41</t>
  </si>
  <si>
    <t>11399219</t>
  </si>
  <si>
    <t>14:13:51</t>
  </si>
  <si>
    <t>14:43:28</t>
  </si>
  <si>
    <t>11395078</t>
  </si>
  <si>
    <t>2:24:12</t>
  </si>
  <si>
    <t>3:18:50</t>
  </si>
  <si>
    <t>11396382</t>
  </si>
  <si>
    <t>4:25:11</t>
  </si>
  <si>
    <t>4:45:31</t>
  </si>
  <si>
    <t>11397543</t>
  </si>
  <si>
    <t>6:31:26</t>
  </si>
  <si>
    <t>7:27:44</t>
  </si>
  <si>
    <t>11397776</t>
  </si>
  <si>
    <t>7:15:17</t>
  </si>
  <si>
    <t>7:53:02</t>
  </si>
  <si>
    <t>11398711</t>
  </si>
  <si>
    <t>10:28:10</t>
  </si>
  <si>
    <t>10:52:20</t>
  </si>
  <si>
    <t>11398769</t>
  </si>
  <si>
    <t>10:42:02</t>
  </si>
  <si>
    <t>11:09:10</t>
  </si>
  <si>
    <t>11399194</t>
  </si>
  <si>
    <t>13:46:33</t>
  </si>
  <si>
    <t>14:04:39</t>
  </si>
  <si>
    <t>11399424</t>
  </si>
  <si>
    <t>18:41:21</t>
  </si>
  <si>
    <t>19:13:26</t>
  </si>
  <si>
    <t>11399564</t>
  </si>
  <si>
    <t>22:10:05</t>
  </si>
  <si>
    <t>22:36:36</t>
  </si>
  <si>
    <t>11395073</t>
  </si>
  <si>
    <t>0:05:04</t>
  </si>
  <si>
    <t>0:25:11</t>
  </si>
  <si>
    <t>11396374</t>
  </si>
  <si>
    <t>3:27:57</t>
  </si>
  <si>
    <t>3:50:03</t>
  </si>
  <si>
    <t>11397439</t>
  </si>
  <si>
    <t>6:15:12</t>
  </si>
  <si>
    <t>6:44:04</t>
  </si>
  <si>
    <t>11398400</t>
  </si>
  <si>
    <t>9:27:12</t>
  </si>
  <si>
    <t>9:55:48</t>
  </si>
  <si>
    <t>11399059</t>
  </si>
  <si>
    <t>12:32:19</t>
  </si>
  <si>
    <t>13:08:57</t>
  </si>
  <si>
    <t>11399129</t>
  </si>
  <si>
    <t>20:26:54</t>
  </si>
  <si>
    <t>20:45:33</t>
  </si>
  <si>
    <t>11398311</t>
  </si>
  <si>
    <t>9:06:02</t>
  </si>
  <si>
    <t>9:28:20</t>
  </si>
  <si>
    <t>11399173</t>
  </si>
  <si>
    <t>13:32:16</t>
  </si>
  <si>
    <t>13:54:59</t>
  </si>
  <si>
    <t>11395077</t>
  </si>
  <si>
    <t>2:00:20</t>
  </si>
  <si>
    <t>2:19:28</t>
  </si>
  <si>
    <t>11397396</t>
  </si>
  <si>
    <t>6:06:07</t>
  </si>
  <si>
    <t>6:50:40</t>
  </si>
  <si>
    <t>11397661</t>
  </si>
  <si>
    <t>6:52:29</t>
  </si>
  <si>
    <t>7:37:48</t>
  </si>
  <si>
    <t>11398246</t>
  </si>
  <si>
    <t>8:48:54</t>
  </si>
  <si>
    <t>9:21:53</t>
  </si>
  <si>
    <t>11399111</t>
  </si>
  <si>
    <t>13:01:53</t>
  </si>
  <si>
    <t>13:37:25</t>
  </si>
  <si>
    <t>11399385</t>
  </si>
  <si>
    <t>17:36:03</t>
  </si>
  <si>
    <t>18:10:47</t>
  </si>
  <si>
    <t>11399131</t>
  </si>
  <si>
    <t>21:40:27</t>
  </si>
  <si>
    <t>21:58:04</t>
  </si>
  <si>
    <t>11399387</t>
  </si>
  <si>
    <t>17:39:06</t>
  </si>
  <si>
    <t>18:22:28</t>
  </si>
  <si>
    <t>11398552</t>
  </si>
  <si>
    <t>10:00:05</t>
  </si>
  <si>
    <t>11397445</t>
  </si>
  <si>
    <t>6:16:59</t>
  </si>
  <si>
    <t>7:06:12</t>
  </si>
  <si>
    <t>11399694</t>
  </si>
  <si>
    <t>23:48:53</t>
  </si>
  <si>
    <t>11398690</t>
  </si>
  <si>
    <t>10:24:52</t>
  </si>
  <si>
    <t>11:02:06</t>
  </si>
  <si>
    <t>11398911</t>
  </si>
  <si>
    <t>11:23:37</t>
  </si>
  <si>
    <t>12:02:34</t>
  </si>
  <si>
    <t>11397353</t>
  </si>
  <si>
    <t>5:59:01</t>
  </si>
  <si>
    <t>6:29:45</t>
  </si>
  <si>
    <t>11398703</t>
  </si>
  <si>
    <t>10:26:33</t>
  </si>
  <si>
    <t>10:54:00</t>
  </si>
  <si>
    <t>11396940</t>
  </si>
  <si>
    <t>5:31:44</t>
  </si>
  <si>
    <t>5:52:22</t>
  </si>
  <si>
    <t>11397429</t>
  </si>
  <si>
    <t>6:13:29</t>
  </si>
  <si>
    <t>6:31:33</t>
  </si>
  <si>
    <t>11398063</t>
  </si>
  <si>
    <t>8:16:25</t>
  </si>
  <si>
    <t>8:35:16</t>
  </si>
  <si>
    <t>11398182</t>
  </si>
  <si>
    <t>8:39:09</t>
  </si>
  <si>
    <t>9:13:47</t>
  </si>
  <si>
    <t>11398906</t>
  </si>
  <si>
    <t>11:22:07</t>
  </si>
  <si>
    <t>11:46:39</t>
  </si>
  <si>
    <t>11398917</t>
  </si>
  <si>
    <t>11:26:41</t>
  </si>
  <si>
    <t>12:18:42</t>
  </si>
  <si>
    <t>11399125</t>
  </si>
  <si>
    <t>18:06:33</t>
  </si>
  <si>
    <t>18:34:21</t>
  </si>
  <si>
    <t>11399263</t>
  </si>
  <si>
    <t>14:58:24</t>
  </si>
  <si>
    <t>15:31:53</t>
  </si>
  <si>
    <t>11397576</t>
  </si>
  <si>
    <t>6:37:31</t>
  </si>
  <si>
    <t>7:07:58</t>
  </si>
  <si>
    <t>11397581</t>
  </si>
  <si>
    <t>6:39:02</t>
  </si>
  <si>
    <t>6:59:17</t>
  </si>
  <si>
    <t>11397612</t>
  </si>
  <si>
    <t>6:41:38</t>
  </si>
  <si>
    <t>7:04:45</t>
  </si>
  <si>
    <t>11398326</t>
  </si>
  <si>
    <t>9:08:23</t>
  </si>
  <si>
    <t>9:31:26</t>
  </si>
  <si>
    <t>11398478</t>
  </si>
  <si>
    <t>9:42:15</t>
  </si>
  <si>
    <t>10:15:35</t>
  </si>
  <si>
    <t>11398482</t>
  </si>
  <si>
    <t>9:44:13</t>
  </si>
  <si>
    <t>10:08:14</t>
  </si>
  <si>
    <t>11398985</t>
  </si>
  <si>
    <t>11:52:51</t>
  </si>
  <si>
    <t>12:26:42</t>
  </si>
  <si>
    <t>11399055</t>
  </si>
  <si>
    <t>12:30:50</t>
  </si>
  <si>
    <t>13:05:34</t>
  </si>
  <si>
    <t>11396375</t>
  </si>
  <si>
    <t>4:15:12</t>
  </si>
  <si>
    <t>4:30:57</t>
  </si>
  <si>
    <t>11396381</t>
  </si>
  <si>
    <t>4:19:18</t>
  </si>
  <si>
    <t>4:51:22</t>
  </si>
  <si>
    <t>11397663</t>
  </si>
  <si>
    <t>6:53:45</t>
  </si>
  <si>
    <t>7:21:51</t>
  </si>
  <si>
    <t>11398370</t>
  </si>
  <si>
    <t>9:19:42</t>
  </si>
  <si>
    <t>9:57:14</t>
  </si>
  <si>
    <t>11398504</t>
  </si>
  <si>
    <t>9:45:13</t>
  </si>
  <si>
    <t>10:19:45</t>
  </si>
  <si>
    <t>11398545</t>
  </si>
  <si>
    <t>9:58:10</t>
  </si>
  <si>
    <t>10:50:26</t>
  </si>
  <si>
    <t>11399081</t>
  </si>
  <si>
    <t>12:41:13</t>
  </si>
  <si>
    <t>13:47:29</t>
  </si>
  <si>
    <t>11399092</t>
  </si>
  <si>
    <t>12:50:51</t>
  </si>
  <si>
    <t>13:23:04</t>
  </si>
  <si>
    <t>11398436</t>
  </si>
  <si>
    <t>9:34:07</t>
  </si>
  <si>
    <t>10:09:53</t>
  </si>
  <si>
    <t>11398542</t>
  </si>
  <si>
    <t>9:56:33</t>
  </si>
  <si>
    <t>10:36:54</t>
  </si>
  <si>
    <t>11399035</t>
  </si>
  <si>
    <t>12:18:05</t>
  </si>
  <si>
    <t>13:21:05</t>
  </si>
  <si>
    <t>11399182</t>
  </si>
  <si>
    <t>13:44:05</t>
  </si>
  <si>
    <t>14:15:15</t>
  </si>
  <si>
    <t>11398831</t>
  </si>
  <si>
    <t>11:00:41</t>
  </si>
  <si>
    <t>11:26:40</t>
  </si>
  <si>
    <t>11398969</t>
  </si>
  <si>
    <t>11:48:13</t>
  </si>
  <si>
    <t>12:28:18</t>
  </si>
  <si>
    <t>11399256</t>
  </si>
  <si>
    <t>14:52:17</t>
  </si>
  <si>
    <t>15:15:25</t>
  </si>
  <si>
    <t>11399327</t>
  </si>
  <si>
    <t>16:05:06</t>
  </si>
  <si>
    <t>16:32:40</t>
  </si>
  <si>
    <t>11396373</t>
  </si>
  <si>
    <t>2:37:01</t>
  </si>
  <si>
    <t>2:54:03</t>
  </si>
  <si>
    <t>11396376</t>
  </si>
  <si>
    <t>4:17:26</t>
  </si>
  <si>
    <t>4:43:35</t>
  </si>
  <si>
    <t>11395074</t>
  </si>
  <si>
    <t>0:32:03</t>
  </si>
  <si>
    <t>1:11:43</t>
  </si>
  <si>
    <t>11395075</t>
  </si>
  <si>
    <t>1:20:50</t>
  </si>
  <si>
    <t>1:40:20</t>
  </si>
  <si>
    <t>11395076</t>
  </si>
  <si>
    <t>1:31:11</t>
  </si>
  <si>
    <t>1:58:48</t>
  </si>
  <si>
    <t>11397617</t>
  </si>
  <si>
    <t>6:43:11</t>
  </si>
  <si>
    <t>7:25:47</t>
  </si>
  <si>
    <t>11397913</t>
  </si>
  <si>
    <t>7:44:13</t>
  </si>
  <si>
    <t>8:01:23</t>
  </si>
  <si>
    <t>11398118</t>
  </si>
  <si>
    <t>8:25:29</t>
  </si>
  <si>
    <t>8:45:43</t>
  </si>
  <si>
    <t>11398365</t>
  </si>
  <si>
    <t>9:18:05</t>
  </si>
  <si>
    <t>9:48:45</t>
  </si>
  <si>
    <t>11398885</t>
  </si>
  <si>
    <t>11:15:18</t>
  </si>
  <si>
    <t>12:07:50</t>
  </si>
  <si>
    <t>11398983</t>
  </si>
  <si>
    <t>11:51:27</t>
  </si>
  <si>
    <t>12:41:07</t>
  </si>
  <si>
    <t>11398992</t>
  </si>
  <si>
    <t>12:00:58</t>
  </si>
  <si>
    <t>12:49:12</t>
  </si>
  <si>
    <t>11399078</t>
  </si>
  <si>
    <t>12:36:46</t>
  </si>
  <si>
    <t>13:30:11</t>
  </si>
  <si>
    <t>11399127</t>
  </si>
  <si>
    <t>19:40:02</t>
  </si>
  <si>
    <t>19:57:33</t>
  </si>
  <si>
    <t>11399128</t>
  </si>
  <si>
    <t>19:42:18</t>
  </si>
  <si>
    <t>21:37:55</t>
  </si>
  <si>
    <t>11399130</t>
  </si>
  <si>
    <t>21:27:23</t>
  </si>
  <si>
    <t>21:51:13</t>
  </si>
  <si>
    <t>11399268</t>
  </si>
  <si>
    <t>15:05:43</t>
  </si>
  <si>
    <t>15:44:36</t>
  </si>
  <si>
    <t>11399337</t>
  </si>
  <si>
    <t>16:23:31</t>
  </si>
  <si>
    <t>17:23:16</t>
  </si>
  <si>
    <t>11399342</t>
  </si>
  <si>
    <t>16:33:57</t>
  </si>
  <si>
    <t>17:54:10</t>
  </si>
  <si>
    <t>11399565</t>
  </si>
  <si>
    <t>22:50:58</t>
  </si>
  <si>
    <t>23:17:09</t>
  </si>
  <si>
    <t>11399572</t>
  </si>
  <si>
    <t>23:40:59</t>
  </si>
  <si>
    <t>11399695</t>
  </si>
  <si>
    <t>23:54:52</t>
  </si>
  <si>
    <t>11396941</t>
  </si>
  <si>
    <t>5:37:55</t>
  </si>
  <si>
    <t>6:06:49</t>
  </si>
  <si>
    <t>11398006</t>
  </si>
  <si>
    <t>8:04:27</t>
  </si>
  <si>
    <t>8:28:52</t>
  </si>
  <si>
    <t>11398202</t>
  </si>
  <si>
    <t>8:42:04</t>
  </si>
  <si>
    <t>9:17:02</t>
  </si>
  <si>
    <t>11398970</t>
  </si>
  <si>
    <t>11:49:47</t>
  </si>
  <si>
    <t>12:20:17</t>
  </si>
  <si>
    <t>11396938</t>
  </si>
  <si>
    <t>5:14:57</t>
  </si>
  <si>
    <t>5:32:44</t>
  </si>
  <si>
    <t>11398176</t>
  </si>
  <si>
    <t>8:37:23</t>
  </si>
  <si>
    <t>9:00:54</t>
  </si>
  <si>
    <t>11399021</t>
  </si>
  <si>
    <t>12:14:48</t>
  </si>
  <si>
    <t>13:07:09</t>
  </si>
  <si>
    <t>11399262</t>
  </si>
  <si>
    <t>14:56:50</t>
  </si>
  <si>
    <t>15:21:26</t>
  </si>
  <si>
    <t>11399328</t>
  </si>
  <si>
    <t>16:06:46</t>
  </si>
  <si>
    <t>16:36:28</t>
  </si>
  <si>
    <t>141476</t>
  </si>
  <si>
    <t>GPC Land and Timber LLC</t>
  </si>
  <si>
    <t>11399290</t>
  </si>
  <si>
    <t>15:34:42</t>
  </si>
  <si>
    <t>16:21:29</t>
  </si>
  <si>
    <t>11399331</t>
  </si>
  <si>
    <t>16:09:32</t>
  </si>
  <si>
    <t>16:49:42</t>
  </si>
  <si>
    <t>11397296</t>
  </si>
  <si>
    <t>5:50:44</t>
  </si>
  <si>
    <t>6:21:30</t>
  </si>
  <si>
    <t>11398068</t>
  </si>
  <si>
    <t>8:17:52</t>
  </si>
  <si>
    <t>8:48:05</t>
  </si>
  <si>
    <t>11398085</t>
  </si>
  <si>
    <t>8:19:39</t>
  </si>
  <si>
    <t>8:58:01</t>
  </si>
  <si>
    <t>11398871</t>
  </si>
  <si>
    <t>11:12:47</t>
  </si>
  <si>
    <t>11:37:34</t>
  </si>
  <si>
    <t>11399132</t>
  </si>
  <si>
    <t>21:45:03</t>
  </si>
  <si>
    <t>22:08:35</t>
  </si>
  <si>
    <t>11399288</t>
  </si>
  <si>
    <t>15:30:12</t>
  </si>
  <si>
    <t>16:07:37</t>
  </si>
  <si>
    <t>11398385</t>
  </si>
  <si>
    <t>9:21:13</t>
  </si>
  <si>
    <t>9:58:49</t>
  </si>
  <si>
    <t>11399126</t>
  </si>
  <si>
    <t>18:09:36</t>
  </si>
  <si>
    <t>18:45:39</t>
  </si>
  <si>
    <t>11399563</t>
  </si>
  <si>
    <t>21:57:29</t>
  </si>
  <si>
    <t>22:17:12</t>
  </si>
  <si>
    <t>11397392</t>
  </si>
  <si>
    <t>6:04:51</t>
  </si>
  <si>
    <t>6:28:21</t>
  </si>
  <si>
    <t>11397821</t>
  </si>
  <si>
    <t>7:25:37</t>
  </si>
  <si>
    <t>8:04:42</t>
  </si>
  <si>
    <t>11399034</t>
  </si>
  <si>
    <t>12:16:33</t>
  </si>
  <si>
    <t>13:13:48</t>
  </si>
  <si>
    <t>11399241</t>
  </si>
  <si>
    <t>14:43:09</t>
  </si>
  <si>
    <t>15:13:41</t>
  </si>
  <si>
    <t>134197</t>
  </si>
  <si>
    <t>Wilderness-Stuart, INC.</t>
  </si>
  <si>
    <t>11397490</t>
  </si>
  <si>
    <t>6:27:02</t>
  </si>
  <si>
    <t>7:16:36</t>
  </si>
  <si>
    <t>11399270</t>
  </si>
  <si>
    <t>15:10:04</t>
  </si>
  <si>
    <t>15:30:30</t>
  </si>
  <si>
    <t>11398800</t>
  </si>
  <si>
    <t>10:51:39</t>
  </si>
  <si>
    <t>11:32:35</t>
  </si>
  <si>
    <t>11399013</t>
  </si>
  <si>
    <t>12:09:03</t>
  </si>
  <si>
    <t>13:01:06</t>
  </si>
  <si>
    <t>11399383</t>
  </si>
  <si>
    <t>17:32:24</t>
  </si>
  <si>
    <t>18:17:57</t>
  </si>
  <si>
    <t>11399286</t>
  </si>
  <si>
    <t>15:29:16</t>
  </si>
  <si>
    <t>15:56:49</t>
  </si>
  <si>
    <t>11399340</t>
  </si>
  <si>
    <t>16:32:39</t>
  </si>
  <si>
    <t>17:36:27</t>
  </si>
  <si>
    <t>11399354</t>
  </si>
  <si>
    <t>16:39:05</t>
  </si>
  <si>
    <t>18:03:28</t>
  </si>
  <si>
    <t>11398306</t>
  </si>
  <si>
    <t>9:04:28</t>
  </si>
  <si>
    <t>9:29:56</t>
  </si>
  <si>
    <t>11399162</t>
  </si>
  <si>
    <t>13:28:12</t>
  </si>
  <si>
    <t>14:02:06</t>
  </si>
  <si>
    <t>11396934</t>
  </si>
  <si>
    <t>4:47:18</t>
  </si>
  <si>
    <t>5:16:28</t>
  </si>
  <si>
    <t>141463</t>
  </si>
  <si>
    <t>Gold Creek Inc</t>
  </si>
  <si>
    <t>LZ-Gold Creek-Yadkinville</t>
  </si>
  <si>
    <t>11399124</t>
  </si>
  <si>
    <t>18:02:32</t>
  </si>
  <si>
    <t>18:36:11</t>
  </si>
  <si>
    <t>141801</t>
  </si>
  <si>
    <t>Select Timber Services, Inc</t>
  </si>
  <si>
    <t>LZ-Select-Forsyth</t>
  </si>
  <si>
    <t>11399303</t>
  </si>
  <si>
    <t>15:42:39</t>
  </si>
  <si>
    <t>16:01:52</t>
  </si>
  <si>
    <t>11399357</t>
  </si>
  <si>
    <t>16:46:00</t>
  </si>
  <si>
    <t>17:25:43</t>
  </si>
  <si>
    <t>11399107</t>
  </si>
  <si>
    <t>12:55:40</t>
  </si>
  <si>
    <t>13:39:36</t>
  </si>
  <si>
    <t>11399386</t>
  </si>
  <si>
    <t>17:37:39</t>
  </si>
  <si>
    <t>18:07:11</t>
  </si>
  <si>
    <t>11399254</t>
  </si>
  <si>
    <t>14:50:45</t>
  </si>
  <si>
    <t>15:18:44</t>
  </si>
  <si>
    <t>11399326</t>
  </si>
  <si>
    <t>16:03:32</t>
  </si>
  <si>
    <t>16:24:32</t>
  </si>
  <si>
    <t>11401611</t>
  </si>
  <si>
    <t>09.06.2022</t>
  </si>
  <si>
    <t>5:36:44</t>
  </si>
  <si>
    <t>6:06:21</t>
  </si>
  <si>
    <t>11402133</t>
  </si>
  <si>
    <t>7:11:50</t>
  </si>
  <si>
    <t>7:59:59</t>
  </si>
  <si>
    <t>11402757</t>
  </si>
  <si>
    <t>9:18:55</t>
  </si>
  <si>
    <t>9:41:54</t>
  </si>
  <si>
    <t>11403165</t>
  </si>
  <si>
    <t>11:04:55</t>
  </si>
  <si>
    <t>11:49:01</t>
  </si>
  <si>
    <t>11402893</t>
  </si>
  <si>
    <t>9:42:58</t>
  </si>
  <si>
    <t>10:11:24</t>
  </si>
  <si>
    <t>11403474</t>
  </si>
  <si>
    <t>13:29:38</t>
  </si>
  <si>
    <t>14:05:25</t>
  </si>
  <si>
    <t>11403625</t>
  </si>
  <si>
    <t>16:24:01</t>
  </si>
  <si>
    <t>16:57:52</t>
  </si>
  <si>
    <t>135535</t>
  </si>
  <si>
    <t>Roten Tie and Timber</t>
  </si>
  <si>
    <t>11403253</t>
  </si>
  <si>
    <t>11:41:08</t>
  </si>
  <si>
    <t>12:25:14</t>
  </si>
  <si>
    <t>11402287</t>
  </si>
  <si>
    <t>7:39:16</t>
  </si>
  <si>
    <t>8:04:01</t>
  </si>
  <si>
    <t>11403156</t>
  </si>
  <si>
    <t>11:00:54</t>
  </si>
  <si>
    <t>11:22:33</t>
  </si>
  <si>
    <t>11403564</t>
  </si>
  <si>
    <t>14:41:24</t>
  </si>
  <si>
    <t>15:07:08</t>
  </si>
  <si>
    <t>11403461</t>
  </si>
  <si>
    <t>13:26:26</t>
  </si>
  <si>
    <t>13:55:04</t>
  </si>
  <si>
    <t>11402094</t>
  </si>
  <si>
    <t>7:05:29</t>
  </si>
  <si>
    <t>7:46:02</t>
  </si>
  <si>
    <t>11402031</t>
  </si>
  <si>
    <t>6:53:25</t>
  </si>
  <si>
    <t>7:26:09</t>
  </si>
  <si>
    <t>132347</t>
  </si>
  <si>
    <t>Tram Lumber LLC</t>
  </si>
  <si>
    <t>11401258</t>
  </si>
  <si>
    <t>4:41:03</t>
  </si>
  <si>
    <t>5:05:17</t>
  </si>
  <si>
    <t>11403617</t>
  </si>
  <si>
    <t>16:08:18</t>
  </si>
  <si>
    <t>16:33:06</t>
  </si>
  <si>
    <t>11402163</t>
  </si>
  <si>
    <t>7:17:15</t>
  </si>
  <si>
    <t>7:42:32</t>
  </si>
  <si>
    <t>11403074</t>
  </si>
  <si>
    <t>10:30:47</t>
  </si>
  <si>
    <t>10:52:56</t>
  </si>
  <si>
    <t>11403463</t>
  </si>
  <si>
    <t>13:27:57</t>
  </si>
  <si>
    <t>13:57:17</t>
  </si>
  <si>
    <t>11402429</t>
  </si>
  <si>
    <t>8:10:33</t>
  </si>
  <si>
    <t>8:50:58</t>
  </si>
  <si>
    <t>11403181</t>
  </si>
  <si>
    <t>11:15:33</t>
  </si>
  <si>
    <t>12:14:42</t>
  </si>
  <si>
    <t>11402521</t>
  </si>
  <si>
    <t>8:25:04</t>
  </si>
  <si>
    <t>9:01:12</t>
  </si>
  <si>
    <t>11399938</t>
  </si>
  <si>
    <t>1:17:47</t>
  </si>
  <si>
    <t>1:54:14</t>
  </si>
  <si>
    <t>11401252</t>
  </si>
  <si>
    <t>4:25:00</t>
  </si>
  <si>
    <t>4:57:08</t>
  </si>
  <si>
    <t>11402158</t>
  </si>
  <si>
    <t>7:15:43</t>
  </si>
  <si>
    <t>8:13:36</t>
  </si>
  <si>
    <t>11402241</t>
  </si>
  <si>
    <t>7:31:43</t>
  </si>
  <si>
    <t>8:20:44</t>
  </si>
  <si>
    <t>11402723</t>
  </si>
  <si>
    <t>9:12:02</t>
  </si>
  <si>
    <t>9:37:25</t>
  </si>
  <si>
    <t>11403172</t>
  </si>
  <si>
    <t>11:10:14</t>
  </si>
  <si>
    <t>11:57:39</t>
  </si>
  <si>
    <t>11403268</t>
  </si>
  <si>
    <t>11:45:02</t>
  </si>
  <si>
    <t>12:31:51</t>
  </si>
  <si>
    <t>11403360</t>
  </si>
  <si>
    <t>18:53:07</t>
  </si>
  <si>
    <t>19:15:50</t>
  </si>
  <si>
    <t>11403392</t>
  </si>
  <si>
    <t>12:50:48</t>
  </si>
  <si>
    <t>13:18:12</t>
  </si>
  <si>
    <t>11403618</t>
  </si>
  <si>
    <t>16:09:42</t>
  </si>
  <si>
    <t>16:37:26</t>
  </si>
  <si>
    <t>11403757</t>
  </si>
  <si>
    <t>21:59:51</t>
  </si>
  <si>
    <t>22:19:18</t>
  </si>
  <si>
    <t>11402689</t>
  </si>
  <si>
    <t>9:02:44</t>
  </si>
  <si>
    <t>9:24:56</t>
  </si>
  <si>
    <t>11403758</t>
  </si>
  <si>
    <t>22:08:59</t>
  </si>
  <si>
    <t>22:30:44</t>
  </si>
  <si>
    <t>11402810</t>
  </si>
  <si>
    <t>9:31:08</t>
  </si>
  <si>
    <t>9:59:59</t>
  </si>
  <si>
    <t>11403274</t>
  </si>
  <si>
    <t>11:47:27</t>
  </si>
  <si>
    <t>11403490</t>
  </si>
  <si>
    <t>13:49:59</t>
  </si>
  <si>
    <t>14:24:46</t>
  </si>
  <si>
    <t>11401143</t>
  </si>
  <si>
    <t>3:58:17</t>
  </si>
  <si>
    <t>4:16:56</t>
  </si>
  <si>
    <t>11402293</t>
  </si>
  <si>
    <t>7:41:49</t>
  </si>
  <si>
    <t>8:37:30</t>
  </si>
  <si>
    <t>11403303</t>
  </si>
  <si>
    <t>12:05:27</t>
  </si>
  <si>
    <t>12:51:44</t>
  </si>
  <si>
    <t>11403171</t>
  </si>
  <si>
    <t>11:08:31</t>
  </si>
  <si>
    <t>11:44:27</t>
  </si>
  <si>
    <t>11403363</t>
  </si>
  <si>
    <t>20:58:08</t>
  </si>
  <si>
    <t>21:18:50</t>
  </si>
  <si>
    <t>131973</t>
  </si>
  <si>
    <t>Shaver Wood Products LLC</t>
  </si>
  <si>
    <t>11402086</t>
  </si>
  <si>
    <t>7:03:01</t>
  </si>
  <si>
    <t>7:24:12</t>
  </si>
  <si>
    <t>11402090</t>
  </si>
  <si>
    <t>7:04:10</t>
  </si>
  <si>
    <t>7:37:01</t>
  </si>
  <si>
    <t>11403082</t>
  </si>
  <si>
    <t>10:37:33</t>
  </si>
  <si>
    <t>11:16:20</t>
  </si>
  <si>
    <t>11403021</t>
  </si>
  <si>
    <t>10:16:40</t>
  </si>
  <si>
    <t>11:10:00</t>
  </si>
  <si>
    <t>11401419</t>
  </si>
  <si>
    <t>5:27:35</t>
  </si>
  <si>
    <t>5:59:48</t>
  </si>
  <si>
    <t>11402782</t>
  </si>
  <si>
    <t>9:27:55</t>
  </si>
  <si>
    <t>9:58:25</t>
  </si>
  <si>
    <t>11403581</t>
  </si>
  <si>
    <t>15:23:22</t>
  </si>
  <si>
    <t>16:07:34</t>
  </si>
  <si>
    <t>11401144</t>
  </si>
  <si>
    <t>4:08:08</t>
  </si>
  <si>
    <t>4:29:10</t>
  </si>
  <si>
    <t>11401418</t>
  </si>
  <si>
    <t>5:19:51</t>
  </si>
  <si>
    <t>5:39:05</t>
  </si>
  <si>
    <t>11403569</t>
  </si>
  <si>
    <t>14:50:51</t>
  </si>
  <si>
    <t>15:36:19</t>
  </si>
  <si>
    <t>11401901</t>
  </si>
  <si>
    <t>6:28:28</t>
  </si>
  <si>
    <t>6:56:46</t>
  </si>
  <si>
    <t>11401971</t>
  </si>
  <si>
    <t>6:41:49</t>
  </si>
  <si>
    <t>7:00:17</t>
  </si>
  <si>
    <t>11402005</t>
  </si>
  <si>
    <t>6:45:11</t>
  </si>
  <si>
    <t>7:18:21</t>
  </si>
  <si>
    <t>11402762</t>
  </si>
  <si>
    <t>9:20:56</t>
  </si>
  <si>
    <t>9:44:11</t>
  </si>
  <si>
    <t>11402779</t>
  </si>
  <si>
    <t>9:26:26</t>
  </si>
  <si>
    <t>10:08:46</t>
  </si>
  <si>
    <t>11402870</t>
  </si>
  <si>
    <t>9:39:13</t>
  </si>
  <si>
    <t>10:01:47</t>
  </si>
  <si>
    <t>11403277</t>
  </si>
  <si>
    <t>11:48:53</t>
  </si>
  <si>
    <t>12:09:46</t>
  </si>
  <si>
    <t>11403340</t>
  </si>
  <si>
    <t>12:17:13</t>
  </si>
  <si>
    <t>12:45:01</t>
  </si>
  <si>
    <t>11401146</t>
  </si>
  <si>
    <t>4:37:29</t>
  </si>
  <si>
    <t>11401147</t>
  </si>
  <si>
    <t>4:19:58</t>
  </si>
  <si>
    <t>4:35:59</t>
  </si>
  <si>
    <t>11401149</t>
  </si>
  <si>
    <t>4:21:28</t>
  </si>
  <si>
    <t>4:43:44</t>
  </si>
  <si>
    <t>11401150</t>
  </si>
  <si>
    <t>4:23:27</t>
  </si>
  <si>
    <t>4:45:24</t>
  </si>
  <si>
    <t>11401417</t>
  </si>
  <si>
    <t>5:18:12</t>
  </si>
  <si>
    <t>5:41:23</t>
  </si>
  <si>
    <t>11401793</t>
  </si>
  <si>
    <t>6:09:10</t>
  </si>
  <si>
    <t>6:26:38</t>
  </si>
  <si>
    <t>11401867</t>
  </si>
  <si>
    <t>6:20:27</t>
  </si>
  <si>
    <t>6:38:21</t>
  </si>
  <si>
    <t>11402052</t>
  </si>
  <si>
    <t>6:57:07</t>
  </si>
  <si>
    <t>7:30:34</t>
  </si>
  <si>
    <t>11402329</t>
  </si>
  <si>
    <t>7:46:20</t>
  </si>
  <si>
    <t>8:18:24</t>
  </si>
  <si>
    <t>11402099</t>
  </si>
  <si>
    <t>7:07:16</t>
  </si>
  <si>
    <t>7:40:52</t>
  </si>
  <si>
    <t>11402598</t>
  </si>
  <si>
    <t>8:43:44</t>
  </si>
  <si>
    <t>9:31:53</t>
  </si>
  <si>
    <t>11402887</t>
  </si>
  <si>
    <t>9:41:04</t>
  </si>
  <si>
    <t>10:32:27</t>
  </si>
  <si>
    <t>11402999</t>
  </si>
  <si>
    <t>10:10:13</t>
  </si>
  <si>
    <t>11:13:34</t>
  </si>
  <si>
    <t>11403168</t>
  </si>
  <si>
    <t>11:06:50</t>
  </si>
  <si>
    <t>11:55:59</t>
  </si>
  <si>
    <t>11403402</t>
  </si>
  <si>
    <t>13:06:55</t>
  </si>
  <si>
    <t>14:02:44</t>
  </si>
  <si>
    <t>11403557</t>
  </si>
  <si>
    <t>14:32:01</t>
  </si>
  <si>
    <t>15:03:54</t>
  </si>
  <si>
    <t>11403567</t>
  </si>
  <si>
    <t>14:46:00</t>
  </si>
  <si>
    <t>15:33:13</t>
  </si>
  <si>
    <t>11402738</t>
  </si>
  <si>
    <t>9:13:59</t>
  </si>
  <si>
    <t>9:34:16</t>
  </si>
  <si>
    <t>11402912</t>
  </si>
  <si>
    <t>9:48:53</t>
  </si>
  <si>
    <t>10:45:58</t>
  </si>
  <si>
    <t>11403244</t>
  </si>
  <si>
    <t>11:33:15</t>
  </si>
  <si>
    <t>12:17:51</t>
  </si>
  <si>
    <t>11403482</t>
  </si>
  <si>
    <t>13:38:45</t>
  </si>
  <si>
    <t>14:30:18</t>
  </si>
  <si>
    <t>11403558</t>
  </si>
  <si>
    <t>14:33:42</t>
  </si>
  <si>
    <t>11400400</t>
  </si>
  <si>
    <t>2:38:15</t>
  </si>
  <si>
    <t>3:00:54</t>
  </si>
  <si>
    <t>11402288</t>
  </si>
  <si>
    <t>7:40:22</t>
  </si>
  <si>
    <t>8:12:07</t>
  </si>
  <si>
    <t>11402995</t>
  </si>
  <si>
    <t>10:08:34</t>
  </si>
  <si>
    <t>10:57:40</t>
  </si>
  <si>
    <t>11403208</t>
  </si>
  <si>
    <t>11:18:28</t>
  </si>
  <si>
    <t>12:03:57</t>
  </si>
  <si>
    <t>11403574</t>
  </si>
  <si>
    <t>15:04:27</t>
  </si>
  <si>
    <t>15:50:05</t>
  </si>
  <si>
    <t>11403615</t>
  </si>
  <si>
    <t>16:05:35</t>
  </si>
  <si>
    <t>16:24:49</t>
  </si>
  <si>
    <t>11399701</t>
  </si>
  <si>
    <t>0:52:08</t>
  </si>
  <si>
    <t>1:06:08</t>
  </si>
  <si>
    <t>11401255</t>
  </si>
  <si>
    <t>4:36:14</t>
  </si>
  <si>
    <t>4:58:52</t>
  </si>
  <si>
    <t>11403316</t>
  </si>
  <si>
    <t>12:07:02</t>
  </si>
  <si>
    <t>12:47:01</t>
  </si>
  <si>
    <t>11403654</t>
  </si>
  <si>
    <t>17:20:01</t>
  </si>
  <si>
    <t>17:37:37</t>
  </si>
  <si>
    <t>11403081</t>
  </si>
  <si>
    <t>10:36:00</t>
  </si>
  <si>
    <t>11:37:52</t>
  </si>
  <si>
    <t>11401141</t>
  </si>
  <si>
    <t>3:55:22</t>
  </si>
  <si>
    <t>4:22:00</t>
  </si>
  <si>
    <t>11401618</t>
  </si>
  <si>
    <t>5:58:03</t>
  </si>
  <si>
    <t>6:22:17</t>
  </si>
  <si>
    <t>11402822</t>
  </si>
  <si>
    <t>9:37:30</t>
  </si>
  <si>
    <t>10:21:40</t>
  </si>
  <si>
    <t>11403686</t>
  </si>
  <si>
    <t>18:01:54</t>
  </si>
  <si>
    <t>18:21:12</t>
  </si>
  <si>
    <t>11403755</t>
  </si>
  <si>
    <t>21:18:47</t>
  </si>
  <si>
    <t>21:47:19</t>
  </si>
  <si>
    <t>11403756</t>
  </si>
  <si>
    <t>21:37:20</t>
  </si>
  <si>
    <t>22:00:10</t>
  </si>
  <si>
    <t>11403358</t>
  </si>
  <si>
    <t>18:35:20</t>
  </si>
  <si>
    <t>18:54:42</t>
  </si>
  <si>
    <t>11401617</t>
  </si>
  <si>
    <t>5:56:03</t>
  </si>
  <si>
    <t>6:16:33</t>
  </si>
  <si>
    <t>11402394</t>
  </si>
  <si>
    <t>8:04:48</t>
  </si>
  <si>
    <t>8:35:21</t>
  </si>
  <si>
    <t>11402805</t>
  </si>
  <si>
    <t>9:29:28</t>
  </si>
  <si>
    <t>10:13:06</t>
  </si>
  <si>
    <t>11403400</t>
  </si>
  <si>
    <t>13:01:57</t>
  </si>
  <si>
    <t>13:38:05</t>
  </si>
  <si>
    <t>11403655</t>
  </si>
  <si>
    <t>17:26:29</t>
  </si>
  <si>
    <t>17:52:33</t>
  </si>
  <si>
    <t>11403361</t>
  </si>
  <si>
    <t>19:22:46</t>
  </si>
  <si>
    <t>20:01:24</t>
  </si>
  <si>
    <t>11403362</t>
  </si>
  <si>
    <t>19:25:20</t>
  </si>
  <si>
    <t>20:03:31</t>
  </si>
  <si>
    <t>11400397</t>
  </si>
  <si>
    <t>2:24:51</t>
  </si>
  <si>
    <t>2:46:50</t>
  </si>
  <si>
    <t>11401615</t>
  </si>
  <si>
    <t>5:48:03</t>
  </si>
  <si>
    <t>6:11:12</t>
  </si>
  <si>
    <t>11402023</t>
  </si>
  <si>
    <t>6:51:07</t>
  </si>
  <si>
    <t>7:16:20</t>
  </si>
  <si>
    <t>136514</t>
  </si>
  <si>
    <t>Atlantic Building Components</t>
  </si>
  <si>
    <t>11402235</t>
  </si>
  <si>
    <t>7:28:18</t>
  </si>
  <si>
    <t>8:09:00</t>
  </si>
  <si>
    <t>11403159</t>
  </si>
  <si>
    <t>11:02:20</t>
  </si>
  <si>
    <t>11:36:12</t>
  </si>
  <si>
    <t>11402875</t>
  </si>
  <si>
    <t>8:16:46</t>
  </si>
  <si>
    <t>8:48:27</t>
  </si>
  <si>
    <t>LZ Hopkins-Cole Tract</t>
  </si>
  <si>
    <t>11400959</t>
  </si>
  <si>
    <t>3:13:40</t>
  </si>
  <si>
    <t>3:34:06</t>
  </si>
  <si>
    <t>11402665</t>
  </si>
  <si>
    <t>8:53:34</t>
  </si>
  <si>
    <t>9:20:13</t>
  </si>
  <si>
    <t>11403054</t>
  </si>
  <si>
    <t>10:23:44</t>
  </si>
  <si>
    <t>11:20:23</t>
  </si>
  <si>
    <t>11403135</t>
  </si>
  <si>
    <t>10:56:58</t>
  </si>
  <si>
    <t>11:46:18</t>
  </si>
  <si>
    <t>11403251</t>
  </si>
  <si>
    <t>11:38:36</t>
  </si>
  <si>
    <t>12:39:36</t>
  </si>
  <si>
    <t>11403477</t>
  </si>
  <si>
    <t>13:34:17</t>
  </si>
  <si>
    <t>14:01:02</t>
  </si>
  <si>
    <t>11403571</t>
  </si>
  <si>
    <t>14:54:19</t>
  </si>
  <si>
    <t>15:29:06</t>
  </si>
  <si>
    <t>11403632</t>
  </si>
  <si>
    <t>16:39:07</t>
  </si>
  <si>
    <t>16:59:46</t>
  </si>
  <si>
    <t>LZ – Bowling – Moore</t>
  </si>
  <si>
    <t>11401988</t>
  </si>
  <si>
    <t>6:43:41</t>
  </si>
  <si>
    <t>7:05:52</t>
  </si>
  <si>
    <t>11403335</t>
  </si>
  <si>
    <t>12:14:08</t>
  </si>
  <si>
    <t>12:56:40</t>
  </si>
  <si>
    <t>11403645</t>
  </si>
  <si>
    <t>16:54:10</t>
  </si>
  <si>
    <t>17:23:22</t>
  </si>
  <si>
    <t>11403646</t>
  </si>
  <si>
    <t>16:55:40</t>
  </si>
  <si>
    <t>17:25:32</t>
  </si>
  <si>
    <t>LZ-Bowling-Pace Tract</t>
  </si>
  <si>
    <t>11402982</t>
  </si>
  <si>
    <t>10:07:00</t>
  </si>
  <si>
    <t>10:34:13</t>
  </si>
  <si>
    <t>11403478</t>
  </si>
  <si>
    <t>13:35:39</t>
  </si>
  <si>
    <t>14:16:33</t>
  </si>
  <si>
    <t>11403660</t>
  </si>
  <si>
    <t>17:48:03</t>
  </si>
  <si>
    <t>18:11:09</t>
  </si>
  <si>
    <t>11403754</t>
  </si>
  <si>
    <t>21:14:17</t>
  </si>
  <si>
    <t>21:32:38</t>
  </si>
  <si>
    <t>11402138</t>
  </si>
  <si>
    <t>7:13:29</t>
  </si>
  <si>
    <t>7:50:50</t>
  </si>
  <si>
    <t>11403523</t>
  </si>
  <si>
    <t>14:26:31</t>
  </si>
  <si>
    <t>14:46:52</t>
  </si>
  <si>
    <t>11402743</t>
  </si>
  <si>
    <t>9:16:10</t>
  </si>
  <si>
    <t>9:56:52</t>
  </si>
  <si>
    <t>11403399</t>
  </si>
  <si>
    <t>12:59:10</t>
  </si>
  <si>
    <t>13:20:37</t>
  </si>
  <si>
    <t>11403619</t>
  </si>
  <si>
    <t>16:12:01</t>
  </si>
  <si>
    <t>16:39:10</t>
  </si>
  <si>
    <t>11401257</t>
  </si>
  <si>
    <t>4:39:17</t>
  </si>
  <si>
    <t>5:10:27</t>
  </si>
  <si>
    <t>11403359</t>
  </si>
  <si>
    <t>18:42:18</t>
  </si>
  <si>
    <t>19:01:30</t>
  </si>
  <si>
    <t>11402577</t>
  </si>
  <si>
    <t>8:39:39</t>
  </si>
  <si>
    <t>9:12:47</t>
  </si>
  <si>
    <t>11402965</t>
  </si>
  <si>
    <t>10:20:08</t>
  </si>
  <si>
    <t>11403385</t>
  </si>
  <si>
    <t>12:40:34</t>
  </si>
  <si>
    <t>13:00:38</t>
  </si>
  <si>
    <t>11403576</t>
  </si>
  <si>
    <t>15:09:55</t>
  </si>
  <si>
    <t>15:34:58</t>
  </si>
  <si>
    <t>11403594</t>
  </si>
  <si>
    <t>15:26:19</t>
  </si>
  <si>
    <t>15:47:40</t>
  </si>
  <si>
    <t>11403000</t>
  </si>
  <si>
    <t>10:11:51</t>
  </si>
  <si>
    <t>10:54:34</t>
  </si>
  <si>
    <t>11403510</t>
  </si>
  <si>
    <t>14:07:36</t>
  </si>
  <si>
    <t>14:32:10</t>
  </si>
  <si>
    <t>11401414</t>
  </si>
  <si>
    <t>5:00:49</t>
  </si>
  <si>
    <t>5:23:44</t>
  </si>
  <si>
    <t>24:04:57</t>
  </si>
  <si>
    <t>24:18:45</t>
  </si>
  <si>
    <t>24:04:36</t>
  </si>
  <si>
    <t>24:15:02</t>
  </si>
  <si>
    <t>11406888</t>
  </si>
  <si>
    <t>10.06.2022</t>
  </si>
  <si>
    <t>11:43:31</t>
  </si>
  <si>
    <t>12:08:02</t>
  </si>
  <si>
    <t>11407032</t>
  </si>
  <si>
    <t>13:21:35</t>
  </si>
  <si>
    <t>13:41:57</t>
  </si>
  <si>
    <t>11407106</t>
  </si>
  <si>
    <t>14:41:30</t>
  </si>
  <si>
    <t>15:15:12</t>
  </si>
  <si>
    <t>11407163</t>
  </si>
  <si>
    <t>16:10:41</t>
  </si>
  <si>
    <t>16:32:50</t>
  </si>
  <si>
    <t>11406448</t>
  </si>
  <si>
    <t>9:07:49</t>
  </si>
  <si>
    <t>9:31:34</t>
  </si>
  <si>
    <t>11406039</t>
  </si>
  <si>
    <t>8:18:23</t>
  </si>
  <si>
    <t>11406851</t>
  </si>
  <si>
    <t>11:21:38</t>
  </si>
  <si>
    <t>12:00:02</t>
  </si>
  <si>
    <t>11407114</t>
  </si>
  <si>
    <t>14:55:36</t>
  </si>
  <si>
    <t>15:26:34</t>
  </si>
  <si>
    <t>11407213</t>
  </si>
  <si>
    <t>17:09:32</t>
  </si>
  <si>
    <t>17:35:18</t>
  </si>
  <si>
    <t>11405824</t>
  </si>
  <si>
    <t>6:54:32</t>
  </si>
  <si>
    <t>7:27:00</t>
  </si>
  <si>
    <t>11406352</t>
  </si>
  <si>
    <t>8:53:00</t>
  </si>
  <si>
    <t>9:15:17</t>
  </si>
  <si>
    <t>11406819</t>
  </si>
  <si>
    <t>11:13:09</t>
  </si>
  <si>
    <t>11:43:42</t>
  </si>
  <si>
    <t>11406036</t>
  </si>
  <si>
    <t>7:30:58</t>
  </si>
  <si>
    <t>8:01:22</t>
  </si>
  <si>
    <t>11406691</t>
  </si>
  <si>
    <t>10:19:17</t>
  </si>
  <si>
    <t>11:16:41</t>
  </si>
  <si>
    <t>11406789</t>
  </si>
  <si>
    <t>10:57:14</t>
  </si>
  <si>
    <t>11:33:10</t>
  </si>
  <si>
    <t>11405099</t>
  </si>
  <si>
    <t>4:54:59</t>
  </si>
  <si>
    <t>5:17:26</t>
  </si>
  <si>
    <t>11406043</t>
  </si>
  <si>
    <t>7:34:44</t>
  </si>
  <si>
    <t>8:03:23</t>
  </si>
  <si>
    <t>11407003</t>
  </si>
  <si>
    <t>13:01:58</t>
  </si>
  <si>
    <t>13:24:28</t>
  </si>
  <si>
    <t>11405631</t>
  </si>
  <si>
    <t>6:04:11</t>
  </si>
  <si>
    <t>6:30:14</t>
  </si>
  <si>
    <t>11407223</t>
  </si>
  <si>
    <t>17:40:49</t>
  </si>
  <si>
    <t>18:26:04</t>
  </si>
  <si>
    <t>11404195</t>
  </si>
  <si>
    <t>1:03:35</t>
  </si>
  <si>
    <t>1:56:57</t>
  </si>
  <si>
    <t>11405096</t>
  </si>
  <si>
    <t>4:19:09</t>
  </si>
  <si>
    <t>4:37:00</t>
  </si>
  <si>
    <t>11405902</t>
  </si>
  <si>
    <t>7:11:16</t>
  </si>
  <si>
    <t>7:33:15</t>
  </si>
  <si>
    <t>11405097</t>
  </si>
  <si>
    <t>4:23:49</t>
  </si>
  <si>
    <t>4:47:37</t>
  </si>
  <si>
    <t>11405776</t>
  </si>
  <si>
    <t>6:43:10</t>
  </si>
  <si>
    <t>7:06:55</t>
  </si>
  <si>
    <t>11407169</t>
  </si>
  <si>
    <t>16:27:27</t>
  </si>
  <si>
    <t>17:27:47</t>
  </si>
  <si>
    <t>11403760</t>
  </si>
  <si>
    <t>0:05:27</t>
  </si>
  <si>
    <t>0:31:34</t>
  </si>
  <si>
    <t>11406713</t>
  </si>
  <si>
    <t>10:27:08</t>
  </si>
  <si>
    <t>11:08:18</t>
  </si>
  <si>
    <t>11406930</t>
  </si>
  <si>
    <t>18:09:09</t>
  </si>
  <si>
    <t>18:46:17</t>
  </si>
  <si>
    <t>11406935</t>
  </si>
  <si>
    <t>21:59:20</t>
  </si>
  <si>
    <t>22:18:13</t>
  </si>
  <si>
    <t>11407092</t>
  </si>
  <si>
    <t>14:39:10</t>
  </si>
  <si>
    <t>15:05:05</t>
  </si>
  <si>
    <t>11405437</t>
  </si>
  <si>
    <t>5:42:45</t>
  </si>
  <si>
    <t>11405438</t>
  </si>
  <si>
    <t>5:44:54</t>
  </si>
  <si>
    <t>6:14:45</t>
  </si>
  <si>
    <t>11407168</t>
  </si>
  <si>
    <t>16:25:23</t>
  </si>
  <si>
    <t>17:00:28</t>
  </si>
  <si>
    <t>11406587</t>
  </si>
  <si>
    <t>9:42:17</t>
  </si>
  <si>
    <t>10:25:41</t>
  </si>
  <si>
    <t>11406821</t>
  </si>
  <si>
    <t>11:15:22</t>
  </si>
  <si>
    <t>11:48:21</t>
  </si>
  <si>
    <t>11407002</t>
  </si>
  <si>
    <t>12:58:26</t>
  </si>
  <si>
    <t>13:20:44</t>
  </si>
  <si>
    <t>11407136</t>
  </si>
  <si>
    <t>15:19:39</t>
  </si>
  <si>
    <t>15:46:14</t>
  </si>
  <si>
    <t>11405712</t>
  </si>
  <si>
    <t>6:24:06</t>
  </si>
  <si>
    <t>6:49:03</t>
  </si>
  <si>
    <t>11405903</t>
  </si>
  <si>
    <t>7:35:16</t>
  </si>
  <si>
    <t>11405909</t>
  </si>
  <si>
    <t>7:13:11</t>
  </si>
  <si>
    <t>7:37:07</t>
  </si>
  <si>
    <t>11406078</t>
  </si>
  <si>
    <t>7:41:15</t>
  </si>
  <si>
    <t>8:05:19</t>
  </si>
  <si>
    <t>11406511</t>
  </si>
  <si>
    <t>9:26:24</t>
  </si>
  <si>
    <t>10:23:34</t>
  </si>
  <si>
    <t>11406593</t>
  </si>
  <si>
    <t>9:44:39</t>
  </si>
  <si>
    <t>10:15:39</t>
  </si>
  <si>
    <t>11406621</t>
  </si>
  <si>
    <t>9:56:16</t>
  </si>
  <si>
    <t>10:29:37</t>
  </si>
  <si>
    <t>11406712</t>
  </si>
  <si>
    <t>10:25:53</t>
  </si>
  <si>
    <t>11406975</t>
  </si>
  <si>
    <t>12:36:51</t>
  </si>
  <si>
    <t>13:05:54</t>
  </si>
  <si>
    <t>11405439</t>
  </si>
  <si>
    <t>5:46:51</t>
  </si>
  <si>
    <t>6:06:05</t>
  </si>
  <si>
    <t>11406228</t>
  </si>
  <si>
    <t>8:17:33</t>
  </si>
  <si>
    <t>8:39:54</t>
  </si>
  <si>
    <t>11406436</t>
  </si>
  <si>
    <t>9:02:16</t>
  </si>
  <si>
    <t>9:38:26</t>
  </si>
  <si>
    <t>11406757</t>
  </si>
  <si>
    <t>10:43:39</t>
  </si>
  <si>
    <t>11:27:54</t>
  </si>
  <si>
    <t>11406488</t>
  </si>
  <si>
    <t>9:21:18</t>
  </si>
  <si>
    <t>10:01:30</t>
  </si>
  <si>
    <t>11406743</t>
  </si>
  <si>
    <t>10:41:25</t>
  </si>
  <si>
    <t>11:14:18</t>
  </si>
  <si>
    <t>11406938</t>
  </si>
  <si>
    <t>12:07:01</t>
  </si>
  <si>
    <t>12:39:10</t>
  </si>
  <si>
    <t>11407034</t>
  </si>
  <si>
    <t>13:23:30</t>
  </si>
  <si>
    <t>13:44:12</t>
  </si>
  <si>
    <t>11407074</t>
  </si>
  <si>
    <t>14:02:37</t>
  </si>
  <si>
    <t>14:43:26</t>
  </si>
  <si>
    <t>11407075</t>
  </si>
  <si>
    <t>14:03:53</t>
  </si>
  <si>
    <t>14:45:16</t>
  </si>
  <si>
    <t>11405780</t>
  </si>
  <si>
    <t>6:45:06</t>
  </si>
  <si>
    <t>7:08:43</t>
  </si>
  <si>
    <t>11406530</t>
  </si>
  <si>
    <t>9:30:27</t>
  </si>
  <si>
    <t>10:32:41</t>
  </si>
  <si>
    <t>11406536</t>
  </si>
  <si>
    <t>9:32:51</t>
  </si>
  <si>
    <t>10:40:09</t>
  </si>
  <si>
    <t>11406785</t>
  </si>
  <si>
    <t>10:52:46</t>
  </si>
  <si>
    <t>11406786</t>
  </si>
  <si>
    <t>10:54:36</t>
  </si>
  <si>
    <t>11:25:24</t>
  </si>
  <si>
    <t>11407082</t>
  </si>
  <si>
    <t>14:21:32</t>
  </si>
  <si>
    <t>14:52:19</t>
  </si>
  <si>
    <t>11407111</t>
  </si>
  <si>
    <t>14:47:41</t>
  </si>
  <si>
    <t>15:11:51</t>
  </si>
  <si>
    <t>11407134</t>
  </si>
  <si>
    <t>15:18:25</t>
  </si>
  <si>
    <t>15:44:10</t>
  </si>
  <si>
    <t>11407138</t>
  </si>
  <si>
    <t>15:20:48</t>
  </si>
  <si>
    <t>15:56:41</t>
  </si>
  <si>
    <t>11404472</t>
  </si>
  <si>
    <t>3:32:33</t>
  </si>
  <si>
    <t>3:48:00</t>
  </si>
  <si>
    <t>11405838</t>
  </si>
  <si>
    <t>6:55:59</t>
  </si>
  <si>
    <t>7:15:39</t>
  </si>
  <si>
    <t>11406389</t>
  </si>
  <si>
    <t>8:54:45</t>
  </si>
  <si>
    <t>9:12:31</t>
  </si>
  <si>
    <t>11406057</t>
  </si>
  <si>
    <t>7:36:17</t>
  </si>
  <si>
    <t>7:55:48</t>
  </si>
  <si>
    <t>11403762</t>
  </si>
  <si>
    <t>0:39:33</t>
  </si>
  <si>
    <t>1:01:53</t>
  </si>
  <si>
    <t>11403763</t>
  </si>
  <si>
    <t>0:54:34</t>
  </si>
  <si>
    <t>1:59:52</t>
  </si>
  <si>
    <t>11404464</t>
  </si>
  <si>
    <t>2:08:40</t>
  </si>
  <si>
    <t>2:36:30</t>
  </si>
  <si>
    <t>11405440</t>
  </si>
  <si>
    <t>5:48:19</t>
  </si>
  <si>
    <t>6:26:44</t>
  </si>
  <si>
    <t>11406439</t>
  </si>
  <si>
    <t>9:03:27</t>
  </si>
  <si>
    <t>9:40:51</t>
  </si>
  <si>
    <t>11406464</t>
  </si>
  <si>
    <t>9:15:28</t>
  </si>
  <si>
    <t>9:49:59</t>
  </si>
  <si>
    <t>11406608</t>
  </si>
  <si>
    <t>9:48:50</t>
  </si>
  <si>
    <t>10:42:23</t>
  </si>
  <si>
    <t>11406931</t>
  </si>
  <si>
    <t>20:23:28</t>
  </si>
  <si>
    <t>20:52:43</t>
  </si>
  <si>
    <t>11406932</t>
  </si>
  <si>
    <t>20:55:05</t>
  </si>
  <si>
    <t>21:19:38</t>
  </si>
  <si>
    <t>11407044</t>
  </si>
  <si>
    <t>13:31:39</t>
  </si>
  <si>
    <t>13:57:06</t>
  </si>
  <si>
    <t>11407079</t>
  </si>
  <si>
    <t>14:14:07</t>
  </si>
  <si>
    <t>14:48:53</t>
  </si>
  <si>
    <t>11407089</t>
  </si>
  <si>
    <t>14:37:16</t>
  </si>
  <si>
    <t>15:02:32</t>
  </si>
  <si>
    <t>11407220</t>
  </si>
  <si>
    <t>17:37:40</t>
  </si>
  <si>
    <t>18:14:33</t>
  </si>
  <si>
    <t>11407170</t>
  </si>
  <si>
    <t>16:31:55</t>
  </si>
  <si>
    <t>17:15:17</t>
  </si>
  <si>
    <t>11404200</t>
  </si>
  <si>
    <t>1:32:42</t>
  </si>
  <si>
    <t>2:03:03</t>
  </si>
  <si>
    <t>11406903</t>
  </si>
  <si>
    <t>7:18:27</t>
  </si>
  <si>
    <t>7:45:08</t>
  </si>
  <si>
    <t>11406061</t>
  </si>
  <si>
    <t>7:38:23</t>
  </si>
  <si>
    <t>8:16:26</t>
  </si>
  <si>
    <t>11406395</t>
  </si>
  <si>
    <t>8:56:07</t>
  </si>
  <si>
    <t>9:26:04</t>
  </si>
  <si>
    <t>11406492</t>
  </si>
  <si>
    <t>9:22:56</t>
  </si>
  <si>
    <t>10:27:57</t>
  </si>
  <si>
    <t>11406724</t>
  </si>
  <si>
    <t>10:34:07</t>
  </si>
  <si>
    <t>11:06:23</t>
  </si>
  <si>
    <t>11406976</t>
  </si>
  <si>
    <t>12:38:20</t>
  </si>
  <si>
    <t>12:56:44</t>
  </si>
  <si>
    <t>11407037</t>
  </si>
  <si>
    <t>13:25:26</t>
  </si>
  <si>
    <t>14:09:04</t>
  </si>
  <si>
    <t>11406917</t>
  </si>
  <si>
    <t>11:53:01</t>
  </si>
  <si>
    <t>12:13:38</t>
  </si>
  <si>
    <t>11406925</t>
  </si>
  <si>
    <t>12:05:37</t>
  </si>
  <si>
    <t>12:24:50</t>
  </si>
  <si>
    <t>11406664</t>
  </si>
  <si>
    <t>10:07:40</t>
  </si>
  <si>
    <t>10:58:29</t>
  </si>
  <si>
    <t>11406814</t>
  </si>
  <si>
    <t>11:11:20</t>
  </si>
  <si>
    <t>11:45:24</t>
  </si>
  <si>
    <t>11405098</t>
  </si>
  <si>
    <t>4:36:29</t>
  </si>
  <si>
    <t>4:56:04</t>
  </si>
  <si>
    <t>144275</t>
  </si>
  <si>
    <t>S.M.Smith &amp; Sons, Inc.</t>
  </si>
  <si>
    <t>LZ - SM Smith - Colonial Crossings</t>
  </si>
  <si>
    <t>11407167</t>
  </si>
  <si>
    <t>16:19:06</t>
  </si>
  <si>
    <t>17:12:49</t>
  </si>
  <si>
    <t>LZ-SMSmith-Poplar Tent Tract</t>
  </si>
  <si>
    <t>11406606</t>
  </si>
  <si>
    <t>9:46:47</t>
  </si>
  <si>
    <t>10:45:43</t>
  </si>
  <si>
    <t>11406985</t>
  </si>
  <si>
    <t>12:46:57</t>
  </si>
  <si>
    <t>13:16:51</t>
  </si>
  <si>
    <t>11405103</t>
  </si>
  <si>
    <t>5:04:50</t>
  </si>
  <si>
    <t>5:25:01</t>
  </si>
  <si>
    <t>11406476</t>
  </si>
  <si>
    <t>9:17:04</t>
  </si>
  <si>
    <t>10:10:33</t>
  </si>
  <si>
    <t>11407039</t>
  </si>
  <si>
    <t>13:27:48</t>
  </si>
  <si>
    <t>14:34:20</t>
  </si>
  <si>
    <t>11405911</t>
  </si>
  <si>
    <t>7:14:37</t>
  </si>
  <si>
    <t>7:42:51</t>
  </si>
  <si>
    <t>11406508</t>
  </si>
  <si>
    <t>9:24:27</t>
  </si>
  <si>
    <t>9:44:00</t>
  </si>
  <si>
    <t>11406921</t>
  </si>
  <si>
    <t>11:57:53</t>
  </si>
  <si>
    <t>12:20:30</t>
  </si>
  <si>
    <t>11407157</t>
  </si>
  <si>
    <t>16:00:23</t>
  </si>
  <si>
    <t>16:21:22</t>
  </si>
  <si>
    <t>11405470</t>
  </si>
  <si>
    <t>11.06.2022</t>
  </si>
  <si>
    <t>21:57:59</t>
  </si>
  <si>
    <t>11407319</t>
  </si>
  <si>
    <t>1:26:58</t>
  </si>
  <si>
    <t>1:51:09</t>
  </si>
  <si>
    <t>11407321</t>
  </si>
  <si>
    <t>4:34:24</t>
  </si>
  <si>
    <t>4:54:50</t>
  </si>
  <si>
    <t>11407322</t>
  </si>
  <si>
    <t>5:05:40</t>
  </si>
  <si>
    <t>LZ Troy Lumber Co S</t>
  </si>
  <si>
    <t>11407669</t>
  </si>
  <si>
    <t>8:45:13</t>
  </si>
  <si>
    <t>9:08:26</t>
  </si>
  <si>
    <t>11407625</t>
  </si>
  <si>
    <t>7:21:28</t>
  </si>
  <si>
    <t>7:51:07</t>
  </si>
  <si>
    <t>11407320</t>
  </si>
  <si>
    <t>2:21:12</t>
  </si>
  <si>
    <t>2:40:19</t>
  </si>
  <si>
    <t>11407318</t>
  </si>
  <si>
    <t>1:17:00</t>
  </si>
  <si>
    <t>1:42:19</t>
  </si>
  <si>
    <t>11407323</t>
  </si>
  <si>
    <t>5:16:01</t>
  </si>
  <si>
    <t>5:44:58</t>
  </si>
  <si>
    <t>11407324</t>
  </si>
  <si>
    <t>5:50:46</t>
  </si>
  <si>
    <t>6:08:34</t>
  </si>
  <si>
    <t>11407702</t>
  </si>
  <si>
    <t>9:22:23</t>
  </si>
  <si>
    <t>9:39:51</t>
  </si>
  <si>
    <t>11407620</t>
  </si>
  <si>
    <t>7:14:51</t>
  </si>
  <si>
    <t>7:40:50</t>
  </si>
  <si>
    <t>11407716</t>
  </si>
  <si>
    <t>10:23:48</t>
  </si>
  <si>
    <t>11:43:51</t>
  </si>
  <si>
    <t>11407612</t>
  </si>
  <si>
    <t>6:41:43</t>
  </si>
  <si>
    <t>7:00:45</t>
  </si>
  <si>
    <t>11407317</t>
  </si>
  <si>
    <t>0:41:29</t>
  </si>
  <si>
    <t>1:11:54</t>
  </si>
  <si>
    <t>11405471</t>
  </si>
  <si>
    <t>23:39:04</t>
  </si>
  <si>
    <t>23:57:39</t>
  </si>
  <si>
    <t>11407722</t>
  </si>
  <si>
    <t>11:53:40</t>
  </si>
  <si>
    <t>12:22:09</t>
  </si>
  <si>
    <t>11407666</t>
  </si>
  <si>
    <t>8:33:30</t>
  </si>
  <si>
    <t>8:50:54</t>
  </si>
  <si>
    <t>11407721</t>
  </si>
  <si>
    <t>11:50:05</t>
  </si>
  <si>
    <t>11407757</t>
  </si>
  <si>
    <t>16:01:38</t>
  </si>
  <si>
    <t>16:21:21</t>
  </si>
  <si>
    <t>11407663</t>
  </si>
  <si>
    <t>7:56:56</t>
  </si>
  <si>
    <t>8:15:15</t>
  </si>
  <si>
    <t>11407582</t>
  </si>
  <si>
    <t>6:01:52</t>
  </si>
  <si>
    <t>6:20:50</t>
  </si>
  <si>
    <t>11407968</t>
  </si>
  <si>
    <t>12.06.2022</t>
  </si>
  <si>
    <t>10:33:24</t>
  </si>
  <si>
    <t>10:55:21</t>
  </si>
  <si>
    <t>11407739</t>
  </si>
  <si>
    <t>18:47:19</t>
  </si>
  <si>
    <t>19:15:36</t>
  </si>
  <si>
    <t>11407861</t>
  </si>
  <si>
    <t>6:49:05</t>
  </si>
  <si>
    <t>7:06:22</t>
  </si>
  <si>
    <t>11407980</t>
  </si>
  <si>
    <t>14:06:37</t>
  </si>
  <si>
    <t>14:34:50</t>
  </si>
  <si>
    <t>11407984</t>
  </si>
  <si>
    <t>15:25:49</t>
  </si>
  <si>
    <t>15:46:19</t>
  </si>
  <si>
    <t>11407998</t>
  </si>
  <si>
    <t>15:50:30</t>
  </si>
  <si>
    <t>16:12:58</t>
  </si>
  <si>
    <t>11407741</t>
  </si>
  <si>
    <t>20:45:52</t>
  </si>
  <si>
    <t>21:04:34</t>
  </si>
  <si>
    <t>11407985</t>
  </si>
  <si>
    <t>15:28:38</t>
  </si>
  <si>
    <t>16:03:35</t>
  </si>
  <si>
    <t>11407745</t>
  </si>
  <si>
    <t>23:26:24</t>
  </si>
  <si>
    <t>23:50:58</t>
  </si>
  <si>
    <t>11408005</t>
  </si>
  <si>
    <t>17:05:22</t>
  </si>
  <si>
    <t>17:38:09</t>
  </si>
  <si>
    <t>11405474</t>
  </si>
  <si>
    <t>5:47:10</t>
  </si>
  <si>
    <t>6:13:31</t>
  </si>
  <si>
    <t>11407740</t>
  </si>
  <si>
    <t>19:05:14</t>
  </si>
  <si>
    <t>19:23:06</t>
  </si>
  <si>
    <t>11408003</t>
  </si>
  <si>
    <t>16:53:59</t>
  </si>
  <si>
    <t>18:03:46</t>
  </si>
  <si>
    <t>11405472</t>
  </si>
  <si>
    <t>2:13:00</t>
  </si>
  <si>
    <t>2:31:56</t>
  </si>
  <si>
    <t>11405473</t>
  </si>
  <si>
    <t>4:44:23</t>
  </si>
  <si>
    <t>5:08:53</t>
  </si>
  <si>
    <t>11407934</t>
  </si>
  <si>
    <t>9:03:08</t>
  </si>
  <si>
    <t>9:27:46</t>
  </si>
  <si>
    <t>11407973</t>
  </si>
  <si>
    <t>11:59:45</t>
  </si>
  <si>
    <t>12:20:15</t>
  </si>
  <si>
    <t>11407983</t>
  </si>
  <si>
    <t>15:01:59</t>
  </si>
  <si>
    <t>15:21:24</t>
  </si>
  <si>
    <t>11407933</t>
  </si>
  <si>
    <t>8:53:37</t>
  </si>
  <si>
    <t>9:11:21</t>
  </si>
  <si>
    <t>11407935</t>
  </si>
  <si>
    <t>9:05:12</t>
  </si>
  <si>
    <t>9:29:19</t>
  </si>
  <si>
    <t>11407974</t>
  </si>
  <si>
    <t>12:01:09</t>
  </si>
  <si>
    <t>12:22:04</t>
  </si>
  <si>
    <t>Weighing in week</t>
  </si>
  <si>
    <t>23.2022</t>
  </si>
  <si>
    <t>11405468</t>
  </si>
  <si>
    <t>Monday</t>
  </si>
  <si>
    <t>Tuesday</t>
  </si>
  <si>
    <t>Wednesday</t>
  </si>
  <si>
    <t>Thursday</t>
  </si>
  <si>
    <t>Friday</t>
  </si>
  <si>
    <t>Saturday</t>
  </si>
  <si>
    <t>Sunday</t>
  </si>
  <si>
    <t>Average Number of Chip Trucks</t>
  </si>
  <si>
    <t>Total Chip Trucks by Hour</t>
  </si>
  <si>
    <t>Daily Average Number of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</si>
</sst>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2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49" fontId="2" fillId="4" borderId="6" xfId="5" applyNumberFormat="1" applyFill="1" applyBorder="1">
      <alignment horizontal="right" vertical="center"/>
    </xf>
    <xf numFmtId="20" fontId="0" fillId="0" borderId="0" xfId="0" applyNumberFormat="1"/>
    <xf numFmtId="21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6th,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4</c:v>
                </c:pt>
                <c:pt idx="9">
                  <c:v>18</c:v>
                </c:pt>
                <c:pt idx="10">
                  <c:v>14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4-4397-B365-E0133F88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652896"/>
        <c:axId val="947651912"/>
      </c:barChart>
      <c:lineChart>
        <c:grouping val="standard"/>
        <c:varyColors val="0"/>
        <c:ser>
          <c:idx val="1"/>
          <c:order val="1"/>
          <c:tx>
            <c:strRef>
              <c:f>'Mon, June 6th, 2022'!$Q$1</c:f>
              <c:strCache>
                <c:ptCount val="1"/>
                <c:pt idx="0">
                  <c:v>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June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6th,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4-4397-B365-E0133F88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52896"/>
        <c:axId val="947651912"/>
      </c:lineChart>
      <c:catAx>
        <c:axId val="9476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51912"/>
        <c:crosses val="autoZero"/>
        <c:auto val="1"/>
        <c:lblAlgn val="ctr"/>
        <c:lblOffset val="100"/>
        <c:noMultiLvlLbl val="0"/>
      </c:catAx>
      <c:valAx>
        <c:axId val="94765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10th,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June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10th, 2022'!$R$2:$R$25</c:f>
              <c:numCache>
                <c:formatCode>h:mm;@</c:formatCode>
                <c:ptCount val="24"/>
                <c:pt idx="0">
                  <c:v>2.8472222222222222E-2</c:v>
                </c:pt>
                <c:pt idx="1">
                  <c:v>2.9068287037037031E-2</c:v>
                </c:pt>
                <c:pt idx="2">
                  <c:v>1.9328703703703709E-2</c:v>
                </c:pt>
                <c:pt idx="3">
                  <c:v>1.0729166666666651E-2</c:v>
                </c:pt>
                <c:pt idx="4">
                  <c:v>1.4528356481481486E-2</c:v>
                </c:pt>
                <c:pt idx="5">
                  <c:v>1.8409722222222213E-2</c:v>
                </c:pt>
                <c:pt idx="6">
                  <c:v>1.7418981481481476E-2</c:v>
                </c:pt>
                <c:pt idx="7">
                  <c:v>1.9624368686868697E-2</c:v>
                </c:pt>
                <c:pt idx="8">
                  <c:v>1.6032986111111119E-2</c:v>
                </c:pt>
                <c:pt idx="9">
                  <c:v>3.1120515046296305E-2</c:v>
                </c:pt>
                <c:pt idx="10">
                  <c:v>2.7846064814814803E-2</c:v>
                </c:pt>
                <c:pt idx="11">
                  <c:v>2.0213293650793662E-2</c:v>
                </c:pt>
                <c:pt idx="12">
                  <c:v>1.7478780864197557E-2</c:v>
                </c:pt>
                <c:pt idx="13">
                  <c:v>2.305362654320986E-2</c:v>
                </c:pt>
                <c:pt idx="14">
                  <c:v>2.2204218106995886E-2</c:v>
                </c:pt>
                <c:pt idx="15">
                  <c:v>2.0420524691357984E-2</c:v>
                </c:pt>
                <c:pt idx="16">
                  <c:v>2.7272376543209836E-2</c:v>
                </c:pt>
                <c:pt idx="17">
                  <c:v>2.4976851851851906E-2</c:v>
                </c:pt>
                <c:pt idx="18">
                  <c:v>2.5787037037037108E-2</c:v>
                </c:pt>
                <c:pt idx="19">
                  <c:v>0</c:v>
                </c:pt>
                <c:pt idx="20">
                  <c:v>1.8680555555555589E-2</c:v>
                </c:pt>
                <c:pt idx="21">
                  <c:v>1.3113425925925903E-2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4FA7-9B33-57F9D9A2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811368"/>
        <c:axId val="1771830392"/>
      </c:barChart>
      <c:lineChart>
        <c:grouping val="standard"/>
        <c:varyColors val="0"/>
        <c:ser>
          <c:idx val="1"/>
          <c:order val="1"/>
          <c:tx>
            <c:strRef>
              <c:f>'Fri, June 10th,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June 10th, 2022'!$S$2:$S$25</c:f>
              <c:numCache>
                <c:formatCode>h:mm;@</c:formatCode>
                <c:ptCount val="24"/>
                <c:pt idx="0">
                  <c:v>2.1227622154478144E-2</c:v>
                </c:pt>
                <c:pt idx="1">
                  <c:v>2.1227622154478144E-2</c:v>
                </c:pt>
                <c:pt idx="2">
                  <c:v>2.1227622154478144E-2</c:v>
                </c:pt>
                <c:pt idx="3">
                  <c:v>2.1227622154478144E-2</c:v>
                </c:pt>
                <c:pt idx="4">
                  <c:v>2.1227622154478144E-2</c:v>
                </c:pt>
                <c:pt idx="5">
                  <c:v>2.1227622154478144E-2</c:v>
                </c:pt>
                <c:pt idx="6">
                  <c:v>2.1227622154478144E-2</c:v>
                </c:pt>
                <c:pt idx="7">
                  <c:v>2.1227622154478144E-2</c:v>
                </c:pt>
                <c:pt idx="8">
                  <c:v>2.1227622154478144E-2</c:v>
                </c:pt>
                <c:pt idx="9">
                  <c:v>2.1227622154478144E-2</c:v>
                </c:pt>
                <c:pt idx="10">
                  <c:v>2.1227622154478144E-2</c:v>
                </c:pt>
                <c:pt idx="11">
                  <c:v>2.1227622154478144E-2</c:v>
                </c:pt>
                <c:pt idx="12">
                  <c:v>2.1227622154478144E-2</c:v>
                </c:pt>
                <c:pt idx="13">
                  <c:v>2.1227622154478144E-2</c:v>
                </c:pt>
                <c:pt idx="14">
                  <c:v>2.1227622154478144E-2</c:v>
                </c:pt>
                <c:pt idx="15">
                  <c:v>2.1227622154478144E-2</c:v>
                </c:pt>
                <c:pt idx="16">
                  <c:v>2.1227622154478144E-2</c:v>
                </c:pt>
                <c:pt idx="17">
                  <c:v>2.1227622154478144E-2</c:v>
                </c:pt>
                <c:pt idx="18">
                  <c:v>2.1227622154478144E-2</c:v>
                </c:pt>
                <c:pt idx="19">
                  <c:v>2.1227622154478144E-2</c:v>
                </c:pt>
                <c:pt idx="20">
                  <c:v>2.1227622154478144E-2</c:v>
                </c:pt>
                <c:pt idx="21">
                  <c:v>2.1227622154478144E-2</c:v>
                </c:pt>
                <c:pt idx="22">
                  <c:v>2.1227622154478144E-2</c:v>
                </c:pt>
                <c:pt idx="23">
                  <c:v>2.1227622154478144E-2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2-4FA7-9B33-57F9D9A2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811368"/>
        <c:axId val="1771830392"/>
      </c:lineChart>
      <c:catAx>
        <c:axId val="177181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30392"/>
        <c:crosses val="autoZero"/>
        <c:auto val="1"/>
        <c:lblAlgn val="ctr"/>
        <c:lblOffset val="100"/>
        <c:noMultiLvlLbl val="0"/>
      </c:catAx>
      <c:valAx>
        <c:axId val="17718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June 11,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11th,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June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7-48A1-80A6-9AD54D39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682592"/>
        <c:axId val="1322681280"/>
      </c:barChart>
      <c:lineChart>
        <c:grouping val="standard"/>
        <c:varyColors val="0"/>
        <c:ser>
          <c:idx val="1"/>
          <c:order val="1"/>
          <c:tx>
            <c:strRef>
              <c:f>'Sat, June 11th,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June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11th, 2022'!$Q$2:$Q$25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7-48A1-80A6-9AD54D39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682592"/>
        <c:axId val="1322681280"/>
      </c:lineChart>
      <c:catAx>
        <c:axId val="13226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81280"/>
        <c:crosses val="autoZero"/>
        <c:auto val="1"/>
        <c:lblAlgn val="ctr"/>
        <c:lblOffset val="100"/>
        <c:noMultiLvlLbl val="0"/>
      </c:catAx>
      <c:valAx>
        <c:axId val="13226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June 11,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11th,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June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11th,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1.7187500000000008E-2</c:v>
                </c:pt>
                <c:pt idx="2">
                  <c:v>1.3275462962962961E-2</c:v>
                </c:pt>
                <c:pt idx="3">
                  <c:v>0</c:v>
                </c:pt>
                <c:pt idx="4">
                  <c:v>1.47685185185185E-2</c:v>
                </c:pt>
                <c:pt idx="5">
                  <c:v>1.6232638888888901E-2</c:v>
                </c:pt>
                <c:pt idx="6">
                  <c:v>1.3194444444444453E-2</c:v>
                </c:pt>
                <c:pt idx="7">
                  <c:v>1.711805555555555E-2</c:v>
                </c:pt>
                <c:pt idx="8">
                  <c:v>1.4103009259259253E-2</c:v>
                </c:pt>
                <c:pt idx="9">
                  <c:v>1.2129629629629601E-2</c:v>
                </c:pt>
                <c:pt idx="10">
                  <c:v>5.5590277777777752E-2</c:v>
                </c:pt>
                <c:pt idx="11">
                  <c:v>1.5659722222222172E-2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1.3692129629629624E-2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1.5659722222222339E-2</c:v>
                </c:pt>
                <c:pt idx="22">
                  <c:v>0</c:v>
                </c:pt>
                <c:pt idx="23">
                  <c:v>1.2905092592592649E-2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4A25-9A36-76B7BCAA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720960"/>
        <c:axId val="1327718992"/>
      </c:barChart>
      <c:lineChart>
        <c:grouping val="standard"/>
        <c:varyColors val="0"/>
        <c:ser>
          <c:idx val="1"/>
          <c:order val="1"/>
          <c:tx>
            <c:strRef>
              <c:f>'Sat, June 11th,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June 11th, 2022'!$S$2:$S$25</c:f>
              <c:numCache>
                <c:formatCode>h:mm;@</c:formatCode>
                <c:ptCount val="24"/>
                <c:pt idx="0">
                  <c:v>1.7808938746438751E-2</c:v>
                </c:pt>
                <c:pt idx="1">
                  <c:v>1.7808938746438751E-2</c:v>
                </c:pt>
                <c:pt idx="2">
                  <c:v>1.7808938746438751E-2</c:v>
                </c:pt>
                <c:pt idx="3">
                  <c:v>1.7808938746438751E-2</c:v>
                </c:pt>
                <c:pt idx="4">
                  <c:v>1.7808938746438751E-2</c:v>
                </c:pt>
                <c:pt idx="5">
                  <c:v>1.7808938746438751E-2</c:v>
                </c:pt>
                <c:pt idx="6">
                  <c:v>1.7808938746438751E-2</c:v>
                </c:pt>
                <c:pt idx="7">
                  <c:v>1.7808938746438751E-2</c:v>
                </c:pt>
                <c:pt idx="8">
                  <c:v>1.7808938746438751E-2</c:v>
                </c:pt>
                <c:pt idx="9">
                  <c:v>1.7808938746438751E-2</c:v>
                </c:pt>
                <c:pt idx="10">
                  <c:v>1.7808938746438751E-2</c:v>
                </c:pt>
                <c:pt idx="11">
                  <c:v>1.7808938746438751E-2</c:v>
                </c:pt>
                <c:pt idx="12">
                  <c:v>1.7808938746438751E-2</c:v>
                </c:pt>
                <c:pt idx="13">
                  <c:v>1.7808938746438751E-2</c:v>
                </c:pt>
                <c:pt idx="14">
                  <c:v>1.7808938746438751E-2</c:v>
                </c:pt>
                <c:pt idx="15">
                  <c:v>1.7808938746438751E-2</c:v>
                </c:pt>
                <c:pt idx="16">
                  <c:v>1.7808938746438751E-2</c:v>
                </c:pt>
                <c:pt idx="17">
                  <c:v>1.7808938746438751E-2</c:v>
                </c:pt>
                <c:pt idx="18">
                  <c:v>1.7808938746438751E-2</c:v>
                </c:pt>
                <c:pt idx="19">
                  <c:v>1.7808938746438751E-2</c:v>
                </c:pt>
                <c:pt idx="20">
                  <c:v>1.7808938746438751E-2</c:v>
                </c:pt>
                <c:pt idx="21">
                  <c:v>1.7808938746438751E-2</c:v>
                </c:pt>
                <c:pt idx="22">
                  <c:v>1.7808938746438751E-2</c:v>
                </c:pt>
                <c:pt idx="23">
                  <c:v>1.7808938746438751E-2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3-4A25-9A36-76B7BCAA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720960"/>
        <c:axId val="1327718992"/>
      </c:lineChart>
      <c:catAx>
        <c:axId val="13277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18992"/>
        <c:crosses val="autoZero"/>
        <c:auto val="1"/>
        <c:lblAlgn val="ctr"/>
        <c:lblOffset val="100"/>
        <c:noMultiLvlLbl val="0"/>
      </c:catAx>
      <c:valAx>
        <c:axId val="13277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June 12,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12th,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June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1-420C-9CDA-33997C3F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377312"/>
        <c:axId val="1324377640"/>
      </c:barChart>
      <c:lineChart>
        <c:grouping val="standard"/>
        <c:varyColors val="0"/>
        <c:ser>
          <c:idx val="1"/>
          <c:order val="1"/>
          <c:tx>
            <c:strRef>
              <c:f>'Sun, June 12th,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June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12th, 2022'!$Q$2:$Q$25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1-420C-9CDA-33997C3F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377312"/>
        <c:axId val="1324377640"/>
      </c:lineChart>
      <c:catAx>
        <c:axId val="13243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77640"/>
        <c:crosses val="autoZero"/>
        <c:auto val="1"/>
        <c:lblAlgn val="ctr"/>
        <c:lblOffset val="100"/>
        <c:noMultiLvlLbl val="0"/>
      </c:catAx>
      <c:valAx>
        <c:axId val="13243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June 12,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12th,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June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12th,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1.3148148148148145E-2</c:v>
                </c:pt>
                <c:pt idx="3">
                  <c:v>0</c:v>
                </c:pt>
                <c:pt idx="4">
                  <c:v>1.7013888888888884E-2</c:v>
                </c:pt>
                <c:pt idx="5">
                  <c:v>1.8298611111111085E-2</c:v>
                </c:pt>
                <c:pt idx="6">
                  <c:v>1.2002314814814841E-2</c:v>
                </c:pt>
                <c:pt idx="7">
                  <c:v>0</c:v>
                </c:pt>
                <c:pt idx="8">
                  <c:v>1.2314814814814834E-2</c:v>
                </c:pt>
                <c:pt idx="9">
                  <c:v>1.692708333333337E-2</c:v>
                </c:pt>
                <c:pt idx="10">
                  <c:v>1.5243055555555551E-2</c:v>
                </c:pt>
                <c:pt idx="11">
                  <c:v>1.4236111111111061E-2</c:v>
                </c:pt>
                <c:pt idx="12">
                  <c:v>1.4525462962962976E-2</c:v>
                </c:pt>
                <c:pt idx="13">
                  <c:v>0</c:v>
                </c:pt>
                <c:pt idx="14">
                  <c:v>1.9594907407407325E-2</c:v>
                </c:pt>
                <c:pt idx="15">
                  <c:v>1.6898148148148134E-2</c:v>
                </c:pt>
                <c:pt idx="16">
                  <c:v>4.84606481481481E-2</c:v>
                </c:pt>
                <c:pt idx="17">
                  <c:v>2.2766203703703747E-2</c:v>
                </c:pt>
                <c:pt idx="18">
                  <c:v>1.9641203703703702E-2</c:v>
                </c:pt>
                <c:pt idx="19">
                  <c:v>1.2407407407407423E-2</c:v>
                </c:pt>
                <c:pt idx="20">
                  <c:v>1.2986111111111143E-2</c:v>
                </c:pt>
                <c:pt idx="21">
                  <c:v>0</c:v>
                </c:pt>
                <c:pt idx="22">
                  <c:v>0</c:v>
                </c:pt>
                <c:pt idx="23">
                  <c:v>1.706018518518515E-2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3-490A-A6B4-D4A92276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096472"/>
        <c:axId val="1775092208"/>
      </c:barChart>
      <c:lineChart>
        <c:grouping val="standard"/>
        <c:varyColors val="0"/>
        <c:ser>
          <c:idx val="1"/>
          <c:order val="1"/>
          <c:tx>
            <c:strRef>
              <c:f>'Sun, June 12th,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June 12th, 2022'!$S$2:$S$25</c:f>
              <c:numCache>
                <c:formatCode>h:mm;@</c:formatCode>
                <c:ptCount val="24"/>
                <c:pt idx="0">
                  <c:v>1.7854370915032673E-2</c:v>
                </c:pt>
                <c:pt idx="1">
                  <c:v>1.7854370915032673E-2</c:v>
                </c:pt>
                <c:pt idx="2">
                  <c:v>1.7854370915032673E-2</c:v>
                </c:pt>
                <c:pt idx="3">
                  <c:v>1.7854370915032673E-2</c:v>
                </c:pt>
                <c:pt idx="4">
                  <c:v>1.7854370915032673E-2</c:v>
                </c:pt>
                <c:pt idx="5">
                  <c:v>1.7854370915032673E-2</c:v>
                </c:pt>
                <c:pt idx="6">
                  <c:v>1.7854370915032673E-2</c:v>
                </c:pt>
                <c:pt idx="7">
                  <c:v>1.7854370915032673E-2</c:v>
                </c:pt>
                <c:pt idx="8">
                  <c:v>1.7854370915032673E-2</c:v>
                </c:pt>
                <c:pt idx="9">
                  <c:v>1.7854370915032673E-2</c:v>
                </c:pt>
                <c:pt idx="10">
                  <c:v>1.7854370915032673E-2</c:v>
                </c:pt>
                <c:pt idx="11">
                  <c:v>1.7854370915032673E-2</c:v>
                </c:pt>
                <c:pt idx="12">
                  <c:v>1.7854370915032673E-2</c:v>
                </c:pt>
                <c:pt idx="13">
                  <c:v>1.7854370915032673E-2</c:v>
                </c:pt>
                <c:pt idx="14">
                  <c:v>1.7854370915032673E-2</c:v>
                </c:pt>
                <c:pt idx="15">
                  <c:v>1.7854370915032673E-2</c:v>
                </c:pt>
                <c:pt idx="16">
                  <c:v>1.7854370915032673E-2</c:v>
                </c:pt>
                <c:pt idx="17">
                  <c:v>1.7854370915032673E-2</c:v>
                </c:pt>
                <c:pt idx="18">
                  <c:v>1.7854370915032673E-2</c:v>
                </c:pt>
                <c:pt idx="19">
                  <c:v>1.7854370915032673E-2</c:v>
                </c:pt>
                <c:pt idx="20">
                  <c:v>1.7854370915032673E-2</c:v>
                </c:pt>
                <c:pt idx="21">
                  <c:v>1.7854370915032673E-2</c:v>
                </c:pt>
                <c:pt idx="22">
                  <c:v>1.7854370915032673E-2</c:v>
                </c:pt>
                <c:pt idx="23">
                  <c:v>1.7854370915032673E-2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3-490A-A6B4-D4A92276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096472"/>
        <c:axId val="1775092208"/>
      </c:lineChart>
      <c:catAx>
        <c:axId val="177509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2208"/>
        <c:crosses val="autoZero"/>
        <c:auto val="1"/>
        <c:lblAlgn val="ctr"/>
        <c:lblOffset val="100"/>
        <c:noMultiLvlLbl val="0"/>
      </c:catAx>
      <c:valAx>
        <c:axId val="17750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23 Stats;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23 Stats'!$Q$1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23 Stats'!$Q$2:$Q$25</c:f>
              <c:numCache>
                <c:formatCode>General</c:formatCode>
                <c:ptCount val="24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6</c:v>
                </c:pt>
                <c:pt idx="4">
                  <c:v>40</c:v>
                </c:pt>
                <c:pt idx="5">
                  <c:v>30</c:v>
                </c:pt>
                <c:pt idx="6">
                  <c:v>51</c:v>
                </c:pt>
                <c:pt idx="7">
                  <c:v>49</c:v>
                </c:pt>
                <c:pt idx="8">
                  <c:v>42</c:v>
                </c:pt>
                <c:pt idx="9">
                  <c:v>77</c:v>
                </c:pt>
                <c:pt idx="10">
                  <c:v>58</c:v>
                </c:pt>
                <c:pt idx="11">
                  <c:v>57</c:v>
                </c:pt>
                <c:pt idx="12">
                  <c:v>41</c:v>
                </c:pt>
                <c:pt idx="13">
                  <c:v>39</c:v>
                </c:pt>
                <c:pt idx="14">
                  <c:v>45</c:v>
                </c:pt>
                <c:pt idx="15">
                  <c:v>38</c:v>
                </c:pt>
                <c:pt idx="16">
                  <c:v>29</c:v>
                </c:pt>
                <c:pt idx="17">
                  <c:v>22</c:v>
                </c:pt>
                <c:pt idx="18">
                  <c:v>14</c:v>
                </c:pt>
                <c:pt idx="19">
                  <c:v>8</c:v>
                </c:pt>
                <c:pt idx="20">
                  <c:v>7</c:v>
                </c:pt>
                <c:pt idx="21">
                  <c:v>15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D33-AE21-9C50F7FC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622824"/>
        <c:axId val="1772613640"/>
      </c:barChart>
      <c:lineChart>
        <c:grouping val="standard"/>
        <c:varyColors val="0"/>
        <c:ser>
          <c:idx val="1"/>
          <c:order val="1"/>
          <c:tx>
            <c:strRef>
              <c:f>'Week 23 Stats'!$R$1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23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23 Stats'!$R$2:$R$25</c:f>
              <c:numCache>
                <c:formatCode>General</c:formatCode>
                <c:ptCount val="24"/>
                <c:pt idx="0">
                  <c:v>29.416666666666668</c:v>
                </c:pt>
                <c:pt idx="1">
                  <c:v>29.416666666666668</c:v>
                </c:pt>
                <c:pt idx="2">
                  <c:v>29.416666666666668</c:v>
                </c:pt>
                <c:pt idx="3">
                  <c:v>29.416666666666668</c:v>
                </c:pt>
                <c:pt idx="4">
                  <c:v>29.416666666666668</c:v>
                </c:pt>
                <c:pt idx="5">
                  <c:v>29.416666666666668</c:v>
                </c:pt>
                <c:pt idx="6">
                  <c:v>29.416666666666668</c:v>
                </c:pt>
                <c:pt idx="7">
                  <c:v>29.416666666666668</c:v>
                </c:pt>
                <c:pt idx="8">
                  <c:v>29.416666666666668</c:v>
                </c:pt>
                <c:pt idx="9">
                  <c:v>29.416666666666668</c:v>
                </c:pt>
                <c:pt idx="10">
                  <c:v>29.416666666666668</c:v>
                </c:pt>
                <c:pt idx="11">
                  <c:v>29.416666666666668</c:v>
                </c:pt>
                <c:pt idx="12">
                  <c:v>29.416666666666668</c:v>
                </c:pt>
                <c:pt idx="13">
                  <c:v>29.416666666666668</c:v>
                </c:pt>
                <c:pt idx="14">
                  <c:v>29.416666666666668</c:v>
                </c:pt>
                <c:pt idx="15">
                  <c:v>29.416666666666668</c:v>
                </c:pt>
                <c:pt idx="16">
                  <c:v>29.416666666666668</c:v>
                </c:pt>
                <c:pt idx="17">
                  <c:v>29.416666666666668</c:v>
                </c:pt>
                <c:pt idx="18">
                  <c:v>29.416666666666668</c:v>
                </c:pt>
                <c:pt idx="19">
                  <c:v>29.416666666666668</c:v>
                </c:pt>
                <c:pt idx="20">
                  <c:v>29.416666666666668</c:v>
                </c:pt>
                <c:pt idx="21">
                  <c:v>29.416666666666668</c:v>
                </c:pt>
                <c:pt idx="22">
                  <c:v>29.416666666666668</c:v>
                </c:pt>
                <c:pt idx="23">
                  <c:v>29.416666666666668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D-4D33-AE21-9C50F7FC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22824"/>
        <c:axId val="1772613640"/>
      </c:lineChart>
      <c:catAx>
        <c:axId val="17726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13640"/>
        <c:crosses val="autoZero"/>
        <c:auto val="1"/>
        <c:lblAlgn val="ctr"/>
        <c:lblOffset val="100"/>
        <c:noMultiLvlLbl val="0"/>
      </c:catAx>
      <c:valAx>
        <c:axId val="177261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23 Stats;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23 Stats'!$S$1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23 Stats'!$S$2:$S$25</c:f>
              <c:numCache>
                <c:formatCode>h:mm;@</c:formatCode>
                <c:ptCount val="24"/>
                <c:pt idx="0">
                  <c:v>2.013888888888889E-2</c:v>
                </c:pt>
                <c:pt idx="1">
                  <c:v>2.2352430555555559E-2</c:v>
                </c:pt>
                <c:pt idx="2">
                  <c:v>1.7642045454545452E-2</c:v>
                </c:pt>
                <c:pt idx="3">
                  <c:v>1.4045138888888878E-2</c:v>
                </c:pt>
                <c:pt idx="4">
                  <c:v>1.6745659722222223E-2</c:v>
                </c:pt>
                <c:pt idx="5">
                  <c:v>1.6713348765432089E-2</c:v>
                </c:pt>
                <c:pt idx="6">
                  <c:v>2.0375363108206236E-2</c:v>
                </c:pt>
                <c:pt idx="7">
                  <c:v>2.0993480725623587E-2</c:v>
                </c:pt>
                <c:pt idx="8">
                  <c:v>2.1723434744268091E-2</c:v>
                </c:pt>
                <c:pt idx="9">
                  <c:v>2.4188011063011078E-2</c:v>
                </c:pt>
                <c:pt idx="10">
                  <c:v>3.0210528416347377E-2</c:v>
                </c:pt>
                <c:pt idx="11">
                  <c:v>2.6338125406107873E-2</c:v>
                </c:pt>
                <c:pt idx="12">
                  <c:v>2.7124548328816615E-2</c:v>
                </c:pt>
                <c:pt idx="13">
                  <c:v>2.4063687084520415E-2</c:v>
                </c:pt>
                <c:pt idx="14">
                  <c:v>2.2729938271604935E-2</c:v>
                </c:pt>
                <c:pt idx="15">
                  <c:v>2.7860623781676402E-2</c:v>
                </c:pt>
                <c:pt idx="16">
                  <c:v>2.6193326947637287E-2</c:v>
                </c:pt>
                <c:pt idx="17">
                  <c:v>2.0506628787878792E-2</c:v>
                </c:pt>
                <c:pt idx="18">
                  <c:v>1.8042328042328075E-2</c:v>
                </c:pt>
                <c:pt idx="19">
                  <c:v>2.8647280092592625E-2</c:v>
                </c:pt>
                <c:pt idx="20">
                  <c:v>1.4751984126984165E-2</c:v>
                </c:pt>
                <c:pt idx="21">
                  <c:v>1.4830246913580222E-2</c:v>
                </c:pt>
                <c:pt idx="22">
                  <c:v>2.0099537037036996E-2</c:v>
                </c:pt>
                <c:pt idx="23">
                  <c:v>1.6157407407407412E-2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A-4515-B626-59995651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603472"/>
        <c:axId val="1772604128"/>
      </c:barChart>
      <c:lineChart>
        <c:grouping val="standard"/>
        <c:varyColors val="0"/>
        <c:ser>
          <c:idx val="1"/>
          <c:order val="1"/>
          <c:tx>
            <c:strRef>
              <c:f>'Week 23 Stats'!$T$1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23 Stats'!$T$2:$T$25</c:f>
              <c:numCache>
                <c:formatCode>h:mm;@</c:formatCode>
                <c:ptCount val="24"/>
                <c:pt idx="0">
                  <c:v>2.1353083023381712E-2</c:v>
                </c:pt>
                <c:pt idx="1">
                  <c:v>2.1353083023381712E-2</c:v>
                </c:pt>
                <c:pt idx="2">
                  <c:v>2.1353083023381712E-2</c:v>
                </c:pt>
                <c:pt idx="3">
                  <c:v>2.1353083023381712E-2</c:v>
                </c:pt>
                <c:pt idx="4">
                  <c:v>2.1353083023381712E-2</c:v>
                </c:pt>
                <c:pt idx="5">
                  <c:v>2.1353083023381712E-2</c:v>
                </c:pt>
                <c:pt idx="6">
                  <c:v>2.1353083023381712E-2</c:v>
                </c:pt>
                <c:pt idx="7">
                  <c:v>2.1353083023381712E-2</c:v>
                </c:pt>
                <c:pt idx="8">
                  <c:v>2.1353083023381712E-2</c:v>
                </c:pt>
                <c:pt idx="9">
                  <c:v>2.1353083023381712E-2</c:v>
                </c:pt>
                <c:pt idx="10">
                  <c:v>2.1353083023381712E-2</c:v>
                </c:pt>
                <c:pt idx="11">
                  <c:v>2.1353083023381712E-2</c:v>
                </c:pt>
                <c:pt idx="12">
                  <c:v>2.1353083023381712E-2</c:v>
                </c:pt>
                <c:pt idx="13">
                  <c:v>2.1353083023381712E-2</c:v>
                </c:pt>
                <c:pt idx="14">
                  <c:v>2.1353083023381712E-2</c:v>
                </c:pt>
                <c:pt idx="15">
                  <c:v>2.1353083023381712E-2</c:v>
                </c:pt>
                <c:pt idx="16">
                  <c:v>2.1353083023381712E-2</c:v>
                </c:pt>
                <c:pt idx="17">
                  <c:v>2.1353083023381712E-2</c:v>
                </c:pt>
                <c:pt idx="18">
                  <c:v>2.1353083023381712E-2</c:v>
                </c:pt>
                <c:pt idx="19">
                  <c:v>2.1353083023381712E-2</c:v>
                </c:pt>
                <c:pt idx="20">
                  <c:v>2.1353083023381712E-2</c:v>
                </c:pt>
                <c:pt idx="21">
                  <c:v>2.1353083023381712E-2</c:v>
                </c:pt>
                <c:pt idx="22">
                  <c:v>2.1353083023381712E-2</c:v>
                </c:pt>
                <c:pt idx="23">
                  <c:v>2.1353083023381712E-2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A-4515-B626-59995651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03472"/>
        <c:axId val="1772604128"/>
      </c:lineChart>
      <c:catAx>
        <c:axId val="17726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04128"/>
        <c:crosses val="autoZero"/>
        <c:auto val="1"/>
        <c:lblAlgn val="ctr"/>
        <c:lblOffset val="100"/>
        <c:noMultiLvlLbl val="0"/>
      </c:catAx>
      <c:valAx>
        <c:axId val="1772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E-41FC-B90B-7215D13BB5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E-41FC-B90B-7215D13BB5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CE-41FC-B90B-7215D13BB5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CE-41FC-B90B-7215D13BB542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A4-4008-953E-87F1E3E12C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CE-41FC-B90B-7215D13BB542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A4-4008-953E-87F1E3E12CAE}"/>
              </c:ext>
            </c:extLst>
          </c:dPt>
          <c:cat>
            <c:strRef>
              <c:f>'Week 23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23 Stats'!$Q$27:$Q$33</c:f>
              <c:numCache>
                <c:formatCode>General</c:formatCode>
                <c:ptCount val="7"/>
                <c:pt idx="0">
                  <c:v>135</c:v>
                </c:pt>
                <c:pt idx="1">
                  <c:v>134</c:v>
                </c:pt>
                <c:pt idx="2">
                  <c:v>143</c:v>
                </c:pt>
                <c:pt idx="3">
                  <c:v>144</c:v>
                </c:pt>
                <c:pt idx="4">
                  <c:v>107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4-4008-953E-87F1E3E12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6,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6th,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6th,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1.5590277777777772E-2</c:v>
                </c:pt>
                <c:pt idx="3">
                  <c:v>0</c:v>
                </c:pt>
                <c:pt idx="4">
                  <c:v>1.8190972222222219E-2</c:v>
                </c:pt>
                <c:pt idx="5">
                  <c:v>1.3710648148148142E-2</c:v>
                </c:pt>
                <c:pt idx="6">
                  <c:v>1.6886574074074078E-2</c:v>
                </c:pt>
                <c:pt idx="7">
                  <c:v>1.8534301346801341E-2</c:v>
                </c:pt>
                <c:pt idx="8">
                  <c:v>1.9331597222222274E-2</c:v>
                </c:pt>
                <c:pt idx="9">
                  <c:v>2.5574202674897129E-2</c:v>
                </c:pt>
                <c:pt idx="10">
                  <c:v>3.5332341269841257E-2</c:v>
                </c:pt>
                <c:pt idx="11">
                  <c:v>3.2287457912457906E-2</c:v>
                </c:pt>
                <c:pt idx="12">
                  <c:v>3.1787037037037044E-2</c:v>
                </c:pt>
                <c:pt idx="13">
                  <c:v>3.0070730452674894E-2</c:v>
                </c:pt>
                <c:pt idx="14">
                  <c:v>2.3999368686868652E-2</c:v>
                </c:pt>
                <c:pt idx="15">
                  <c:v>3.2388888888888891E-2</c:v>
                </c:pt>
                <c:pt idx="16">
                  <c:v>2.0277777777777728E-2</c:v>
                </c:pt>
                <c:pt idx="17">
                  <c:v>1.678530092592595E-2</c:v>
                </c:pt>
                <c:pt idx="18">
                  <c:v>1.6076388888888959E-2</c:v>
                </c:pt>
                <c:pt idx="19">
                  <c:v>2.5920138888888944E-2</c:v>
                </c:pt>
                <c:pt idx="20">
                  <c:v>1.3946759259259367E-2</c:v>
                </c:pt>
                <c:pt idx="21">
                  <c:v>1.5204475308641959E-2</c:v>
                </c:pt>
                <c:pt idx="22">
                  <c:v>2.3981481481481493E-2</c:v>
                </c:pt>
                <c:pt idx="23">
                  <c:v>1.8634259259259323E-2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D-4C0C-BAB5-A47B2B1A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6663"/>
        <c:axId val="21245023"/>
      </c:barChart>
      <c:lineChart>
        <c:grouping val="standard"/>
        <c:varyColors val="0"/>
        <c:ser>
          <c:idx val="1"/>
          <c:order val="1"/>
          <c:tx>
            <c:strRef>
              <c:f>'Mon, June 6th,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June 6th, 2022'!$S$2:$S$25</c:f>
              <c:numCache>
                <c:formatCode>h:mm;@</c:formatCode>
                <c:ptCount val="24"/>
                <c:pt idx="0">
                  <c:v>2.2119570452573109E-2</c:v>
                </c:pt>
                <c:pt idx="1">
                  <c:v>2.2119570452573109E-2</c:v>
                </c:pt>
                <c:pt idx="2">
                  <c:v>2.2119570452573109E-2</c:v>
                </c:pt>
                <c:pt idx="3">
                  <c:v>2.2119570452573109E-2</c:v>
                </c:pt>
                <c:pt idx="4">
                  <c:v>2.2119570452573109E-2</c:v>
                </c:pt>
                <c:pt idx="5">
                  <c:v>2.2119570452573109E-2</c:v>
                </c:pt>
                <c:pt idx="6">
                  <c:v>2.2119570452573109E-2</c:v>
                </c:pt>
                <c:pt idx="7">
                  <c:v>2.2119570452573109E-2</c:v>
                </c:pt>
                <c:pt idx="8">
                  <c:v>2.2119570452573109E-2</c:v>
                </c:pt>
                <c:pt idx="9">
                  <c:v>2.2119570452573109E-2</c:v>
                </c:pt>
                <c:pt idx="10">
                  <c:v>2.2119570452573109E-2</c:v>
                </c:pt>
                <c:pt idx="11">
                  <c:v>2.2119570452573109E-2</c:v>
                </c:pt>
                <c:pt idx="12">
                  <c:v>2.2119570452573109E-2</c:v>
                </c:pt>
                <c:pt idx="13">
                  <c:v>2.2119570452573109E-2</c:v>
                </c:pt>
                <c:pt idx="14">
                  <c:v>2.2119570452573109E-2</c:v>
                </c:pt>
                <c:pt idx="15">
                  <c:v>2.2119570452573109E-2</c:v>
                </c:pt>
                <c:pt idx="16">
                  <c:v>2.2119570452573109E-2</c:v>
                </c:pt>
                <c:pt idx="17">
                  <c:v>2.2119570452573109E-2</c:v>
                </c:pt>
                <c:pt idx="18">
                  <c:v>2.2119570452573109E-2</c:v>
                </c:pt>
                <c:pt idx="19">
                  <c:v>2.2119570452573109E-2</c:v>
                </c:pt>
                <c:pt idx="20">
                  <c:v>2.2119570452573109E-2</c:v>
                </c:pt>
                <c:pt idx="21">
                  <c:v>2.2119570452573109E-2</c:v>
                </c:pt>
                <c:pt idx="22">
                  <c:v>2.2119570452573109E-2</c:v>
                </c:pt>
                <c:pt idx="23">
                  <c:v>2.2119570452573109E-2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D-4C0C-BAB5-A47B2B1A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663"/>
        <c:axId val="21245023"/>
      </c:lineChart>
      <c:catAx>
        <c:axId val="21246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023"/>
        <c:crosses val="autoZero"/>
        <c:auto val="1"/>
        <c:lblAlgn val="ctr"/>
        <c:lblOffset val="100"/>
        <c:noMultiLvlLbl val="0"/>
      </c:catAx>
      <c:valAx>
        <c:axId val="212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7th 2022'!$P$1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June 7th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7th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13</c:v>
                </c:pt>
                <c:pt idx="9">
                  <c:v>11</c:v>
                </c:pt>
                <c:pt idx="10">
                  <c:v>13</c:v>
                </c:pt>
                <c:pt idx="11">
                  <c:v>10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C-43E1-B419-C10AEB16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942152"/>
        <c:axId val="1755942480"/>
      </c:barChart>
      <c:lineChart>
        <c:grouping val="standard"/>
        <c:varyColors val="0"/>
        <c:ser>
          <c:idx val="1"/>
          <c:order val="1"/>
          <c:tx>
            <c:strRef>
              <c:f>'Tue, June 7th 2022'!$Q$1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June 7th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7th 2022'!$Q$2:$Q$25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C-43E1-B419-C10AEB16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942152"/>
        <c:axId val="1755942480"/>
      </c:lineChart>
      <c:catAx>
        <c:axId val="175594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42480"/>
        <c:crosses val="autoZero"/>
        <c:auto val="1"/>
        <c:lblAlgn val="ctr"/>
        <c:lblOffset val="100"/>
        <c:noMultiLvlLbl val="0"/>
      </c:catAx>
      <c:valAx>
        <c:axId val="17559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4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7,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7th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June 7th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7th 2022'!$R$2:$R$25</c:f>
              <c:numCache>
                <c:formatCode>h:mm;@</c:formatCode>
                <c:ptCount val="24"/>
                <c:pt idx="0">
                  <c:v>1.8749999999999999E-2</c:v>
                </c:pt>
                <c:pt idx="1">
                  <c:v>2.8275462962962961E-2</c:v>
                </c:pt>
                <c:pt idx="2">
                  <c:v>1.9334490740740735E-2</c:v>
                </c:pt>
                <c:pt idx="3">
                  <c:v>1.2557870370370372E-2</c:v>
                </c:pt>
                <c:pt idx="4">
                  <c:v>1.6203703703703703E-2</c:v>
                </c:pt>
                <c:pt idx="5">
                  <c:v>1.7121913580246905E-2</c:v>
                </c:pt>
                <c:pt idx="6">
                  <c:v>2.2061149691358025E-2</c:v>
                </c:pt>
                <c:pt idx="7">
                  <c:v>1.7668650793650795E-2</c:v>
                </c:pt>
                <c:pt idx="8">
                  <c:v>2.5464743589743603E-2</c:v>
                </c:pt>
                <c:pt idx="9">
                  <c:v>1.7327441077441084E-2</c:v>
                </c:pt>
                <c:pt idx="10">
                  <c:v>3.1061253561253575E-2</c:v>
                </c:pt>
                <c:pt idx="11">
                  <c:v>2.5509259259259259E-2</c:v>
                </c:pt>
                <c:pt idx="12">
                  <c:v>2.0722222222222218E-2</c:v>
                </c:pt>
                <c:pt idx="13">
                  <c:v>1.9030349794238677E-2</c:v>
                </c:pt>
                <c:pt idx="14">
                  <c:v>2.2798353909465004E-2</c:v>
                </c:pt>
                <c:pt idx="15">
                  <c:v>3.4473905723905719E-2</c:v>
                </c:pt>
                <c:pt idx="16">
                  <c:v>1.7887731481481539E-2</c:v>
                </c:pt>
                <c:pt idx="17">
                  <c:v>1.9646990740740704E-2</c:v>
                </c:pt>
                <c:pt idx="18">
                  <c:v>1.5046296296296316E-2</c:v>
                </c:pt>
                <c:pt idx="19">
                  <c:v>1.9131944444444438E-2</c:v>
                </c:pt>
                <c:pt idx="20">
                  <c:v>1.1643518518518525E-2</c:v>
                </c:pt>
                <c:pt idx="21">
                  <c:v>1.3663194444444304E-2</c:v>
                </c:pt>
                <c:pt idx="22">
                  <c:v>2.4814814814814845E-2</c:v>
                </c:pt>
                <c:pt idx="23">
                  <c:v>1.4756944444444475E-2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B-425B-B21D-DEC3813F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51520"/>
        <c:axId val="341051848"/>
      </c:barChart>
      <c:lineChart>
        <c:grouping val="standard"/>
        <c:varyColors val="0"/>
        <c:ser>
          <c:idx val="1"/>
          <c:order val="1"/>
          <c:tx>
            <c:strRef>
              <c:f>'Tue, June 7th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June 7th 2022'!$S$2:$S$25</c:f>
              <c:numCache>
                <c:formatCode>h:mm;@</c:formatCode>
                <c:ptCount val="24"/>
                <c:pt idx="0">
                  <c:v>2.0206341923572829E-2</c:v>
                </c:pt>
                <c:pt idx="1">
                  <c:v>2.0206341923572829E-2</c:v>
                </c:pt>
                <c:pt idx="2">
                  <c:v>2.0206341923572829E-2</c:v>
                </c:pt>
                <c:pt idx="3">
                  <c:v>2.0206341923572829E-2</c:v>
                </c:pt>
                <c:pt idx="4">
                  <c:v>2.0206341923572829E-2</c:v>
                </c:pt>
                <c:pt idx="5">
                  <c:v>2.0206341923572829E-2</c:v>
                </c:pt>
                <c:pt idx="6">
                  <c:v>2.0206341923572829E-2</c:v>
                </c:pt>
                <c:pt idx="7">
                  <c:v>2.0206341923572829E-2</c:v>
                </c:pt>
                <c:pt idx="8">
                  <c:v>2.0206341923572829E-2</c:v>
                </c:pt>
                <c:pt idx="9">
                  <c:v>2.0206341923572829E-2</c:v>
                </c:pt>
                <c:pt idx="10">
                  <c:v>2.0206341923572829E-2</c:v>
                </c:pt>
                <c:pt idx="11">
                  <c:v>2.0206341923572829E-2</c:v>
                </c:pt>
                <c:pt idx="12">
                  <c:v>2.0206341923572829E-2</c:v>
                </c:pt>
                <c:pt idx="13">
                  <c:v>2.0206341923572829E-2</c:v>
                </c:pt>
                <c:pt idx="14">
                  <c:v>2.0206341923572829E-2</c:v>
                </c:pt>
                <c:pt idx="15">
                  <c:v>2.0206341923572829E-2</c:v>
                </c:pt>
                <c:pt idx="16">
                  <c:v>2.0206341923572829E-2</c:v>
                </c:pt>
                <c:pt idx="17">
                  <c:v>2.0206341923572829E-2</c:v>
                </c:pt>
                <c:pt idx="18">
                  <c:v>2.0206341923572829E-2</c:v>
                </c:pt>
                <c:pt idx="19">
                  <c:v>2.0206341923572829E-2</c:v>
                </c:pt>
                <c:pt idx="20">
                  <c:v>2.0206341923572829E-2</c:v>
                </c:pt>
                <c:pt idx="21">
                  <c:v>2.0206341923572829E-2</c:v>
                </c:pt>
                <c:pt idx="22">
                  <c:v>2.0206341923572829E-2</c:v>
                </c:pt>
                <c:pt idx="23">
                  <c:v>2.0206341923572829E-2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B-425B-B21D-DEC3813F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1520"/>
        <c:axId val="341051848"/>
      </c:lineChart>
      <c:catAx>
        <c:axId val="3410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1848"/>
        <c:crosses val="autoZero"/>
        <c:auto val="1"/>
        <c:lblAlgn val="ctr"/>
        <c:lblOffset val="100"/>
        <c:noMultiLvlLbl val="0"/>
      </c:catAx>
      <c:valAx>
        <c:axId val="3410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8th, 2022'!$P$1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June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8th,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3</c:v>
                </c:pt>
                <c:pt idx="8">
                  <c:v>11</c:v>
                </c:pt>
                <c:pt idx="9">
                  <c:v>14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3-43E1-816F-DF357B83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944120"/>
        <c:axId val="1755944448"/>
      </c:barChart>
      <c:lineChart>
        <c:grouping val="standard"/>
        <c:varyColors val="0"/>
        <c:ser>
          <c:idx val="1"/>
          <c:order val="1"/>
          <c:tx>
            <c:strRef>
              <c:f>'Wed, June 8th, 2022'!$Q$1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June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8th, 2022'!$Q$2:$Q$25</c:f>
              <c:numCache>
                <c:formatCode>General</c:formatCode>
                <c:ptCount val="24"/>
                <c:pt idx="0">
                  <c:v>5.958333333333333</c:v>
                </c:pt>
                <c:pt idx="1">
                  <c:v>5.958333333333333</c:v>
                </c:pt>
                <c:pt idx="2">
                  <c:v>5.958333333333333</c:v>
                </c:pt>
                <c:pt idx="3">
                  <c:v>5.958333333333333</c:v>
                </c:pt>
                <c:pt idx="4">
                  <c:v>5.958333333333333</c:v>
                </c:pt>
                <c:pt idx="5">
                  <c:v>5.958333333333333</c:v>
                </c:pt>
                <c:pt idx="6">
                  <c:v>5.958333333333333</c:v>
                </c:pt>
                <c:pt idx="7">
                  <c:v>5.958333333333333</c:v>
                </c:pt>
                <c:pt idx="8">
                  <c:v>5.958333333333333</c:v>
                </c:pt>
                <c:pt idx="9">
                  <c:v>5.958333333333333</c:v>
                </c:pt>
                <c:pt idx="10">
                  <c:v>5.958333333333333</c:v>
                </c:pt>
                <c:pt idx="11">
                  <c:v>5.958333333333333</c:v>
                </c:pt>
                <c:pt idx="12">
                  <c:v>5.958333333333333</c:v>
                </c:pt>
                <c:pt idx="13">
                  <c:v>5.958333333333333</c:v>
                </c:pt>
                <c:pt idx="14">
                  <c:v>5.958333333333333</c:v>
                </c:pt>
                <c:pt idx="15">
                  <c:v>5.958333333333333</c:v>
                </c:pt>
                <c:pt idx="16">
                  <c:v>5.958333333333333</c:v>
                </c:pt>
                <c:pt idx="17">
                  <c:v>5.958333333333333</c:v>
                </c:pt>
                <c:pt idx="18">
                  <c:v>5.958333333333333</c:v>
                </c:pt>
                <c:pt idx="19">
                  <c:v>5.958333333333333</c:v>
                </c:pt>
                <c:pt idx="20">
                  <c:v>5.958333333333333</c:v>
                </c:pt>
                <c:pt idx="21">
                  <c:v>5.958333333333333</c:v>
                </c:pt>
                <c:pt idx="22">
                  <c:v>5.958333333333333</c:v>
                </c:pt>
                <c:pt idx="23">
                  <c:v>5.958333333333333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3-43E1-816F-DF357B83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944120"/>
        <c:axId val="1755944448"/>
      </c:lineChart>
      <c:catAx>
        <c:axId val="175594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44448"/>
        <c:crosses val="autoZero"/>
        <c:auto val="1"/>
        <c:lblAlgn val="ctr"/>
        <c:lblOffset val="100"/>
        <c:noMultiLvlLbl val="0"/>
      </c:catAx>
      <c:valAx>
        <c:axId val="17559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4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 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8th,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June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8th, 2022'!$R$2:$R$25</c:f>
              <c:numCache>
                <c:formatCode>h:mm;@</c:formatCode>
                <c:ptCount val="24"/>
                <c:pt idx="0">
                  <c:v>1.3888888888888888E-2</c:v>
                </c:pt>
                <c:pt idx="1">
                  <c:v>1.6359953703703706E-2</c:v>
                </c:pt>
                <c:pt idx="2">
                  <c:v>2.101851851851852E-2</c:v>
                </c:pt>
                <c:pt idx="3">
                  <c:v>1.5347222222222207E-2</c:v>
                </c:pt>
                <c:pt idx="4">
                  <c:v>1.7885802469135809E-2</c:v>
                </c:pt>
                <c:pt idx="5">
                  <c:v>1.7202932098765431E-2</c:v>
                </c:pt>
                <c:pt idx="6">
                  <c:v>2.4749228395061721E-2</c:v>
                </c:pt>
                <c:pt idx="7">
                  <c:v>2.1759259259259239E-2</c:v>
                </c:pt>
                <c:pt idx="8">
                  <c:v>2.0730218855218863E-2</c:v>
                </c:pt>
                <c:pt idx="9">
                  <c:v>2.2700066137566147E-2</c:v>
                </c:pt>
                <c:pt idx="10">
                  <c:v>2.1004050925925929E-2</c:v>
                </c:pt>
                <c:pt idx="11">
                  <c:v>2.5153356481481492E-2</c:v>
                </c:pt>
                <c:pt idx="12">
                  <c:v>3.455150462962963E-2</c:v>
                </c:pt>
                <c:pt idx="13">
                  <c:v>2.0393518518518523E-2</c:v>
                </c:pt>
                <c:pt idx="14">
                  <c:v>2.0003306878306901E-2</c:v>
                </c:pt>
                <c:pt idx="15">
                  <c:v>2.2023533950617291E-2</c:v>
                </c:pt>
                <c:pt idx="16">
                  <c:v>3.4436728395061705E-2</c:v>
                </c:pt>
                <c:pt idx="17">
                  <c:v>2.4412037037037027E-2</c:v>
                </c:pt>
                <c:pt idx="18">
                  <c:v>2.2497106481481538E-2</c:v>
                </c:pt>
                <c:pt idx="19">
                  <c:v>4.6226851851851936E-2</c:v>
                </c:pt>
                <c:pt idx="20">
                  <c:v>1.2951388888888804E-2</c:v>
                </c:pt>
                <c:pt idx="21">
                  <c:v>1.4704861111111051E-2</c:v>
                </c:pt>
                <c:pt idx="22">
                  <c:v>1.8298611111111085E-2</c:v>
                </c:pt>
                <c:pt idx="23">
                  <c:v>1.7048611111111073E-2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C-4BFB-8464-FC647FF1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696504"/>
        <c:axId val="1753697816"/>
      </c:barChart>
      <c:lineChart>
        <c:grouping val="standard"/>
        <c:varyColors val="0"/>
        <c:ser>
          <c:idx val="1"/>
          <c:order val="1"/>
          <c:tx>
            <c:strRef>
              <c:f>'Wed, June 8th,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8th, 2022'!$S$2:$S$25</c:f>
              <c:numCache>
                <c:formatCode>h:mm;@</c:formatCode>
                <c:ptCount val="24"/>
                <c:pt idx="0">
                  <c:v>2.1889481580019774E-2</c:v>
                </c:pt>
                <c:pt idx="1">
                  <c:v>2.1889481580019774E-2</c:v>
                </c:pt>
                <c:pt idx="2">
                  <c:v>2.1889481580019774E-2</c:v>
                </c:pt>
                <c:pt idx="3">
                  <c:v>2.1889481580019774E-2</c:v>
                </c:pt>
                <c:pt idx="4">
                  <c:v>2.1889481580019774E-2</c:v>
                </c:pt>
                <c:pt idx="5">
                  <c:v>2.1889481580019774E-2</c:v>
                </c:pt>
                <c:pt idx="6">
                  <c:v>2.1889481580019774E-2</c:v>
                </c:pt>
                <c:pt idx="7">
                  <c:v>2.1889481580019774E-2</c:v>
                </c:pt>
                <c:pt idx="8">
                  <c:v>2.1889481580019774E-2</c:v>
                </c:pt>
                <c:pt idx="9">
                  <c:v>2.1889481580019774E-2</c:v>
                </c:pt>
                <c:pt idx="10">
                  <c:v>2.1889481580019774E-2</c:v>
                </c:pt>
                <c:pt idx="11">
                  <c:v>2.1889481580019774E-2</c:v>
                </c:pt>
                <c:pt idx="12">
                  <c:v>2.1889481580019774E-2</c:v>
                </c:pt>
                <c:pt idx="13">
                  <c:v>2.1889481580019774E-2</c:v>
                </c:pt>
                <c:pt idx="14">
                  <c:v>2.1889481580019774E-2</c:v>
                </c:pt>
                <c:pt idx="15">
                  <c:v>2.1889481580019774E-2</c:v>
                </c:pt>
                <c:pt idx="16">
                  <c:v>2.1889481580019774E-2</c:v>
                </c:pt>
                <c:pt idx="17">
                  <c:v>2.1889481580019774E-2</c:v>
                </c:pt>
                <c:pt idx="18">
                  <c:v>2.1889481580019774E-2</c:v>
                </c:pt>
                <c:pt idx="19">
                  <c:v>2.1889481580019774E-2</c:v>
                </c:pt>
                <c:pt idx="20">
                  <c:v>2.1889481580019774E-2</c:v>
                </c:pt>
                <c:pt idx="21">
                  <c:v>2.1889481580019774E-2</c:v>
                </c:pt>
                <c:pt idx="22">
                  <c:v>2.1889481580019774E-2</c:v>
                </c:pt>
                <c:pt idx="23">
                  <c:v>2.1889481580019774E-2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C-4BFB-8464-FC647FF1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96504"/>
        <c:axId val="1753697816"/>
      </c:lineChart>
      <c:catAx>
        <c:axId val="17536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97816"/>
        <c:crosses val="autoZero"/>
        <c:auto val="1"/>
        <c:lblAlgn val="ctr"/>
        <c:lblOffset val="100"/>
        <c:noMultiLvlLbl val="0"/>
      </c:catAx>
      <c:valAx>
        <c:axId val="17536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9th, 2022'!$P$1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June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7</c:v>
                </c:pt>
                <c:pt idx="9">
                  <c:v>15</c:v>
                </c:pt>
                <c:pt idx="10">
                  <c:v>11</c:v>
                </c:pt>
                <c:pt idx="11">
                  <c:v>14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3-4926-9454-3B39D559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901248"/>
        <c:axId val="807901576"/>
      </c:barChart>
      <c:lineChart>
        <c:grouping val="standard"/>
        <c:varyColors val="0"/>
        <c:ser>
          <c:idx val="1"/>
          <c:order val="1"/>
          <c:tx>
            <c:strRef>
              <c:f>'Thu, June 9th, 2022'!$Q$1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June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9th,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3-4926-9454-3B39D559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01248"/>
        <c:axId val="807901576"/>
      </c:lineChart>
      <c:catAx>
        <c:axId val="8079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01576"/>
        <c:crosses val="autoZero"/>
        <c:auto val="1"/>
        <c:lblAlgn val="ctr"/>
        <c:lblOffset val="100"/>
        <c:noMultiLvlLbl val="0"/>
      </c:catAx>
      <c:valAx>
        <c:axId val="8079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9th,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June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9th,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2.5312499999999995E-2</c:v>
                </c:pt>
                <c:pt idx="2">
                  <c:v>1.5497685185185184E-2</c:v>
                </c:pt>
                <c:pt idx="3">
                  <c:v>1.5212191358024679E-2</c:v>
                </c:pt>
                <c:pt idx="4">
                  <c:v>1.6256430041152257E-2</c:v>
                </c:pt>
                <c:pt idx="5">
                  <c:v>1.69314236111111E-2</c:v>
                </c:pt>
                <c:pt idx="6">
                  <c:v>1.7660751028806574E-2</c:v>
                </c:pt>
                <c:pt idx="7">
                  <c:v>2.6330191798941815E-2</c:v>
                </c:pt>
                <c:pt idx="8">
                  <c:v>2.4475859788359793E-2</c:v>
                </c:pt>
                <c:pt idx="9">
                  <c:v>2.3321759259259271E-2</c:v>
                </c:pt>
                <c:pt idx="10">
                  <c:v>3.0585016835016833E-2</c:v>
                </c:pt>
                <c:pt idx="11">
                  <c:v>2.8723544973544957E-2</c:v>
                </c:pt>
                <c:pt idx="12">
                  <c:v>2.2372685185185173E-2</c:v>
                </c:pt>
                <c:pt idx="13">
                  <c:v>2.6210133744855972E-2</c:v>
                </c:pt>
                <c:pt idx="14">
                  <c:v>2.4276620370370372E-2</c:v>
                </c:pt>
                <c:pt idx="15">
                  <c:v>2.365162037037033E-2</c:v>
                </c:pt>
                <c:pt idx="16">
                  <c:v>1.8444733796296339E-2</c:v>
                </c:pt>
                <c:pt idx="17">
                  <c:v>1.5455246913580281E-2</c:v>
                </c:pt>
                <c:pt idx="18">
                  <c:v>1.3990162037037041E-2</c:v>
                </c:pt>
                <c:pt idx="19">
                  <c:v>2.6672453703703691E-2</c:v>
                </c:pt>
                <c:pt idx="20">
                  <c:v>1.4375000000000138E-2</c:v>
                </c:pt>
                <c:pt idx="21">
                  <c:v>1.5480324074074098E-2</c:v>
                </c:pt>
                <c:pt idx="22">
                  <c:v>1.5104166666666474E-2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5-42D4-9CDE-DD170460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908152"/>
        <c:axId val="1809910776"/>
      </c:barChart>
      <c:lineChart>
        <c:grouping val="standard"/>
        <c:varyColors val="0"/>
        <c:ser>
          <c:idx val="1"/>
          <c:order val="1"/>
          <c:tx>
            <c:strRef>
              <c:f>'Thu, June 9th,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9th, 2022'!$S$2:$S$25</c:f>
              <c:numCache>
                <c:formatCode>h:mm;@</c:formatCode>
                <c:ptCount val="24"/>
                <c:pt idx="0">
                  <c:v>2.0742750033706472E-2</c:v>
                </c:pt>
                <c:pt idx="1">
                  <c:v>2.0742750033706472E-2</c:v>
                </c:pt>
                <c:pt idx="2">
                  <c:v>2.0742750033706472E-2</c:v>
                </c:pt>
                <c:pt idx="3">
                  <c:v>2.0742750033706472E-2</c:v>
                </c:pt>
                <c:pt idx="4">
                  <c:v>2.0742750033706472E-2</c:v>
                </c:pt>
                <c:pt idx="5">
                  <c:v>2.0742750033706472E-2</c:v>
                </c:pt>
                <c:pt idx="6">
                  <c:v>2.0742750033706472E-2</c:v>
                </c:pt>
                <c:pt idx="7">
                  <c:v>2.0742750033706472E-2</c:v>
                </c:pt>
                <c:pt idx="8">
                  <c:v>2.0742750033706472E-2</c:v>
                </c:pt>
                <c:pt idx="9">
                  <c:v>2.0742750033706472E-2</c:v>
                </c:pt>
                <c:pt idx="10">
                  <c:v>2.0742750033706472E-2</c:v>
                </c:pt>
                <c:pt idx="11">
                  <c:v>2.0742750033706472E-2</c:v>
                </c:pt>
                <c:pt idx="12">
                  <c:v>2.0742750033706472E-2</c:v>
                </c:pt>
                <c:pt idx="13">
                  <c:v>2.0742750033706472E-2</c:v>
                </c:pt>
                <c:pt idx="14">
                  <c:v>2.0742750033706472E-2</c:v>
                </c:pt>
                <c:pt idx="15">
                  <c:v>2.0742750033706472E-2</c:v>
                </c:pt>
                <c:pt idx="16">
                  <c:v>2.0742750033706472E-2</c:v>
                </c:pt>
                <c:pt idx="17">
                  <c:v>2.0742750033706472E-2</c:v>
                </c:pt>
                <c:pt idx="18">
                  <c:v>2.0742750033706472E-2</c:v>
                </c:pt>
                <c:pt idx="19">
                  <c:v>2.0742750033706472E-2</c:v>
                </c:pt>
                <c:pt idx="20">
                  <c:v>2.0742750033706472E-2</c:v>
                </c:pt>
                <c:pt idx="21">
                  <c:v>2.0742750033706472E-2</c:v>
                </c:pt>
                <c:pt idx="22">
                  <c:v>2.0742750033706472E-2</c:v>
                </c:pt>
                <c:pt idx="23">
                  <c:v>2.0742750033706472E-2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5-42D4-9CDE-DD170460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08152"/>
        <c:axId val="1809910776"/>
      </c:lineChart>
      <c:catAx>
        <c:axId val="180990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10776"/>
        <c:crosses val="autoZero"/>
        <c:auto val="1"/>
        <c:lblAlgn val="ctr"/>
        <c:lblOffset val="100"/>
        <c:noMultiLvlLbl val="0"/>
      </c:catAx>
      <c:valAx>
        <c:axId val="18099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10th, 2022'!$P$1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June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10th,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4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5-4FCF-96AD-7A7534FE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844496"/>
        <c:axId val="1771849416"/>
      </c:barChart>
      <c:lineChart>
        <c:grouping val="standard"/>
        <c:varyColors val="0"/>
        <c:ser>
          <c:idx val="1"/>
          <c:order val="1"/>
          <c:tx>
            <c:strRef>
              <c:f>'Fri, June 10th, 2022'!$Q$1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June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10th, 2022'!$Q$2:$Q$25</c:f>
              <c:numCache>
                <c:formatCode>General</c:formatCode>
                <c:ptCount val="24"/>
                <c:pt idx="0">
                  <c:v>4.458333333333333</c:v>
                </c:pt>
                <c:pt idx="1">
                  <c:v>4.458333333333333</c:v>
                </c:pt>
                <c:pt idx="2">
                  <c:v>4.458333333333333</c:v>
                </c:pt>
                <c:pt idx="3">
                  <c:v>4.458333333333333</c:v>
                </c:pt>
                <c:pt idx="4">
                  <c:v>4.458333333333333</c:v>
                </c:pt>
                <c:pt idx="5">
                  <c:v>4.458333333333333</c:v>
                </c:pt>
                <c:pt idx="6">
                  <c:v>4.458333333333333</c:v>
                </c:pt>
                <c:pt idx="7">
                  <c:v>4.458333333333333</c:v>
                </c:pt>
                <c:pt idx="8">
                  <c:v>4.458333333333333</c:v>
                </c:pt>
                <c:pt idx="9">
                  <c:v>4.458333333333333</c:v>
                </c:pt>
                <c:pt idx="10">
                  <c:v>4.458333333333333</c:v>
                </c:pt>
                <c:pt idx="11">
                  <c:v>4.458333333333333</c:v>
                </c:pt>
                <c:pt idx="12">
                  <c:v>4.458333333333333</c:v>
                </c:pt>
                <c:pt idx="13">
                  <c:v>4.458333333333333</c:v>
                </c:pt>
                <c:pt idx="14">
                  <c:v>4.458333333333333</c:v>
                </c:pt>
                <c:pt idx="15">
                  <c:v>4.458333333333333</c:v>
                </c:pt>
                <c:pt idx="16">
                  <c:v>4.458333333333333</c:v>
                </c:pt>
                <c:pt idx="17">
                  <c:v>4.458333333333333</c:v>
                </c:pt>
                <c:pt idx="18">
                  <c:v>4.458333333333333</c:v>
                </c:pt>
                <c:pt idx="19">
                  <c:v>4.458333333333333</c:v>
                </c:pt>
                <c:pt idx="20">
                  <c:v>4.458333333333333</c:v>
                </c:pt>
                <c:pt idx="21">
                  <c:v>4.458333333333333</c:v>
                </c:pt>
                <c:pt idx="22">
                  <c:v>4.458333333333333</c:v>
                </c:pt>
                <c:pt idx="23">
                  <c:v>4.458333333333333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5-4FCF-96AD-7A7534FE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844496"/>
        <c:axId val="1771849416"/>
      </c:lineChart>
      <c:catAx>
        <c:axId val="17718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49416"/>
        <c:crosses val="autoZero"/>
        <c:auto val="1"/>
        <c:lblAlgn val="ctr"/>
        <c:lblOffset val="100"/>
        <c:noMultiLvlLbl val="0"/>
      </c:catAx>
      <c:valAx>
        <c:axId val="17718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852487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1390650</xdr:colOff>
      <xdr:row>0</xdr:row>
      <xdr:rowOff>0</xdr:rowOff>
    </xdr:from>
    <xdr:to>
      <xdr:col>7</xdr:col>
      <xdr:colOff>19050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1033462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1357312</xdr:colOff>
      <xdr:row>0</xdr:row>
      <xdr:rowOff>0</xdr:rowOff>
    </xdr:from>
    <xdr:to>
      <xdr:col>6</xdr:col>
      <xdr:colOff>862012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678412</xdr:colOff>
      <xdr:row>34</xdr:row>
      <xdr:rowOff>13410</xdr:rowOff>
    </xdr:from>
    <xdr:to>
      <xdr:col>20</xdr:col>
      <xdr:colOff>1632857</xdr:colOff>
      <xdr:row>63</xdr:row>
      <xdr:rowOff>174948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opLeftCell="F1" workbookViewId="0">
      <selection activeCell="Q1" sqref="Q1:Q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9.28515625" bestFit="1" customWidth="1"/>
    <col min="18" max="18" width="32.28515625" bestFit="1" customWidth="1"/>
    <col min="19" max="19" width="20.710937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528</v>
      </c>
      <c r="M1" t="s">
        <v>525</v>
      </c>
      <c r="O1" t="s">
        <v>526</v>
      </c>
      <c r="P1" t="s">
        <v>527</v>
      </c>
      <c r="Q1" t="s">
        <v>2289</v>
      </c>
      <c r="R1" t="s">
        <v>530</v>
      </c>
      <c r="S1" t="s">
        <v>531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5.625</v>
      </c>
      <c r="R2" s="18">
        <v>0</v>
      </c>
      <c r="S2" s="17">
        <f>AVERAGEIF($R$2:$R$25, "&lt;&gt; 0")</f>
        <v>2.2119570452573109E-2</v>
      </c>
    </row>
    <row r="3" spans="1:19" x14ac:dyDescent="0.25">
      <c r="A3" s="3" t="s">
        <v>10</v>
      </c>
      <c r="B3" s="9" t="s">
        <v>11</v>
      </c>
      <c r="C3" s="9" t="s">
        <v>12</v>
      </c>
      <c r="D3" s="9" t="s">
        <v>13</v>
      </c>
      <c r="E3" s="9" t="s">
        <v>13</v>
      </c>
      <c r="F3" s="9" t="s">
        <v>14</v>
      </c>
      <c r="G3" s="10" t="s">
        <v>15</v>
      </c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5.625</v>
      </c>
      <c r="R3" s="18">
        <v>0</v>
      </c>
      <c r="S3" s="17">
        <f t="shared" ref="S3:S25" si="1">AVERAGEIF($R$2:$R$25, "&lt;&gt; 0")</f>
        <v>2.2119570452573109E-2</v>
      </c>
    </row>
    <row r="4" spans="1:19" x14ac:dyDescent="0.25">
      <c r="A4" s="11"/>
      <c r="B4" s="12"/>
      <c r="C4" s="12"/>
      <c r="D4" s="12"/>
      <c r="E4" s="12"/>
      <c r="F4" s="12"/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7">
        <f t="shared" ref="L4:L66" si="2">K4-J4</f>
        <v>2.0567129629629644E-2</v>
      </c>
      <c r="M4">
        <f t="shared" ref="M4:M66" si="3">HOUR(J4)</f>
        <v>7</v>
      </c>
      <c r="O4">
        <v>2</v>
      </c>
      <c r="P4">
        <f>COUNTIF(M:M,"2")</f>
        <v>1</v>
      </c>
      <c r="Q4">
        <f t="shared" si="0"/>
        <v>5.625</v>
      </c>
      <c r="R4" s="18">
        <f t="shared" ref="R4:R25" si="4">AVERAGEIF(M:M,O4,L:L)</f>
        <v>1.5590277777777772E-2</v>
      </c>
      <c r="S4" s="17">
        <f t="shared" si="1"/>
        <v>2.2119570452573109E-2</v>
      </c>
    </row>
    <row r="5" spans="1:19" x14ac:dyDescent="0.25">
      <c r="A5" s="11"/>
      <c r="B5" s="12"/>
      <c r="C5" s="12"/>
      <c r="D5" s="12"/>
      <c r="E5" s="12"/>
      <c r="F5" s="12"/>
      <c r="G5" s="9" t="s">
        <v>21</v>
      </c>
      <c r="H5" s="9" t="s">
        <v>17</v>
      </c>
      <c r="I5" s="3" t="s">
        <v>18</v>
      </c>
      <c r="J5" s="13" t="s">
        <v>22</v>
      </c>
      <c r="K5" s="14" t="s">
        <v>23</v>
      </c>
      <c r="L5" s="17">
        <f t="shared" si="2"/>
        <v>3.5625000000000018E-2</v>
      </c>
      <c r="M5">
        <f t="shared" si="3"/>
        <v>9</v>
      </c>
      <c r="O5">
        <v>3</v>
      </c>
      <c r="P5">
        <f>COUNTIF(M:M,"3")</f>
        <v>0</v>
      </c>
      <c r="Q5">
        <f t="shared" si="0"/>
        <v>5.625</v>
      </c>
      <c r="R5" s="18">
        <v>0</v>
      </c>
      <c r="S5" s="17">
        <f t="shared" si="1"/>
        <v>2.2119570452573109E-2</v>
      </c>
    </row>
    <row r="6" spans="1:19" x14ac:dyDescent="0.25">
      <c r="A6" s="11"/>
      <c r="B6" s="12"/>
      <c r="C6" s="12"/>
      <c r="D6" s="12"/>
      <c r="E6" s="12"/>
      <c r="F6" s="12"/>
      <c r="G6" s="9" t="s">
        <v>24</v>
      </c>
      <c r="H6" s="9" t="s">
        <v>17</v>
      </c>
      <c r="I6" s="3" t="s">
        <v>18</v>
      </c>
      <c r="J6" s="13" t="s">
        <v>25</v>
      </c>
      <c r="K6" s="14" t="s">
        <v>26</v>
      </c>
      <c r="L6" s="17">
        <f t="shared" si="2"/>
        <v>2.9965277777777799E-2</v>
      </c>
      <c r="M6">
        <f t="shared" si="3"/>
        <v>15</v>
      </c>
      <c r="O6">
        <v>4</v>
      </c>
      <c r="P6">
        <f>COUNTIF(M:M,"4")</f>
        <v>10</v>
      </c>
      <c r="Q6">
        <f t="shared" si="0"/>
        <v>5.625</v>
      </c>
      <c r="R6" s="18">
        <f t="shared" si="4"/>
        <v>1.8190972222222219E-2</v>
      </c>
      <c r="S6" s="17">
        <f t="shared" si="1"/>
        <v>2.2119570452573109E-2</v>
      </c>
    </row>
    <row r="7" spans="1:19" x14ac:dyDescent="0.25">
      <c r="A7" s="3" t="s">
        <v>27</v>
      </c>
      <c r="B7" s="9" t="s">
        <v>28</v>
      </c>
      <c r="C7" s="10" t="s">
        <v>15</v>
      </c>
      <c r="D7" s="5"/>
      <c r="E7" s="5"/>
      <c r="F7" s="5"/>
      <c r="G7" s="5"/>
      <c r="H7" s="5"/>
      <c r="I7" s="6"/>
      <c r="J7" s="7"/>
      <c r="K7" s="8"/>
      <c r="O7">
        <v>5</v>
      </c>
      <c r="P7">
        <f>COUNTIF(M:M,"5")</f>
        <v>5</v>
      </c>
      <c r="Q7">
        <f t="shared" si="0"/>
        <v>5.625</v>
      </c>
      <c r="R7" s="18">
        <f t="shared" si="4"/>
        <v>1.3710648148148142E-2</v>
      </c>
      <c r="S7" s="17">
        <f t="shared" si="1"/>
        <v>2.2119570452573109E-2</v>
      </c>
    </row>
    <row r="8" spans="1:19" x14ac:dyDescent="0.25">
      <c r="A8" s="11"/>
      <c r="B8" s="12"/>
      <c r="C8" s="9" t="s">
        <v>29</v>
      </c>
      <c r="D8" s="9" t="s">
        <v>30</v>
      </c>
      <c r="E8" s="9" t="s">
        <v>30</v>
      </c>
      <c r="F8" s="9" t="s">
        <v>14</v>
      </c>
      <c r="G8" s="10" t="s">
        <v>15</v>
      </c>
      <c r="H8" s="5"/>
      <c r="I8" s="6"/>
      <c r="J8" s="7"/>
      <c r="K8" s="8"/>
      <c r="O8">
        <v>6</v>
      </c>
      <c r="P8">
        <f>COUNTIF(M:M,"6")</f>
        <v>6</v>
      </c>
      <c r="Q8">
        <f t="shared" si="0"/>
        <v>5.625</v>
      </c>
      <c r="R8" s="18">
        <f t="shared" si="4"/>
        <v>1.6886574074074078E-2</v>
      </c>
      <c r="S8" s="17">
        <f t="shared" si="1"/>
        <v>2.2119570452573109E-2</v>
      </c>
    </row>
    <row r="9" spans="1:19" x14ac:dyDescent="0.25">
      <c r="A9" s="11"/>
      <c r="B9" s="12"/>
      <c r="C9" s="12"/>
      <c r="D9" s="12"/>
      <c r="E9" s="12"/>
      <c r="F9" s="12"/>
      <c r="G9" s="9" t="s">
        <v>31</v>
      </c>
      <c r="H9" s="9" t="s">
        <v>17</v>
      </c>
      <c r="I9" s="3" t="s">
        <v>18</v>
      </c>
      <c r="J9" s="13" t="s">
        <v>32</v>
      </c>
      <c r="K9" s="14" t="s">
        <v>33</v>
      </c>
      <c r="L9" s="17">
        <f t="shared" si="2"/>
        <v>2.7986111111111101E-2</v>
      </c>
      <c r="M9">
        <f t="shared" si="3"/>
        <v>7</v>
      </c>
      <c r="O9">
        <v>7</v>
      </c>
      <c r="P9">
        <f>COUNTIF(M:M,"7")</f>
        <v>11</v>
      </c>
      <c r="Q9">
        <f t="shared" si="0"/>
        <v>5.625</v>
      </c>
      <c r="R9" s="18">
        <f t="shared" si="4"/>
        <v>1.8534301346801341E-2</v>
      </c>
      <c r="S9" s="17">
        <f t="shared" si="1"/>
        <v>2.2119570452573109E-2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34</v>
      </c>
      <c r="H10" s="9" t="s">
        <v>17</v>
      </c>
      <c r="I10" s="3" t="s">
        <v>18</v>
      </c>
      <c r="J10" s="13" t="s">
        <v>35</v>
      </c>
      <c r="K10" s="14" t="s">
        <v>36</v>
      </c>
      <c r="L10" s="17">
        <f t="shared" si="2"/>
        <v>2.9745370370370339E-2</v>
      </c>
      <c r="M10">
        <f t="shared" si="3"/>
        <v>11</v>
      </c>
      <c r="O10">
        <v>8</v>
      </c>
      <c r="P10">
        <f>COUNTIF(M:M,"8")</f>
        <v>4</v>
      </c>
      <c r="Q10">
        <f t="shared" si="0"/>
        <v>5.625</v>
      </c>
      <c r="R10" s="18">
        <f t="shared" si="4"/>
        <v>1.9331597222222274E-2</v>
      </c>
      <c r="S10" s="17">
        <f t="shared" si="1"/>
        <v>2.2119570452573109E-2</v>
      </c>
    </row>
    <row r="11" spans="1:19" x14ac:dyDescent="0.25">
      <c r="A11" s="11"/>
      <c r="B11" s="12"/>
      <c r="C11" s="9" t="s">
        <v>37</v>
      </c>
      <c r="D11" s="9" t="s">
        <v>38</v>
      </c>
      <c r="E11" s="9" t="s">
        <v>38</v>
      </c>
      <c r="F11" s="9" t="s">
        <v>14</v>
      </c>
      <c r="G11" s="10" t="s">
        <v>15</v>
      </c>
      <c r="H11" s="5"/>
      <c r="I11" s="6"/>
      <c r="J11" s="7"/>
      <c r="K11" s="8"/>
      <c r="O11">
        <v>9</v>
      </c>
      <c r="P11">
        <f>COUNTIF(M:M,"9")</f>
        <v>18</v>
      </c>
      <c r="Q11">
        <f t="shared" si="0"/>
        <v>5.625</v>
      </c>
      <c r="R11" s="18">
        <f t="shared" si="4"/>
        <v>2.5574202674897129E-2</v>
      </c>
      <c r="S11" s="17">
        <f t="shared" si="1"/>
        <v>2.2119570452573109E-2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39</v>
      </c>
      <c r="H12" s="9" t="s">
        <v>17</v>
      </c>
      <c r="I12" s="3" t="s">
        <v>18</v>
      </c>
      <c r="J12" s="13" t="s">
        <v>40</v>
      </c>
      <c r="K12" s="14" t="s">
        <v>41</v>
      </c>
      <c r="L12" s="17">
        <f t="shared" si="2"/>
        <v>2.0023148148148151E-2</v>
      </c>
      <c r="M12">
        <f t="shared" si="3"/>
        <v>7</v>
      </c>
      <c r="O12">
        <v>10</v>
      </c>
      <c r="P12">
        <f>COUNTIF(M:M,"10")</f>
        <v>14</v>
      </c>
      <c r="Q12">
        <f t="shared" si="0"/>
        <v>5.625</v>
      </c>
      <c r="R12" s="18">
        <f t="shared" si="4"/>
        <v>3.5332341269841257E-2</v>
      </c>
      <c r="S12" s="17">
        <f t="shared" si="1"/>
        <v>2.2119570452573109E-2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42</v>
      </c>
      <c r="H13" s="9" t="s">
        <v>43</v>
      </c>
      <c r="I13" s="3" t="s">
        <v>18</v>
      </c>
      <c r="J13" s="13" t="s">
        <v>44</v>
      </c>
      <c r="K13" s="14" t="s">
        <v>45</v>
      </c>
      <c r="L13" s="17">
        <f t="shared" si="2"/>
        <v>2.2164351851851838E-2</v>
      </c>
      <c r="M13">
        <f t="shared" si="3"/>
        <v>12</v>
      </c>
      <c r="O13">
        <v>11</v>
      </c>
      <c r="P13">
        <f>COUNTIF(M:M,"11")</f>
        <v>11</v>
      </c>
      <c r="Q13">
        <f t="shared" si="0"/>
        <v>5.625</v>
      </c>
      <c r="R13" s="18">
        <f t="shared" si="4"/>
        <v>3.2287457912457906E-2</v>
      </c>
      <c r="S13" s="17">
        <f t="shared" si="1"/>
        <v>2.2119570452573109E-2</v>
      </c>
    </row>
    <row r="14" spans="1:19" x14ac:dyDescent="0.25">
      <c r="A14" s="11"/>
      <c r="B14" s="12"/>
      <c r="C14" s="9" t="s">
        <v>46</v>
      </c>
      <c r="D14" s="9" t="s">
        <v>47</v>
      </c>
      <c r="E14" s="9" t="s">
        <v>47</v>
      </c>
      <c r="F14" s="9" t="s">
        <v>14</v>
      </c>
      <c r="G14" s="10" t="s">
        <v>15</v>
      </c>
      <c r="H14" s="5"/>
      <c r="I14" s="6"/>
      <c r="J14" s="7"/>
      <c r="K14" s="8"/>
      <c r="O14">
        <v>12</v>
      </c>
      <c r="P14">
        <f>COUNTIF(M:M,"12")</f>
        <v>10</v>
      </c>
      <c r="Q14">
        <f t="shared" si="0"/>
        <v>5.625</v>
      </c>
      <c r="R14" s="18">
        <f t="shared" si="4"/>
        <v>3.1787037037037044E-2</v>
      </c>
      <c r="S14" s="17">
        <f t="shared" si="1"/>
        <v>2.2119570452573109E-2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17">
        <f t="shared" si="2"/>
        <v>1.7395833333333333E-2</v>
      </c>
      <c r="M15">
        <f t="shared" si="3"/>
        <v>7</v>
      </c>
      <c r="O15">
        <v>13</v>
      </c>
      <c r="P15">
        <f>COUNTIF(M:M,"13")</f>
        <v>9</v>
      </c>
      <c r="Q15">
        <f t="shared" si="0"/>
        <v>5.625</v>
      </c>
      <c r="R15" s="18">
        <f t="shared" si="4"/>
        <v>3.0070730452674894E-2</v>
      </c>
      <c r="S15" s="17">
        <f t="shared" si="1"/>
        <v>2.2119570452573109E-2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51</v>
      </c>
      <c r="H16" s="9" t="s">
        <v>17</v>
      </c>
      <c r="I16" s="3" t="s">
        <v>18</v>
      </c>
      <c r="J16" s="13" t="s">
        <v>52</v>
      </c>
      <c r="K16" s="14" t="s">
        <v>53</v>
      </c>
      <c r="L16" s="17">
        <f t="shared" si="2"/>
        <v>3.5752314814814778E-2</v>
      </c>
      <c r="M16">
        <f t="shared" si="3"/>
        <v>11</v>
      </c>
      <c r="O16">
        <v>14</v>
      </c>
      <c r="P16">
        <f>COUNTIF(M:M,"14")</f>
        <v>11</v>
      </c>
      <c r="Q16">
        <f t="shared" si="0"/>
        <v>5.625</v>
      </c>
      <c r="R16" s="18">
        <f t="shared" si="4"/>
        <v>2.3999368686868652E-2</v>
      </c>
      <c r="S16" s="17">
        <f t="shared" si="1"/>
        <v>2.2119570452573109E-2</v>
      </c>
    </row>
    <row r="17" spans="1:19" x14ac:dyDescent="0.25">
      <c r="A17" s="11"/>
      <c r="B17" s="12"/>
      <c r="C17" s="9" t="s">
        <v>54</v>
      </c>
      <c r="D17" s="9" t="s">
        <v>55</v>
      </c>
      <c r="E17" s="9" t="s">
        <v>55</v>
      </c>
      <c r="F17" s="9" t="s">
        <v>14</v>
      </c>
      <c r="G17" s="9" t="s">
        <v>56</v>
      </c>
      <c r="H17" s="9" t="s">
        <v>43</v>
      </c>
      <c r="I17" s="3" t="s">
        <v>18</v>
      </c>
      <c r="J17" s="13" t="s">
        <v>57</v>
      </c>
      <c r="K17" s="14" t="s">
        <v>58</v>
      </c>
      <c r="L17" s="17">
        <f t="shared" si="2"/>
        <v>2.2916666666666585E-2</v>
      </c>
      <c r="M17">
        <f t="shared" si="3"/>
        <v>10</v>
      </c>
      <c r="O17">
        <v>15</v>
      </c>
      <c r="P17">
        <f>COUNTIF(M:M,"15")</f>
        <v>10</v>
      </c>
      <c r="Q17">
        <f t="shared" si="0"/>
        <v>5.625</v>
      </c>
      <c r="R17" s="18">
        <f t="shared" si="4"/>
        <v>3.2388888888888891E-2</v>
      </c>
      <c r="S17" s="17">
        <f t="shared" si="1"/>
        <v>2.2119570452573109E-2</v>
      </c>
    </row>
    <row r="18" spans="1:19" x14ac:dyDescent="0.25">
      <c r="A18" s="11"/>
      <c r="B18" s="12"/>
      <c r="C18" s="9" t="s">
        <v>59</v>
      </c>
      <c r="D18" s="9" t="s">
        <v>60</v>
      </c>
      <c r="E18" s="9" t="s">
        <v>60</v>
      </c>
      <c r="F18" s="9" t="s">
        <v>14</v>
      </c>
      <c r="G18" s="9" t="s">
        <v>61</v>
      </c>
      <c r="H18" s="9" t="s">
        <v>17</v>
      </c>
      <c r="I18" s="3" t="s">
        <v>18</v>
      </c>
      <c r="J18" s="13" t="s">
        <v>62</v>
      </c>
      <c r="K18" s="14" t="s">
        <v>63</v>
      </c>
      <c r="L18" s="17">
        <f t="shared" si="2"/>
        <v>3.9340277777777821E-2</v>
      </c>
      <c r="M18">
        <f t="shared" si="3"/>
        <v>9</v>
      </c>
      <c r="O18">
        <v>16</v>
      </c>
      <c r="P18">
        <f>COUNTIF(M:M,"16")</f>
        <v>2</v>
      </c>
      <c r="Q18">
        <f t="shared" si="0"/>
        <v>5.625</v>
      </c>
      <c r="R18" s="18">
        <f t="shared" si="4"/>
        <v>2.0277777777777728E-2</v>
      </c>
      <c r="S18" s="17">
        <f t="shared" si="1"/>
        <v>2.2119570452573109E-2</v>
      </c>
    </row>
    <row r="19" spans="1:19" x14ac:dyDescent="0.25">
      <c r="A19" s="11"/>
      <c r="B19" s="12"/>
      <c r="C19" s="9" t="s">
        <v>64</v>
      </c>
      <c r="D19" s="9" t="s">
        <v>65</v>
      </c>
      <c r="E19" s="9" t="s">
        <v>65</v>
      </c>
      <c r="F19" s="9" t="s">
        <v>14</v>
      </c>
      <c r="G19" s="9" t="s">
        <v>66</v>
      </c>
      <c r="H19" s="9" t="s">
        <v>17</v>
      </c>
      <c r="I19" s="3" t="s">
        <v>18</v>
      </c>
      <c r="J19" s="13" t="s">
        <v>67</v>
      </c>
      <c r="K19" s="14" t="s">
        <v>68</v>
      </c>
      <c r="L19" s="17">
        <f t="shared" si="2"/>
        <v>3.4050925925925846E-2</v>
      </c>
      <c r="M19">
        <f t="shared" si="3"/>
        <v>13</v>
      </c>
      <c r="O19">
        <v>17</v>
      </c>
      <c r="P19">
        <f>COUNTIF(M:M,"17")</f>
        <v>4</v>
      </c>
      <c r="Q19">
        <f t="shared" si="0"/>
        <v>5.625</v>
      </c>
      <c r="R19" s="18">
        <f t="shared" si="4"/>
        <v>1.678530092592595E-2</v>
      </c>
      <c r="S19" s="17">
        <f t="shared" si="1"/>
        <v>2.2119570452573109E-2</v>
      </c>
    </row>
    <row r="20" spans="1:19" x14ac:dyDescent="0.25">
      <c r="A20" s="11"/>
      <c r="B20" s="12"/>
      <c r="C20" s="9" t="s">
        <v>69</v>
      </c>
      <c r="D20" s="9" t="s">
        <v>70</v>
      </c>
      <c r="E20" s="9" t="s">
        <v>70</v>
      </c>
      <c r="F20" s="9" t="s">
        <v>14</v>
      </c>
      <c r="G20" s="10" t="s">
        <v>15</v>
      </c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5.625</v>
      </c>
      <c r="R20" s="18">
        <f t="shared" si="4"/>
        <v>1.6076388888888959E-2</v>
      </c>
      <c r="S20" s="17">
        <f t="shared" si="1"/>
        <v>2.2119570452573109E-2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71</v>
      </c>
      <c r="H21" s="9" t="s">
        <v>17</v>
      </c>
      <c r="I21" s="3" t="s">
        <v>18</v>
      </c>
      <c r="J21" s="13" t="s">
        <v>72</v>
      </c>
      <c r="K21" s="14" t="s">
        <v>73</v>
      </c>
      <c r="L21" s="17">
        <f t="shared" si="2"/>
        <v>1.8888888888888872E-2</v>
      </c>
      <c r="M21">
        <f t="shared" si="3"/>
        <v>4</v>
      </c>
      <c r="O21">
        <v>19</v>
      </c>
      <c r="P21">
        <f>COUNTIF(M:M,"19")</f>
        <v>2</v>
      </c>
      <c r="Q21">
        <f t="shared" si="0"/>
        <v>5.625</v>
      </c>
      <c r="R21" s="18">
        <f t="shared" si="4"/>
        <v>2.5920138888888944E-2</v>
      </c>
      <c r="S21" s="17">
        <f t="shared" si="1"/>
        <v>2.2119570452573109E-2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74</v>
      </c>
      <c r="H22" s="9" t="s">
        <v>43</v>
      </c>
      <c r="I22" s="3" t="s">
        <v>18</v>
      </c>
      <c r="J22" s="13" t="s">
        <v>75</v>
      </c>
      <c r="K22" s="14" t="s">
        <v>76</v>
      </c>
      <c r="L22" s="17">
        <f t="shared" si="2"/>
        <v>1.4016203703703711E-2</v>
      </c>
      <c r="M22">
        <f t="shared" si="3"/>
        <v>7</v>
      </c>
      <c r="O22">
        <v>20</v>
      </c>
      <c r="P22">
        <f>COUNTIF(M:M,"20")</f>
        <v>1</v>
      </c>
      <c r="Q22">
        <f t="shared" si="0"/>
        <v>5.625</v>
      </c>
      <c r="R22" s="18">
        <f t="shared" si="4"/>
        <v>1.3946759259259367E-2</v>
      </c>
      <c r="S22" s="17">
        <f t="shared" si="1"/>
        <v>2.2119570452573109E-2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77</v>
      </c>
      <c r="H23" s="9" t="s">
        <v>43</v>
      </c>
      <c r="I23" s="3" t="s">
        <v>18</v>
      </c>
      <c r="J23" s="13" t="s">
        <v>78</v>
      </c>
      <c r="K23" s="14" t="s">
        <v>79</v>
      </c>
      <c r="L23" s="17">
        <f t="shared" si="2"/>
        <v>2.0983796296296264E-2</v>
      </c>
      <c r="M23">
        <f t="shared" si="3"/>
        <v>10</v>
      </c>
      <c r="O23">
        <v>21</v>
      </c>
      <c r="P23">
        <f>COUNTIF(M:M,"21")</f>
        <v>3</v>
      </c>
      <c r="Q23">
        <f t="shared" si="0"/>
        <v>5.625</v>
      </c>
      <c r="R23" s="18">
        <f t="shared" si="4"/>
        <v>1.5204475308641959E-2</v>
      </c>
      <c r="S23" s="17">
        <f t="shared" si="1"/>
        <v>2.2119570452573109E-2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80</v>
      </c>
      <c r="H24" s="9" t="s">
        <v>43</v>
      </c>
      <c r="I24" s="3" t="s">
        <v>18</v>
      </c>
      <c r="J24" s="13" t="s">
        <v>81</v>
      </c>
      <c r="K24" s="14" t="s">
        <v>82</v>
      </c>
      <c r="L24" s="17">
        <f t="shared" si="2"/>
        <v>1.9849537037036957E-2</v>
      </c>
      <c r="M24">
        <f t="shared" si="3"/>
        <v>14</v>
      </c>
      <c r="O24">
        <v>22</v>
      </c>
      <c r="P24">
        <f>COUNTIF(M:M,"22")</f>
        <v>1</v>
      </c>
      <c r="Q24">
        <f t="shared" si="0"/>
        <v>5.625</v>
      </c>
      <c r="R24" s="18">
        <f t="shared" si="4"/>
        <v>2.3981481481481493E-2</v>
      </c>
      <c r="S24" s="17">
        <f t="shared" si="1"/>
        <v>2.2119570452573109E-2</v>
      </c>
    </row>
    <row r="25" spans="1:19" x14ac:dyDescent="0.25">
      <c r="A25" s="11"/>
      <c r="B25" s="12"/>
      <c r="C25" s="9" t="s">
        <v>83</v>
      </c>
      <c r="D25" s="9" t="s">
        <v>84</v>
      </c>
      <c r="E25" s="9" t="s">
        <v>84</v>
      </c>
      <c r="F25" s="9" t="s">
        <v>14</v>
      </c>
      <c r="G25" s="9" t="s">
        <v>85</v>
      </c>
      <c r="H25" s="9" t="s">
        <v>17</v>
      </c>
      <c r="I25" s="3" t="s">
        <v>18</v>
      </c>
      <c r="J25" s="13" t="s">
        <v>86</v>
      </c>
      <c r="K25" s="14" t="s">
        <v>87</v>
      </c>
      <c r="L25" s="17">
        <f t="shared" si="2"/>
        <v>1.8472222222222223E-2</v>
      </c>
      <c r="M25">
        <f t="shared" si="3"/>
        <v>14</v>
      </c>
      <c r="O25">
        <v>23</v>
      </c>
      <c r="P25">
        <f>COUNTIF(M:M,"23")</f>
        <v>1</v>
      </c>
      <c r="Q25">
        <f t="shared" si="0"/>
        <v>5.625</v>
      </c>
      <c r="R25" s="18">
        <f t="shared" si="4"/>
        <v>1.8634259259259323E-2</v>
      </c>
      <c r="S25" s="17">
        <f t="shared" si="1"/>
        <v>2.2119570452573109E-2</v>
      </c>
    </row>
    <row r="26" spans="1:19" x14ac:dyDescent="0.25">
      <c r="A26" s="11"/>
      <c r="B26" s="12"/>
      <c r="C26" s="9" t="s">
        <v>88</v>
      </c>
      <c r="D26" s="9" t="s">
        <v>89</v>
      </c>
      <c r="E26" s="9" t="s">
        <v>89</v>
      </c>
      <c r="F26" s="9" t="s">
        <v>14</v>
      </c>
      <c r="G26" s="9" t="s">
        <v>90</v>
      </c>
      <c r="H26" s="9" t="s">
        <v>43</v>
      </c>
      <c r="I26" s="3" t="s">
        <v>18</v>
      </c>
      <c r="J26" s="13" t="s">
        <v>91</v>
      </c>
      <c r="K26" s="14" t="s">
        <v>92</v>
      </c>
      <c r="L26" s="17">
        <f t="shared" si="2"/>
        <v>2.0393518518518561E-2</v>
      </c>
      <c r="M26">
        <f t="shared" si="3"/>
        <v>10</v>
      </c>
    </row>
    <row r="27" spans="1:19" x14ac:dyDescent="0.25">
      <c r="A27" s="11"/>
      <c r="B27" s="12"/>
      <c r="C27" s="9" t="s">
        <v>93</v>
      </c>
      <c r="D27" s="9" t="s">
        <v>94</v>
      </c>
      <c r="E27" s="9" t="s">
        <v>94</v>
      </c>
      <c r="F27" s="9" t="s">
        <v>14</v>
      </c>
      <c r="G27" s="9" t="s">
        <v>95</v>
      </c>
      <c r="H27" s="9" t="s">
        <v>17</v>
      </c>
      <c r="I27" s="3" t="s">
        <v>18</v>
      </c>
      <c r="J27" s="13" t="s">
        <v>96</v>
      </c>
      <c r="K27" s="14" t="s">
        <v>97</v>
      </c>
      <c r="L27" s="17">
        <f t="shared" si="2"/>
        <v>2.4826388888888884E-2</v>
      </c>
      <c r="M27">
        <f t="shared" si="3"/>
        <v>13</v>
      </c>
      <c r="O27" t="s">
        <v>2282</v>
      </c>
      <c r="P27">
        <f>SUM(P2:P25)</f>
        <v>135</v>
      </c>
    </row>
    <row r="28" spans="1:19" x14ac:dyDescent="0.25">
      <c r="A28" s="11"/>
      <c r="B28" s="12"/>
      <c r="C28" s="9" t="s">
        <v>98</v>
      </c>
      <c r="D28" s="9" t="s">
        <v>99</v>
      </c>
      <c r="E28" s="9" t="s">
        <v>99</v>
      </c>
      <c r="F28" s="9" t="s">
        <v>14</v>
      </c>
      <c r="G28" s="9" t="s">
        <v>100</v>
      </c>
      <c r="H28" s="9" t="s">
        <v>17</v>
      </c>
      <c r="I28" s="3" t="s">
        <v>18</v>
      </c>
      <c r="J28" s="13" t="s">
        <v>101</v>
      </c>
      <c r="K28" s="14" t="s">
        <v>102</v>
      </c>
      <c r="L28" s="17">
        <f t="shared" si="2"/>
        <v>2.8668981481481504E-2</v>
      </c>
      <c r="M28">
        <f t="shared" si="3"/>
        <v>10</v>
      </c>
    </row>
    <row r="29" spans="1:19" x14ac:dyDescent="0.25">
      <c r="A29" s="3" t="s">
        <v>103</v>
      </c>
      <c r="B29" s="9" t="s">
        <v>104</v>
      </c>
      <c r="C29" s="10" t="s">
        <v>15</v>
      </c>
      <c r="D29" s="5"/>
      <c r="E29" s="5"/>
      <c r="F29" s="5"/>
      <c r="G29" s="5"/>
      <c r="H29" s="5"/>
      <c r="I29" s="6"/>
      <c r="J29" s="7"/>
      <c r="K29" s="8"/>
    </row>
    <row r="30" spans="1:19" x14ac:dyDescent="0.25">
      <c r="A30" s="11"/>
      <c r="B30" s="12"/>
      <c r="C30" s="9" t="s">
        <v>105</v>
      </c>
      <c r="D30" s="9" t="s">
        <v>106</v>
      </c>
      <c r="E30" s="9" t="s">
        <v>106</v>
      </c>
      <c r="F30" s="9" t="s">
        <v>14</v>
      </c>
      <c r="G30" s="9" t="s">
        <v>107</v>
      </c>
      <c r="H30" s="9" t="s">
        <v>108</v>
      </c>
      <c r="I30" s="3" t="s">
        <v>18</v>
      </c>
      <c r="J30" s="13" t="s">
        <v>109</v>
      </c>
      <c r="K30" s="14" t="s">
        <v>110</v>
      </c>
      <c r="L30" s="17">
        <f t="shared" si="2"/>
        <v>2.2511574074074003E-2</v>
      </c>
      <c r="M30">
        <f t="shared" si="3"/>
        <v>14</v>
      </c>
    </row>
    <row r="31" spans="1:19" x14ac:dyDescent="0.25">
      <c r="A31" s="11"/>
      <c r="B31" s="12"/>
      <c r="C31" s="9" t="s">
        <v>111</v>
      </c>
      <c r="D31" s="9" t="s">
        <v>112</v>
      </c>
      <c r="E31" s="10" t="s">
        <v>15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112</v>
      </c>
      <c r="F32" s="9" t="s">
        <v>14</v>
      </c>
      <c r="G32" s="10" t="s">
        <v>15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113</v>
      </c>
      <c r="H33" s="9" t="s">
        <v>108</v>
      </c>
      <c r="I33" s="3" t="s">
        <v>18</v>
      </c>
      <c r="J33" s="13" t="s">
        <v>114</v>
      </c>
      <c r="K33" s="14" t="s">
        <v>115</v>
      </c>
      <c r="L33" s="17">
        <f t="shared" si="2"/>
        <v>1.3310185185185175E-2</v>
      </c>
      <c r="M33">
        <f t="shared" si="3"/>
        <v>5</v>
      </c>
    </row>
    <row r="34" spans="1:13" x14ac:dyDescent="0.25">
      <c r="A34" s="11"/>
      <c r="B34" s="12"/>
      <c r="C34" s="12"/>
      <c r="D34" s="12"/>
      <c r="E34" s="12"/>
      <c r="F34" s="12"/>
      <c r="G34" s="9" t="s">
        <v>116</v>
      </c>
      <c r="H34" s="9" t="s">
        <v>108</v>
      </c>
      <c r="I34" s="3" t="s">
        <v>18</v>
      </c>
      <c r="J34" s="13" t="s">
        <v>117</v>
      </c>
      <c r="K34" s="14" t="s">
        <v>118</v>
      </c>
      <c r="L34" s="17">
        <f t="shared" si="2"/>
        <v>1.1817129629629664E-2</v>
      </c>
      <c r="M34">
        <f t="shared" si="3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119</v>
      </c>
      <c r="H35" s="9" t="s">
        <v>108</v>
      </c>
      <c r="I35" s="3" t="s">
        <v>18</v>
      </c>
      <c r="J35" s="13" t="s">
        <v>120</v>
      </c>
      <c r="K35" s="14" t="s">
        <v>121</v>
      </c>
      <c r="L35" s="17">
        <f t="shared" si="2"/>
        <v>2.9120370370370408E-2</v>
      </c>
      <c r="M35">
        <f t="shared" si="3"/>
        <v>9</v>
      </c>
    </row>
    <row r="36" spans="1:13" x14ac:dyDescent="0.25">
      <c r="A36" s="11"/>
      <c r="B36" s="12"/>
      <c r="C36" s="12"/>
      <c r="D36" s="12"/>
      <c r="E36" s="12"/>
      <c r="F36" s="12"/>
      <c r="G36" s="9" t="s">
        <v>122</v>
      </c>
      <c r="H36" s="9" t="s">
        <v>108</v>
      </c>
      <c r="I36" s="3" t="s">
        <v>18</v>
      </c>
      <c r="J36" s="13" t="s">
        <v>123</v>
      </c>
      <c r="K36" s="14" t="s">
        <v>124</v>
      </c>
      <c r="L36" s="17">
        <f t="shared" si="2"/>
        <v>2.6446759259259267E-2</v>
      </c>
      <c r="M36">
        <f t="shared" si="3"/>
        <v>11</v>
      </c>
    </row>
    <row r="37" spans="1:13" x14ac:dyDescent="0.25">
      <c r="A37" s="11"/>
      <c r="B37" s="12"/>
      <c r="C37" s="12"/>
      <c r="D37" s="12"/>
      <c r="E37" s="12"/>
      <c r="F37" s="12"/>
      <c r="G37" s="9" t="s">
        <v>125</v>
      </c>
      <c r="H37" s="9" t="s">
        <v>108</v>
      </c>
      <c r="I37" s="3" t="s">
        <v>18</v>
      </c>
      <c r="J37" s="13" t="s">
        <v>126</v>
      </c>
      <c r="K37" s="14" t="s">
        <v>127</v>
      </c>
      <c r="L37" s="17">
        <f t="shared" si="2"/>
        <v>1.3518518518518596E-2</v>
      </c>
      <c r="M37">
        <f t="shared" si="3"/>
        <v>19</v>
      </c>
    </row>
    <row r="38" spans="1:13" x14ac:dyDescent="0.25">
      <c r="A38" s="11"/>
      <c r="B38" s="12"/>
      <c r="C38" s="12"/>
      <c r="D38" s="12"/>
      <c r="E38" s="12"/>
      <c r="F38" s="12"/>
      <c r="G38" s="9" t="s">
        <v>128</v>
      </c>
      <c r="H38" s="9" t="s">
        <v>108</v>
      </c>
      <c r="I38" s="3" t="s">
        <v>18</v>
      </c>
      <c r="J38" s="13" t="s">
        <v>129</v>
      </c>
      <c r="K38" s="14" t="s">
        <v>130</v>
      </c>
      <c r="L38" s="17">
        <f t="shared" si="2"/>
        <v>2.3981481481481493E-2</v>
      </c>
      <c r="M38">
        <f t="shared" si="3"/>
        <v>22</v>
      </c>
    </row>
    <row r="39" spans="1:13" x14ac:dyDescent="0.25">
      <c r="A39" s="11"/>
      <c r="B39" s="12"/>
      <c r="C39" s="12"/>
      <c r="D39" s="12"/>
      <c r="E39" s="9" t="s">
        <v>131</v>
      </c>
      <c r="F39" s="9" t="s">
        <v>14</v>
      </c>
      <c r="G39" s="10" t="s">
        <v>15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132</v>
      </c>
      <c r="H40" s="9" t="s">
        <v>133</v>
      </c>
      <c r="I40" s="3" t="s">
        <v>18</v>
      </c>
      <c r="J40" s="13" t="s">
        <v>134</v>
      </c>
      <c r="K40" s="14" t="s">
        <v>135</v>
      </c>
      <c r="L40" s="17">
        <f t="shared" si="2"/>
        <v>2.3865740740740771E-2</v>
      </c>
      <c r="M40">
        <f t="shared" si="3"/>
        <v>9</v>
      </c>
    </row>
    <row r="41" spans="1:13" x14ac:dyDescent="0.25">
      <c r="A41" s="11"/>
      <c r="B41" s="12"/>
      <c r="C41" s="12"/>
      <c r="D41" s="12"/>
      <c r="E41" s="12"/>
      <c r="F41" s="12"/>
      <c r="G41" s="9" t="s">
        <v>136</v>
      </c>
      <c r="H41" s="9" t="s">
        <v>133</v>
      </c>
      <c r="I41" s="3" t="s">
        <v>18</v>
      </c>
      <c r="J41" s="13" t="s">
        <v>137</v>
      </c>
      <c r="K41" s="14" t="s">
        <v>138</v>
      </c>
      <c r="L41" s="17">
        <f t="shared" si="2"/>
        <v>1.3946759259259367E-2</v>
      </c>
      <c r="M41">
        <f t="shared" si="3"/>
        <v>20</v>
      </c>
    </row>
    <row r="42" spans="1:13" x14ac:dyDescent="0.25">
      <c r="A42" s="11"/>
      <c r="B42" s="12"/>
      <c r="C42" s="9" t="s">
        <v>139</v>
      </c>
      <c r="D42" s="9" t="s">
        <v>140</v>
      </c>
      <c r="E42" s="9" t="s">
        <v>140</v>
      </c>
      <c r="F42" s="9" t="s">
        <v>14</v>
      </c>
      <c r="G42" s="10" t="s">
        <v>15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141</v>
      </c>
      <c r="H43" s="9" t="s">
        <v>108</v>
      </c>
      <c r="I43" s="3" t="s">
        <v>18</v>
      </c>
      <c r="J43" s="13" t="s">
        <v>142</v>
      </c>
      <c r="K43" s="14" t="s">
        <v>143</v>
      </c>
      <c r="L43" s="17">
        <f t="shared" si="2"/>
        <v>1.635416666666667E-2</v>
      </c>
      <c r="M43">
        <f t="shared" si="3"/>
        <v>4</v>
      </c>
    </row>
    <row r="44" spans="1:13" x14ac:dyDescent="0.25">
      <c r="A44" s="11"/>
      <c r="B44" s="12"/>
      <c r="C44" s="12"/>
      <c r="D44" s="12"/>
      <c r="E44" s="12"/>
      <c r="F44" s="12"/>
      <c r="G44" s="9" t="s">
        <v>144</v>
      </c>
      <c r="H44" s="9" t="s">
        <v>108</v>
      </c>
      <c r="I44" s="3" t="s">
        <v>18</v>
      </c>
      <c r="J44" s="13" t="s">
        <v>145</v>
      </c>
      <c r="K44" s="14" t="s">
        <v>146</v>
      </c>
      <c r="L44" s="17">
        <f t="shared" si="2"/>
        <v>2.1157407407407458E-2</v>
      </c>
      <c r="M44">
        <f t="shared" si="3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147</v>
      </c>
      <c r="H45" s="9" t="s">
        <v>108</v>
      </c>
      <c r="I45" s="3" t="s">
        <v>18</v>
      </c>
      <c r="J45" s="13" t="s">
        <v>148</v>
      </c>
      <c r="K45" s="14" t="s">
        <v>149</v>
      </c>
      <c r="L45" s="17">
        <f t="shared" si="2"/>
        <v>1.8321759259259274E-2</v>
      </c>
      <c r="M45">
        <f t="shared" si="3"/>
        <v>11</v>
      </c>
    </row>
    <row r="46" spans="1:13" x14ac:dyDescent="0.25">
      <c r="A46" s="11"/>
      <c r="B46" s="12"/>
      <c r="C46" s="12"/>
      <c r="D46" s="12"/>
      <c r="E46" s="12"/>
      <c r="F46" s="12"/>
      <c r="G46" s="9" t="s">
        <v>150</v>
      </c>
      <c r="H46" s="9" t="s">
        <v>108</v>
      </c>
      <c r="I46" s="3" t="s">
        <v>18</v>
      </c>
      <c r="J46" s="13" t="s">
        <v>151</v>
      </c>
      <c r="K46" s="14" t="s">
        <v>152</v>
      </c>
      <c r="L46" s="17">
        <f t="shared" si="2"/>
        <v>2.2534722222222192E-2</v>
      </c>
      <c r="M46">
        <f t="shared" si="3"/>
        <v>14</v>
      </c>
    </row>
    <row r="47" spans="1:13" x14ac:dyDescent="0.25">
      <c r="A47" s="11"/>
      <c r="B47" s="12"/>
      <c r="C47" s="9" t="s">
        <v>153</v>
      </c>
      <c r="D47" s="9" t="s">
        <v>154</v>
      </c>
      <c r="E47" s="9" t="s">
        <v>155</v>
      </c>
      <c r="F47" s="9" t="s">
        <v>14</v>
      </c>
      <c r="G47" s="10" t="s">
        <v>15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156</v>
      </c>
      <c r="H48" s="9" t="s">
        <v>133</v>
      </c>
      <c r="I48" s="3" t="s">
        <v>18</v>
      </c>
      <c r="J48" s="13" t="s">
        <v>157</v>
      </c>
      <c r="K48" s="14" t="s">
        <v>158</v>
      </c>
      <c r="L48" s="17">
        <f t="shared" si="2"/>
        <v>1.3611111111111129E-2</v>
      </c>
      <c r="M48">
        <f t="shared" si="3"/>
        <v>7</v>
      </c>
    </row>
    <row r="49" spans="1:13" x14ac:dyDescent="0.25">
      <c r="A49" s="11"/>
      <c r="B49" s="12"/>
      <c r="C49" s="12"/>
      <c r="D49" s="12"/>
      <c r="E49" s="12"/>
      <c r="F49" s="12"/>
      <c r="G49" s="9" t="s">
        <v>159</v>
      </c>
      <c r="H49" s="9" t="s">
        <v>133</v>
      </c>
      <c r="I49" s="3" t="s">
        <v>18</v>
      </c>
      <c r="J49" s="13" t="s">
        <v>160</v>
      </c>
      <c r="K49" s="14" t="s">
        <v>161</v>
      </c>
      <c r="L49" s="17">
        <f t="shared" si="2"/>
        <v>2.9988425925925932E-2</v>
      </c>
      <c r="M49">
        <f t="shared" si="3"/>
        <v>8</v>
      </c>
    </row>
    <row r="50" spans="1:13" x14ac:dyDescent="0.25">
      <c r="A50" s="11"/>
      <c r="B50" s="12"/>
      <c r="C50" s="9" t="s">
        <v>64</v>
      </c>
      <c r="D50" s="9" t="s">
        <v>65</v>
      </c>
      <c r="E50" s="10" t="s">
        <v>15</v>
      </c>
      <c r="F50" s="5"/>
      <c r="G50" s="5"/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9" t="s">
        <v>65</v>
      </c>
      <c r="F51" s="9" t="s">
        <v>14</v>
      </c>
      <c r="G51" s="10" t="s">
        <v>15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162</v>
      </c>
      <c r="H52" s="9" t="s">
        <v>108</v>
      </c>
      <c r="I52" s="3" t="s">
        <v>18</v>
      </c>
      <c r="J52" s="13" t="s">
        <v>163</v>
      </c>
      <c r="K52" s="14" t="s">
        <v>164</v>
      </c>
      <c r="L52" s="17">
        <f t="shared" si="2"/>
        <v>2.0636574074074099E-2</v>
      </c>
      <c r="M52">
        <f t="shared" si="3"/>
        <v>9</v>
      </c>
    </row>
    <row r="53" spans="1:13" x14ac:dyDescent="0.25">
      <c r="A53" s="11"/>
      <c r="B53" s="12"/>
      <c r="C53" s="12"/>
      <c r="D53" s="12"/>
      <c r="E53" s="12"/>
      <c r="F53" s="12"/>
      <c r="G53" s="9" t="s">
        <v>165</v>
      </c>
      <c r="H53" s="9" t="s">
        <v>108</v>
      </c>
      <c r="I53" s="3" t="s">
        <v>18</v>
      </c>
      <c r="J53" s="13" t="s">
        <v>166</v>
      </c>
      <c r="K53" s="14" t="s">
        <v>167</v>
      </c>
      <c r="L53" s="17">
        <f t="shared" si="2"/>
        <v>1.2673611111111094E-2</v>
      </c>
      <c r="M53">
        <f t="shared" si="3"/>
        <v>21</v>
      </c>
    </row>
    <row r="54" spans="1:13" x14ac:dyDescent="0.25">
      <c r="A54" s="11"/>
      <c r="B54" s="12"/>
      <c r="C54" s="12"/>
      <c r="D54" s="12"/>
      <c r="E54" s="9" t="s">
        <v>168</v>
      </c>
      <c r="F54" s="9" t="s">
        <v>14</v>
      </c>
      <c r="G54" s="10" t="s">
        <v>15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169</v>
      </c>
      <c r="H55" s="9" t="s">
        <v>108</v>
      </c>
      <c r="I55" s="3" t="s">
        <v>18</v>
      </c>
      <c r="J55" s="13" t="s">
        <v>170</v>
      </c>
      <c r="K55" s="14" t="s">
        <v>171</v>
      </c>
      <c r="L55" s="17">
        <f t="shared" si="2"/>
        <v>1.3807870370370366E-2</v>
      </c>
    </row>
    <row r="56" spans="1:13" x14ac:dyDescent="0.25">
      <c r="A56" s="11"/>
      <c r="B56" s="12"/>
      <c r="C56" s="12"/>
      <c r="D56" s="12"/>
      <c r="E56" s="12"/>
      <c r="F56" s="12"/>
      <c r="G56" s="9" t="s">
        <v>172</v>
      </c>
      <c r="H56" s="9" t="s">
        <v>108</v>
      </c>
      <c r="I56" s="3" t="s">
        <v>18</v>
      </c>
      <c r="J56" s="13" t="s">
        <v>173</v>
      </c>
      <c r="K56" s="14" t="s">
        <v>174</v>
      </c>
      <c r="L56" s="17">
        <f t="shared" si="2"/>
        <v>2.0370370370370483E-2</v>
      </c>
      <c r="M56">
        <f t="shared" si="3"/>
        <v>17</v>
      </c>
    </row>
    <row r="57" spans="1:13" x14ac:dyDescent="0.25">
      <c r="A57" s="11"/>
      <c r="B57" s="12"/>
      <c r="C57" s="12"/>
      <c r="D57" s="12"/>
      <c r="E57" s="12"/>
      <c r="F57" s="12"/>
      <c r="G57" s="9" t="s">
        <v>175</v>
      </c>
      <c r="H57" s="9" t="s">
        <v>108</v>
      </c>
      <c r="I57" s="3" t="s">
        <v>18</v>
      </c>
      <c r="J57" s="13" t="s">
        <v>176</v>
      </c>
      <c r="K57" s="14" t="s">
        <v>177</v>
      </c>
      <c r="L57" s="17">
        <f t="shared" si="2"/>
        <v>1.4236111111111005E-2</v>
      </c>
      <c r="M57">
        <f t="shared" si="3"/>
        <v>21</v>
      </c>
    </row>
    <row r="58" spans="1:13" x14ac:dyDescent="0.25">
      <c r="A58" s="11"/>
      <c r="B58" s="12"/>
      <c r="C58" s="9" t="s">
        <v>178</v>
      </c>
      <c r="D58" s="9" t="s">
        <v>179</v>
      </c>
      <c r="E58" s="9" t="s">
        <v>179</v>
      </c>
      <c r="F58" s="9" t="s">
        <v>14</v>
      </c>
      <c r="G58" s="9" t="s">
        <v>180</v>
      </c>
      <c r="H58" s="9" t="s">
        <v>108</v>
      </c>
      <c r="I58" s="3" t="s">
        <v>18</v>
      </c>
      <c r="J58" s="13" t="s">
        <v>181</v>
      </c>
      <c r="K58" s="14" t="s">
        <v>182</v>
      </c>
      <c r="L58" s="17">
        <f t="shared" si="2"/>
        <v>2.2881944444444469E-2</v>
      </c>
      <c r="M58">
        <f t="shared" si="3"/>
        <v>10</v>
      </c>
    </row>
    <row r="59" spans="1:13" x14ac:dyDescent="0.25">
      <c r="A59" s="11"/>
      <c r="B59" s="12"/>
      <c r="C59" s="9" t="s">
        <v>183</v>
      </c>
      <c r="D59" s="9" t="s">
        <v>184</v>
      </c>
      <c r="E59" s="9" t="s">
        <v>184</v>
      </c>
      <c r="F59" s="9" t="s">
        <v>14</v>
      </c>
      <c r="G59" s="10" t="s">
        <v>15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185</v>
      </c>
      <c r="H60" s="9" t="s">
        <v>133</v>
      </c>
      <c r="I60" s="3" t="s">
        <v>18</v>
      </c>
      <c r="J60" s="13" t="s">
        <v>186</v>
      </c>
      <c r="K60" s="14" t="s">
        <v>187</v>
      </c>
      <c r="L60" s="17">
        <f t="shared" si="2"/>
        <v>1.9479166666666603E-2</v>
      </c>
      <c r="M60">
        <f t="shared" si="3"/>
        <v>10</v>
      </c>
    </row>
    <row r="61" spans="1:13" x14ac:dyDescent="0.25">
      <c r="A61" s="11"/>
      <c r="B61" s="12"/>
      <c r="C61" s="12"/>
      <c r="D61" s="12"/>
      <c r="E61" s="12"/>
      <c r="F61" s="12"/>
      <c r="G61" s="9" t="s">
        <v>188</v>
      </c>
      <c r="H61" s="9" t="s">
        <v>133</v>
      </c>
      <c r="I61" s="3" t="s">
        <v>18</v>
      </c>
      <c r="J61" s="13" t="s">
        <v>189</v>
      </c>
      <c r="K61" s="14" t="s">
        <v>190</v>
      </c>
      <c r="L61" s="17">
        <f t="shared" si="2"/>
        <v>1.8078703703703791E-2</v>
      </c>
      <c r="M61">
        <f t="shared" si="3"/>
        <v>15</v>
      </c>
    </row>
    <row r="62" spans="1:13" x14ac:dyDescent="0.25">
      <c r="A62" s="3" t="s">
        <v>191</v>
      </c>
      <c r="B62" s="9" t="s">
        <v>192</v>
      </c>
      <c r="C62" s="10" t="s">
        <v>15</v>
      </c>
      <c r="D62" s="5"/>
      <c r="E62" s="5"/>
      <c r="F62" s="5"/>
      <c r="G62" s="5"/>
      <c r="H62" s="5"/>
      <c r="I62" s="6"/>
      <c r="J62" s="7"/>
      <c r="K62" s="8"/>
    </row>
    <row r="63" spans="1:13" x14ac:dyDescent="0.25">
      <c r="A63" s="11"/>
      <c r="B63" s="12"/>
      <c r="C63" s="9" t="s">
        <v>105</v>
      </c>
      <c r="D63" s="9" t="s">
        <v>106</v>
      </c>
      <c r="E63" s="9" t="s">
        <v>106</v>
      </c>
      <c r="F63" s="9" t="s">
        <v>14</v>
      </c>
      <c r="G63" s="10" t="s">
        <v>15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193</v>
      </c>
      <c r="H64" s="9" t="s">
        <v>108</v>
      </c>
      <c r="I64" s="3" t="s">
        <v>18</v>
      </c>
      <c r="J64" s="13" t="s">
        <v>194</v>
      </c>
      <c r="K64" s="14" t="s">
        <v>195</v>
      </c>
      <c r="L64" s="17">
        <f t="shared" si="2"/>
        <v>1.5729166666666683E-2</v>
      </c>
      <c r="M64">
        <f t="shared" si="3"/>
        <v>4</v>
      </c>
    </row>
    <row r="65" spans="1:13" x14ac:dyDescent="0.25">
      <c r="A65" s="11"/>
      <c r="B65" s="12"/>
      <c r="C65" s="12"/>
      <c r="D65" s="12"/>
      <c r="E65" s="12"/>
      <c r="F65" s="12"/>
      <c r="G65" s="9" t="s">
        <v>196</v>
      </c>
      <c r="H65" s="9" t="s">
        <v>108</v>
      </c>
      <c r="I65" s="3" t="s">
        <v>18</v>
      </c>
      <c r="J65" s="13" t="s">
        <v>197</v>
      </c>
      <c r="K65" s="14" t="s">
        <v>198</v>
      </c>
      <c r="L65" s="17">
        <f t="shared" si="2"/>
        <v>1.3749999999999957E-2</v>
      </c>
      <c r="M65">
        <f t="shared" si="3"/>
        <v>5</v>
      </c>
    </row>
    <row r="66" spans="1:13" x14ac:dyDescent="0.25">
      <c r="A66" s="11"/>
      <c r="B66" s="12"/>
      <c r="C66" s="12"/>
      <c r="D66" s="12"/>
      <c r="E66" s="12"/>
      <c r="F66" s="12"/>
      <c r="G66" s="9" t="s">
        <v>199</v>
      </c>
      <c r="H66" s="9" t="s">
        <v>108</v>
      </c>
      <c r="I66" s="3" t="s">
        <v>18</v>
      </c>
      <c r="J66" s="13" t="s">
        <v>200</v>
      </c>
      <c r="K66" s="14" t="s">
        <v>201</v>
      </c>
      <c r="L66" s="17">
        <f t="shared" si="2"/>
        <v>2.1736111111111067E-2</v>
      </c>
      <c r="M66">
        <f t="shared" si="3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202</v>
      </c>
      <c r="H67" s="9" t="s">
        <v>108</v>
      </c>
      <c r="I67" s="3" t="s">
        <v>18</v>
      </c>
      <c r="J67" s="13" t="s">
        <v>203</v>
      </c>
      <c r="K67" s="14" t="s">
        <v>204</v>
      </c>
      <c r="L67" s="17">
        <f t="shared" ref="L67:L130" si="5">K67-J67</f>
        <v>3.7650462962962927E-2</v>
      </c>
      <c r="M67">
        <f t="shared" ref="M67:M130" si="6">HOUR(J67)</f>
        <v>9</v>
      </c>
    </row>
    <row r="68" spans="1:13" x14ac:dyDescent="0.25">
      <c r="A68" s="11"/>
      <c r="B68" s="12"/>
      <c r="C68" s="9" t="s">
        <v>111</v>
      </c>
      <c r="D68" s="9" t="s">
        <v>112</v>
      </c>
      <c r="E68" s="9" t="s">
        <v>112</v>
      </c>
      <c r="F68" s="9" t="s">
        <v>14</v>
      </c>
      <c r="G68" s="10" t="s">
        <v>15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205</v>
      </c>
      <c r="H69" s="9" t="s">
        <v>108</v>
      </c>
      <c r="I69" s="3" t="s">
        <v>18</v>
      </c>
      <c r="J69" s="13" t="s">
        <v>206</v>
      </c>
      <c r="K69" s="14" t="s">
        <v>207</v>
      </c>
      <c r="L69" s="17">
        <f t="shared" si="5"/>
        <v>1.5648148148148133E-2</v>
      </c>
      <c r="M69">
        <f t="shared" si="6"/>
        <v>4</v>
      </c>
    </row>
    <row r="70" spans="1:13" x14ac:dyDescent="0.25">
      <c r="A70" s="11"/>
      <c r="B70" s="12"/>
      <c r="C70" s="12"/>
      <c r="D70" s="12"/>
      <c r="E70" s="12"/>
      <c r="F70" s="12"/>
      <c r="G70" s="9" t="s">
        <v>208</v>
      </c>
      <c r="H70" s="9" t="s">
        <v>108</v>
      </c>
      <c r="I70" s="3" t="s">
        <v>18</v>
      </c>
      <c r="J70" s="13" t="s">
        <v>209</v>
      </c>
      <c r="K70" s="14" t="s">
        <v>210</v>
      </c>
      <c r="L70" s="17">
        <f t="shared" si="5"/>
        <v>1.5358796296296273E-2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211</v>
      </c>
      <c r="H71" s="9" t="s">
        <v>108</v>
      </c>
      <c r="I71" s="3" t="s">
        <v>18</v>
      </c>
      <c r="J71" s="13" t="s">
        <v>212</v>
      </c>
      <c r="K71" s="14" t="s">
        <v>213</v>
      </c>
      <c r="L71" s="17">
        <f t="shared" si="5"/>
        <v>1.70717592592593E-2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214</v>
      </c>
      <c r="H72" s="9" t="s">
        <v>108</v>
      </c>
      <c r="I72" s="3" t="s">
        <v>18</v>
      </c>
      <c r="J72" s="13" t="s">
        <v>215</v>
      </c>
      <c r="K72" s="14" t="s">
        <v>216</v>
      </c>
      <c r="L72" s="17">
        <f t="shared" si="5"/>
        <v>2.090277777777777E-2</v>
      </c>
      <c r="M72">
        <f t="shared" si="6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217</v>
      </c>
      <c r="H73" s="9" t="s">
        <v>108</v>
      </c>
      <c r="I73" s="3" t="s">
        <v>18</v>
      </c>
      <c r="J73" s="13" t="s">
        <v>218</v>
      </c>
      <c r="K73" s="14" t="s">
        <v>219</v>
      </c>
      <c r="L73" s="17">
        <f t="shared" si="5"/>
        <v>1.2696759259259283E-2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220</v>
      </c>
      <c r="H74" s="9" t="s">
        <v>108</v>
      </c>
      <c r="I74" s="3" t="s">
        <v>18</v>
      </c>
      <c r="J74" s="13" t="s">
        <v>221</v>
      </c>
      <c r="K74" s="14" t="s">
        <v>222</v>
      </c>
      <c r="L74" s="17">
        <f t="shared" si="5"/>
        <v>1.8182870370370474E-2</v>
      </c>
      <c r="M74">
        <f t="shared" si="6"/>
        <v>8</v>
      </c>
    </row>
    <row r="75" spans="1:13" x14ac:dyDescent="0.25">
      <c r="A75" s="11"/>
      <c r="B75" s="12"/>
      <c r="C75" s="12"/>
      <c r="D75" s="12"/>
      <c r="E75" s="12"/>
      <c r="F75" s="12"/>
      <c r="G75" s="9" t="s">
        <v>223</v>
      </c>
      <c r="H75" s="9" t="s">
        <v>108</v>
      </c>
      <c r="I75" s="3" t="s">
        <v>18</v>
      </c>
      <c r="J75" s="13" t="s">
        <v>224</v>
      </c>
      <c r="K75" s="14" t="s">
        <v>225</v>
      </c>
      <c r="L75" s="17">
        <f t="shared" si="5"/>
        <v>1.3877314814814801E-2</v>
      </c>
      <c r="M75">
        <f t="shared" si="6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226</v>
      </c>
      <c r="H76" s="9" t="s">
        <v>108</v>
      </c>
      <c r="I76" s="3" t="s">
        <v>18</v>
      </c>
      <c r="J76" s="13" t="s">
        <v>227</v>
      </c>
      <c r="K76" s="14" t="s">
        <v>228</v>
      </c>
      <c r="L76" s="17">
        <f t="shared" si="5"/>
        <v>2.2534722222222192E-2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229</v>
      </c>
      <c r="H77" s="9" t="s">
        <v>108</v>
      </c>
      <c r="I77" s="3" t="s">
        <v>18</v>
      </c>
      <c r="J77" s="13" t="s">
        <v>230</v>
      </c>
      <c r="K77" s="14" t="s">
        <v>231</v>
      </c>
      <c r="L77" s="17">
        <f t="shared" si="5"/>
        <v>1.853009259259264E-2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232</v>
      </c>
      <c r="H78" s="9" t="s">
        <v>108</v>
      </c>
      <c r="I78" s="3" t="s">
        <v>18</v>
      </c>
      <c r="J78" s="13" t="s">
        <v>233</v>
      </c>
      <c r="K78" s="14" t="s">
        <v>234</v>
      </c>
      <c r="L78" s="17">
        <f t="shared" si="5"/>
        <v>3.3518518518518503E-2</v>
      </c>
      <c r="M78">
        <f t="shared" si="6"/>
        <v>9</v>
      </c>
    </row>
    <row r="79" spans="1:13" x14ac:dyDescent="0.25">
      <c r="A79" s="11"/>
      <c r="B79" s="12"/>
      <c r="C79" s="12"/>
      <c r="D79" s="12"/>
      <c r="E79" s="12"/>
      <c r="F79" s="12"/>
      <c r="G79" s="9" t="s">
        <v>235</v>
      </c>
      <c r="H79" s="9" t="s">
        <v>108</v>
      </c>
      <c r="I79" s="3" t="s">
        <v>18</v>
      </c>
      <c r="J79" s="13" t="s">
        <v>236</v>
      </c>
      <c r="K79" s="14" t="s">
        <v>237</v>
      </c>
      <c r="L79" s="17">
        <f t="shared" si="5"/>
        <v>1.9155092592592626E-2</v>
      </c>
      <c r="M79">
        <f t="shared" si="6"/>
        <v>11</v>
      </c>
    </row>
    <row r="80" spans="1:13" x14ac:dyDescent="0.25">
      <c r="A80" s="11"/>
      <c r="B80" s="12"/>
      <c r="C80" s="12"/>
      <c r="D80" s="12"/>
      <c r="E80" s="12"/>
      <c r="F80" s="12"/>
      <c r="G80" s="9" t="s">
        <v>238</v>
      </c>
      <c r="H80" s="9" t="s">
        <v>108</v>
      </c>
      <c r="I80" s="3" t="s">
        <v>18</v>
      </c>
      <c r="J80" s="13" t="s">
        <v>239</v>
      </c>
      <c r="K80" s="14" t="s">
        <v>240</v>
      </c>
      <c r="L80" s="17">
        <f t="shared" si="5"/>
        <v>1.8773148148148122E-2</v>
      </c>
      <c r="M80">
        <f t="shared" si="6"/>
        <v>12</v>
      </c>
    </row>
    <row r="81" spans="1:13" x14ac:dyDescent="0.25">
      <c r="A81" s="11"/>
      <c r="B81" s="12"/>
      <c r="C81" s="12"/>
      <c r="D81" s="12"/>
      <c r="E81" s="12"/>
      <c r="F81" s="12"/>
      <c r="G81" s="9" t="s">
        <v>241</v>
      </c>
      <c r="H81" s="9" t="s">
        <v>108</v>
      </c>
      <c r="I81" s="3" t="s">
        <v>18</v>
      </c>
      <c r="J81" s="13" t="s">
        <v>242</v>
      </c>
      <c r="K81" s="14" t="s">
        <v>243</v>
      </c>
      <c r="L81" s="17">
        <f t="shared" si="5"/>
        <v>1.6701388888888835E-2</v>
      </c>
      <c r="M81">
        <f t="shared" si="6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244</v>
      </c>
      <c r="H82" s="9" t="s">
        <v>108</v>
      </c>
      <c r="I82" s="3" t="s">
        <v>18</v>
      </c>
      <c r="J82" s="13" t="s">
        <v>245</v>
      </c>
      <c r="K82" s="14" t="s">
        <v>246</v>
      </c>
      <c r="L82" s="17">
        <f t="shared" si="5"/>
        <v>2.2789351851851825E-2</v>
      </c>
      <c r="M82">
        <f t="shared" si="6"/>
        <v>14</v>
      </c>
    </row>
    <row r="83" spans="1:13" x14ac:dyDescent="0.25">
      <c r="A83" s="11"/>
      <c r="B83" s="12"/>
      <c r="C83" s="9" t="s">
        <v>139</v>
      </c>
      <c r="D83" s="9" t="s">
        <v>140</v>
      </c>
      <c r="E83" s="9" t="s">
        <v>140</v>
      </c>
      <c r="F83" s="9" t="s">
        <v>14</v>
      </c>
      <c r="G83" s="10" t="s">
        <v>15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247</v>
      </c>
      <c r="H84" s="9" t="s">
        <v>108</v>
      </c>
      <c r="I84" s="3" t="s">
        <v>18</v>
      </c>
      <c r="J84" s="13" t="s">
        <v>248</v>
      </c>
      <c r="K84" s="14" t="s">
        <v>249</v>
      </c>
      <c r="L84" s="17">
        <f t="shared" si="5"/>
        <v>1.7442129629629655E-2</v>
      </c>
      <c r="M84">
        <f t="shared" si="6"/>
        <v>4</v>
      </c>
    </row>
    <row r="85" spans="1:13" x14ac:dyDescent="0.25">
      <c r="A85" s="11"/>
      <c r="B85" s="12"/>
      <c r="C85" s="12"/>
      <c r="D85" s="12"/>
      <c r="E85" s="12"/>
      <c r="F85" s="12"/>
      <c r="G85" s="9" t="s">
        <v>250</v>
      </c>
      <c r="H85" s="9" t="s">
        <v>108</v>
      </c>
      <c r="I85" s="3" t="s">
        <v>18</v>
      </c>
      <c r="J85" s="13" t="s">
        <v>251</v>
      </c>
      <c r="K85" s="14" t="s">
        <v>252</v>
      </c>
      <c r="L85" s="17">
        <f t="shared" si="5"/>
        <v>2.2106481481481449E-2</v>
      </c>
      <c r="M85">
        <f t="shared" si="6"/>
        <v>4</v>
      </c>
    </row>
    <row r="86" spans="1:13" x14ac:dyDescent="0.25">
      <c r="A86" s="11"/>
      <c r="B86" s="12"/>
      <c r="C86" s="12"/>
      <c r="D86" s="12"/>
      <c r="E86" s="12"/>
      <c r="F86" s="12"/>
      <c r="G86" s="9" t="s">
        <v>253</v>
      </c>
      <c r="H86" s="9" t="s">
        <v>108</v>
      </c>
      <c r="I86" s="3" t="s">
        <v>18</v>
      </c>
      <c r="J86" s="13" t="s">
        <v>254</v>
      </c>
      <c r="K86" s="14" t="s">
        <v>255</v>
      </c>
      <c r="L86" s="17">
        <f t="shared" si="5"/>
        <v>1.6909722222222201E-2</v>
      </c>
      <c r="M86">
        <f t="shared" si="6"/>
        <v>6</v>
      </c>
    </row>
    <row r="87" spans="1:13" x14ac:dyDescent="0.25">
      <c r="A87" s="11"/>
      <c r="B87" s="12"/>
      <c r="C87" s="12"/>
      <c r="D87" s="12"/>
      <c r="E87" s="12"/>
      <c r="F87" s="12"/>
      <c r="G87" s="9" t="s">
        <v>256</v>
      </c>
      <c r="H87" s="9" t="s">
        <v>108</v>
      </c>
      <c r="I87" s="3" t="s">
        <v>18</v>
      </c>
      <c r="J87" s="13" t="s">
        <v>257</v>
      </c>
      <c r="K87" s="14" t="s">
        <v>258</v>
      </c>
      <c r="L87" s="17">
        <f t="shared" si="5"/>
        <v>1.3391203703703669E-2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259</v>
      </c>
      <c r="H88" s="9" t="s">
        <v>108</v>
      </c>
      <c r="I88" s="3" t="s">
        <v>18</v>
      </c>
      <c r="J88" s="13" t="s">
        <v>260</v>
      </c>
      <c r="K88" s="14" t="s">
        <v>261</v>
      </c>
      <c r="L88" s="17">
        <f t="shared" si="5"/>
        <v>1.7337962962963027E-2</v>
      </c>
      <c r="M88">
        <f t="shared" si="6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262</v>
      </c>
      <c r="H89" s="9" t="s">
        <v>108</v>
      </c>
      <c r="I89" s="3" t="s">
        <v>18</v>
      </c>
      <c r="J89" s="13" t="s">
        <v>263</v>
      </c>
      <c r="K89" s="14" t="s">
        <v>264</v>
      </c>
      <c r="L89" s="17">
        <f t="shared" si="5"/>
        <v>1.7685185185185248E-2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265</v>
      </c>
      <c r="H90" s="9" t="s">
        <v>108</v>
      </c>
      <c r="I90" s="3" t="s">
        <v>18</v>
      </c>
      <c r="J90" s="13" t="s">
        <v>266</v>
      </c>
      <c r="K90" s="14" t="s">
        <v>267</v>
      </c>
      <c r="L90" s="17">
        <f t="shared" si="5"/>
        <v>5.7407407407407351E-2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268</v>
      </c>
      <c r="H91" s="9" t="s">
        <v>108</v>
      </c>
      <c r="I91" s="3" t="s">
        <v>18</v>
      </c>
      <c r="J91" s="13" t="s">
        <v>269</v>
      </c>
      <c r="K91" s="14" t="s">
        <v>270</v>
      </c>
      <c r="L91" s="17">
        <f t="shared" si="5"/>
        <v>2.7939814814814889E-2</v>
      </c>
      <c r="M91">
        <f t="shared" si="6"/>
        <v>12</v>
      </c>
    </row>
    <row r="92" spans="1:13" x14ac:dyDescent="0.25">
      <c r="A92" s="11"/>
      <c r="B92" s="12"/>
      <c r="C92" s="9" t="s">
        <v>271</v>
      </c>
      <c r="D92" s="9" t="s">
        <v>272</v>
      </c>
      <c r="E92" s="10" t="s">
        <v>15</v>
      </c>
      <c r="F92" s="5"/>
      <c r="G92" s="5"/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9" t="s">
        <v>273</v>
      </c>
      <c r="F93" s="9" t="s">
        <v>14</v>
      </c>
      <c r="G93" s="10" t="s">
        <v>15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274</v>
      </c>
      <c r="H94" s="9" t="s">
        <v>108</v>
      </c>
      <c r="I94" s="3" t="s">
        <v>18</v>
      </c>
      <c r="J94" s="13" t="s">
        <v>275</v>
      </c>
      <c r="K94" s="14" t="s">
        <v>276</v>
      </c>
      <c r="L94" s="17">
        <f t="shared" si="5"/>
        <v>2.3530092592592589E-2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277</v>
      </c>
      <c r="H95" s="9" t="s">
        <v>108</v>
      </c>
      <c r="I95" s="3" t="s">
        <v>18</v>
      </c>
      <c r="J95" s="13" t="s">
        <v>278</v>
      </c>
      <c r="K95" s="14" t="s">
        <v>279</v>
      </c>
      <c r="L95" s="17">
        <f t="shared" si="5"/>
        <v>2.3993055555555587E-2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280</v>
      </c>
      <c r="H96" s="9" t="s">
        <v>108</v>
      </c>
      <c r="I96" s="3" t="s">
        <v>18</v>
      </c>
      <c r="J96" s="13" t="s">
        <v>281</v>
      </c>
      <c r="K96" s="14" t="s">
        <v>282</v>
      </c>
      <c r="L96" s="17">
        <f t="shared" si="5"/>
        <v>5.3206018518518472E-2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283</v>
      </c>
      <c r="H97" s="9" t="s">
        <v>108</v>
      </c>
      <c r="I97" s="3" t="s">
        <v>18</v>
      </c>
      <c r="J97" s="13" t="s">
        <v>284</v>
      </c>
      <c r="K97" s="14" t="s">
        <v>285</v>
      </c>
      <c r="L97" s="17">
        <f t="shared" si="5"/>
        <v>2.3356481481481395E-2</v>
      </c>
      <c r="M97">
        <f t="shared" si="6"/>
        <v>13</v>
      </c>
    </row>
    <row r="98" spans="1:13" x14ac:dyDescent="0.25">
      <c r="A98" s="11"/>
      <c r="B98" s="12"/>
      <c r="C98" s="12"/>
      <c r="D98" s="12"/>
      <c r="E98" s="12"/>
      <c r="F98" s="12"/>
      <c r="G98" s="9" t="s">
        <v>286</v>
      </c>
      <c r="H98" s="9" t="s">
        <v>108</v>
      </c>
      <c r="I98" s="3" t="s">
        <v>18</v>
      </c>
      <c r="J98" s="13" t="s">
        <v>287</v>
      </c>
      <c r="K98" s="14" t="s">
        <v>288</v>
      </c>
      <c r="L98" s="17">
        <f t="shared" si="5"/>
        <v>2.8275462962962905E-2</v>
      </c>
      <c r="M98">
        <f t="shared" si="6"/>
        <v>14</v>
      </c>
    </row>
    <row r="99" spans="1:13" x14ac:dyDescent="0.25">
      <c r="A99" s="11"/>
      <c r="B99" s="12"/>
      <c r="C99" s="12"/>
      <c r="D99" s="12"/>
      <c r="E99" s="9" t="s">
        <v>289</v>
      </c>
      <c r="F99" s="9" t="s">
        <v>14</v>
      </c>
      <c r="G99" s="10" t="s">
        <v>15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290</v>
      </c>
      <c r="H100" s="9" t="s">
        <v>108</v>
      </c>
      <c r="I100" s="3" t="s">
        <v>18</v>
      </c>
      <c r="J100" s="13" t="s">
        <v>291</v>
      </c>
      <c r="K100" s="14" t="s">
        <v>292</v>
      </c>
      <c r="L100" s="17">
        <f t="shared" si="5"/>
        <v>2.7002314814814826E-2</v>
      </c>
      <c r="M100">
        <f t="shared" si="6"/>
        <v>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293</v>
      </c>
      <c r="H101" s="9" t="s">
        <v>108</v>
      </c>
      <c r="I101" s="3" t="s">
        <v>18</v>
      </c>
      <c r="J101" s="13" t="s">
        <v>294</v>
      </c>
      <c r="K101" s="14" t="s">
        <v>295</v>
      </c>
      <c r="L101" s="17">
        <f t="shared" si="5"/>
        <v>2.2199074074074066E-2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296</v>
      </c>
      <c r="H102" s="9" t="s">
        <v>108</v>
      </c>
      <c r="I102" s="3" t="s">
        <v>18</v>
      </c>
      <c r="J102" s="13" t="s">
        <v>297</v>
      </c>
      <c r="K102" s="14" t="s">
        <v>298</v>
      </c>
      <c r="L102" s="17">
        <f t="shared" si="5"/>
        <v>4.0706018518518516E-2</v>
      </c>
      <c r="M102">
        <f t="shared" si="6"/>
        <v>10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299</v>
      </c>
      <c r="H103" s="9" t="s">
        <v>108</v>
      </c>
      <c r="I103" s="3" t="s">
        <v>18</v>
      </c>
      <c r="J103" s="13" t="s">
        <v>300</v>
      </c>
      <c r="K103" s="14" t="s">
        <v>301</v>
      </c>
      <c r="L103" s="17">
        <f t="shared" si="5"/>
        <v>4.1944444444444451E-2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302</v>
      </c>
      <c r="H104" s="9" t="s">
        <v>108</v>
      </c>
      <c r="I104" s="3" t="s">
        <v>18</v>
      </c>
      <c r="J104" s="13" t="s">
        <v>303</v>
      </c>
      <c r="K104" s="14" t="s">
        <v>304</v>
      </c>
      <c r="L104" s="17">
        <f t="shared" si="5"/>
        <v>4.67361111111112E-2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305</v>
      </c>
      <c r="H105" s="9" t="s">
        <v>108</v>
      </c>
      <c r="I105" s="3" t="s">
        <v>18</v>
      </c>
      <c r="J105" s="13" t="s">
        <v>306</v>
      </c>
      <c r="K105" s="14" t="s">
        <v>307</v>
      </c>
      <c r="L105" s="17">
        <f t="shared" si="5"/>
        <v>4.1655092592592591E-2</v>
      </c>
      <c r="M105">
        <f t="shared" si="6"/>
        <v>13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308</v>
      </c>
      <c r="H106" s="9" t="s">
        <v>108</v>
      </c>
      <c r="I106" s="3" t="s">
        <v>18</v>
      </c>
      <c r="J106" s="13" t="s">
        <v>309</v>
      </c>
      <c r="K106" s="14" t="s">
        <v>310</v>
      </c>
      <c r="L106" s="17">
        <f t="shared" si="5"/>
        <v>2.3969907407407454E-2</v>
      </c>
      <c r="M106">
        <f t="shared" si="6"/>
        <v>13</v>
      </c>
    </row>
    <row r="107" spans="1:13" x14ac:dyDescent="0.25">
      <c r="A107" s="11"/>
      <c r="B107" s="12"/>
      <c r="C107" s="9" t="s">
        <v>311</v>
      </c>
      <c r="D107" s="9" t="s">
        <v>312</v>
      </c>
      <c r="E107" s="9" t="s">
        <v>312</v>
      </c>
      <c r="F107" s="9" t="s">
        <v>14</v>
      </c>
      <c r="G107" s="10" t="s">
        <v>15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313</v>
      </c>
      <c r="H108" s="9" t="s">
        <v>108</v>
      </c>
      <c r="I108" s="3" t="s">
        <v>18</v>
      </c>
      <c r="J108" s="13" t="s">
        <v>314</v>
      </c>
      <c r="K108" s="14" t="s">
        <v>315</v>
      </c>
      <c r="L108" s="17">
        <f t="shared" si="5"/>
        <v>1.5590277777777772E-2</v>
      </c>
      <c r="M108">
        <f t="shared" si="6"/>
        <v>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316</v>
      </c>
      <c r="H109" s="9" t="s">
        <v>108</v>
      </c>
      <c r="I109" s="3" t="s">
        <v>18</v>
      </c>
      <c r="J109" s="13" t="s">
        <v>317</v>
      </c>
      <c r="K109" s="14" t="s">
        <v>318</v>
      </c>
      <c r="L109" s="17">
        <f t="shared" si="5"/>
        <v>1.3923611111111095E-2</v>
      </c>
      <c r="M109">
        <f t="shared" si="6"/>
        <v>5</v>
      </c>
    </row>
    <row r="110" spans="1:13" x14ac:dyDescent="0.25">
      <c r="A110" s="11"/>
      <c r="B110" s="12"/>
      <c r="C110" s="9" t="s">
        <v>153</v>
      </c>
      <c r="D110" s="9" t="s">
        <v>154</v>
      </c>
      <c r="E110" s="9" t="s">
        <v>154</v>
      </c>
      <c r="F110" s="9" t="s">
        <v>14</v>
      </c>
      <c r="G110" s="10" t="s">
        <v>15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319</v>
      </c>
      <c r="H111" s="9" t="s">
        <v>108</v>
      </c>
      <c r="I111" s="3" t="s">
        <v>18</v>
      </c>
      <c r="J111" s="13" t="s">
        <v>320</v>
      </c>
      <c r="K111" s="14" t="s">
        <v>321</v>
      </c>
      <c r="L111" s="17">
        <f t="shared" si="5"/>
        <v>4.2696759259259254E-2</v>
      </c>
      <c r="M111">
        <f t="shared" si="6"/>
        <v>11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322</v>
      </c>
      <c r="H112" s="9" t="s">
        <v>108</v>
      </c>
      <c r="I112" s="3" t="s">
        <v>18</v>
      </c>
      <c r="J112" s="13" t="s">
        <v>323</v>
      </c>
      <c r="K112" s="14" t="s">
        <v>324</v>
      </c>
      <c r="L112" s="17">
        <f t="shared" si="5"/>
        <v>3.341435185185182E-2</v>
      </c>
      <c r="M112">
        <f t="shared" si="6"/>
        <v>12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325</v>
      </c>
      <c r="H113" s="9" t="s">
        <v>108</v>
      </c>
      <c r="I113" s="3" t="s">
        <v>18</v>
      </c>
      <c r="J113" s="13" t="s">
        <v>326</v>
      </c>
      <c r="K113" s="14" t="s">
        <v>327</v>
      </c>
      <c r="L113" s="17">
        <f t="shared" si="5"/>
        <v>2.8252314814814716E-2</v>
      </c>
      <c r="M113">
        <f t="shared" si="6"/>
        <v>15</v>
      </c>
    </row>
    <row r="114" spans="1:13" x14ac:dyDescent="0.25">
      <c r="A114" s="11"/>
      <c r="B114" s="12"/>
      <c r="C114" s="9" t="s">
        <v>64</v>
      </c>
      <c r="D114" s="9" t="s">
        <v>65</v>
      </c>
      <c r="E114" s="10" t="s">
        <v>15</v>
      </c>
      <c r="F114" s="5"/>
      <c r="G114" s="5"/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9" t="s">
        <v>65</v>
      </c>
      <c r="F115" s="9" t="s">
        <v>14</v>
      </c>
      <c r="G115" s="9" t="s">
        <v>328</v>
      </c>
      <c r="H115" s="9" t="s">
        <v>108</v>
      </c>
      <c r="I115" s="3" t="s">
        <v>18</v>
      </c>
      <c r="J115" s="13" t="s">
        <v>329</v>
      </c>
      <c r="K115" s="14" t="s">
        <v>330</v>
      </c>
      <c r="L115" s="17">
        <f t="shared" si="5"/>
        <v>2.093749999999997E-2</v>
      </c>
      <c r="M115">
        <f t="shared" si="6"/>
        <v>4</v>
      </c>
    </row>
    <row r="116" spans="1:13" x14ac:dyDescent="0.25">
      <c r="A116" s="11"/>
      <c r="B116" s="12"/>
      <c r="C116" s="12"/>
      <c r="D116" s="12"/>
      <c r="E116" s="9" t="s">
        <v>168</v>
      </c>
      <c r="F116" s="9" t="s">
        <v>14</v>
      </c>
      <c r="G116" s="10" t="s">
        <v>15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331</v>
      </c>
      <c r="H117" s="9" t="s">
        <v>108</v>
      </c>
      <c r="I117" s="3" t="s">
        <v>18</v>
      </c>
      <c r="J117" s="13" t="s">
        <v>332</v>
      </c>
      <c r="K117" s="14" t="s">
        <v>333</v>
      </c>
      <c r="L117" s="17">
        <f t="shared" si="5"/>
        <v>1.4039351851851845E-2</v>
      </c>
      <c r="M117">
        <f t="shared" si="6"/>
        <v>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334</v>
      </c>
      <c r="H118" s="9" t="s">
        <v>108</v>
      </c>
      <c r="I118" s="3" t="s">
        <v>18</v>
      </c>
      <c r="J118" s="13" t="s">
        <v>335</v>
      </c>
      <c r="K118" s="14" t="s">
        <v>336</v>
      </c>
      <c r="L118" s="17">
        <f t="shared" si="5"/>
        <v>2.2592592592592609E-2</v>
      </c>
      <c r="M118">
        <f t="shared" si="6"/>
        <v>6</v>
      </c>
    </row>
    <row r="119" spans="1:13" x14ac:dyDescent="0.25">
      <c r="A119" s="11"/>
      <c r="B119" s="12"/>
      <c r="C119" s="9" t="s">
        <v>337</v>
      </c>
      <c r="D119" s="9" t="s">
        <v>338</v>
      </c>
      <c r="E119" s="9" t="s">
        <v>338</v>
      </c>
      <c r="F119" s="9" t="s">
        <v>14</v>
      </c>
      <c r="G119" s="10" t="s">
        <v>15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339</v>
      </c>
      <c r="H120" s="9" t="s">
        <v>108</v>
      </c>
      <c r="I120" s="3" t="s">
        <v>18</v>
      </c>
      <c r="J120" s="13" t="s">
        <v>340</v>
      </c>
      <c r="K120" s="14" t="s">
        <v>341</v>
      </c>
      <c r="L120" s="17">
        <f t="shared" si="5"/>
        <v>1.5347222222222234E-2</v>
      </c>
      <c r="M120">
        <f t="shared" si="6"/>
        <v>6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342</v>
      </c>
      <c r="H121" s="9" t="s">
        <v>108</v>
      </c>
      <c r="I121" s="3" t="s">
        <v>18</v>
      </c>
      <c r="J121" s="13" t="s">
        <v>343</v>
      </c>
      <c r="K121" s="14" t="s">
        <v>344</v>
      </c>
      <c r="L121" s="17">
        <f t="shared" si="5"/>
        <v>4.7349537037037037E-2</v>
      </c>
      <c r="M121">
        <f t="shared" si="6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345</v>
      </c>
      <c r="H122" s="9" t="s">
        <v>108</v>
      </c>
      <c r="I122" s="3" t="s">
        <v>18</v>
      </c>
      <c r="J122" s="13" t="s">
        <v>346</v>
      </c>
      <c r="K122" s="14" t="s">
        <v>347</v>
      </c>
      <c r="L122" s="17">
        <f t="shared" si="5"/>
        <v>4.1886574074074034E-2</v>
      </c>
      <c r="M122">
        <f t="shared" si="6"/>
        <v>11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348</v>
      </c>
      <c r="H123" s="9" t="s">
        <v>108</v>
      </c>
      <c r="I123" s="3" t="s">
        <v>18</v>
      </c>
      <c r="J123" s="13" t="s">
        <v>349</v>
      </c>
      <c r="K123" s="14" t="s">
        <v>350</v>
      </c>
      <c r="L123" s="17">
        <f t="shared" si="5"/>
        <v>3.2326388888888835E-2</v>
      </c>
      <c r="M123">
        <f t="shared" si="6"/>
        <v>14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351</v>
      </c>
      <c r="H124" s="9" t="s">
        <v>108</v>
      </c>
      <c r="I124" s="3" t="s">
        <v>18</v>
      </c>
      <c r="J124" s="13" t="s">
        <v>352</v>
      </c>
      <c r="K124" s="14" t="s">
        <v>353</v>
      </c>
      <c r="L124" s="17">
        <f t="shared" si="5"/>
        <v>5.1597222222222294E-2</v>
      </c>
      <c r="M124">
        <f t="shared" si="6"/>
        <v>15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354</v>
      </c>
      <c r="H125" s="9" t="s">
        <v>108</v>
      </c>
      <c r="I125" s="3" t="s">
        <v>18</v>
      </c>
      <c r="J125" s="13" t="s">
        <v>355</v>
      </c>
      <c r="K125" s="14" t="s">
        <v>356</v>
      </c>
      <c r="L125" s="17">
        <f t="shared" si="5"/>
        <v>4.6620370370370368E-2</v>
      </c>
      <c r="M125">
        <f t="shared" si="6"/>
        <v>15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357</v>
      </c>
      <c r="H126" s="9" t="s">
        <v>108</v>
      </c>
      <c r="I126" s="3" t="s">
        <v>18</v>
      </c>
      <c r="J126" s="13" t="s">
        <v>358</v>
      </c>
      <c r="K126" s="14" t="s">
        <v>359</v>
      </c>
      <c r="L126" s="17">
        <f t="shared" si="5"/>
        <v>1.6076388888888959E-2</v>
      </c>
      <c r="M126">
        <f t="shared" si="6"/>
        <v>18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360</v>
      </c>
      <c r="H127" s="9" t="s">
        <v>108</v>
      </c>
      <c r="I127" s="3" t="s">
        <v>18</v>
      </c>
      <c r="J127" s="13" t="s">
        <v>361</v>
      </c>
      <c r="K127" s="14" t="s">
        <v>362</v>
      </c>
      <c r="L127" s="17">
        <f t="shared" si="5"/>
        <v>1.8703703703703778E-2</v>
      </c>
      <c r="M127">
        <f t="shared" si="6"/>
        <v>21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363</v>
      </c>
      <c r="H128" s="9" t="s">
        <v>108</v>
      </c>
      <c r="I128" s="3" t="s">
        <v>18</v>
      </c>
      <c r="J128" s="13" t="s">
        <v>364</v>
      </c>
      <c r="K128" s="14" t="s">
        <v>365</v>
      </c>
      <c r="L128" s="17">
        <f t="shared" si="5"/>
        <v>1.8634259259259323E-2</v>
      </c>
      <c r="M128">
        <f t="shared" si="6"/>
        <v>23</v>
      </c>
    </row>
    <row r="129" spans="1:13" x14ac:dyDescent="0.25">
      <c r="A129" s="11"/>
      <c r="B129" s="12"/>
      <c r="C129" s="9" t="s">
        <v>366</v>
      </c>
      <c r="D129" s="9" t="s">
        <v>367</v>
      </c>
      <c r="E129" s="9" t="s">
        <v>367</v>
      </c>
      <c r="F129" s="9" t="s">
        <v>14</v>
      </c>
      <c r="G129" s="10" t="s">
        <v>15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368</v>
      </c>
      <c r="H130" s="9" t="s">
        <v>108</v>
      </c>
      <c r="I130" s="3" t="s">
        <v>18</v>
      </c>
      <c r="J130" s="13" t="s">
        <v>369</v>
      </c>
      <c r="K130" s="14" t="s">
        <v>370</v>
      </c>
      <c r="L130" s="17">
        <f t="shared" si="5"/>
        <v>4.3368055555555562E-2</v>
      </c>
      <c r="M130">
        <f t="shared" si="6"/>
        <v>13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371</v>
      </c>
      <c r="H131" s="9" t="s">
        <v>108</v>
      </c>
      <c r="I131" s="3" t="s">
        <v>18</v>
      </c>
      <c r="J131" s="13" t="s">
        <v>372</v>
      </c>
      <c r="K131" s="14" t="s">
        <v>373</v>
      </c>
      <c r="L131" s="17">
        <f t="shared" ref="L131:L179" si="7">K131-J131</f>
        <v>1.7974537037036997E-2</v>
      </c>
      <c r="M131">
        <f t="shared" ref="M131:M179" si="8">HOUR(J131)</f>
        <v>17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374</v>
      </c>
      <c r="H132" s="9" t="s">
        <v>108</v>
      </c>
      <c r="I132" s="3" t="s">
        <v>18</v>
      </c>
      <c r="J132" s="13" t="s">
        <v>375</v>
      </c>
      <c r="K132" s="14" t="s">
        <v>376</v>
      </c>
      <c r="L132" s="17">
        <f t="shared" si="7"/>
        <v>1.5451388888888862E-2</v>
      </c>
      <c r="M132">
        <f t="shared" si="8"/>
        <v>17</v>
      </c>
    </row>
    <row r="133" spans="1:13" x14ac:dyDescent="0.25">
      <c r="A133" s="11"/>
      <c r="B133" s="12"/>
      <c r="C133" s="9" t="s">
        <v>377</v>
      </c>
      <c r="D133" s="9" t="s">
        <v>378</v>
      </c>
      <c r="E133" s="9" t="s">
        <v>378</v>
      </c>
      <c r="F133" s="9" t="s">
        <v>14</v>
      </c>
      <c r="G133" s="10" t="s">
        <v>15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379</v>
      </c>
      <c r="H134" s="9" t="s">
        <v>108</v>
      </c>
      <c r="I134" s="3" t="s">
        <v>18</v>
      </c>
      <c r="J134" s="13" t="s">
        <v>380</v>
      </c>
      <c r="K134" s="14" t="s">
        <v>381</v>
      </c>
      <c r="L134" s="17">
        <f t="shared" si="7"/>
        <v>1.570601851851855E-2</v>
      </c>
      <c r="M134">
        <f t="shared" si="8"/>
        <v>5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382</v>
      </c>
      <c r="H135" s="9" t="s">
        <v>108</v>
      </c>
      <c r="I135" s="3" t="s">
        <v>18</v>
      </c>
      <c r="J135" s="13" t="s">
        <v>383</v>
      </c>
      <c r="K135" s="14" t="s">
        <v>384</v>
      </c>
      <c r="L135" s="17">
        <f t="shared" si="7"/>
        <v>2.1087962962962892E-2</v>
      </c>
      <c r="M135">
        <f t="shared" si="8"/>
        <v>7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385</v>
      </c>
      <c r="H136" s="9" t="s">
        <v>108</v>
      </c>
      <c r="I136" s="3" t="s">
        <v>18</v>
      </c>
      <c r="J136" s="13" t="s">
        <v>386</v>
      </c>
      <c r="K136" s="14" t="s">
        <v>387</v>
      </c>
      <c r="L136" s="17">
        <f t="shared" si="7"/>
        <v>3.5162037037037019E-2</v>
      </c>
      <c r="M136">
        <f t="shared" si="8"/>
        <v>11</v>
      </c>
    </row>
    <row r="137" spans="1:13" x14ac:dyDescent="0.25">
      <c r="A137" s="11"/>
      <c r="B137" s="12"/>
      <c r="C137" s="9" t="s">
        <v>388</v>
      </c>
      <c r="D137" s="9" t="s">
        <v>389</v>
      </c>
      <c r="E137" s="9" t="s">
        <v>389</v>
      </c>
      <c r="F137" s="9" t="s">
        <v>14</v>
      </c>
      <c r="G137" s="9" t="s">
        <v>390</v>
      </c>
      <c r="H137" s="9" t="s">
        <v>391</v>
      </c>
      <c r="I137" s="3" t="s">
        <v>18</v>
      </c>
      <c r="J137" s="13" t="s">
        <v>392</v>
      </c>
      <c r="K137" s="14" t="s">
        <v>393</v>
      </c>
      <c r="L137" s="17">
        <f t="shared" si="7"/>
        <v>4.1655092592592591E-2</v>
      </c>
      <c r="M137">
        <f t="shared" si="8"/>
        <v>15</v>
      </c>
    </row>
    <row r="138" spans="1:13" x14ac:dyDescent="0.25">
      <c r="A138" s="11"/>
      <c r="B138" s="12"/>
      <c r="C138" s="9" t="s">
        <v>394</v>
      </c>
      <c r="D138" s="9" t="s">
        <v>395</v>
      </c>
      <c r="E138" s="10" t="s">
        <v>15</v>
      </c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9" t="s">
        <v>396</v>
      </c>
      <c r="F139" s="9" t="s">
        <v>14</v>
      </c>
      <c r="G139" s="10" t="s">
        <v>15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397</v>
      </c>
      <c r="H140" s="9" t="s">
        <v>398</v>
      </c>
      <c r="I140" s="3" t="s">
        <v>18</v>
      </c>
      <c r="J140" s="13" t="s">
        <v>399</v>
      </c>
      <c r="K140" s="14" t="s">
        <v>400</v>
      </c>
      <c r="L140" s="17">
        <f t="shared" si="7"/>
        <v>1.186342592592593E-2</v>
      </c>
      <c r="M140">
        <f t="shared" si="8"/>
        <v>5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401</v>
      </c>
      <c r="H141" s="9" t="s">
        <v>398</v>
      </c>
      <c r="I141" s="3" t="s">
        <v>18</v>
      </c>
      <c r="J141" s="13" t="s">
        <v>402</v>
      </c>
      <c r="K141" s="14" t="s">
        <v>403</v>
      </c>
      <c r="L141" s="17">
        <f t="shared" si="7"/>
        <v>2.6921296296296304E-2</v>
      </c>
      <c r="M141">
        <f t="shared" si="8"/>
        <v>9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404</v>
      </c>
      <c r="H142" s="9" t="s">
        <v>398</v>
      </c>
      <c r="I142" s="3" t="s">
        <v>18</v>
      </c>
      <c r="J142" s="13" t="s">
        <v>405</v>
      </c>
      <c r="K142" s="14" t="s">
        <v>406</v>
      </c>
      <c r="L142" s="17">
        <f t="shared" si="7"/>
        <v>5.4224537037037002E-2</v>
      </c>
      <c r="M142">
        <f t="shared" si="8"/>
        <v>10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407</v>
      </c>
      <c r="H143" s="9" t="s">
        <v>398</v>
      </c>
      <c r="I143" s="3" t="s">
        <v>18</v>
      </c>
      <c r="J143" s="13" t="s">
        <v>408</v>
      </c>
      <c r="K143" s="14" t="s">
        <v>409</v>
      </c>
      <c r="L143" s="17">
        <f t="shared" si="7"/>
        <v>2.2118055555555571E-2</v>
      </c>
      <c r="M143">
        <f t="shared" si="8"/>
        <v>16</v>
      </c>
    </row>
    <row r="144" spans="1:13" x14ac:dyDescent="0.25">
      <c r="A144" s="11"/>
      <c r="B144" s="12"/>
      <c r="C144" s="12"/>
      <c r="D144" s="12"/>
      <c r="E144" s="9" t="s">
        <v>395</v>
      </c>
      <c r="F144" s="9" t="s">
        <v>14</v>
      </c>
      <c r="G144" s="10" t="s">
        <v>15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410</v>
      </c>
      <c r="H145" s="9" t="s">
        <v>398</v>
      </c>
      <c r="I145" s="3" t="s">
        <v>18</v>
      </c>
      <c r="J145" s="13" t="s">
        <v>411</v>
      </c>
      <c r="K145" s="14" t="s">
        <v>412</v>
      </c>
      <c r="L145" s="17">
        <f t="shared" si="7"/>
        <v>3.6585648148148131E-2</v>
      </c>
      <c r="M145">
        <f t="shared" si="8"/>
        <v>11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413</v>
      </c>
      <c r="H146" s="9" t="s">
        <v>398</v>
      </c>
      <c r="I146" s="3" t="s">
        <v>18</v>
      </c>
      <c r="J146" s="13" t="s">
        <v>414</v>
      </c>
      <c r="K146" s="14" t="s">
        <v>415</v>
      </c>
      <c r="L146" s="17">
        <f t="shared" si="7"/>
        <v>4.3807870370370372E-2</v>
      </c>
      <c r="M146">
        <f t="shared" si="8"/>
        <v>12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416</v>
      </c>
      <c r="H147" s="9" t="s">
        <v>398</v>
      </c>
      <c r="I147" s="3" t="s">
        <v>18</v>
      </c>
      <c r="J147" s="13" t="s">
        <v>417</v>
      </c>
      <c r="K147" s="14" t="s">
        <v>418</v>
      </c>
      <c r="L147" s="17">
        <f t="shared" si="7"/>
        <v>2.0590277777777777E-2</v>
      </c>
      <c r="M147">
        <f t="shared" si="8"/>
        <v>15</v>
      </c>
    </row>
    <row r="148" spans="1:13" x14ac:dyDescent="0.25">
      <c r="A148" s="11"/>
      <c r="B148" s="12"/>
      <c r="C148" s="9" t="s">
        <v>419</v>
      </c>
      <c r="D148" s="9" t="s">
        <v>420</v>
      </c>
      <c r="E148" s="9" t="s">
        <v>420</v>
      </c>
      <c r="F148" s="9" t="s">
        <v>14</v>
      </c>
      <c r="G148" s="10" t="s">
        <v>15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421</v>
      </c>
      <c r="H149" s="9" t="s">
        <v>108</v>
      </c>
      <c r="I149" s="3" t="s">
        <v>18</v>
      </c>
      <c r="J149" s="13" t="s">
        <v>422</v>
      </c>
      <c r="K149" s="14" t="s">
        <v>423</v>
      </c>
      <c r="L149" s="17">
        <f t="shared" si="7"/>
        <v>3.979166666666667E-2</v>
      </c>
      <c r="M149">
        <f t="shared" si="8"/>
        <v>12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424</v>
      </c>
      <c r="H150" s="9" t="s">
        <v>108</v>
      </c>
      <c r="I150" s="3" t="s">
        <v>18</v>
      </c>
      <c r="J150" s="13" t="s">
        <v>425</v>
      </c>
      <c r="K150" s="14" t="s">
        <v>426</v>
      </c>
      <c r="L150" s="17">
        <f t="shared" si="7"/>
        <v>3.8206018518518459E-2</v>
      </c>
      <c r="M150">
        <f t="shared" si="8"/>
        <v>15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427</v>
      </c>
      <c r="H151" s="9" t="s">
        <v>108</v>
      </c>
      <c r="I151" s="3" t="s">
        <v>18</v>
      </c>
      <c r="J151" s="13" t="s">
        <v>428</v>
      </c>
      <c r="K151" s="14" t="s">
        <v>429</v>
      </c>
      <c r="L151" s="17">
        <f t="shared" si="7"/>
        <v>3.8321759259259291E-2</v>
      </c>
      <c r="M151">
        <f t="shared" si="8"/>
        <v>19</v>
      </c>
    </row>
    <row r="152" spans="1:13" x14ac:dyDescent="0.25">
      <c r="A152" s="3" t="s">
        <v>430</v>
      </c>
      <c r="B152" s="9" t="s">
        <v>431</v>
      </c>
      <c r="C152" s="10" t="s">
        <v>15</v>
      </c>
      <c r="D152" s="5"/>
      <c r="E152" s="5"/>
      <c r="F152" s="5"/>
      <c r="G152" s="5"/>
      <c r="H152" s="5"/>
      <c r="I152" s="6"/>
      <c r="J152" s="7"/>
      <c r="K152" s="8"/>
    </row>
    <row r="153" spans="1:13" x14ac:dyDescent="0.25">
      <c r="A153" s="11"/>
      <c r="B153" s="12"/>
      <c r="C153" s="9" t="s">
        <v>432</v>
      </c>
      <c r="D153" s="9" t="s">
        <v>433</v>
      </c>
      <c r="E153" s="9" t="s">
        <v>433</v>
      </c>
      <c r="F153" s="9" t="s">
        <v>434</v>
      </c>
      <c r="G153" s="9" t="s">
        <v>435</v>
      </c>
      <c r="H153" s="9" t="s">
        <v>108</v>
      </c>
      <c r="I153" s="3" t="s">
        <v>18</v>
      </c>
      <c r="J153" s="13" t="s">
        <v>436</v>
      </c>
      <c r="K153" s="14" t="s">
        <v>437</v>
      </c>
      <c r="L153" s="17">
        <f t="shared" si="7"/>
        <v>2.5902777777777775E-2</v>
      </c>
      <c r="M153">
        <f t="shared" si="8"/>
        <v>9</v>
      </c>
    </row>
    <row r="154" spans="1:13" x14ac:dyDescent="0.25">
      <c r="A154" s="11"/>
      <c r="B154" s="12"/>
      <c r="C154" s="9" t="s">
        <v>438</v>
      </c>
      <c r="D154" s="9" t="s">
        <v>439</v>
      </c>
      <c r="E154" s="9" t="s">
        <v>439</v>
      </c>
      <c r="F154" s="9" t="s">
        <v>434</v>
      </c>
      <c r="G154" s="9" t="s">
        <v>440</v>
      </c>
      <c r="H154" s="9" t="s">
        <v>108</v>
      </c>
      <c r="I154" s="3" t="s">
        <v>18</v>
      </c>
      <c r="J154" s="13" t="s">
        <v>441</v>
      </c>
      <c r="K154" s="14" t="s">
        <v>442</v>
      </c>
      <c r="L154" s="17">
        <f t="shared" si="7"/>
        <v>2.2395833333333282E-2</v>
      </c>
      <c r="M154">
        <f t="shared" si="8"/>
        <v>14</v>
      </c>
    </row>
    <row r="155" spans="1:13" x14ac:dyDescent="0.25">
      <c r="A155" s="3" t="s">
        <v>443</v>
      </c>
      <c r="B155" s="9" t="s">
        <v>444</v>
      </c>
      <c r="C155" s="10" t="s">
        <v>15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445</v>
      </c>
      <c r="D156" s="9" t="s">
        <v>446</v>
      </c>
      <c r="E156" s="9" t="s">
        <v>447</v>
      </c>
      <c r="F156" s="9" t="s">
        <v>14</v>
      </c>
      <c r="G156" s="10" t="s">
        <v>15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448</v>
      </c>
      <c r="H157" s="9" t="s">
        <v>108</v>
      </c>
      <c r="I157" s="3" t="s">
        <v>18</v>
      </c>
      <c r="J157" s="13" t="s">
        <v>449</v>
      </c>
      <c r="K157" s="14" t="s">
        <v>450</v>
      </c>
      <c r="L157" s="17">
        <f t="shared" si="7"/>
        <v>2.7013888888888893E-2</v>
      </c>
      <c r="M157">
        <f t="shared" si="8"/>
        <v>9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451</v>
      </c>
      <c r="H158" s="9" t="s">
        <v>108</v>
      </c>
      <c r="I158" s="3" t="s">
        <v>18</v>
      </c>
      <c r="J158" s="13" t="s">
        <v>452</v>
      </c>
      <c r="K158" s="14" t="s">
        <v>453</v>
      </c>
      <c r="L158" s="17">
        <f t="shared" si="7"/>
        <v>3.1909722222222214E-2</v>
      </c>
      <c r="M158">
        <f t="shared" si="8"/>
        <v>11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454</v>
      </c>
      <c r="H159" s="9" t="s">
        <v>108</v>
      </c>
      <c r="I159" s="3" t="s">
        <v>18</v>
      </c>
      <c r="J159" s="13" t="s">
        <v>455</v>
      </c>
      <c r="K159" s="14" t="s">
        <v>456</v>
      </c>
      <c r="L159" s="17">
        <f t="shared" si="7"/>
        <v>2.6944444444444438E-2</v>
      </c>
      <c r="M159">
        <f t="shared" si="8"/>
        <v>13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457</v>
      </c>
      <c r="H160" s="9" t="s">
        <v>108</v>
      </c>
      <c r="I160" s="3" t="s">
        <v>18</v>
      </c>
      <c r="J160" s="13" t="s">
        <v>458</v>
      </c>
      <c r="K160" s="14" t="s">
        <v>459</v>
      </c>
      <c r="L160" s="17">
        <f t="shared" si="7"/>
        <v>2.126157407407403E-2</v>
      </c>
      <c r="M160">
        <f t="shared" si="8"/>
        <v>14</v>
      </c>
    </row>
    <row r="161" spans="1:13" x14ac:dyDescent="0.25">
      <c r="A161" s="11"/>
      <c r="B161" s="12"/>
      <c r="C161" s="9" t="s">
        <v>460</v>
      </c>
      <c r="D161" s="9" t="s">
        <v>461</v>
      </c>
      <c r="E161" s="9" t="s">
        <v>462</v>
      </c>
      <c r="F161" s="9" t="s">
        <v>14</v>
      </c>
      <c r="G161" s="9" t="s">
        <v>463</v>
      </c>
      <c r="H161" s="9" t="s">
        <v>108</v>
      </c>
      <c r="I161" s="3" t="s">
        <v>18</v>
      </c>
      <c r="J161" s="13" t="s">
        <v>464</v>
      </c>
      <c r="K161" s="14" t="s">
        <v>465</v>
      </c>
      <c r="L161" s="17">
        <f t="shared" si="7"/>
        <v>2.7152777777777803E-2</v>
      </c>
      <c r="M161">
        <f t="shared" si="8"/>
        <v>13</v>
      </c>
    </row>
    <row r="162" spans="1:13" x14ac:dyDescent="0.25">
      <c r="A162" s="11"/>
      <c r="B162" s="12"/>
      <c r="C162" s="9" t="s">
        <v>466</v>
      </c>
      <c r="D162" s="9" t="s">
        <v>467</v>
      </c>
      <c r="E162" s="10" t="s">
        <v>15</v>
      </c>
      <c r="F162" s="5"/>
      <c r="G162" s="5"/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9" t="s">
        <v>468</v>
      </c>
      <c r="F163" s="9" t="s">
        <v>14</v>
      </c>
      <c r="G163" s="9" t="s">
        <v>469</v>
      </c>
      <c r="H163" s="9" t="s">
        <v>108</v>
      </c>
      <c r="I163" s="3" t="s">
        <v>18</v>
      </c>
      <c r="J163" s="13" t="s">
        <v>470</v>
      </c>
      <c r="K163" s="14" t="s">
        <v>471</v>
      </c>
      <c r="L163" s="17">
        <f t="shared" si="7"/>
        <v>1.3344907407407458E-2</v>
      </c>
      <c r="M163">
        <f t="shared" si="8"/>
        <v>17</v>
      </c>
    </row>
    <row r="164" spans="1:13" x14ac:dyDescent="0.25">
      <c r="A164" s="11"/>
      <c r="B164" s="12"/>
      <c r="C164" s="12"/>
      <c r="D164" s="12"/>
      <c r="E164" s="9" t="s">
        <v>472</v>
      </c>
      <c r="F164" s="9" t="s">
        <v>14</v>
      </c>
      <c r="G164" s="10" t="s">
        <v>15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473</v>
      </c>
      <c r="H165" s="9" t="s">
        <v>108</v>
      </c>
      <c r="I165" s="3" t="s">
        <v>18</v>
      </c>
      <c r="J165" s="13" t="s">
        <v>474</v>
      </c>
      <c r="K165" s="14" t="s">
        <v>475</v>
      </c>
      <c r="L165" s="17">
        <f t="shared" si="7"/>
        <v>3.6666666666666625E-2</v>
      </c>
      <c r="M165">
        <f t="shared" si="8"/>
        <v>10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476</v>
      </c>
      <c r="H166" s="9" t="s">
        <v>108</v>
      </c>
      <c r="I166" s="3" t="s">
        <v>18</v>
      </c>
      <c r="J166" s="13" t="s">
        <v>477</v>
      </c>
      <c r="K166" s="14" t="s">
        <v>478</v>
      </c>
      <c r="L166" s="17">
        <f t="shared" si="7"/>
        <v>4.5775462962962976E-2</v>
      </c>
      <c r="M166">
        <f t="shared" si="8"/>
        <v>10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479</v>
      </c>
      <c r="H167" s="9" t="s">
        <v>108</v>
      </c>
      <c r="I167" s="3" t="s">
        <v>18</v>
      </c>
      <c r="J167" s="13" t="s">
        <v>480</v>
      </c>
      <c r="K167" s="14" t="s">
        <v>481</v>
      </c>
      <c r="L167" s="17">
        <f t="shared" si="7"/>
        <v>2.5312500000000071E-2</v>
      </c>
      <c r="M167">
        <f t="shared" si="8"/>
        <v>13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482</v>
      </c>
      <c r="H168" s="9" t="s">
        <v>108</v>
      </c>
      <c r="I168" s="3" t="s">
        <v>18</v>
      </c>
      <c r="J168" s="13" t="s">
        <v>483</v>
      </c>
      <c r="K168" s="14" t="s">
        <v>484</v>
      </c>
      <c r="L168" s="17">
        <f t="shared" si="7"/>
        <v>2.02430555555555E-2</v>
      </c>
      <c r="M168">
        <f t="shared" si="8"/>
        <v>15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485</v>
      </c>
      <c r="H169" s="9" t="s">
        <v>108</v>
      </c>
      <c r="I169" s="3" t="s">
        <v>18</v>
      </c>
      <c r="J169" s="13" t="s">
        <v>486</v>
      </c>
      <c r="K169" s="14" t="s">
        <v>487</v>
      </c>
      <c r="L169" s="17">
        <f t="shared" si="7"/>
        <v>2.8680555555555598E-2</v>
      </c>
      <c r="M169">
        <f t="shared" si="8"/>
        <v>15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488</v>
      </c>
      <c r="H170" s="9" t="s">
        <v>108</v>
      </c>
      <c r="I170" s="3" t="s">
        <v>18</v>
      </c>
      <c r="J170" s="13" t="s">
        <v>489</v>
      </c>
      <c r="K170" s="14" t="s">
        <v>490</v>
      </c>
      <c r="L170" s="17">
        <f t="shared" si="7"/>
        <v>1.8437499999999885E-2</v>
      </c>
      <c r="M170">
        <f t="shared" si="8"/>
        <v>16</v>
      </c>
    </row>
    <row r="171" spans="1:13" x14ac:dyDescent="0.25">
      <c r="A171" s="11"/>
      <c r="B171" s="12"/>
      <c r="C171" s="9" t="s">
        <v>491</v>
      </c>
      <c r="D171" s="9" t="s">
        <v>492</v>
      </c>
      <c r="E171" s="9" t="s">
        <v>492</v>
      </c>
      <c r="F171" s="9" t="s">
        <v>14</v>
      </c>
      <c r="G171" s="10" t="s">
        <v>15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493</v>
      </c>
      <c r="H172" s="9" t="s">
        <v>108</v>
      </c>
      <c r="I172" s="3" t="s">
        <v>18</v>
      </c>
      <c r="J172" s="13" t="s">
        <v>494</v>
      </c>
      <c r="K172" s="14" t="s">
        <v>495</v>
      </c>
      <c r="L172" s="17">
        <f t="shared" si="7"/>
        <v>1.3645833333333357E-2</v>
      </c>
      <c r="M172">
        <f t="shared" si="8"/>
        <v>4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496</v>
      </c>
      <c r="H173" s="9" t="s">
        <v>108</v>
      </c>
      <c r="I173" s="3" t="s">
        <v>18</v>
      </c>
      <c r="J173" s="13" t="s">
        <v>497</v>
      </c>
      <c r="K173" s="14" t="s">
        <v>498</v>
      </c>
      <c r="L173" s="17">
        <f t="shared" si="7"/>
        <v>2.1689814814814801E-2</v>
      </c>
      <c r="M173">
        <f t="shared" si="8"/>
        <v>9</v>
      </c>
    </row>
    <row r="174" spans="1:13" x14ac:dyDescent="0.25">
      <c r="A174" s="11"/>
      <c r="B174" s="12"/>
      <c r="C174" s="9" t="s">
        <v>499</v>
      </c>
      <c r="D174" s="9" t="s">
        <v>500</v>
      </c>
      <c r="E174" s="9" t="s">
        <v>501</v>
      </c>
      <c r="F174" s="9" t="s">
        <v>14</v>
      </c>
      <c r="G174" s="10" t="s">
        <v>15</v>
      </c>
      <c r="H174" s="5"/>
      <c r="I174" s="6"/>
      <c r="J174" s="7"/>
      <c r="K174" s="8"/>
    </row>
    <row r="175" spans="1:13" x14ac:dyDescent="0.25">
      <c r="A175" s="11"/>
      <c r="B175" s="12"/>
      <c r="C175" s="12"/>
      <c r="D175" s="12"/>
      <c r="E175" s="12"/>
      <c r="F175" s="12"/>
      <c r="G175" s="9" t="s">
        <v>502</v>
      </c>
      <c r="H175" s="9" t="s">
        <v>108</v>
      </c>
      <c r="I175" s="3" t="s">
        <v>18</v>
      </c>
      <c r="J175" s="13" t="s">
        <v>503</v>
      </c>
      <c r="K175" s="14" t="s">
        <v>504</v>
      </c>
      <c r="L175" s="17">
        <f t="shared" si="7"/>
        <v>3.7500000000000033E-2</v>
      </c>
      <c r="M175">
        <f t="shared" si="8"/>
        <v>11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505</v>
      </c>
      <c r="H176" s="9" t="s">
        <v>108</v>
      </c>
      <c r="I176" s="3" t="s">
        <v>18</v>
      </c>
      <c r="J176" s="13" t="s">
        <v>506</v>
      </c>
      <c r="K176" s="14" t="s">
        <v>507</v>
      </c>
      <c r="L176" s="17">
        <f t="shared" si="7"/>
        <v>2.706018518518527E-2</v>
      </c>
      <c r="M176">
        <f t="shared" si="8"/>
        <v>14</v>
      </c>
    </row>
    <row r="177" spans="1:13" x14ac:dyDescent="0.25">
      <c r="A177" s="11"/>
      <c r="B177" s="12"/>
      <c r="C177" s="9" t="s">
        <v>508</v>
      </c>
      <c r="D177" s="9" t="s">
        <v>509</v>
      </c>
      <c r="E177" s="9" t="s">
        <v>510</v>
      </c>
      <c r="F177" s="9" t="s">
        <v>14</v>
      </c>
      <c r="G177" s="9" t="s">
        <v>511</v>
      </c>
      <c r="H177" s="9" t="s">
        <v>108</v>
      </c>
      <c r="I177" s="3" t="s">
        <v>18</v>
      </c>
      <c r="J177" s="13" t="s">
        <v>512</v>
      </c>
      <c r="K177" s="14" t="s">
        <v>513</v>
      </c>
      <c r="L177" s="17">
        <f t="shared" si="7"/>
        <v>1.4155092592592566E-2</v>
      </c>
      <c r="M177">
        <f t="shared" si="8"/>
        <v>4</v>
      </c>
    </row>
    <row r="178" spans="1:13" x14ac:dyDescent="0.25">
      <c r="A178" s="11"/>
      <c r="B178" s="12"/>
      <c r="C178" s="9" t="s">
        <v>514</v>
      </c>
      <c r="D178" s="9" t="s">
        <v>515</v>
      </c>
      <c r="E178" s="9" t="s">
        <v>516</v>
      </c>
      <c r="F178" s="9" t="s">
        <v>14</v>
      </c>
      <c r="G178" s="9" t="s">
        <v>517</v>
      </c>
      <c r="H178" s="9" t="s">
        <v>17</v>
      </c>
      <c r="I178" s="3" t="s">
        <v>18</v>
      </c>
      <c r="J178" s="13" t="s">
        <v>518</v>
      </c>
      <c r="K178" s="14" t="s">
        <v>519</v>
      </c>
      <c r="L178" s="17">
        <f t="shared" si="7"/>
        <v>2.6516203703703667E-2</v>
      </c>
      <c r="M178">
        <f t="shared" si="8"/>
        <v>14</v>
      </c>
    </row>
    <row r="179" spans="1:13" x14ac:dyDescent="0.25">
      <c r="A179" s="3" t="s">
        <v>520</v>
      </c>
      <c r="B179" s="3" t="s">
        <v>521</v>
      </c>
      <c r="C179" s="3" t="s">
        <v>466</v>
      </c>
      <c r="D179" s="3" t="s">
        <v>467</v>
      </c>
      <c r="E179" s="3" t="s">
        <v>472</v>
      </c>
      <c r="F179" s="3" t="s">
        <v>14</v>
      </c>
      <c r="G179" s="3" t="s">
        <v>522</v>
      </c>
      <c r="H179" s="3" t="s">
        <v>17</v>
      </c>
      <c r="I179" s="3" t="s">
        <v>18</v>
      </c>
      <c r="J179" s="15" t="s">
        <v>523</v>
      </c>
      <c r="K179" s="16" t="s">
        <v>524</v>
      </c>
      <c r="L179" s="17">
        <f t="shared" si="7"/>
        <v>2.6597222222222272E-2</v>
      </c>
      <c r="M179">
        <f t="shared" si="8"/>
        <v>12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opLeftCell="F1" workbookViewId="0">
      <selection activeCell="Q1" sqref="Q1:Q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bestFit="1" customWidth="1"/>
    <col min="12" max="12" width="10.2851562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23.5703125" bestFit="1" customWidth="1"/>
    <col min="17" max="17" width="34.42578125" bestFit="1" customWidth="1"/>
    <col min="18" max="18" width="32.28515625" bestFit="1" customWidth="1"/>
    <col min="19" max="19" width="20.710937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528</v>
      </c>
      <c r="M1" t="s">
        <v>525</v>
      </c>
      <c r="O1" t="s">
        <v>526</v>
      </c>
      <c r="P1" t="s">
        <v>2290</v>
      </c>
      <c r="Q1" t="s">
        <v>2291</v>
      </c>
      <c r="R1" t="s">
        <v>530</v>
      </c>
      <c r="S1" t="s">
        <v>531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5.583333333333333</v>
      </c>
      <c r="R2" s="18">
        <v>1.8749999999999999E-2</v>
      </c>
      <c r="S2" s="17">
        <f>AVERAGEIF($R$2:$R$25, "&lt;&gt; 0")</f>
        <v>2.0206341923572829E-2</v>
      </c>
    </row>
    <row r="3" spans="1:19" x14ac:dyDescent="0.25">
      <c r="A3" s="3" t="s">
        <v>27</v>
      </c>
      <c r="B3" s="9" t="s">
        <v>28</v>
      </c>
      <c r="C3" s="10" t="s">
        <v>15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5.583333333333333</v>
      </c>
      <c r="R3" s="18">
        <f t="shared" ref="R3:R25" si="1">AVERAGEIF(M:M,O3,L:L)</f>
        <v>2.8275462962962961E-2</v>
      </c>
      <c r="S3" s="17">
        <f t="shared" ref="S3:S25" si="2">AVERAGEIF($R$2:$R$25, "&lt;&gt; 0")</f>
        <v>2.0206341923572829E-2</v>
      </c>
    </row>
    <row r="4" spans="1:19" x14ac:dyDescent="0.25">
      <c r="A4" s="11"/>
      <c r="B4" s="12"/>
      <c r="C4" s="9" t="s">
        <v>59</v>
      </c>
      <c r="D4" s="9" t="s">
        <v>60</v>
      </c>
      <c r="E4" s="9" t="s">
        <v>60</v>
      </c>
      <c r="F4" s="9" t="s">
        <v>14</v>
      </c>
      <c r="G4" s="10" t="s">
        <v>15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5.583333333333333</v>
      </c>
      <c r="R4" s="18">
        <f t="shared" si="1"/>
        <v>1.9334490740740735E-2</v>
      </c>
      <c r="S4" s="17">
        <f t="shared" si="2"/>
        <v>2.0206341923572829E-2</v>
      </c>
    </row>
    <row r="5" spans="1:19" x14ac:dyDescent="0.25">
      <c r="A5" s="11"/>
      <c r="B5" s="12"/>
      <c r="C5" s="12"/>
      <c r="D5" s="12"/>
      <c r="E5" s="12"/>
      <c r="F5" s="12"/>
      <c r="G5" s="9" t="s">
        <v>532</v>
      </c>
      <c r="H5" s="9" t="s">
        <v>17</v>
      </c>
      <c r="I5" s="3" t="s">
        <v>533</v>
      </c>
      <c r="J5" s="13" t="s">
        <v>534</v>
      </c>
      <c r="K5" s="14" t="s">
        <v>535</v>
      </c>
      <c r="L5" s="17">
        <f t="shared" ref="L5:L66" si="3">K5-J5</f>
        <v>1.7962962962962903E-2</v>
      </c>
      <c r="M5">
        <f t="shared" ref="M5:M66" si="4">HOUR(J5)</f>
        <v>11</v>
      </c>
      <c r="O5">
        <v>3</v>
      </c>
      <c r="P5">
        <f>COUNTIF(M:M,"3")</f>
        <v>1</v>
      </c>
      <c r="Q5">
        <f t="shared" si="0"/>
        <v>5.583333333333333</v>
      </c>
      <c r="R5" s="18">
        <f t="shared" si="1"/>
        <v>1.2557870370370372E-2</v>
      </c>
      <c r="S5" s="17">
        <f t="shared" si="2"/>
        <v>2.0206341923572829E-2</v>
      </c>
    </row>
    <row r="6" spans="1:19" x14ac:dyDescent="0.25">
      <c r="A6" s="11"/>
      <c r="B6" s="12"/>
      <c r="C6" s="12"/>
      <c r="D6" s="12"/>
      <c r="E6" s="12"/>
      <c r="F6" s="12"/>
      <c r="G6" s="9" t="s">
        <v>536</v>
      </c>
      <c r="H6" s="9" t="s">
        <v>17</v>
      </c>
      <c r="I6" s="3" t="s">
        <v>533</v>
      </c>
      <c r="J6" s="13" t="s">
        <v>537</v>
      </c>
      <c r="K6" s="14" t="s">
        <v>538</v>
      </c>
      <c r="L6" s="17">
        <f t="shared" si="3"/>
        <v>1.9780092592592613E-2</v>
      </c>
      <c r="M6">
        <f t="shared" si="4"/>
        <v>14</v>
      </c>
      <c r="O6">
        <v>4</v>
      </c>
      <c r="P6">
        <f>COUNTIF(M:M,"4")</f>
        <v>8</v>
      </c>
      <c r="Q6">
        <f t="shared" si="0"/>
        <v>5.583333333333333</v>
      </c>
      <c r="R6" s="18">
        <f t="shared" si="1"/>
        <v>1.6203703703703703E-2</v>
      </c>
      <c r="S6" s="17">
        <f t="shared" si="2"/>
        <v>2.0206341923572829E-2</v>
      </c>
    </row>
    <row r="7" spans="1:19" x14ac:dyDescent="0.25">
      <c r="A7" s="11"/>
      <c r="B7" s="12"/>
      <c r="C7" s="9" t="s">
        <v>64</v>
      </c>
      <c r="D7" s="9" t="s">
        <v>65</v>
      </c>
      <c r="E7" s="9" t="s">
        <v>65</v>
      </c>
      <c r="F7" s="9" t="s">
        <v>14</v>
      </c>
      <c r="G7" s="10" t="s">
        <v>15</v>
      </c>
      <c r="H7" s="5"/>
      <c r="I7" s="6"/>
      <c r="J7" s="7"/>
      <c r="K7" s="8"/>
      <c r="O7">
        <v>5</v>
      </c>
      <c r="P7">
        <f>COUNTIF(M:M,"5")</f>
        <v>3</v>
      </c>
      <c r="Q7">
        <f t="shared" si="0"/>
        <v>5.583333333333333</v>
      </c>
      <c r="R7" s="18">
        <f t="shared" si="1"/>
        <v>1.7121913580246905E-2</v>
      </c>
      <c r="S7" s="17">
        <f t="shared" si="2"/>
        <v>2.0206341923572829E-2</v>
      </c>
    </row>
    <row r="8" spans="1:19" x14ac:dyDescent="0.25">
      <c r="A8" s="11"/>
      <c r="B8" s="12"/>
      <c r="C8" s="12"/>
      <c r="D8" s="12"/>
      <c r="E8" s="12"/>
      <c r="F8" s="12"/>
      <c r="G8" s="9" t="s">
        <v>539</v>
      </c>
      <c r="H8" s="9" t="s">
        <v>17</v>
      </c>
      <c r="I8" s="3" t="s">
        <v>533</v>
      </c>
      <c r="J8" s="13" t="s">
        <v>540</v>
      </c>
      <c r="K8" s="14" t="s">
        <v>541</v>
      </c>
      <c r="L8" s="17">
        <f t="shared" si="3"/>
        <v>1.2083333333333335E-2</v>
      </c>
      <c r="O8">
        <v>6</v>
      </c>
      <c r="P8">
        <f>COUNTIF(M:M,"6")</f>
        <v>12</v>
      </c>
      <c r="Q8">
        <f t="shared" si="0"/>
        <v>5.583333333333333</v>
      </c>
      <c r="R8" s="18">
        <f t="shared" si="1"/>
        <v>2.2061149691358025E-2</v>
      </c>
      <c r="S8" s="17">
        <f t="shared" si="2"/>
        <v>2.0206341923572829E-2</v>
      </c>
    </row>
    <row r="9" spans="1:19" x14ac:dyDescent="0.25">
      <c r="A9" s="11"/>
      <c r="B9" s="12"/>
      <c r="C9" s="12"/>
      <c r="D9" s="12"/>
      <c r="E9" s="12"/>
      <c r="F9" s="12"/>
      <c r="G9" s="9" t="s">
        <v>542</v>
      </c>
      <c r="H9" s="9" t="s">
        <v>17</v>
      </c>
      <c r="I9" s="3" t="s">
        <v>533</v>
      </c>
      <c r="J9" s="13" t="s">
        <v>543</v>
      </c>
      <c r="K9" s="14" t="s">
        <v>544</v>
      </c>
      <c r="L9" s="17">
        <f t="shared" si="3"/>
        <v>1.9398148148148137E-2</v>
      </c>
      <c r="M9">
        <f t="shared" si="4"/>
        <v>4</v>
      </c>
      <c r="O9">
        <v>7</v>
      </c>
      <c r="P9">
        <f>COUNTIF(M:M,"7")</f>
        <v>7</v>
      </c>
      <c r="Q9">
        <f t="shared" si="0"/>
        <v>5.583333333333333</v>
      </c>
      <c r="R9" s="18">
        <f t="shared" si="1"/>
        <v>1.7668650793650795E-2</v>
      </c>
      <c r="S9" s="17">
        <f t="shared" si="2"/>
        <v>2.0206341923572829E-2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545</v>
      </c>
      <c r="H10" s="9" t="s">
        <v>17</v>
      </c>
      <c r="I10" s="3" t="s">
        <v>533</v>
      </c>
      <c r="J10" s="13" t="s">
        <v>546</v>
      </c>
      <c r="K10" s="14" t="s">
        <v>547</v>
      </c>
      <c r="L10" s="17">
        <f t="shared" si="3"/>
        <v>2.0381944444444466E-2</v>
      </c>
      <c r="M10">
        <f t="shared" si="4"/>
        <v>7</v>
      </c>
      <c r="O10">
        <v>8</v>
      </c>
      <c r="P10">
        <f>COUNTIF(M:M,"8")</f>
        <v>13</v>
      </c>
      <c r="Q10">
        <f t="shared" si="0"/>
        <v>5.583333333333333</v>
      </c>
      <c r="R10" s="18">
        <f t="shared" si="1"/>
        <v>2.5464743589743603E-2</v>
      </c>
      <c r="S10" s="17">
        <f t="shared" si="2"/>
        <v>2.0206341923572829E-2</v>
      </c>
    </row>
    <row r="11" spans="1:19" x14ac:dyDescent="0.25">
      <c r="A11" s="11"/>
      <c r="B11" s="12"/>
      <c r="C11" s="9" t="s">
        <v>69</v>
      </c>
      <c r="D11" s="9" t="s">
        <v>70</v>
      </c>
      <c r="E11" s="9" t="s">
        <v>70</v>
      </c>
      <c r="F11" s="9" t="s">
        <v>14</v>
      </c>
      <c r="G11" s="10" t="s">
        <v>15</v>
      </c>
      <c r="H11" s="5"/>
      <c r="I11" s="6"/>
      <c r="J11" s="7"/>
      <c r="K11" s="8"/>
      <c r="O11">
        <v>9</v>
      </c>
      <c r="P11">
        <f>COUNTIF(M:M,"9")</f>
        <v>11</v>
      </c>
      <c r="Q11">
        <f t="shared" si="0"/>
        <v>5.583333333333333</v>
      </c>
      <c r="R11" s="18">
        <f t="shared" si="1"/>
        <v>1.7327441077441084E-2</v>
      </c>
      <c r="S11" s="17">
        <f t="shared" si="2"/>
        <v>2.0206341923572829E-2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548</v>
      </c>
      <c r="H12" s="9" t="s">
        <v>43</v>
      </c>
      <c r="I12" s="3" t="s">
        <v>533</v>
      </c>
      <c r="J12" s="13" t="s">
        <v>549</v>
      </c>
      <c r="K12" s="14" t="s">
        <v>550</v>
      </c>
      <c r="L12" s="17">
        <f t="shared" si="3"/>
        <v>1.3287037037037042E-2</v>
      </c>
      <c r="M12">
        <f t="shared" si="4"/>
        <v>7</v>
      </c>
      <c r="O12">
        <v>10</v>
      </c>
      <c r="P12">
        <f>COUNTIF(M:M,"10")</f>
        <v>13</v>
      </c>
      <c r="Q12">
        <f t="shared" si="0"/>
        <v>5.583333333333333</v>
      </c>
      <c r="R12" s="18">
        <f t="shared" si="1"/>
        <v>3.1061253561253575E-2</v>
      </c>
      <c r="S12" s="17">
        <f t="shared" si="2"/>
        <v>2.0206341923572829E-2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551</v>
      </c>
      <c r="H13" s="9" t="s">
        <v>17</v>
      </c>
      <c r="I13" s="3" t="s">
        <v>533</v>
      </c>
      <c r="J13" s="13" t="s">
        <v>552</v>
      </c>
      <c r="K13" s="14" t="s">
        <v>553</v>
      </c>
      <c r="L13" s="17">
        <f t="shared" si="3"/>
        <v>1.9618055555555569E-2</v>
      </c>
      <c r="M13">
        <f t="shared" si="4"/>
        <v>10</v>
      </c>
      <c r="O13">
        <v>11</v>
      </c>
      <c r="P13">
        <f>COUNTIF(M:M,"11")</f>
        <v>10</v>
      </c>
      <c r="Q13">
        <f t="shared" si="0"/>
        <v>5.583333333333333</v>
      </c>
      <c r="R13" s="18">
        <f t="shared" si="1"/>
        <v>2.5509259259259259E-2</v>
      </c>
      <c r="S13" s="17">
        <f t="shared" si="2"/>
        <v>2.0206341923572829E-2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554</v>
      </c>
      <c r="H14" s="9" t="s">
        <v>43</v>
      </c>
      <c r="I14" s="3" t="s">
        <v>533</v>
      </c>
      <c r="J14" s="13" t="s">
        <v>555</v>
      </c>
      <c r="K14" s="14" t="s">
        <v>556</v>
      </c>
      <c r="L14" s="17">
        <f t="shared" si="3"/>
        <v>1.6655092592592569E-2</v>
      </c>
      <c r="M14">
        <f t="shared" si="4"/>
        <v>14</v>
      </c>
      <c r="O14">
        <v>12</v>
      </c>
      <c r="P14">
        <f>COUNTIF(M:M,"12")</f>
        <v>5</v>
      </c>
      <c r="Q14">
        <f t="shared" si="0"/>
        <v>5.583333333333333</v>
      </c>
      <c r="R14" s="18">
        <f t="shared" si="1"/>
        <v>2.0722222222222218E-2</v>
      </c>
      <c r="S14" s="17">
        <f t="shared" si="2"/>
        <v>2.0206341923572829E-2</v>
      </c>
    </row>
    <row r="15" spans="1:19" x14ac:dyDescent="0.25">
      <c r="A15" s="11"/>
      <c r="B15" s="12"/>
      <c r="C15" s="9" t="s">
        <v>557</v>
      </c>
      <c r="D15" s="9" t="s">
        <v>558</v>
      </c>
      <c r="E15" s="9" t="s">
        <v>558</v>
      </c>
      <c r="F15" s="9" t="s">
        <v>14</v>
      </c>
      <c r="G15" s="9" t="s">
        <v>559</v>
      </c>
      <c r="H15" s="9" t="s">
        <v>43</v>
      </c>
      <c r="I15" s="3" t="s">
        <v>533</v>
      </c>
      <c r="J15" s="13" t="s">
        <v>560</v>
      </c>
      <c r="K15" s="14" t="s">
        <v>561</v>
      </c>
      <c r="L15" s="17">
        <f t="shared" si="3"/>
        <v>2.6238425925925901E-2</v>
      </c>
      <c r="M15">
        <f t="shared" si="4"/>
        <v>6</v>
      </c>
      <c r="O15">
        <v>13</v>
      </c>
      <c r="P15">
        <f>COUNTIF(M:M,"13")</f>
        <v>9</v>
      </c>
      <c r="Q15">
        <f t="shared" si="0"/>
        <v>5.583333333333333</v>
      </c>
      <c r="R15" s="18">
        <f t="shared" si="1"/>
        <v>1.9030349794238677E-2</v>
      </c>
      <c r="S15" s="17">
        <f t="shared" si="2"/>
        <v>2.0206341923572829E-2</v>
      </c>
    </row>
    <row r="16" spans="1:19" x14ac:dyDescent="0.25">
      <c r="A16" s="11"/>
      <c r="B16" s="12"/>
      <c r="C16" s="9" t="s">
        <v>460</v>
      </c>
      <c r="D16" s="9" t="s">
        <v>461</v>
      </c>
      <c r="E16" s="9" t="s">
        <v>461</v>
      </c>
      <c r="F16" s="9" t="s">
        <v>14</v>
      </c>
      <c r="G16" s="9" t="s">
        <v>562</v>
      </c>
      <c r="H16" s="9" t="s">
        <v>17</v>
      </c>
      <c r="I16" s="3" t="s">
        <v>533</v>
      </c>
      <c r="J16" s="13" t="s">
        <v>563</v>
      </c>
      <c r="K16" s="14" t="s">
        <v>564</v>
      </c>
      <c r="L16" s="17">
        <f t="shared" si="3"/>
        <v>2.1851851851851845E-2</v>
      </c>
      <c r="M16">
        <f t="shared" si="4"/>
        <v>6</v>
      </c>
      <c r="O16">
        <v>14</v>
      </c>
      <c r="P16">
        <f>COUNTIF(M:M,"14")</f>
        <v>9</v>
      </c>
      <c r="Q16">
        <f t="shared" si="0"/>
        <v>5.583333333333333</v>
      </c>
      <c r="R16" s="18">
        <f t="shared" si="1"/>
        <v>2.2798353909465004E-2</v>
      </c>
      <c r="S16" s="17">
        <f t="shared" si="2"/>
        <v>2.0206341923572829E-2</v>
      </c>
    </row>
    <row r="17" spans="1:19" x14ac:dyDescent="0.25">
      <c r="A17" s="11"/>
      <c r="B17" s="12"/>
      <c r="C17" s="9" t="s">
        <v>83</v>
      </c>
      <c r="D17" s="9" t="s">
        <v>84</v>
      </c>
      <c r="E17" s="9" t="s">
        <v>84</v>
      </c>
      <c r="F17" s="9" t="s">
        <v>14</v>
      </c>
      <c r="G17" s="9" t="s">
        <v>565</v>
      </c>
      <c r="H17" s="9" t="s">
        <v>17</v>
      </c>
      <c r="I17" s="3" t="s">
        <v>533</v>
      </c>
      <c r="J17" s="13" t="s">
        <v>566</v>
      </c>
      <c r="K17" s="19" t="s">
        <v>1825</v>
      </c>
      <c r="L17" s="17">
        <f t="shared" si="3"/>
        <v>1.894675925925926E-2</v>
      </c>
      <c r="M17">
        <f t="shared" si="4"/>
        <v>23</v>
      </c>
      <c r="O17">
        <v>15</v>
      </c>
      <c r="P17">
        <f>COUNTIF(M:M,"15")</f>
        <v>11</v>
      </c>
      <c r="Q17">
        <f t="shared" si="0"/>
        <v>5.583333333333333</v>
      </c>
      <c r="R17" s="18">
        <f t="shared" si="1"/>
        <v>3.4473905723905719E-2</v>
      </c>
      <c r="S17" s="17">
        <f t="shared" si="2"/>
        <v>2.0206341923572829E-2</v>
      </c>
    </row>
    <row r="18" spans="1:19" x14ac:dyDescent="0.25">
      <c r="A18" s="11"/>
      <c r="B18" s="12"/>
      <c r="C18" s="9" t="s">
        <v>93</v>
      </c>
      <c r="D18" s="9" t="s">
        <v>94</v>
      </c>
      <c r="E18" s="9" t="s">
        <v>94</v>
      </c>
      <c r="F18" s="9" t="s">
        <v>14</v>
      </c>
      <c r="G18" s="9" t="s">
        <v>567</v>
      </c>
      <c r="H18" s="9" t="s">
        <v>17</v>
      </c>
      <c r="I18" s="3" t="s">
        <v>533</v>
      </c>
      <c r="J18" s="13" t="s">
        <v>568</v>
      </c>
      <c r="K18" s="14" t="s">
        <v>569</v>
      </c>
      <c r="L18" s="17">
        <f t="shared" si="3"/>
        <v>2.8101851851851878E-2</v>
      </c>
      <c r="M18">
        <f t="shared" si="4"/>
        <v>8</v>
      </c>
      <c r="O18">
        <v>16</v>
      </c>
      <c r="P18">
        <f>COUNTIF(M:M,"16")</f>
        <v>2</v>
      </c>
      <c r="Q18">
        <f t="shared" si="0"/>
        <v>5.583333333333333</v>
      </c>
      <c r="R18" s="18">
        <f t="shared" si="1"/>
        <v>1.7887731481481539E-2</v>
      </c>
      <c r="S18" s="17">
        <f t="shared" si="2"/>
        <v>2.0206341923572829E-2</v>
      </c>
    </row>
    <row r="19" spans="1:19" x14ac:dyDescent="0.25">
      <c r="A19" s="3" t="s">
        <v>103</v>
      </c>
      <c r="B19" s="9" t="s">
        <v>104</v>
      </c>
      <c r="C19" s="10" t="s">
        <v>15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6</v>
      </c>
      <c r="Q19">
        <f t="shared" si="0"/>
        <v>5.583333333333333</v>
      </c>
      <c r="R19" s="18">
        <f t="shared" si="1"/>
        <v>1.9646990740740704E-2</v>
      </c>
      <c r="S19" s="17">
        <f t="shared" si="2"/>
        <v>2.0206341923572829E-2</v>
      </c>
    </row>
    <row r="20" spans="1:19" x14ac:dyDescent="0.25">
      <c r="A20" s="11"/>
      <c r="B20" s="12"/>
      <c r="C20" s="9" t="s">
        <v>105</v>
      </c>
      <c r="D20" s="9" t="s">
        <v>106</v>
      </c>
      <c r="E20" s="9" t="s">
        <v>106</v>
      </c>
      <c r="F20" s="9" t="s">
        <v>14</v>
      </c>
      <c r="G20" s="10" t="s">
        <v>15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5.583333333333333</v>
      </c>
      <c r="R20" s="18">
        <f t="shared" si="1"/>
        <v>1.5046296296296316E-2</v>
      </c>
      <c r="S20" s="17">
        <f t="shared" si="2"/>
        <v>2.0206341923572829E-2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570</v>
      </c>
      <c r="H21" s="9" t="s">
        <v>108</v>
      </c>
      <c r="I21" s="3" t="s">
        <v>533</v>
      </c>
      <c r="J21" s="13" t="s">
        <v>571</v>
      </c>
      <c r="K21" s="14" t="s">
        <v>572</v>
      </c>
      <c r="L21" s="17">
        <f t="shared" si="3"/>
        <v>1.7719907407407365E-2</v>
      </c>
      <c r="M21">
        <f t="shared" si="4"/>
        <v>7</v>
      </c>
      <c r="O21">
        <v>19</v>
      </c>
      <c r="P21">
        <f>COUNTIF(M:M,"19")</f>
        <v>1</v>
      </c>
      <c r="Q21">
        <f t="shared" si="0"/>
        <v>5.583333333333333</v>
      </c>
      <c r="R21" s="18">
        <f t="shared" si="1"/>
        <v>1.9131944444444438E-2</v>
      </c>
      <c r="S21" s="17">
        <f t="shared" si="2"/>
        <v>2.0206341923572829E-2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573</v>
      </c>
      <c r="H22" s="9" t="s">
        <v>108</v>
      </c>
      <c r="I22" s="3" t="s">
        <v>533</v>
      </c>
      <c r="J22" s="13" t="s">
        <v>574</v>
      </c>
      <c r="K22" s="14" t="s">
        <v>575</v>
      </c>
      <c r="L22" s="17">
        <f t="shared" si="3"/>
        <v>2.0567129629629699E-2</v>
      </c>
      <c r="M22">
        <f t="shared" si="4"/>
        <v>9</v>
      </c>
      <c r="O22">
        <v>20</v>
      </c>
      <c r="P22">
        <f>COUNTIF(M:M,"20")</f>
        <v>1</v>
      </c>
      <c r="Q22">
        <f t="shared" si="0"/>
        <v>5.583333333333333</v>
      </c>
      <c r="R22" s="18">
        <f t="shared" si="1"/>
        <v>1.1643518518518525E-2</v>
      </c>
      <c r="S22" s="17">
        <f t="shared" si="2"/>
        <v>2.0206341923572829E-2</v>
      </c>
    </row>
    <row r="23" spans="1:19" x14ac:dyDescent="0.25">
      <c r="A23" s="11"/>
      <c r="B23" s="12"/>
      <c r="C23" s="9" t="s">
        <v>111</v>
      </c>
      <c r="D23" s="9" t="s">
        <v>112</v>
      </c>
      <c r="E23" s="10" t="s">
        <v>15</v>
      </c>
      <c r="F23" s="5"/>
      <c r="G23" s="5"/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5.583333333333333</v>
      </c>
      <c r="R23" s="18">
        <f t="shared" si="1"/>
        <v>1.3663194444444304E-2</v>
      </c>
      <c r="S23" s="17">
        <f t="shared" si="2"/>
        <v>2.0206341923572829E-2</v>
      </c>
    </row>
    <row r="24" spans="1:19" x14ac:dyDescent="0.25">
      <c r="A24" s="11"/>
      <c r="B24" s="12"/>
      <c r="C24" s="12"/>
      <c r="D24" s="12"/>
      <c r="E24" s="9" t="s">
        <v>112</v>
      </c>
      <c r="F24" s="9" t="s">
        <v>14</v>
      </c>
      <c r="G24" s="10" t="s">
        <v>15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5.583333333333333</v>
      </c>
      <c r="R24" s="18">
        <f t="shared" si="1"/>
        <v>2.4814814814814845E-2</v>
      </c>
      <c r="S24" s="17">
        <f t="shared" si="2"/>
        <v>2.0206341923572829E-2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576</v>
      </c>
      <c r="H25" s="9" t="s">
        <v>108</v>
      </c>
      <c r="I25" s="3" t="s">
        <v>533</v>
      </c>
      <c r="J25" s="13" t="s">
        <v>577</v>
      </c>
      <c r="K25" s="14" t="s">
        <v>578</v>
      </c>
      <c r="L25" s="17">
        <f t="shared" si="3"/>
        <v>2.8275462962962961E-2</v>
      </c>
      <c r="M25">
        <f t="shared" si="4"/>
        <v>1</v>
      </c>
      <c r="O25">
        <v>23</v>
      </c>
      <c r="P25">
        <f>COUNTIF(M:M,"23")</f>
        <v>2</v>
      </c>
      <c r="Q25">
        <f t="shared" si="0"/>
        <v>5.583333333333333</v>
      </c>
      <c r="R25" s="18">
        <f t="shared" si="1"/>
        <v>1.4756944444444475E-2</v>
      </c>
      <c r="S25" s="17">
        <f t="shared" si="2"/>
        <v>2.0206341923572829E-2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579</v>
      </c>
      <c r="H26" s="9" t="s">
        <v>108</v>
      </c>
      <c r="I26" s="3" t="s">
        <v>533</v>
      </c>
      <c r="J26" s="13" t="s">
        <v>580</v>
      </c>
      <c r="K26" s="14" t="s">
        <v>581</v>
      </c>
      <c r="L26" s="17">
        <f t="shared" si="3"/>
        <v>2.0439814814814827E-2</v>
      </c>
      <c r="M26">
        <f t="shared" si="4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582</v>
      </c>
      <c r="H27" s="9" t="s">
        <v>108</v>
      </c>
      <c r="I27" s="3" t="s">
        <v>533</v>
      </c>
      <c r="J27" s="13" t="s">
        <v>583</v>
      </c>
      <c r="K27" s="14" t="s">
        <v>584</v>
      </c>
      <c r="L27" s="17">
        <f t="shared" si="3"/>
        <v>2.4050925925925948E-2</v>
      </c>
      <c r="M27">
        <f t="shared" si="4"/>
        <v>6</v>
      </c>
      <c r="O27" t="s">
        <v>2283</v>
      </c>
      <c r="P27">
        <f>SUM(P2:P25)</f>
        <v>134</v>
      </c>
    </row>
    <row r="28" spans="1:19" x14ac:dyDescent="0.25">
      <c r="A28" s="11"/>
      <c r="B28" s="12"/>
      <c r="C28" s="12"/>
      <c r="D28" s="12"/>
      <c r="E28" s="12"/>
      <c r="F28" s="12"/>
      <c r="G28" s="9" t="s">
        <v>585</v>
      </c>
      <c r="H28" s="9" t="s">
        <v>108</v>
      </c>
      <c r="I28" s="3" t="s">
        <v>533</v>
      </c>
      <c r="J28" s="13" t="s">
        <v>586</v>
      </c>
      <c r="K28" s="14" t="s">
        <v>587</v>
      </c>
      <c r="L28" s="17">
        <f t="shared" si="3"/>
        <v>2.445601851851853E-2</v>
      </c>
      <c r="M28">
        <f t="shared" si="4"/>
        <v>7</v>
      </c>
    </row>
    <row r="29" spans="1:19" x14ac:dyDescent="0.25">
      <c r="A29" s="11"/>
      <c r="B29" s="12"/>
      <c r="C29" s="12"/>
      <c r="D29" s="12"/>
      <c r="E29" s="12"/>
      <c r="F29" s="12"/>
      <c r="G29" s="9" t="s">
        <v>588</v>
      </c>
      <c r="H29" s="9" t="s">
        <v>108</v>
      </c>
      <c r="I29" s="3" t="s">
        <v>533</v>
      </c>
      <c r="J29" s="13" t="s">
        <v>589</v>
      </c>
      <c r="K29" s="14" t="s">
        <v>590</v>
      </c>
      <c r="L29" s="17">
        <f t="shared" si="3"/>
        <v>1.5208333333333324E-2</v>
      </c>
      <c r="M29">
        <f t="shared" si="4"/>
        <v>9</v>
      </c>
    </row>
    <row r="30" spans="1:19" x14ac:dyDescent="0.25">
      <c r="A30" s="11"/>
      <c r="B30" s="12"/>
      <c r="C30" s="12"/>
      <c r="D30" s="12"/>
      <c r="E30" s="12"/>
      <c r="F30" s="12"/>
      <c r="G30" s="9" t="s">
        <v>591</v>
      </c>
      <c r="H30" s="9" t="s">
        <v>108</v>
      </c>
      <c r="I30" s="3" t="s">
        <v>533</v>
      </c>
      <c r="J30" s="13" t="s">
        <v>592</v>
      </c>
      <c r="K30" s="14" t="s">
        <v>593</v>
      </c>
      <c r="L30" s="17">
        <f t="shared" si="3"/>
        <v>2.8402777777777777E-2</v>
      </c>
      <c r="M30">
        <f t="shared" si="4"/>
        <v>11</v>
      </c>
    </row>
    <row r="31" spans="1:19" x14ac:dyDescent="0.25">
      <c r="A31" s="11"/>
      <c r="B31" s="12"/>
      <c r="C31" s="12"/>
      <c r="D31" s="12"/>
      <c r="E31" s="12"/>
      <c r="F31" s="12"/>
      <c r="G31" s="9" t="s">
        <v>594</v>
      </c>
      <c r="H31" s="9" t="s">
        <v>108</v>
      </c>
      <c r="I31" s="3" t="s">
        <v>533</v>
      </c>
      <c r="J31" s="13" t="s">
        <v>595</v>
      </c>
      <c r="K31" s="14" t="s">
        <v>596</v>
      </c>
      <c r="L31" s="17">
        <f t="shared" si="3"/>
        <v>1.5428240740740784E-2</v>
      </c>
      <c r="M31">
        <f t="shared" si="4"/>
        <v>13</v>
      </c>
    </row>
    <row r="32" spans="1:19" x14ac:dyDescent="0.25">
      <c r="A32" s="11"/>
      <c r="B32" s="12"/>
      <c r="C32" s="12"/>
      <c r="D32" s="12"/>
      <c r="E32" s="12"/>
      <c r="F32" s="12"/>
      <c r="G32" s="9" t="s">
        <v>597</v>
      </c>
      <c r="H32" s="9" t="s">
        <v>108</v>
      </c>
      <c r="I32" s="3" t="s">
        <v>533</v>
      </c>
      <c r="J32" s="13" t="s">
        <v>598</v>
      </c>
      <c r="K32" s="14" t="s">
        <v>599</v>
      </c>
      <c r="L32" s="17">
        <f t="shared" si="3"/>
        <v>1.5972222222222165E-2</v>
      </c>
      <c r="M32">
        <f t="shared" si="4"/>
        <v>18</v>
      </c>
    </row>
    <row r="33" spans="1:13" x14ac:dyDescent="0.25">
      <c r="A33" s="11"/>
      <c r="B33" s="12"/>
      <c r="C33" s="12"/>
      <c r="D33" s="12"/>
      <c r="E33" s="12"/>
      <c r="F33" s="12"/>
      <c r="G33" s="9" t="s">
        <v>600</v>
      </c>
      <c r="H33" s="9" t="s">
        <v>108</v>
      </c>
      <c r="I33" s="3" t="s">
        <v>533</v>
      </c>
      <c r="J33" s="13" t="s">
        <v>601</v>
      </c>
      <c r="K33" s="14" t="s">
        <v>602</v>
      </c>
      <c r="L33" s="17">
        <f t="shared" si="3"/>
        <v>2.4814814814814845E-2</v>
      </c>
      <c r="M33">
        <f t="shared" si="4"/>
        <v>22</v>
      </c>
    </row>
    <row r="34" spans="1:13" x14ac:dyDescent="0.25">
      <c r="A34" s="11"/>
      <c r="B34" s="12"/>
      <c r="C34" s="12"/>
      <c r="D34" s="12"/>
      <c r="E34" s="9" t="s">
        <v>131</v>
      </c>
      <c r="F34" s="9" t="s">
        <v>14</v>
      </c>
      <c r="G34" s="10" t="s">
        <v>15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603</v>
      </c>
      <c r="H35" s="9" t="s">
        <v>133</v>
      </c>
      <c r="I35" s="3" t="s">
        <v>533</v>
      </c>
      <c r="J35" s="13" t="s">
        <v>604</v>
      </c>
      <c r="K35" s="14" t="s">
        <v>605</v>
      </c>
      <c r="L35" s="17">
        <f t="shared" si="3"/>
        <v>1.4629629629629659E-2</v>
      </c>
      <c r="M35">
        <f t="shared" si="4"/>
        <v>9</v>
      </c>
    </row>
    <row r="36" spans="1:13" x14ac:dyDescent="0.25">
      <c r="A36" s="11"/>
      <c r="B36" s="12"/>
      <c r="C36" s="12"/>
      <c r="D36" s="12"/>
      <c r="E36" s="12"/>
      <c r="F36" s="12"/>
      <c r="G36" s="9" t="s">
        <v>606</v>
      </c>
      <c r="H36" s="9" t="s">
        <v>133</v>
      </c>
      <c r="I36" s="3" t="s">
        <v>533</v>
      </c>
      <c r="J36" s="13" t="s">
        <v>607</v>
      </c>
      <c r="K36" s="14" t="s">
        <v>608</v>
      </c>
      <c r="L36" s="17">
        <f t="shared" si="3"/>
        <v>1.3761574074073968E-2</v>
      </c>
      <c r="M36">
        <f t="shared" si="4"/>
        <v>21</v>
      </c>
    </row>
    <row r="37" spans="1:13" x14ac:dyDescent="0.25">
      <c r="A37" s="11"/>
      <c r="B37" s="12"/>
      <c r="C37" s="9" t="s">
        <v>139</v>
      </c>
      <c r="D37" s="9" t="s">
        <v>140</v>
      </c>
      <c r="E37" s="9" t="s">
        <v>140</v>
      </c>
      <c r="F37" s="9" t="s">
        <v>14</v>
      </c>
      <c r="G37" s="10" t="s">
        <v>15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609</v>
      </c>
      <c r="H38" s="9" t="s">
        <v>108</v>
      </c>
      <c r="I38" s="3" t="s">
        <v>533</v>
      </c>
      <c r="J38" s="13" t="s">
        <v>610</v>
      </c>
      <c r="K38" s="14" t="s">
        <v>611</v>
      </c>
      <c r="L38" s="17">
        <f t="shared" si="3"/>
        <v>1.218749999999999E-2</v>
      </c>
      <c r="M38">
        <f t="shared" si="4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612</v>
      </c>
      <c r="H39" s="9" t="s">
        <v>108</v>
      </c>
      <c r="I39" s="3" t="s">
        <v>533</v>
      </c>
      <c r="J39" s="13" t="s">
        <v>613</v>
      </c>
      <c r="K39" s="14" t="s">
        <v>614</v>
      </c>
      <c r="L39" s="17">
        <f t="shared" si="3"/>
        <v>1.8252314814814818E-2</v>
      </c>
      <c r="M39">
        <f t="shared" si="4"/>
        <v>11</v>
      </c>
    </row>
    <row r="40" spans="1:13" x14ac:dyDescent="0.25">
      <c r="A40" s="11"/>
      <c r="B40" s="12"/>
      <c r="C40" s="9" t="s">
        <v>311</v>
      </c>
      <c r="D40" s="9" t="s">
        <v>312</v>
      </c>
      <c r="E40" s="9" t="s">
        <v>312</v>
      </c>
      <c r="F40" s="9" t="s">
        <v>14</v>
      </c>
      <c r="G40" s="9" t="s">
        <v>615</v>
      </c>
      <c r="H40" s="9" t="s">
        <v>108</v>
      </c>
      <c r="I40" s="3" t="s">
        <v>533</v>
      </c>
      <c r="J40" s="13" t="s">
        <v>616</v>
      </c>
      <c r="K40" s="14" t="s">
        <v>617</v>
      </c>
      <c r="L40" s="17">
        <f t="shared" si="3"/>
        <v>2.6307870370370356E-2</v>
      </c>
      <c r="M40">
        <f t="shared" si="4"/>
        <v>6</v>
      </c>
    </row>
    <row r="41" spans="1:13" x14ac:dyDescent="0.25">
      <c r="A41" s="11"/>
      <c r="B41" s="12"/>
      <c r="C41" s="9" t="s">
        <v>153</v>
      </c>
      <c r="D41" s="9" t="s">
        <v>154</v>
      </c>
      <c r="E41" s="9" t="s">
        <v>155</v>
      </c>
      <c r="F41" s="9" t="s">
        <v>14</v>
      </c>
      <c r="G41" s="10" t="s">
        <v>15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618</v>
      </c>
      <c r="H42" s="9" t="s">
        <v>133</v>
      </c>
      <c r="I42" s="3" t="s">
        <v>533</v>
      </c>
      <c r="J42" s="13" t="s">
        <v>619</v>
      </c>
      <c r="K42" s="14" t="s">
        <v>620</v>
      </c>
      <c r="L42" s="17">
        <f t="shared" si="3"/>
        <v>3.42824074074074E-2</v>
      </c>
      <c r="M42">
        <f t="shared" si="4"/>
        <v>8</v>
      </c>
    </row>
    <row r="43" spans="1:13" x14ac:dyDescent="0.25">
      <c r="A43" s="11"/>
      <c r="B43" s="12"/>
      <c r="C43" s="12"/>
      <c r="D43" s="12"/>
      <c r="E43" s="12"/>
      <c r="F43" s="12"/>
      <c r="G43" s="9" t="s">
        <v>621</v>
      </c>
      <c r="H43" s="9" t="s">
        <v>133</v>
      </c>
      <c r="I43" s="3" t="s">
        <v>533</v>
      </c>
      <c r="J43" s="13" t="s">
        <v>622</v>
      </c>
      <c r="K43" s="14" t="s">
        <v>623</v>
      </c>
      <c r="L43" s="17">
        <f t="shared" si="3"/>
        <v>2.6967592592592626E-2</v>
      </c>
      <c r="M43">
        <f t="shared" si="4"/>
        <v>13</v>
      </c>
    </row>
    <row r="44" spans="1:13" x14ac:dyDescent="0.25">
      <c r="A44" s="11"/>
      <c r="B44" s="12"/>
      <c r="C44" s="12"/>
      <c r="D44" s="12"/>
      <c r="E44" s="12"/>
      <c r="F44" s="12"/>
      <c r="G44" s="9" t="s">
        <v>624</v>
      </c>
      <c r="H44" s="9" t="s">
        <v>133</v>
      </c>
      <c r="I44" s="3" t="s">
        <v>533</v>
      </c>
      <c r="J44" s="13" t="s">
        <v>625</v>
      </c>
      <c r="K44" s="14" t="s">
        <v>626</v>
      </c>
      <c r="L44" s="17">
        <f t="shared" si="3"/>
        <v>2.8587962962962954E-2</v>
      </c>
      <c r="M44">
        <f t="shared" si="4"/>
        <v>15</v>
      </c>
    </row>
    <row r="45" spans="1:13" x14ac:dyDescent="0.25">
      <c r="A45" s="11"/>
      <c r="B45" s="12"/>
      <c r="C45" s="12"/>
      <c r="D45" s="12"/>
      <c r="E45" s="12"/>
      <c r="F45" s="12"/>
      <c r="G45" s="9" t="s">
        <v>627</v>
      </c>
      <c r="H45" s="9" t="s">
        <v>133</v>
      </c>
      <c r="I45" s="3" t="s">
        <v>533</v>
      </c>
      <c r="J45" s="13" t="s">
        <v>628</v>
      </c>
      <c r="K45" s="14" t="s">
        <v>629</v>
      </c>
      <c r="L45" s="17">
        <f t="shared" si="3"/>
        <v>2.5706018518518503E-2</v>
      </c>
      <c r="M45">
        <f t="shared" si="4"/>
        <v>17</v>
      </c>
    </row>
    <row r="46" spans="1:13" x14ac:dyDescent="0.25">
      <c r="A46" s="11"/>
      <c r="B46" s="12"/>
      <c r="C46" s="9" t="s">
        <v>64</v>
      </c>
      <c r="D46" s="9" t="s">
        <v>65</v>
      </c>
      <c r="E46" s="9" t="s">
        <v>168</v>
      </c>
      <c r="F46" s="9" t="s">
        <v>14</v>
      </c>
      <c r="G46" s="10" t="s">
        <v>15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630</v>
      </c>
      <c r="H47" s="9" t="s">
        <v>108</v>
      </c>
      <c r="I47" s="3" t="s">
        <v>533</v>
      </c>
      <c r="J47" s="13" t="s">
        <v>631</v>
      </c>
      <c r="K47" s="14" t="s">
        <v>632</v>
      </c>
      <c r="L47" s="17">
        <f t="shared" si="3"/>
        <v>3.0069444444444426E-2</v>
      </c>
      <c r="M47">
        <f t="shared" si="4"/>
        <v>8</v>
      </c>
    </row>
    <row r="48" spans="1:13" x14ac:dyDescent="0.25">
      <c r="A48" s="11"/>
      <c r="B48" s="12"/>
      <c r="C48" s="12"/>
      <c r="D48" s="12"/>
      <c r="E48" s="12"/>
      <c r="F48" s="12"/>
      <c r="G48" s="9" t="s">
        <v>633</v>
      </c>
      <c r="H48" s="9" t="s">
        <v>108</v>
      </c>
      <c r="I48" s="3" t="s">
        <v>533</v>
      </c>
      <c r="J48" s="13" t="s">
        <v>634</v>
      </c>
      <c r="K48" s="14" t="s">
        <v>635</v>
      </c>
      <c r="L48" s="17">
        <f t="shared" si="3"/>
        <v>1.2777777777777777E-2</v>
      </c>
      <c r="M48">
        <f t="shared" si="4"/>
        <v>13</v>
      </c>
    </row>
    <row r="49" spans="1:13" x14ac:dyDescent="0.25">
      <c r="A49" s="11"/>
      <c r="B49" s="12"/>
      <c r="C49" s="9" t="s">
        <v>178</v>
      </c>
      <c r="D49" s="9" t="s">
        <v>179</v>
      </c>
      <c r="E49" s="9" t="s">
        <v>179</v>
      </c>
      <c r="F49" s="9" t="s">
        <v>14</v>
      </c>
      <c r="G49" s="10" t="s">
        <v>15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636</v>
      </c>
      <c r="H50" s="9" t="s">
        <v>108</v>
      </c>
      <c r="I50" s="3" t="s">
        <v>533</v>
      </c>
      <c r="J50" s="13" t="s">
        <v>637</v>
      </c>
      <c r="K50" s="14" t="s">
        <v>638</v>
      </c>
      <c r="L50" s="17">
        <f t="shared" si="3"/>
        <v>2.4942129629629495E-2</v>
      </c>
      <c r="M50">
        <f t="shared" si="4"/>
        <v>14</v>
      </c>
    </row>
    <row r="51" spans="1:13" x14ac:dyDescent="0.25">
      <c r="A51" s="11"/>
      <c r="B51" s="12"/>
      <c r="C51" s="12"/>
      <c r="D51" s="12"/>
      <c r="E51" s="12"/>
      <c r="F51" s="12"/>
      <c r="G51" s="9" t="s">
        <v>639</v>
      </c>
      <c r="H51" s="9" t="s">
        <v>108</v>
      </c>
      <c r="I51" s="3" t="s">
        <v>533</v>
      </c>
      <c r="J51" s="13" t="s">
        <v>640</v>
      </c>
      <c r="K51" s="14" t="s">
        <v>641</v>
      </c>
      <c r="L51" s="17">
        <f t="shared" si="3"/>
        <v>2.4131944444444553E-2</v>
      </c>
      <c r="M51">
        <f t="shared" si="4"/>
        <v>15</v>
      </c>
    </row>
    <row r="52" spans="1:13" x14ac:dyDescent="0.25">
      <c r="A52" s="11"/>
      <c r="B52" s="12"/>
      <c r="C52" s="9" t="s">
        <v>183</v>
      </c>
      <c r="D52" s="9" t="s">
        <v>184</v>
      </c>
      <c r="E52" s="9" t="s">
        <v>184</v>
      </c>
      <c r="F52" s="9" t="s">
        <v>14</v>
      </c>
      <c r="G52" s="9" t="s">
        <v>642</v>
      </c>
      <c r="H52" s="9" t="s">
        <v>133</v>
      </c>
      <c r="I52" s="3" t="s">
        <v>533</v>
      </c>
      <c r="J52" s="13" t="s">
        <v>643</v>
      </c>
      <c r="K52" s="14" t="s">
        <v>644</v>
      </c>
      <c r="L52" s="17">
        <f t="shared" si="3"/>
        <v>2.2407407407407431E-2</v>
      </c>
      <c r="M52">
        <f t="shared" si="4"/>
        <v>10</v>
      </c>
    </row>
    <row r="53" spans="1:13" x14ac:dyDescent="0.25">
      <c r="A53" s="3" t="s">
        <v>191</v>
      </c>
      <c r="B53" s="9" t="s">
        <v>192</v>
      </c>
      <c r="C53" s="10" t="s">
        <v>15</v>
      </c>
      <c r="D53" s="5"/>
      <c r="E53" s="5"/>
      <c r="F53" s="5"/>
      <c r="G53" s="5"/>
      <c r="H53" s="5"/>
      <c r="I53" s="6"/>
      <c r="J53" s="7"/>
      <c r="K53" s="8"/>
    </row>
    <row r="54" spans="1:13" x14ac:dyDescent="0.25">
      <c r="A54" s="11"/>
      <c r="B54" s="12"/>
      <c r="C54" s="9" t="s">
        <v>105</v>
      </c>
      <c r="D54" s="9" t="s">
        <v>106</v>
      </c>
      <c r="E54" s="9" t="s">
        <v>106</v>
      </c>
      <c r="F54" s="9" t="s">
        <v>14</v>
      </c>
      <c r="G54" s="10" t="s">
        <v>15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645</v>
      </c>
      <c r="H55" s="9" t="s">
        <v>108</v>
      </c>
      <c r="I55" s="3" t="s">
        <v>533</v>
      </c>
      <c r="J55" s="13" t="s">
        <v>646</v>
      </c>
      <c r="K55" s="14" t="s">
        <v>647</v>
      </c>
      <c r="L55" s="17">
        <f t="shared" si="3"/>
        <v>1.4918981481481491E-2</v>
      </c>
      <c r="M55">
        <f t="shared" si="4"/>
        <v>4</v>
      </c>
    </row>
    <row r="56" spans="1:13" x14ac:dyDescent="0.25">
      <c r="A56" s="11"/>
      <c r="B56" s="12"/>
      <c r="C56" s="12"/>
      <c r="D56" s="12"/>
      <c r="E56" s="12"/>
      <c r="F56" s="12"/>
      <c r="G56" s="9" t="s">
        <v>648</v>
      </c>
      <c r="H56" s="9" t="s">
        <v>108</v>
      </c>
      <c r="I56" s="3" t="s">
        <v>533</v>
      </c>
      <c r="J56" s="13" t="s">
        <v>649</v>
      </c>
      <c r="K56" s="14" t="s">
        <v>650</v>
      </c>
      <c r="L56" s="17">
        <f t="shared" si="3"/>
        <v>2.4027777777777759E-2</v>
      </c>
      <c r="M56">
        <f t="shared" si="4"/>
        <v>6</v>
      </c>
    </row>
    <row r="57" spans="1:13" x14ac:dyDescent="0.25">
      <c r="A57" s="11"/>
      <c r="B57" s="12"/>
      <c r="C57" s="12"/>
      <c r="D57" s="12"/>
      <c r="E57" s="12"/>
      <c r="F57" s="12"/>
      <c r="G57" s="9" t="s">
        <v>651</v>
      </c>
      <c r="H57" s="9" t="s">
        <v>108</v>
      </c>
      <c r="I57" s="3" t="s">
        <v>533</v>
      </c>
      <c r="J57" s="13" t="s">
        <v>652</v>
      </c>
      <c r="K57" s="14" t="s">
        <v>653</v>
      </c>
      <c r="L57" s="17">
        <f t="shared" si="3"/>
        <v>2.9282407407407396E-2</v>
      </c>
      <c r="M57">
        <f t="shared" si="4"/>
        <v>12</v>
      </c>
    </row>
    <row r="58" spans="1:13" x14ac:dyDescent="0.25">
      <c r="A58" s="11"/>
      <c r="B58" s="12"/>
      <c r="C58" s="9" t="s">
        <v>111</v>
      </c>
      <c r="D58" s="9" t="s">
        <v>112</v>
      </c>
      <c r="E58" s="9" t="s">
        <v>112</v>
      </c>
      <c r="F58" s="9" t="s">
        <v>14</v>
      </c>
      <c r="G58" s="10" t="s">
        <v>15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654</v>
      </c>
      <c r="H59" s="9" t="s">
        <v>108</v>
      </c>
      <c r="I59" s="3" t="s">
        <v>533</v>
      </c>
      <c r="J59" s="13" t="s">
        <v>655</v>
      </c>
      <c r="K59" s="14" t="s">
        <v>656</v>
      </c>
      <c r="L59" s="17">
        <f t="shared" si="3"/>
        <v>1.4571759259259243E-2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657</v>
      </c>
      <c r="H60" s="9" t="s">
        <v>108</v>
      </c>
      <c r="I60" s="3" t="s">
        <v>533</v>
      </c>
      <c r="J60" s="13" t="s">
        <v>658</v>
      </c>
      <c r="K60" s="14" t="s">
        <v>659</v>
      </c>
      <c r="L60" s="17">
        <f t="shared" si="3"/>
        <v>1.5763888888888911E-2</v>
      </c>
      <c r="M60">
        <f t="shared" si="4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660</v>
      </c>
      <c r="H61" s="9" t="s">
        <v>108</v>
      </c>
      <c r="I61" s="3" t="s">
        <v>533</v>
      </c>
      <c r="J61" s="13" t="s">
        <v>661</v>
      </c>
      <c r="K61" s="14" t="s">
        <v>662</v>
      </c>
      <c r="L61" s="17">
        <f t="shared" si="3"/>
        <v>1.3726851851851851E-2</v>
      </c>
      <c r="M61">
        <f t="shared" si="4"/>
        <v>9</v>
      </c>
    </row>
    <row r="62" spans="1:13" x14ac:dyDescent="0.25">
      <c r="A62" s="11"/>
      <c r="B62" s="12"/>
      <c r="C62" s="12"/>
      <c r="D62" s="12"/>
      <c r="E62" s="12"/>
      <c r="F62" s="12"/>
      <c r="G62" s="9" t="s">
        <v>663</v>
      </c>
      <c r="H62" s="9" t="s">
        <v>108</v>
      </c>
      <c r="I62" s="3" t="s">
        <v>533</v>
      </c>
      <c r="J62" s="13" t="s">
        <v>664</v>
      </c>
      <c r="K62" s="14" t="s">
        <v>665</v>
      </c>
      <c r="L62" s="17">
        <f t="shared" si="3"/>
        <v>1.4212962962962927E-2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666</v>
      </c>
      <c r="H63" s="9" t="s">
        <v>108</v>
      </c>
      <c r="I63" s="3" t="s">
        <v>533</v>
      </c>
      <c r="J63" s="13" t="s">
        <v>667</v>
      </c>
      <c r="K63" s="14" t="s">
        <v>668</v>
      </c>
      <c r="L63" s="17">
        <f t="shared" si="3"/>
        <v>1.4305555555555516E-2</v>
      </c>
      <c r="M63">
        <f t="shared" si="4"/>
        <v>11</v>
      </c>
    </row>
    <row r="64" spans="1:13" x14ac:dyDescent="0.25">
      <c r="A64" s="11"/>
      <c r="B64" s="12"/>
      <c r="C64" s="12"/>
      <c r="D64" s="12"/>
      <c r="E64" s="12"/>
      <c r="F64" s="12"/>
      <c r="G64" s="9" t="s">
        <v>669</v>
      </c>
      <c r="H64" s="9" t="s">
        <v>108</v>
      </c>
      <c r="I64" s="3" t="s">
        <v>533</v>
      </c>
      <c r="J64" s="13" t="s">
        <v>670</v>
      </c>
      <c r="K64" s="14" t="s">
        <v>671</v>
      </c>
      <c r="L64" s="17">
        <f t="shared" si="3"/>
        <v>1.5856481481481444E-2</v>
      </c>
      <c r="M64">
        <f t="shared" si="4"/>
        <v>12</v>
      </c>
    </row>
    <row r="65" spans="1:13" x14ac:dyDescent="0.25">
      <c r="A65" s="11"/>
      <c r="B65" s="12"/>
      <c r="C65" s="9" t="s">
        <v>139</v>
      </c>
      <c r="D65" s="9" t="s">
        <v>140</v>
      </c>
      <c r="E65" s="9" t="s">
        <v>140</v>
      </c>
      <c r="F65" s="9" t="s">
        <v>14</v>
      </c>
      <c r="G65" s="10" t="s">
        <v>15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672</v>
      </c>
      <c r="H66" s="9" t="s">
        <v>108</v>
      </c>
      <c r="I66" s="3" t="s">
        <v>533</v>
      </c>
      <c r="J66" s="13" t="s">
        <v>673</v>
      </c>
      <c r="K66" s="14" t="s">
        <v>674</v>
      </c>
      <c r="L66" s="17">
        <f t="shared" si="3"/>
        <v>1.5104166666666669E-2</v>
      </c>
      <c r="M66">
        <f t="shared" si="4"/>
        <v>4</v>
      </c>
    </row>
    <row r="67" spans="1:13" x14ac:dyDescent="0.25">
      <c r="A67" s="11"/>
      <c r="B67" s="12"/>
      <c r="C67" s="12"/>
      <c r="D67" s="12"/>
      <c r="E67" s="12"/>
      <c r="F67" s="12"/>
      <c r="G67" s="9" t="s">
        <v>675</v>
      </c>
      <c r="H67" s="9" t="s">
        <v>108</v>
      </c>
      <c r="I67" s="3" t="s">
        <v>533</v>
      </c>
      <c r="J67" s="13" t="s">
        <v>676</v>
      </c>
      <c r="K67" s="14" t="s">
        <v>677</v>
      </c>
      <c r="L67" s="17">
        <f t="shared" ref="L67:L130" si="5">K67-J67</f>
        <v>2.0046296296296284E-2</v>
      </c>
      <c r="M67">
        <f t="shared" ref="M67:M130" si="6">HOUR(J67)</f>
        <v>4</v>
      </c>
    </row>
    <row r="68" spans="1:13" x14ac:dyDescent="0.25">
      <c r="A68" s="11"/>
      <c r="B68" s="12"/>
      <c r="C68" s="12"/>
      <c r="D68" s="12"/>
      <c r="E68" s="12"/>
      <c r="F68" s="12"/>
      <c r="G68" s="9" t="s">
        <v>678</v>
      </c>
      <c r="H68" s="9" t="s">
        <v>108</v>
      </c>
      <c r="I68" s="3" t="s">
        <v>533</v>
      </c>
      <c r="J68" s="13" t="s">
        <v>679</v>
      </c>
      <c r="K68" s="14" t="s">
        <v>680</v>
      </c>
      <c r="L68" s="17">
        <f t="shared" si="5"/>
        <v>1.8553240740740773E-2</v>
      </c>
      <c r="M68">
        <f t="shared" si="6"/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681</v>
      </c>
      <c r="H69" s="9" t="s">
        <v>108</v>
      </c>
      <c r="I69" s="3" t="s">
        <v>533</v>
      </c>
      <c r="J69" s="13" t="s">
        <v>682</v>
      </c>
      <c r="K69" s="14" t="s">
        <v>683</v>
      </c>
      <c r="L69" s="17">
        <f t="shared" si="5"/>
        <v>1.5509259259259278E-2</v>
      </c>
      <c r="M69">
        <f t="shared" si="6"/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684</v>
      </c>
      <c r="H70" s="9" t="s">
        <v>108</v>
      </c>
      <c r="I70" s="3" t="s">
        <v>533</v>
      </c>
      <c r="J70" s="13" t="s">
        <v>685</v>
      </c>
      <c r="K70" s="14" t="s">
        <v>686</v>
      </c>
      <c r="L70" s="17">
        <f t="shared" si="5"/>
        <v>1.3425925925925897E-2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687</v>
      </c>
      <c r="H71" s="9" t="s">
        <v>108</v>
      </c>
      <c r="I71" s="3" t="s">
        <v>533</v>
      </c>
      <c r="J71" s="13" t="s">
        <v>688</v>
      </c>
      <c r="K71" s="14" t="s">
        <v>689</v>
      </c>
      <c r="L71" s="17">
        <f t="shared" si="5"/>
        <v>2.4560185185185268E-2</v>
      </c>
      <c r="M71">
        <f t="shared" si="6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690</v>
      </c>
      <c r="H72" s="9" t="s">
        <v>108</v>
      </c>
      <c r="I72" s="3" t="s">
        <v>533</v>
      </c>
      <c r="J72" s="13" t="s">
        <v>691</v>
      </c>
      <c r="K72" s="14" t="s">
        <v>692</v>
      </c>
      <c r="L72" s="17">
        <f t="shared" si="5"/>
        <v>2.878472222222217E-2</v>
      </c>
      <c r="M72">
        <f t="shared" si="6"/>
        <v>12</v>
      </c>
    </row>
    <row r="73" spans="1:13" x14ac:dyDescent="0.25">
      <c r="A73" s="11"/>
      <c r="B73" s="12"/>
      <c r="C73" s="9" t="s">
        <v>271</v>
      </c>
      <c r="D73" s="9" t="s">
        <v>272</v>
      </c>
      <c r="E73" s="10" t="s">
        <v>15</v>
      </c>
      <c r="F73" s="5"/>
      <c r="G73" s="5"/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9" t="s">
        <v>273</v>
      </c>
      <c r="F74" s="9" t="s">
        <v>14</v>
      </c>
      <c r="G74" s="10" t="s">
        <v>15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693</v>
      </c>
      <c r="H75" s="9" t="s">
        <v>108</v>
      </c>
      <c r="I75" s="3" t="s">
        <v>533</v>
      </c>
      <c r="J75" s="13" t="s">
        <v>694</v>
      </c>
      <c r="K75" s="14" t="s">
        <v>695</v>
      </c>
      <c r="L75" s="17">
        <f t="shared" si="5"/>
        <v>1.7731481481481459E-2</v>
      </c>
      <c r="M75">
        <f t="shared" si="6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696</v>
      </c>
      <c r="H76" s="9" t="s">
        <v>108</v>
      </c>
      <c r="I76" s="3" t="s">
        <v>533</v>
      </c>
      <c r="J76" s="13" t="s">
        <v>230</v>
      </c>
      <c r="K76" s="14" t="s">
        <v>697</v>
      </c>
      <c r="L76" s="17">
        <f t="shared" si="5"/>
        <v>2.4108796296296309E-2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698</v>
      </c>
      <c r="H77" s="9" t="s">
        <v>108</v>
      </c>
      <c r="I77" s="3" t="s">
        <v>533</v>
      </c>
      <c r="J77" s="13" t="s">
        <v>699</v>
      </c>
      <c r="K77" s="14" t="s">
        <v>700</v>
      </c>
      <c r="L77" s="17">
        <f t="shared" si="5"/>
        <v>2.5787037037037108E-2</v>
      </c>
      <c r="M77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701</v>
      </c>
      <c r="H78" s="9" t="s">
        <v>108</v>
      </c>
      <c r="I78" s="3" t="s">
        <v>533</v>
      </c>
      <c r="J78" s="13" t="s">
        <v>702</v>
      </c>
      <c r="K78" s="14" t="s">
        <v>703</v>
      </c>
      <c r="L78" s="17">
        <f t="shared" si="5"/>
        <v>4.0856481481481521E-2</v>
      </c>
      <c r="M78">
        <f t="shared" si="6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704</v>
      </c>
      <c r="H79" s="9" t="s">
        <v>108</v>
      </c>
      <c r="I79" s="3" t="s">
        <v>533</v>
      </c>
      <c r="J79" s="13" t="s">
        <v>705</v>
      </c>
      <c r="K79" s="14" t="s">
        <v>706</v>
      </c>
      <c r="L79" s="17">
        <f t="shared" si="5"/>
        <v>3.44444444444445E-2</v>
      </c>
      <c r="M79">
        <f t="shared" si="6"/>
        <v>10</v>
      </c>
    </row>
    <row r="80" spans="1:13" x14ac:dyDescent="0.25">
      <c r="A80" s="11"/>
      <c r="B80" s="12"/>
      <c r="C80" s="12"/>
      <c r="D80" s="12"/>
      <c r="E80" s="12"/>
      <c r="F80" s="12"/>
      <c r="G80" s="9" t="s">
        <v>707</v>
      </c>
      <c r="H80" s="9" t="s">
        <v>108</v>
      </c>
      <c r="I80" s="3" t="s">
        <v>533</v>
      </c>
      <c r="J80" s="13" t="s">
        <v>708</v>
      </c>
      <c r="K80" s="14" t="s">
        <v>709</v>
      </c>
      <c r="L80" s="17">
        <f t="shared" si="5"/>
        <v>1.4236111111111116E-2</v>
      </c>
      <c r="M80">
        <f t="shared" si="6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710</v>
      </c>
      <c r="H81" s="9" t="s">
        <v>108</v>
      </c>
      <c r="I81" s="3" t="s">
        <v>533</v>
      </c>
      <c r="J81" s="13" t="s">
        <v>711</v>
      </c>
      <c r="K81" s="14" t="s">
        <v>712</v>
      </c>
      <c r="L81" s="17">
        <f t="shared" si="5"/>
        <v>2.2106481481481421E-2</v>
      </c>
      <c r="M81">
        <f t="shared" si="6"/>
        <v>17</v>
      </c>
    </row>
    <row r="82" spans="1:13" x14ac:dyDescent="0.25">
      <c r="A82" s="11"/>
      <c r="B82" s="12"/>
      <c r="C82" s="12"/>
      <c r="D82" s="12"/>
      <c r="E82" s="9" t="s">
        <v>289</v>
      </c>
      <c r="F82" s="9" t="s">
        <v>14</v>
      </c>
      <c r="G82" s="10" t="s">
        <v>15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713</v>
      </c>
      <c r="H83" s="9" t="s">
        <v>108</v>
      </c>
      <c r="I83" s="3" t="s">
        <v>533</v>
      </c>
      <c r="J83" s="13" t="s">
        <v>714</v>
      </c>
      <c r="K83" s="14" t="s">
        <v>715</v>
      </c>
      <c r="L83" s="17">
        <f t="shared" si="5"/>
        <v>1.7233796296296289E-2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716</v>
      </c>
      <c r="H84" s="9" t="s">
        <v>108</v>
      </c>
      <c r="I84" s="3" t="s">
        <v>533</v>
      </c>
      <c r="J84" s="13" t="s">
        <v>717</v>
      </c>
      <c r="K84" s="14" t="s">
        <v>718</v>
      </c>
      <c r="L84" s="17">
        <f t="shared" si="5"/>
        <v>1.5092592592592602E-2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719</v>
      </c>
      <c r="H85" s="9" t="s">
        <v>108</v>
      </c>
      <c r="I85" s="3" t="s">
        <v>533</v>
      </c>
      <c r="J85" s="13" t="s">
        <v>720</v>
      </c>
      <c r="K85" s="14" t="s">
        <v>721</v>
      </c>
      <c r="L85" s="17">
        <f t="shared" si="5"/>
        <v>3.126157407407415E-2</v>
      </c>
      <c r="M85">
        <f t="shared" si="6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722</v>
      </c>
      <c r="H86" s="9" t="s">
        <v>108</v>
      </c>
      <c r="I86" s="3" t="s">
        <v>533</v>
      </c>
      <c r="J86" s="13" t="s">
        <v>723</v>
      </c>
      <c r="K86" s="14" t="s">
        <v>724</v>
      </c>
      <c r="L86" s="17">
        <f t="shared" si="5"/>
        <v>2.9490740740740762E-2</v>
      </c>
      <c r="M86">
        <f t="shared" si="6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725</v>
      </c>
      <c r="H87" s="9" t="s">
        <v>108</v>
      </c>
      <c r="I87" s="3" t="s">
        <v>533</v>
      </c>
      <c r="J87" s="13" t="s">
        <v>726</v>
      </c>
      <c r="K87" s="14" t="s">
        <v>727</v>
      </c>
      <c r="L87" s="17">
        <f t="shared" si="5"/>
        <v>3.0231481481481415E-2</v>
      </c>
      <c r="M87">
        <f t="shared" si="6"/>
        <v>11</v>
      </c>
    </row>
    <row r="88" spans="1:13" x14ac:dyDescent="0.25">
      <c r="A88" s="11"/>
      <c r="B88" s="12"/>
      <c r="C88" s="12"/>
      <c r="D88" s="12"/>
      <c r="E88" s="12"/>
      <c r="F88" s="12"/>
      <c r="G88" s="9" t="s">
        <v>728</v>
      </c>
      <c r="H88" s="9" t="s">
        <v>108</v>
      </c>
      <c r="I88" s="3" t="s">
        <v>533</v>
      </c>
      <c r="J88" s="13" t="s">
        <v>729</v>
      </c>
      <c r="K88" s="14" t="s">
        <v>730</v>
      </c>
      <c r="L88" s="17">
        <f t="shared" si="5"/>
        <v>1.8333333333333313E-2</v>
      </c>
      <c r="M88">
        <f t="shared" si="6"/>
        <v>14</v>
      </c>
    </row>
    <row r="89" spans="1:13" x14ac:dyDescent="0.25">
      <c r="A89" s="11"/>
      <c r="B89" s="12"/>
      <c r="C89" s="12"/>
      <c r="D89" s="12"/>
      <c r="E89" s="12"/>
      <c r="F89" s="12"/>
      <c r="G89" s="9" t="s">
        <v>731</v>
      </c>
      <c r="H89" s="9" t="s">
        <v>108</v>
      </c>
      <c r="I89" s="3" t="s">
        <v>533</v>
      </c>
      <c r="J89" s="13" t="s">
        <v>732</v>
      </c>
      <c r="K89" s="14" t="s">
        <v>733</v>
      </c>
      <c r="L89" s="17">
        <f t="shared" si="5"/>
        <v>3.2858796296296289E-2</v>
      </c>
      <c r="M89">
        <f t="shared" si="6"/>
        <v>15</v>
      </c>
    </row>
    <row r="90" spans="1:13" x14ac:dyDescent="0.25">
      <c r="A90" s="11"/>
      <c r="B90" s="12"/>
      <c r="C90" s="12"/>
      <c r="D90" s="12"/>
      <c r="E90" s="12"/>
      <c r="F90" s="12"/>
      <c r="G90" s="9" t="s">
        <v>734</v>
      </c>
      <c r="H90" s="9" t="s">
        <v>108</v>
      </c>
      <c r="I90" s="3" t="s">
        <v>533</v>
      </c>
      <c r="J90" s="13" t="s">
        <v>735</v>
      </c>
      <c r="K90" s="14" t="s">
        <v>736</v>
      </c>
      <c r="L90" s="17">
        <f t="shared" si="5"/>
        <v>4.0624999999999911E-2</v>
      </c>
      <c r="M90">
        <f t="shared" si="6"/>
        <v>15</v>
      </c>
    </row>
    <row r="91" spans="1:13" x14ac:dyDescent="0.25">
      <c r="A91" s="11"/>
      <c r="B91" s="12"/>
      <c r="C91" s="9" t="s">
        <v>311</v>
      </c>
      <c r="D91" s="9" t="s">
        <v>312</v>
      </c>
      <c r="E91" s="9" t="s">
        <v>312</v>
      </c>
      <c r="F91" s="9" t="s">
        <v>14</v>
      </c>
      <c r="G91" s="9" t="s">
        <v>737</v>
      </c>
      <c r="H91" s="9" t="s">
        <v>108</v>
      </c>
      <c r="I91" s="3" t="s">
        <v>533</v>
      </c>
      <c r="J91" s="13" t="s">
        <v>738</v>
      </c>
      <c r="K91" s="14" t="s">
        <v>739</v>
      </c>
      <c r="L91" s="17">
        <f t="shared" si="5"/>
        <v>2.270833333333333E-2</v>
      </c>
      <c r="M91">
        <f t="shared" si="6"/>
        <v>2</v>
      </c>
    </row>
    <row r="92" spans="1:13" x14ac:dyDescent="0.25">
      <c r="A92" s="11"/>
      <c r="B92" s="12"/>
      <c r="C92" s="9" t="s">
        <v>153</v>
      </c>
      <c r="D92" s="9" t="s">
        <v>154</v>
      </c>
      <c r="E92" s="9" t="s">
        <v>154</v>
      </c>
      <c r="F92" s="9" t="s">
        <v>14</v>
      </c>
      <c r="G92" s="10" t="s">
        <v>15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740</v>
      </c>
      <c r="H93" s="9" t="s">
        <v>108</v>
      </c>
      <c r="I93" s="3" t="s">
        <v>533</v>
      </c>
      <c r="J93" s="13" t="s">
        <v>741</v>
      </c>
      <c r="K93" s="14" t="s">
        <v>742</v>
      </c>
      <c r="L93" s="17">
        <f t="shared" si="5"/>
        <v>2.200231481481485E-2</v>
      </c>
      <c r="M93">
        <f t="shared" si="6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743</v>
      </c>
      <c r="H94" s="9" t="s">
        <v>108</v>
      </c>
      <c r="I94" s="3" t="s">
        <v>533</v>
      </c>
      <c r="J94" s="13" t="s">
        <v>744</v>
      </c>
      <c r="K94" s="14" t="s">
        <v>745</v>
      </c>
      <c r="L94" s="17">
        <f t="shared" si="5"/>
        <v>2.5960648148148191E-2</v>
      </c>
      <c r="M94">
        <f t="shared" si="6"/>
        <v>10</v>
      </c>
    </row>
    <row r="95" spans="1:13" x14ac:dyDescent="0.25">
      <c r="A95" s="11"/>
      <c r="B95" s="12"/>
      <c r="C95" s="12"/>
      <c r="D95" s="12"/>
      <c r="E95" s="12"/>
      <c r="F95" s="12"/>
      <c r="G95" s="9" t="s">
        <v>746</v>
      </c>
      <c r="H95" s="9" t="s">
        <v>108</v>
      </c>
      <c r="I95" s="3" t="s">
        <v>533</v>
      </c>
      <c r="J95" s="13" t="s">
        <v>747</v>
      </c>
      <c r="K95" s="14" t="s">
        <v>748</v>
      </c>
      <c r="L95" s="17">
        <f t="shared" si="5"/>
        <v>2.3333333333333317E-2</v>
      </c>
      <c r="M95">
        <f t="shared" si="6"/>
        <v>14</v>
      </c>
    </row>
    <row r="96" spans="1:13" x14ac:dyDescent="0.25">
      <c r="A96" s="11"/>
      <c r="B96" s="12"/>
      <c r="C96" s="9" t="s">
        <v>64</v>
      </c>
      <c r="D96" s="9" t="s">
        <v>65</v>
      </c>
      <c r="E96" s="10" t="s">
        <v>15</v>
      </c>
      <c r="F96" s="5"/>
      <c r="G96" s="5"/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9" t="s">
        <v>65</v>
      </c>
      <c r="F97" s="9" t="s">
        <v>14</v>
      </c>
      <c r="G97" s="10" t="s">
        <v>15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749</v>
      </c>
      <c r="H98" s="9" t="s">
        <v>108</v>
      </c>
      <c r="I98" s="3" t="s">
        <v>533</v>
      </c>
      <c r="J98" s="13" t="s">
        <v>750</v>
      </c>
      <c r="K98" s="14" t="s">
        <v>751</v>
      </c>
      <c r="L98" s="17">
        <f t="shared" si="5"/>
        <v>1.2557870370370372E-2</v>
      </c>
      <c r="M98">
        <f t="shared" si="6"/>
        <v>3</v>
      </c>
    </row>
    <row r="99" spans="1:13" x14ac:dyDescent="0.25">
      <c r="A99" s="11"/>
      <c r="B99" s="12"/>
      <c r="C99" s="12"/>
      <c r="D99" s="12"/>
      <c r="E99" s="12"/>
      <c r="F99" s="12"/>
      <c r="G99" s="9" t="s">
        <v>752</v>
      </c>
      <c r="H99" s="9" t="s">
        <v>108</v>
      </c>
      <c r="I99" s="3" t="s">
        <v>533</v>
      </c>
      <c r="J99" s="13" t="s">
        <v>753</v>
      </c>
      <c r="K99" s="14" t="s">
        <v>754</v>
      </c>
      <c r="L99" s="17">
        <f t="shared" si="5"/>
        <v>1.1643518518518525E-2</v>
      </c>
      <c r="M99">
        <f t="shared" si="6"/>
        <v>20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755</v>
      </c>
      <c r="H100" s="9" t="s">
        <v>108</v>
      </c>
      <c r="I100" s="3" t="s">
        <v>533</v>
      </c>
      <c r="J100" s="13" t="s">
        <v>756</v>
      </c>
      <c r="K100" s="14" t="s">
        <v>757</v>
      </c>
      <c r="L100" s="17">
        <f t="shared" si="5"/>
        <v>1.056712962962969E-2</v>
      </c>
      <c r="M100">
        <f t="shared" si="6"/>
        <v>23</v>
      </c>
    </row>
    <row r="101" spans="1:13" x14ac:dyDescent="0.25">
      <c r="A101" s="11"/>
      <c r="B101" s="12"/>
      <c r="C101" s="12"/>
      <c r="D101" s="12"/>
      <c r="E101" s="9" t="s">
        <v>168</v>
      </c>
      <c r="F101" s="9" t="s">
        <v>14</v>
      </c>
      <c r="G101" s="10" t="s">
        <v>15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758</v>
      </c>
      <c r="H102" s="9" t="s">
        <v>108</v>
      </c>
      <c r="I102" s="3" t="s">
        <v>533</v>
      </c>
      <c r="J102" s="13" t="s">
        <v>759</v>
      </c>
      <c r="K102" s="14" t="s">
        <v>760</v>
      </c>
      <c r="L102" s="17">
        <f t="shared" si="5"/>
        <v>3.0011574074074066E-2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761</v>
      </c>
      <c r="H103" s="9" t="s">
        <v>108</v>
      </c>
      <c r="I103" s="3" t="s">
        <v>533</v>
      </c>
      <c r="J103" s="13" t="s">
        <v>762</v>
      </c>
      <c r="K103" s="14" t="s">
        <v>763</v>
      </c>
      <c r="L103" s="17">
        <f t="shared" si="5"/>
        <v>2.4027777777777759E-2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764</v>
      </c>
      <c r="H104" s="9" t="s">
        <v>108</v>
      </c>
      <c r="I104" s="3" t="s">
        <v>533</v>
      </c>
      <c r="J104" s="13" t="s">
        <v>765</v>
      </c>
      <c r="K104" s="14" t="s">
        <v>766</v>
      </c>
      <c r="L104" s="17">
        <f t="shared" si="5"/>
        <v>1.2824074074074154E-2</v>
      </c>
      <c r="M104">
        <f t="shared" si="6"/>
        <v>16</v>
      </c>
    </row>
    <row r="105" spans="1:13" x14ac:dyDescent="0.25">
      <c r="A105" s="11"/>
      <c r="B105" s="12"/>
      <c r="C105" s="9" t="s">
        <v>337</v>
      </c>
      <c r="D105" s="9" t="s">
        <v>338</v>
      </c>
      <c r="E105" s="9" t="s">
        <v>338</v>
      </c>
      <c r="F105" s="9" t="s">
        <v>14</v>
      </c>
      <c r="G105" s="10" t="s">
        <v>15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767</v>
      </c>
      <c r="H106" s="9" t="s">
        <v>108</v>
      </c>
      <c r="I106" s="3" t="s">
        <v>533</v>
      </c>
      <c r="J106" s="13" t="s">
        <v>768</v>
      </c>
      <c r="K106" s="19" t="s">
        <v>769</v>
      </c>
      <c r="L106" s="17">
        <f t="shared" si="5"/>
        <v>1.8784722222222227E-2</v>
      </c>
      <c r="M106">
        <v>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770</v>
      </c>
      <c r="H107" s="9" t="s">
        <v>108</v>
      </c>
      <c r="I107" s="3" t="s">
        <v>533</v>
      </c>
      <c r="J107" s="13" t="s">
        <v>771</v>
      </c>
      <c r="K107" s="14" t="s">
        <v>772</v>
      </c>
      <c r="L107" s="17">
        <f t="shared" si="5"/>
        <v>1.596064814814814E-2</v>
      </c>
      <c r="M107">
        <f t="shared" si="6"/>
        <v>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773</v>
      </c>
      <c r="H108" s="9" t="s">
        <v>108</v>
      </c>
      <c r="I108" s="3" t="s">
        <v>533</v>
      </c>
      <c r="J108" s="13" t="s">
        <v>774</v>
      </c>
      <c r="K108" s="14" t="s">
        <v>775</v>
      </c>
      <c r="L108" s="17">
        <f t="shared" si="5"/>
        <v>2.3333333333333345E-2</v>
      </c>
      <c r="M108">
        <f t="shared" si="6"/>
        <v>5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776</v>
      </c>
      <c r="H109" s="9" t="s">
        <v>108</v>
      </c>
      <c r="I109" s="3" t="s">
        <v>533</v>
      </c>
      <c r="J109" s="13" t="s">
        <v>777</v>
      </c>
      <c r="K109" s="14" t="s">
        <v>778</v>
      </c>
      <c r="L109" s="17">
        <f t="shared" si="5"/>
        <v>2.402777777777787E-2</v>
      </c>
      <c r="M109">
        <f t="shared" si="6"/>
        <v>8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779</v>
      </c>
      <c r="H110" s="9" t="s">
        <v>108</v>
      </c>
      <c r="I110" s="3" t="s">
        <v>533</v>
      </c>
      <c r="J110" s="13" t="s">
        <v>780</v>
      </c>
      <c r="K110" s="14" t="s">
        <v>781</v>
      </c>
      <c r="L110" s="17">
        <f t="shared" si="5"/>
        <v>2.2534722222222248E-2</v>
      </c>
      <c r="M110">
        <f t="shared" si="6"/>
        <v>9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782</v>
      </c>
      <c r="H111" s="9" t="s">
        <v>108</v>
      </c>
      <c r="I111" s="3" t="s">
        <v>533</v>
      </c>
      <c r="J111" s="13" t="s">
        <v>783</v>
      </c>
      <c r="K111" s="14" t="s">
        <v>784</v>
      </c>
      <c r="L111" s="17">
        <f t="shared" si="5"/>
        <v>3.4976851851851898E-2</v>
      </c>
      <c r="M111">
        <f t="shared" si="6"/>
        <v>10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785</v>
      </c>
      <c r="H112" s="9" t="s">
        <v>108</v>
      </c>
      <c r="I112" s="3" t="s">
        <v>533</v>
      </c>
      <c r="J112" s="13" t="s">
        <v>786</v>
      </c>
      <c r="K112" s="14" t="s">
        <v>787</v>
      </c>
      <c r="L112" s="17">
        <f t="shared" si="5"/>
        <v>4.1168981481481515E-2</v>
      </c>
      <c r="M112">
        <f t="shared" si="6"/>
        <v>10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788</v>
      </c>
      <c r="H113" s="9" t="s">
        <v>108</v>
      </c>
      <c r="I113" s="3" t="s">
        <v>533</v>
      </c>
      <c r="J113" s="13" t="s">
        <v>789</v>
      </c>
      <c r="K113" s="14" t="s">
        <v>790</v>
      </c>
      <c r="L113" s="17">
        <f t="shared" si="5"/>
        <v>1.2615740740740677E-2</v>
      </c>
      <c r="M113">
        <f t="shared" si="6"/>
        <v>13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791</v>
      </c>
      <c r="H114" s="9" t="s">
        <v>108</v>
      </c>
      <c r="I114" s="3" t="s">
        <v>533</v>
      </c>
      <c r="J114" s="13" t="s">
        <v>792</v>
      </c>
      <c r="K114" s="14" t="s">
        <v>793</v>
      </c>
      <c r="L114" s="17">
        <f t="shared" si="5"/>
        <v>1.4583333333333393E-2</v>
      </c>
      <c r="M114">
        <f t="shared" si="6"/>
        <v>18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794</v>
      </c>
      <c r="H115" s="9" t="s">
        <v>108</v>
      </c>
      <c r="I115" s="3" t="s">
        <v>533</v>
      </c>
      <c r="J115" s="13" t="s">
        <v>795</v>
      </c>
      <c r="K115" s="14" t="s">
        <v>796</v>
      </c>
      <c r="L115" s="17">
        <f t="shared" si="5"/>
        <v>1.9131944444444438E-2</v>
      </c>
      <c r="M115">
        <f t="shared" si="6"/>
        <v>19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797</v>
      </c>
      <c r="H116" s="9" t="s">
        <v>108</v>
      </c>
      <c r="I116" s="3" t="s">
        <v>533</v>
      </c>
      <c r="J116" s="13" t="s">
        <v>798</v>
      </c>
      <c r="K116" s="14" t="s">
        <v>799</v>
      </c>
      <c r="L116" s="17">
        <f t="shared" si="5"/>
        <v>2.8414351851851816E-2</v>
      </c>
      <c r="M116">
        <f t="shared" si="6"/>
        <v>14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800</v>
      </c>
      <c r="H117" s="9" t="s">
        <v>108</v>
      </c>
      <c r="I117" s="3" t="s">
        <v>533</v>
      </c>
      <c r="J117" s="13" t="s">
        <v>801</v>
      </c>
      <c r="K117" s="14" t="s">
        <v>802</v>
      </c>
      <c r="L117" s="17">
        <f t="shared" si="5"/>
        <v>3.6504629629629637E-2</v>
      </c>
      <c r="M117">
        <f t="shared" si="6"/>
        <v>14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803</v>
      </c>
      <c r="H118" s="9" t="s">
        <v>108</v>
      </c>
      <c r="I118" s="3" t="s">
        <v>533</v>
      </c>
      <c r="J118" s="13" t="s">
        <v>804</v>
      </c>
      <c r="K118" s="14" t="s">
        <v>805</v>
      </c>
      <c r="L118" s="17">
        <f t="shared" si="5"/>
        <v>4.9525462962962896E-2</v>
      </c>
      <c r="M118">
        <f t="shared" si="6"/>
        <v>15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806</v>
      </c>
      <c r="H119" s="9" t="s">
        <v>108</v>
      </c>
      <c r="I119" s="3" t="s">
        <v>533</v>
      </c>
      <c r="J119" s="13" t="s">
        <v>807</v>
      </c>
      <c r="K119" s="14" t="s">
        <v>808</v>
      </c>
      <c r="L119" s="17">
        <f t="shared" si="5"/>
        <v>1.3229166666666625E-2</v>
      </c>
      <c r="M119">
        <f t="shared" si="6"/>
        <v>17</v>
      </c>
    </row>
    <row r="120" spans="1:13" x14ac:dyDescent="0.25">
      <c r="A120" s="11"/>
      <c r="B120" s="12"/>
      <c r="C120" s="9" t="s">
        <v>377</v>
      </c>
      <c r="D120" s="9" t="s">
        <v>378</v>
      </c>
      <c r="E120" s="9" t="s">
        <v>378</v>
      </c>
      <c r="F120" s="9" t="s">
        <v>14</v>
      </c>
      <c r="G120" s="10" t="s">
        <v>15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809</v>
      </c>
      <c r="H121" s="9" t="s">
        <v>108</v>
      </c>
      <c r="I121" s="3" t="s">
        <v>533</v>
      </c>
      <c r="J121" s="13" t="s">
        <v>810</v>
      </c>
      <c r="K121" s="14" t="s">
        <v>811</v>
      </c>
      <c r="L121" s="17">
        <f t="shared" si="5"/>
        <v>2.4849537037037017E-2</v>
      </c>
      <c r="M121">
        <f t="shared" si="6"/>
        <v>6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812</v>
      </c>
      <c r="H122" s="9" t="s">
        <v>108</v>
      </c>
      <c r="I122" s="3" t="s">
        <v>533</v>
      </c>
      <c r="J122" s="13" t="s">
        <v>813</v>
      </c>
      <c r="K122" s="14" t="s">
        <v>814</v>
      </c>
      <c r="L122" s="17">
        <f t="shared" si="5"/>
        <v>1.7754629629629648E-2</v>
      </c>
      <c r="M122">
        <f t="shared" si="6"/>
        <v>8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815</v>
      </c>
      <c r="H123" s="9" t="s">
        <v>108</v>
      </c>
      <c r="I123" s="3" t="s">
        <v>533</v>
      </c>
      <c r="J123" s="13" t="s">
        <v>816</v>
      </c>
      <c r="K123" s="14" t="s">
        <v>817</v>
      </c>
      <c r="L123" s="17">
        <f t="shared" si="5"/>
        <v>4.7592592592592631E-2</v>
      </c>
      <c r="M123">
        <f t="shared" si="6"/>
        <v>10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818</v>
      </c>
      <c r="H124" s="9" t="s">
        <v>108</v>
      </c>
      <c r="I124" s="3" t="s">
        <v>533</v>
      </c>
      <c r="J124" s="13" t="s">
        <v>819</v>
      </c>
      <c r="K124" s="14" t="s">
        <v>820</v>
      </c>
      <c r="L124" s="17">
        <f t="shared" si="5"/>
        <v>3.3263888888888871E-2</v>
      </c>
      <c r="M124">
        <f t="shared" si="6"/>
        <v>11</v>
      </c>
    </row>
    <row r="125" spans="1:13" x14ac:dyDescent="0.25">
      <c r="A125" s="11"/>
      <c r="B125" s="12"/>
      <c r="C125" s="9" t="s">
        <v>394</v>
      </c>
      <c r="D125" s="9" t="s">
        <v>395</v>
      </c>
      <c r="E125" s="10" t="s">
        <v>15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396</v>
      </c>
      <c r="F126" s="9" t="s">
        <v>14</v>
      </c>
      <c r="G126" s="10" t="s">
        <v>15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821</v>
      </c>
      <c r="H127" s="9" t="s">
        <v>398</v>
      </c>
      <c r="I127" s="3" t="s">
        <v>533</v>
      </c>
      <c r="J127" s="13" t="s">
        <v>822</v>
      </c>
      <c r="K127" s="14" t="s">
        <v>823</v>
      </c>
      <c r="L127" s="17">
        <f t="shared" si="5"/>
        <v>1.23958333333333E-2</v>
      </c>
      <c r="M127">
        <f t="shared" si="6"/>
        <v>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824</v>
      </c>
      <c r="H128" s="9" t="s">
        <v>398</v>
      </c>
      <c r="I128" s="3" t="s">
        <v>533</v>
      </c>
      <c r="J128" s="13" t="s">
        <v>825</v>
      </c>
      <c r="K128" s="14" t="s">
        <v>826</v>
      </c>
      <c r="L128" s="17">
        <f t="shared" si="5"/>
        <v>1.5636574074074067E-2</v>
      </c>
      <c r="M128">
        <f t="shared" si="6"/>
        <v>5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827</v>
      </c>
      <c r="H129" s="9" t="s">
        <v>398</v>
      </c>
      <c r="I129" s="3" t="s">
        <v>533</v>
      </c>
      <c r="J129" s="13" t="s">
        <v>828</v>
      </c>
      <c r="K129" s="14" t="s">
        <v>829</v>
      </c>
      <c r="L129" s="17">
        <f t="shared" si="5"/>
        <v>4.8032407407407329E-2</v>
      </c>
      <c r="M129">
        <f t="shared" si="6"/>
        <v>10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830</v>
      </c>
      <c r="H130" s="9" t="s">
        <v>398</v>
      </c>
      <c r="I130" s="3" t="s">
        <v>533</v>
      </c>
      <c r="J130" s="13" t="s">
        <v>831</v>
      </c>
      <c r="K130" s="14" t="s">
        <v>832</v>
      </c>
      <c r="L130" s="17">
        <f t="shared" si="5"/>
        <v>2.901620370370378E-2</v>
      </c>
      <c r="M130">
        <f t="shared" si="6"/>
        <v>11</v>
      </c>
    </row>
    <row r="131" spans="1:13" x14ac:dyDescent="0.25">
      <c r="A131" s="11"/>
      <c r="B131" s="12"/>
      <c r="C131" s="12"/>
      <c r="D131" s="12"/>
      <c r="E131" s="9" t="s">
        <v>395</v>
      </c>
      <c r="F131" s="9" t="s">
        <v>14</v>
      </c>
      <c r="G131" s="10" t="s">
        <v>15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833</v>
      </c>
      <c r="H132" s="9" t="s">
        <v>108</v>
      </c>
      <c r="I132" s="3" t="s">
        <v>533</v>
      </c>
      <c r="J132" s="13" t="s">
        <v>288</v>
      </c>
      <c r="K132" s="14" t="s">
        <v>834</v>
      </c>
      <c r="L132" s="17">
        <f t="shared" ref="L132:L179" si="7">K132-J132</f>
        <v>2.3576388888888911E-2</v>
      </c>
      <c r="M132">
        <f t="shared" ref="M132:M179" si="8">HOUR(J132)</f>
        <v>14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835</v>
      </c>
      <c r="H133" s="9" t="s">
        <v>108</v>
      </c>
      <c r="I133" s="3" t="s">
        <v>533</v>
      </c>
      <c r="J133" s="13" t="s">
        <v>836</v>
      </c>
      <c r="K133" s="14" t="s">
        <v>837</v>
      </c>
      <c r="L133" s="17">
        <f t="shared" si="7"/>
        <v>4.2685185185185159E-2</v>
      </c>
      <c r="M133">
        <f t="shared" si="8"/>
        <v>15</v>
      </c>
    </row>
    <row r="134" spans="1:13" x14ac:dyDescent="0.25">
      <c r="A134" s="11"/>
      <c r="B134" s="12"/>
      <c r="C134" s="9" t="s">
        <v>178</v>
      </c>
      <c r="D134" s="9" t="s">
        <v>179</v>
      </c>
      <c r="E134" s="9" t="s">
        <v>179</v>
      </c>
      <c r="F134" s="9" t="s">
        <v>14</v>
      </c>
      <c r="G134" s="10" t="s">
        <v>15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838</v>
      </c>
      <c r="H135" s="9" t="s">
        <v>108</v>
      </c>
      <c r="I135" s="3" t="s">
        <v>533</v>
      </c>
      <c r="J135" s="13" t="s">
        <v>839</v>
      </c>
      <c r="K135" s="14" t="s">
        <v>840</v>
      </c>
      <c r="L135" s="17">
        <f t="shared" si="7"/>
        <v>2.8009259259259289E-2</v>
      </c>
      <c r="M135">
        <f t="shared" si="8"/>
        <v>8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841</v>
      </c>
      <c r="H136" s="9" t="s">
        <v>108</v>
      </c>
      <c r="I136" s="3" t="s">
        <v>533</v>
      </c>
      <c r="J136" s="13" t="s">
        <v>842</v>
      </c>
      <c r="K136" s="14" t="s">
        <v>843</v>
      </c>
      <c r="L136" s="17">
        <f t="shared" si="7"/>
        <v>3.2800925925925928E-2</v>
      </c>
      <c r="M136">
        <f t="shared" si="8"/>
        <v>8</v>
      </c>
    </row>
    <row r="137" spans="1:13" x14ac:dyDescent="0.25">
      <c r="A137" s="3" t="s">
        <v>10</v>
      </c>
      <c r="B137" s="9" t="s">
        <v>11</v>
      </c>
      <c r="C137" s="10" t="s">
        <v>15</v>
      </c>
      <c r="D137" s="5"/>
      <c r="E137" s="5"/>
      <c r="F137" s="5"/>
      <c r="G137" s="5"/>
      <c r="H137" s="5"/>
      <c r="I137" s="6"/>
      <c r="J137" s="7"/>
      <c r="K137" s="8"/>
    </row>
    <row r="138" spans="1:13" x14ac:dyDescent="0.25">
      <c r="A138" s="11"/>
      <c r="B138" s="12"/>
      <c r="C138" s="9" t="s">
        <v>12</v>
      </c>
      <c r="D138" s="9" t="s">
        <v>13</v>
      </c>
      <c r="E138" s="9" t="s">
        <v>13</v>
      </c>
      <c r="F138" s="9" t="s">
        <v>14</v>
      </c>
      <c r="G138" s="10" t="s">
        <v>15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844</v>
      </c>
      <c r="H139" s="9" t="s">
        <v>17</v>
      </c>
      <c r="I139" s="3" t="s">
        <v>533</v>
      </c>
      <c r="J139" s="13" t="s">
        <v>845</v>
      </c>
      <c r="K139" s="14" t="s">
        <v>846</v>
      </c>
      <c r="L139" s="17">
        <f t="shared" si="7"/>
        <v>1.6504629629629619E-2</v>
      </c>
      <c r="M139">
        <f t="shared" si="8"/>
        <v>6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847</v>
      </c>
      <c r="H140" s="9" t="s">
        <v>17</v>
      </c>
      <c r="I140" s="3" t="s">
        <v>533</v>
      </c>
      <c r="J140" s="13" t="s">
        <v>848</v>
      </c>
      <c r="K140" s="14" t="s">
        <v>849</v>
      </c>
      <c r="L140" s="17">
        <f t="shared" si="7"/>
        <v>1.5937500000000049E-2</v>
      </c>
      <c r="M140">
        <f t="shared" si="8"/>
        <v>12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850</v>
      </c>
      <c r="H141" s="9" t="s">
        <v>17</v>
      </c>
      <c r="I141" s="3" t="s">
        <v>533</v>
      </c>
      <c r="J141" s="13" t="s">
        <v>851</v>
      </c>
      <c r="K141" s="14" t="s">
        <v>852</v>
      </c>
      <c r="L141" s="17">
        <f t="shared" si="7"/>
        <v>2.082175925925922E-2</v>
      </c>
      <c r="M141">
        <f t="shared" si="8"/>
        <v>13</v>
      </c>
    </row>
    <row r="142" spans="1:13" x14ac:dyDescent="0.25">
      <c r="A142" s="11"/>
      <c r="B142" s="12"/>
      <c r="C142" s="9" t="s">
        <v>366</v>
      </c>
      <c r="D142" s="9" t="s">
        <v>367</v>
      </c>
      <c r="E142" s="9" t="s">
        <v>367</v>
      </c>
      <c r="F142" s="9" t="s">
        <v>14</v>
      </c>
      <c r="G142" s="9" t="s">
        <v>853</v>
      </c>
      <c r="H142" s="9" t="s">
        <v>17</v>
      </c>
      <c r="I142" s="3" t="s">
        <v>533</v>
      </c>
      <c r="J142" s="13" t="s">
        <v>854</v>
      </c>
      <c r="K142" s="14" t="s">
        <v>855</v>
      </c>
      <c r="L142" s="17">
        <f t="shared" si="7"/>
        <v>2.0925925925925903E-2</v>
      </c>
      <c r="M142">
        <f t="shared" si="8"/>
        <v>17</v>
      </c>
    </row>
    <row r="143" spans="1:13" x14ac:dyDescent="0.25">
      <c r="A143" s="11"/>
      <c r="B143" s="12"/>
      <c r="C143" s="9" t="s">
        <v>557</v>
      </c>
      <c r="D143" s="9" t="s">
        <v>558</v>
      </c>
      <c r="E143" s="9" t="s">
        <v>558</v>
      </c>
      <c r="F143" s="9" t="s">
        <v>14</v>
      </c>
      <c r="G143" s="9" t="s">
        <v>856</v>
      </c>
      <c r="H143" s="9" t="s">
        <v>43</v>
      </c>
      <c r="I143" s="3" t="s">
        <v>533</v>
      </c>
      <c r="J143" s="13" t="s">
        <v>857</v>
      </c>
      <c r="K143" s="14" t="s">
        <v>858</v>
      </c>
      <c r="L143" s="17">
        <f t="shared" si="7"/>
        <v>2.2546296296296342E-2</v>
      </c>
      <c r="M143">
        <f t="shared" si="8"/>
        <v>13</v>
      </c>
    </row>
    <row r="144" spans="1:13" x14ac:dyDescent="0.25">
      <c r="A144" s="11"/>
      <c r="B144" s="12"/>
      <c r="C144" s="9" t="s">
        <v>460</v>
      </c>
      <c r="D144" s="9" t="s">
        <v>461</v>
      </c>
      <c r="E144" s="9" t="s">
        <v>461</v>
      </c>
      <c r="F144" s="9" t="s">
        <v>14</v>
      </c>
      <c r="G144" s="9" t="s">
        <v>859</v>
      </c>
      <c r="H144" s="9" t="s">
        <v>17</v>
      </c>
      <c r="I144" s="3" t="s">
        <v>533</v>
      </c>
      <c r="J144" s="13" t="s">
        <v>860</v>
      </c>
      <c r="K144" s="14" t="s">
        <v>861</v>
      </c>
      <c r="L144" s="17">
        <f t="shared" si="7"/>
        <v>1.3078703703703703E-2</v>
      </c>
      <c r="M144">
        <f t="shared" si="8"/>
        <v>4</v>
      </c>
    </row>
    <row r="145" spans="1:13" x14ac:dyDescent="0.25">
      <c r="A145" s="11"/>
      <c r="B145" s="12"/>
      <c r="C145" s="9" t="s">
        <v>862</v>
      </c>
      <c r="D145" s="9" t="s">
        <v>863</v>
      </c>
      <c r="E145" s="9" t="s">
        <v>863</v>
      </c>
      <c r="F145" s="9" t="s">
        <v>14</v>
      </c>
      <c r="G145" s="9" t="s">
        <v>864</v>
      </c>
      <c r="H145" s="9" t="s">
        <v>17</v>
      </c>
      <c r="I145" s="3" t="s">
        <v>533</v>
      </c>
      <c r="J145" s="13" t="s">
        <v>865</v>
      </c>
      <c r="K145" s="14" t="s">
        <v>866</v>
      </c>
      <c r="L145" s="17">
        <f t="shared" si="7"/>
        <v>2.2951388888888924E-2</v>
      </c>
      <c r="M145">
        <f t="shared" si="8"/>
        <v>16</v>
      </c>
    </row>
    <row r="146" spans="1:13" x14ac:dyDescent="0.25">
      <c r="A146" s="11"/>
      <c r="B146" s="12"/>
      <c r="C146" s="9" t="s">
        <v>98</v>
      </c>
      <c r="D146" s="9" t="s">
        <v>99</v>
      </c>
      <c r="E146" s="9" t="s">
        <v>99</v>
      </c>
      <c r="F146" s="9" t="s">
        <v>14</v>
      </c>
      <c r="G146" s="9" t="s">
        <v>867</v>
      </c>
      <c r="H146" s="9" t="s">
        <v>17</v>
      </c>
      <c r="I146" s="3" t="s">
        <v>533</v>
      </c>
      <c r="J146" s="13" t="s">
        <v>868</v>
      </c>
      <c r="K146" s="14" t="s">
        <v>869</v>
      </c>
      <c r="L146" s="17">
        <f t="shared" si="7"/>
        <v>2.2627314814814836E-2</v>
      </c>
      <c r="M146">
        <f t="shared" si="8"/>
        <v>8</v>
      </c>
    </row>
    <row r="147" spans="1:13" x14ac:dyDescent="0.25">
      <c r="A147" s="3" t="s">
        <v>443</v>
      </c>
      <c r="B147" s="9" t="s">
        <v>444</v>
      </c>
      <c r="C147" s="10" t="s">
        <v>15</v>
      </c>
      <c r="D147" s="5"/>
      <c r="E147" s="5"/>
      <c r="F147" s="5"/>
      <c r="G147" s="5"/>
      <c r="H147" s="5"/>
      <c r="I147" s="6"/>
      <c r="J147" s="7"/>
      <c r="K147" s="8"/>
    </row>
    <row r="148" spans="1:13" x14ac:dyDescent="0.25">
      <c r="A148" s="11"/>
      <c r="B148" s="12"/>
      <c r="C148" s="9" t="s">
        <v>445</v>
      </c>
      <c r="D148" s="9" t="s">
        <v>446</v>
      </c>
      <c r="E148" s="9" t="s">
        <v>447</v>
      </c>
      <c r="F148" s="9" t="s">
        <v>14</v>
      </c>
      <c r="G148" s="9" t="s">
        <v>870</v>
      </c>
      <c r="H148" s="9" t="s">
        <v>108</v>
      </c>
      <c r="I148" s="3" t="s">
        <v>533</v>
      </c>
      <c r="J148" s="13" t="s">
        <v>871</v>
      </c>
      <c r="K148" s="14" t="s">
        <v>872</v>
      </c>
      <c r="L148" s="17">
        <f t="shared" si="7"/>
        <v>1.4594907407407431E-2</v>
      </c>
      <c r="M148">
        <f t="shared" si="8"/>
        <v>7</v>
      </c>
    </row>
    <row r="149" spans="1:13" x14ac:dyDescent="0.25">
      <c r="A149" s="11"/>
      <c r="B149" s="12"/>
      <c r="C149" s="9" t="s">
        <v>466</v>
      </c>
      <c r="D149" s="9" t="s">
        <v>467</v>
      </c>
      <c r="E149" s="10" t="s">
        <v>15</v>
      </c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9" t="s">
        <v>468</v>
      </c>
      <c r="F150" s="9" t="s">
        <v>14</v>
      </c>
      <c r="G150" s="10" t="s">
        <v>15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873</v>
      </c>
      <c r="H151" s="9" t="s">
        <v>108</v>
      </c>
      <c r="I151" s="3" t="s">
        <v>533</v>
      </c>
      <c r="J151" s="13" t="s">
        <v>874</v>
      </c>
      <c r="K151" s="14" t="s">
        <v>875</v>
      </c>
      <c r="L151" s="17">
        <f t="shared" si="7"/>
        <v>1.5289351851851818E-2</v>
      </c>
      <c r="M151">
        <f t="shared" si="8"/>
        <v>10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876</v>
      </c>
      <c r="H152" s="9" t="s">
        <v>108</v>
      </c>
      <c r="I152" s="3" t="s">
        <v>533</v>
      </c>
      <c r="J152" s="13" t="s">
        <v>877</v>
      </c>
      <c r="K152" s="14" t="s">
        <v>878</v>
      </c>
      <c r="L152" s="17">
        <f t="shared" si="7"/>
        <v>2.3923611111111076E-2</v>
      </c>
      <c r="M152">
        <f t="shared" si="8"/>
        <v>13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879</v>
      </c>
      <c r="H153" s="9" t="s">
        <v>108</v>
      </c>
      <c r="I153" s="3" t="s">
        <v>533</v>
      </c>
      <c r="J153" s="13" t="s">
        <v>880</v>
      </c>
      <c r="K153" s="14" t="s">
        <v>881</v>
      </c>
      <c r="L153" s="17">
        <f t="shared" si="7"/>
        <v>1.3564814814814641E-2</v>
      </c>
      <c r="M153">
        <f t="shared" si="8"/>
        <v>21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882</v>
      </c>
      <c r="H154" s="9" t="s">
        <v>108</v>
      </c>
      <c r="I154" s="3" t="s">
        <v>533</v>
      </c>
      <c r="J154" s="13" t="s">
        <v>883</v>
      </c>
      <c r="K154" s="14" t="s">
        <v>884</v>
      </c>
      <c r="L154" s="17">
        <f t="shared" si="7"/>
        <v>1.4479166666666599E-2</v>
      </c>
      <c r="M154">
        <f t="shared" si="8"/>
        <v>17</v>
      </c>
    </row>
    <row r="155" spans="1:13" x14ac:dyDescent="0.25">
      <c r="A155" s="11"/>
      <c r="B155" s="12"/>
      <c r="C155" s="12"/>
      <c r="D155" s="12"/>
      <c r="E155" s="9" t="s">
        <v>472</v>
      </c>
      <c r="F155" s="9" t="s">
        <v>14</v>
      </c>
      <c r="G155" s="10" t="s">
        <v>15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885</v>
      </c>
      <c r="H156" s="9" t="s">
        <v>108</v>
      </c>
      <c r="I156" s="3" t="s">
        <v>533</v>
      </c>
      <c r="J156" s="13" t="s">
        <v>886</v>
      </c>
      <c r="K156" s="14" t="s">
        <v>887</v>
      </c>
      <c r="L156" s="17">
        <f t="shared" si="7"/>
        <v>2.5358796296296282E-2</v>
      </c>
      <c r="M156">
        <f t="shared" si="8"/>
        <v>8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888</v>
      </c>
      <c r="H157" s="9" t="s">
        <v>108</v>
      </c>
      <c r="I157" s="3" t="s">
        <v>533</v>
      </c>
      <c r="J157" s="13" t="s">
        <v>889</v>
      </c>
      <c r="K157" s="14" t="s">
        <v>890</v>
      </c>
      <c r="L157" s="17">
        <f t="shared" si="7"/>
        <v>3.4074074074074034E-2</v>
      </c>
      <c r="M157">
        <f t="shared" si="8"/>
        <v>15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891</v>
      </c>
      <c r="H158" s="9" t="s">
        <v>108</v>
      </c>
      <c r="I158" s="3" t="s">
        <v>533</v>
      </c>
      <c r="J158" s="13" t="s">
        <v>892</v>
      </c>
      <c r="K158" s="14" t="s">
        <v>893</v>
      </c>
      <c r="L158" s="17">
        <f t="shared" si="7"/>
        <v>3.8310185185185253E-2</v>
      </c>
      <c r="M158">
        <f t="shared" si="8"/>
        <v>15</v>
      </c>
    </row>
    <row r="159" spans="1:13" x14ac:dyDescent="0.25">
      <c r="A159" s="11"/>
      <c r="B159" s="12"/>
      <c r="C159" s="9" t="s">
        <v>491</v>
      </c>
      <c r="D159" s="9" t="s">
        <v>492</v>
      </c>
      <c r="E159" s="9" t="s">
        <v>492</v>
      </c>
      <c r="F159" s="9" t="s">
        <v>14</v>
      </c>
      <c r="G159" s="10" t="s">
        <v>15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894</v>
      </c>
      <c r="H160" s="9" t="s">
        <v>108</v>
      </c>
      <c r="I160" s="3" t="s">
        <v>533</v>
      </c>
      <c r="J160" s="13" t="s">
        <v>895</v>
      </c>
      <c r="K160" s="14" t="s">
        <v>896</v>
      </c>
      <c r="L160" s="17">
        <f t="shared" si="7"/>
        <v>1.4456018518518521E-2</v>
      </c>
      <c r="M160">
        <f t="shared" si="8"/>
        <v>4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897</v>
      </c>
      <c r="H161" s="9" t="s">
        <v>108</v>
      </c>
      <c r="I161" s="3" t="s">
        <v>533</v>
      </c>
      <c r="J161" s="13" t="s">
        <v>898</v>
      </c>
      <c r="K161" s="14" t="s">
        <v>899</v>
      </c>
      <c r="L161" s="17">
        <f t="shared" si="7"/>
        <v>2.1956018518518472E-2</v>
      </c>
      <c r="M161">
        <f t="shared" si="8"/>
        <v>13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900</v>
      </c>
      <c r="H162" s="9" t="s">
        <v>108</v>
      </c>
      <c r="I162" s="3" t="s">
        <v>533</v>
      </c>
      <c r="J162" s="13" t="s">
        <v>901</v>
      </c>
      <c r="K162" s="14" t="s">
        <v>902</v>
      </c>
      <c r="L162" s="17">
        <f t="shared" si="7"/>
        <v>1.3645833333333357E-2</v>
      </c>
      <c r="M162">
        <f t="shared" si="8"/>
        <v>14</v>
      </c>
    </row>
    <row r="163" spans="1:13" x14ac:dyDescent="0.25">
      <c r="A163" s="11"/>
      <c r="B163" s="12"/>
      <c r="C163" s="9" t="s">
        <v>514</v>
      </c>
      <c r="D163" s="9" t="s">
        <v>515</v>
      </c>
      <c r="E163" s="10" t="s">
        <v>15</v>
      </c>
      <c r="F163" s="5"/>
      <c r="G163" s="5"/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9" t="s">
        <v>903</v>
      </c>
      <c r="F164" s="9" t="s">
        <v>14</v>
      </c>
      <c r="G164" s="9" t="s">
        <v>904</v>
      </c>
      <c r="H164" s="9" t="s">
        <v>108</v>
      </c>
      <c r="I164" s="3" t="s">
        <v>533</v>
      </c>
      <c r="J164" s="13" t="s">
        <v>905</v>
      </c>
      <c r="K164" s="14" t="s">
        <v>906</v>
      </c>
      <c r="L164" s="17">
        <f t="shared" si="7"/>
        <v>5.6111111111111112E-2</v>
      </c>
      <c r="M164">
        <f t="shared" si="8"/>
        <v>15</v>
      </c>
    </row>
    <row r="165" spans="1:13" x14ac:dyDescent="0.25">
      <c r="A165" s="11"/>
      <c r="B165" s="12"/>
      <c r="C165" s="12"/>
      <c r="D165" s="12"/>
      <c r="E165" s="9" t="s">
        <v>516</v>
      </c>
      <c r="F165" s="9" t="s">
        <v>14</v>
      </c>
      <c r="G165" s="9" t="s">
        <v>907</v>
      </c>
      <c r="H165" s="9" t="s">
        <v>108</v>
      </c>
      <c r="I165" s="3" t="s">
        <v>533</v>
      </c>
      <c r="J165" s="13" t="s">
        <v>908</v>
      </c>
      <c r="K165" s="14" t="s">
        <v>909</v>
      </c>
      <c r="L165" s="17">
        <f t="shared" si="7"/>
        <v>2.9687499999999978E-2</v>
      </c>
      <c r="M165">
        <f t="shared" si="8"/>
        <v>10</v>
      </c>
    </row>
    <row r="166" spans="1:13" x14ac:dyDescent="0.25">
      <c r="A166" s="11"/>
      <c r="B166" s="12"/>
      <c r="C166" s="9" t="s">
        <v>910</v>
      </c>
      <c r="D166" s="9" t="s">
        <v>911</v>
      </c>
      <c r="E166" s="9" t="s">
        <v>912</v>
      </c>
      <c r="F166" s="9" t="s">
        <v>14</v>
      </c>
      <c r="G166" s="9" t="s">
        <v>913</v>
      </c>
      <c r="H166" s="9" t="s">
        <v>108</v>
      </c>
      <c r="I166" s="3" t="s">
        <v>533</v>
      </c>
      <c r="J166" s="13" t="s">
        <v>914</v>
      </c>
      <c r="K166" s="14" t="s">
        <v>915</v>
      </c>
      <c r="L166" s="17">
        <f t="shared" si="7"/>
        <v>1.6446759259259314E-2</v>
      </c>
      <c r="M166">
        <f t="shared" si="8"/>
        <v>15</v>
      </c>
    </row>
    <row r="167" spans="1:13" x14ac:dyDescent="0.25">
      <c r="A167" s="3" t="s">
        <v>520</v>
      </c>
      <c r="B167" s="9" t="s">
        <v>521</v>
      </c>
      <c r="C167" s="10" t="s">
        <v>15</v>
      </c>
      <c r="D167" s="5"/>
      <c r="E167" s="5"/>
      <c r="F167" s="5"/>
      <c r="G167" s="5"/>
      <c r="H167" s="5"/>
      <c r="I167" s="6"/>
      <c r="J167" s="7"/>
      <c r="K167" s="8"/>
    </row>
    <row r="168" spans="1:13" x14ac:dyDescent="0.25">
      <c r="A168" s="11"/>
      <c r="B168" s="12"/>
      <c r="C168" s="9" t="s">
        <v>445</v>
      </c>
      <c r="D168" s="9" t="s">
        <v>446</v>
      </c>
      <c r="E168" s="9" t="s">
        <v>447</v>
      </c>
      <c r="F168" s="9" t="s">
        <v>14</v>
      </c>
      <c r="G168" s="9" t="s">
        <v>916</v>
      </c>
      <c r="H168" s="9" t="s">
        <v>17</v>
      </c>
      <c r="I168" s="3" t="s">
        <v>533</v>
      </c>
      <c r="J168" s="13" t="s">
        <v>917</v>
      </c>
      <c r="K168" s="14" t="s">
        <v>918</v>
      </c>
      <c r="L168" s="17">
        <f t="shared" si="7"/>
        <v>1.7974537037036997E-2</v>
      </c>
      <c r="M168">
        <f t="shared" si="8"/>
        <v>10</v>
      </c>
    </row>
    <row r="169" spans="1:13" x14ac:dyDescent="0.25">
      <c r="A169" s="11"/>
      <c r="B169" s="12"/>
      <c r="C169" s="9" t="s">
        <v>499</v>
      </c>
      <c r="D169" s="9" t="s">
        <v>500</v>
      </c>
      <c r="E169" s="9" t="s">
        <v>501</v>
      </c>
      <c r="F169" s="9" t="s">
        <v>14</v>
      </c>
      <c r="G169" s="10" t="s">
        <v>15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919</v>
      </c>
      <c r="H170" s="9" t="s">
        <v>17</v>
      </c>
      <c r="I170" s="3" t="s">
        <v>533</v>
      </c>
      <c r="J170" s="13" t="s">
        <v>920</v>
      </c>
      <c r="K170" s="14" t="s">
        <v>921</v>
      </c>
      <c r="L170" s="17">
        <f t="shared" si="7"/>
        <v>2.5995370370370363E-2</v>
      </c>
      <c r="M170">
        <f t="shared" si="8"/>
        <v>8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922</v>
      </c>
      <c r="H171" s="9" t="s">
        <v>17</v>
      </c>
      <c r="I171" s="3" t="s">
        <v>533</v>
      </c>
      <c r="J171" s="13" t="s">
        <v>923</v>
      </c>
      <c r="K171" s="14" t="s">
        <v>924</v>
      </c>
      <c r="L171" s="17">
        <f t="shared" si="7"/>
        <v>1.7592592592592549E-2</v>
      </c>
      <c r="M171">
        <f t="shared" si="8"/>
        <v>9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925</v>
      </c>
      <c r="H172" s="9" t="s">
        <v>17</v>
      </c>
      <c r="I172" s="3" t="s">
        <v>533</v>
      </c>
      <c r="J172" s="13" t="s">
        <v>926</v>
      </c>
      <c r="K172" s="14" t="s">
        <v>927</v>
      </c>
      <c r="L172" s="17">
        <f t="shared" si="7"/>
        <v>2.2905092592592602E-2</v>
      </c>
      <c r="M172">
        <f t="shared" si="8"/>
        <v>11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928</v>
      </c>
      <c r="H173" s="9" t="s">
        <v>17</v>
      </c>
      <c r="I173" s="3" t="s">
        <v>533</v>
      </c>
      <c r="J173" s="13" t="s">
        <v>929</v>
      </c>
      <c r="K173" s="14" t="s">
        <v>930</v>
      </c>
      <c r="L173" s="17">
        <f t="shared" si="7"/>
        <v>2.1435185185185168E-2</v>
      </c>
      <c r="M173">
        <f t="shared" si="8"/>
        <v>17</v>
      </c>
    </row>
    <row r="174" spans="1:13" x14ac:dyDescent="0.25">
      <c r="A174" s="11"/>
      <c r="B174" s="12"/>
      <c r="C174" s="9" t="s">
        <v>514</v>
      </c>
      <c r="D174" s="9" t="s">
        <v>515</v>
      </c>
      <c r="E174" s="10" t="s">
        <v>15</v>
      </c>
      <c r="F174" s="5"/>
      <c r="G174" s="5"/>
      <c r="H174" s="5"/>
      <c r="I174" s="6"/>
      <c r="J174" s="7"/>
      <c r="K174" s="8"/>
    </row>
    <row r="175" spans="1:13" x14ac:dyDescent="0.25">
      <c r="A175" s="11"/>
      <c r="B175" s="12"/>
      <c r="C175" s="12"/>
      <c r="D175" s="12"/>
      <c r="E175" s="9" t="s">
        <v>903</v>
      </c>
      <c r="F175" s="9" t="s">
        <v>14</v>
      </c>
      <c r="G175" s="10" t="s">
        <v>15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931</v>
      </c>
      <c r="H176" s="9" t="s">
        <v>17</v>
      </c>
      <c r="I176" s="3" t="s">
        <v>533</v>
      </c>
      <c r="J176" s="13" t="s">
        <v>932</v>
      </c>
      <c r="K176" s="14" t="s">
        <v>933</v>
      </c>
      <c r="L176" s="17">
        <f t="shared" si="7"/>
        <v>1.5694444444444455E-2</v>
      </c>
      <c r="M176">
        <f t="shared" si="8"/>
        <v>9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934</v>
      </c>
      <c r="H177" s="9" t="s">
        <v>17</v>
      </c>
      <c r="I177" s="3" t="s">
        <v>533</v>
      </c>
      <c r="J177" s="13" t="s">
        <v>935</v>
      </c>
      <c r="K177" s="14" t="s">
        <v>936</v>
      </c>
      <c r="L177" s="17">
        <f t="shared" si="7"/>
        <v>1.375000000000004E-2</v>
      </c>
      <c r="M177">
        <f t="shared" si="8"/>
        <v>12</v>
      </c>
    </row>
    <row r="178" spans="1:13" x14ac:dyDescent="0.25">
      <c r="A178" s="11"/>
      <c r="B178" s="12"/>
      <c r="C178" s="12"/>
      <c r="D178" s="12"/>
      <c r="E178" s="9" t="s">
        <v>516</v>
      </c>
      <c r="F178" s="9" t="s">
        <v>14</v>
      </c>
      <c r="G178" s="9" t="s">
        <v>937</v>
      </c>
      <c r="H178" s="9" t="s">
        <v>17</v>
      </c>
      <c r="I178" s="3" t="s">
        <v>533</v>
      </c>
      <c r="J178" s="13" t="s">
        <v>938</v>
      </c>
      <c r="K178" s="14" t="s">
        <v>939</v>
      </c>
      <c r="L178" s="17">
        <f t="shared" si="7"/>
        <v>1.5856481481481444E-2</v>
      </c>
      <c r="M178">
        <f t="shared" si="8"/>
        <v>15</v>
      </c>
    </row>
    <row r="179" spans="1:13" x14ac:dyDescent="0.25">
      <c r="A179" s="11"/>
      <c r="B179" s="11"/>
      <c r="C179" s="3" t="s">
        <v>910</v>
      </c>
      <c r="D179" s="3" t="s">
        <v>911</v>
      </c>
      <c r="E179" s="3" t="s">
        <v>912</v>
      </c>
      <c r="F179" s="3" t="s">
        <v>14</v>
      </c>
      <c r="G179" s="3" t="s">
        <v>940</v>
      </c>
      <c r="H179" s="3" t="s">
        <v>17</v>
      </c>
      <c r="I179" s="3" t="s">
        <v>533</v>
      </c>
      <c r="J179" s="15" t="s">
        <v>941</v>
      </c>
      <c r="K179" s="16" t="s">
        <v>942</v>
      </c>
      <c r="L179" s="17">
        <f t="shared" si="7"/>
        <v>1.4583333333333393E-2</v>
      </c>
      <c r="M179">
        <f t="shared" si="8"/>
        <v>18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abSelected="1" workbookViewId="0">
      <selection activeCell="Q34" sqref="Q34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19" bestFit="1" customWidth="1"/>
    <col min="17" max="17" width="34.4257812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528</v>
      </c>
      <c r="M1" t="s">
        <v>525</v>
      </c>
      <c r="O1" t="s">
        <v>526</v>
      </c>
      <c r="P1" t="s">
        <v>2290</v>
      </c>
      <c r="Q1" t="s">
        <v>2291</v>
      </c>
      <c r="R1" t="s">
        <v>530</v>
      </c>
      <c r="S1" t="s">
        <v>531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5.958333333333333</v>
      </c>
      <c r="R2" s="18">
        <v>1.3888888888888888E-2</v>
      </c>
      <c r="S2" s="17">
        <f>AVERAGEIF($R$2:$R$25, "&lt;&gt; 0")</f>
        <v>2.1889481580019774E-2</v>
      </c>
    </row>
    <row r="3" spans="1:19" x14ac:dyDescent="0.25">
      <c r="A3" s="3" t="s">
        <v>27</v>
      </c>
      <c r="B3" s="9" t="s">
        <v>28</v>
      </c>
      <c r="C3" s="10" t="s">
        <v>15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5.958333333333333</v>
      </c>
      <c r="R3" s="18">
        <f t="shared" ref="R3:R25" si="1">AVERAGEIF(M:M,O3,L:L)</f>
        <v>1.6359953703703706E-2</v>
      </c>
      <c r="S3" s="17">
        <f t="shared" ref="S3:S25" si="2">AVERAGEIF($R$2:$R$25, "&lt;&gt; 0")</f>
        <v>2.1889481580019774E-2</v>
      </c>
    </row>
    <row r="4" spans="1:19" x14ac:dyDescent="0.25">
      <c r="A4" s="11"/>
      <c r="B4" s="12"/>
      <c r="C4" s="9" t="s">
        <v>29</v>
      </c>
      <c r="D4" s="9" t="s">
        <v>30</v>
      </c>
      <c r="E4" s="9" t="s">
        <v>30</v>
      </c>
      <c r="F4" s="9" t="s">
        <v>14</v>
      </c>
      <c r="G4" s="9" t="s">
        <v>943</v>
      </c>
      <c r="H4" s="9" t="s">
        <v>17</v>
      </c>
      <c r="I4" s="3" t="s">
        <v>944</v>
      </c>
      <c r="J4" s="13" t="s">
        <v>945</v>
      </c>
      <c r="K4" s="14" t="s">
        <v>946</v>
      </c>
      <c r="L4" s="17">
        <f t="shared" ref="L4:L66" si="3">K4-J4</f>
        <v>3.3750000000000002E-2</v>
      </c>
      <c r="M4">
        <f t="shared" ref="M4:M66" si="4">HOUR(J4)</f>
        <v>8</v>
      </c>
      <c r="O4">
        <v>2</v>
      </c>
      <c r="P4">
        <f>COUNTIF(M:M,"2")</f>
        <v>3</v>
      </c>
      <c r="Q4">
        <f t="shared" si="0"/>
        <v>5.958333333333333</v>
      </c>
      <c r="R4" s="18">
        <f t="shared" si="1"/>
        <v>2.101851851851852E-2</v>
      </c>
      <c r="S4" s="17">
        <f t="shared" si="2"/>
        <v>2.1889481580019774E-2</v>
      </c>
    </row>
    <row r="5" spans="1:19" x14ac:dyDescent="0.25">
      <c r="A5" s="11"/>
      <c r="B5" s="12"/>
      <c r="C5" s="9" t="s">
        <v>37</v>
      </c>
      <c r="D5" s="9" t="s">
        <v>38</v>
      </c>
      <c r="E5" s="9" t="s">
        <v>38</v>
      </c>
      <c r="F5" s="9" t="s">
        <v>14</v>
      </c>
      <c r="G5" s="10" t="s">
        <v>15</v>
      </c>
      <c r="H5" s="5"/>
      <c r="I5" s="6"/>
      <c r="J5" s="7"/>
      <c r="K5" s="8"/>
      <c r="O5">
        <v>3</v>
      </c>
      <c r="P5">
        <f>COUNTIF(M:M,"3")</f>
        <v>1</v>
      </c>
      <c r="Q5">
        <f t="shared" si="0"/>
        <v>5.958333333333333</v>
      </c>
      <c r="R5" s="18">
        <f t="shared" si="1"/>
        <v>1.5347222222222207E-2</v>
      </c>
      <c r="S5" s="17">
        <f t="shared" si="2"/>
        <v>2.1889481580019774E-2</v>
      </c>
    </row>
    <row r="6" spans="1:19" x14ac:dyDescent="0.25">
      <c r="A6" s="11"/>
      <c r="B6" s="12"/>
      <c r="C6" s="12"/>
      <c r="D6" s="12"/>
      <c r="E6" s="12"/>
      <c r="F6" s="12"/>
      <c r="G6" s="9" t="s">
        <v>947</v>
      </c>
      <c r="H6" s="9" t="s">
        <v>43</v>
      </c>
      <c r="I6" s="3" t="s">
        <v>944</v>
      </c>
      <c r="J6" s="13" t="s">
        <v>948</v>
      </c>
      <c r="K6" s="14" t="s">
        <v>949</v>
      </c>
      <c r="L6" s="17">
        <f t="shared" si="3"/>
        <v>2.0150462962962967E-2</v>
      </c>
      <c r="M6">
        <f t="shared" si="4"/>
        <v>6</v>
      </c>
      <c r="O6">
        <v>4</v>
      </c>
      <c r="P6">
        <f>COUNTIF(M:M,"4")</f>
        <v>6</v>
      </c>
      <c r="Q6">
        <f t="shared" si="0"/>
        <v>5.958333333333333</v>
      </c>
      <c r="R6" s="18">
        <f t="shared" si="1"/>
        <v>1.7885802469135809E-2</v>
      </c>
      <c r="S6" s="17">
        <f t="shared" si="2"/>
        <v>2.1889481580019774E-2</v>
      </c>
    </row>
    <row r="7" spans="1:19" x14ac:dyDescent="0.25">
      <c r="A7" s="11"/>
      <c r="B7" s="12"/>
      <c r="C7" s="12"/>
      <c r="D7" s="12"/>
      <c r="E7" s="12"/>
      <c r="F7" s="12"/>
      <c r="G7" s="9" t="s">
        <v>950</v>
      </c>
      <c r="H7" s="9" t="s">
        <v>43</v>
      </c>
      <c r="I7" s="3" t="s">
        <v>944</v>
      </c>
      <c r="J7" s="13" t="s">
        <v>951</v>
      </c>
      <c r="K7" s="14" t="s">
        <v>952</v>
      </c>
      <c r="L7" s="17">
        <f t="shared" si="3"/>
        <v>2.1701388888888895E-2</v>
      </c>
      <c r="M7">
        <f t="shared" si="4"/>
        <v>10</v>
      </c>
      <c r="O7">
        <v>5</v>
      </c>
      <c r="P7">
        <f>COUNTIF(M:M,"5")</f>
        <v>6</v>
      </c>
      <c r="Q7">
        <f t="shared" si="0"/>
        <v>5.958333333333333</v>
      </c>
      <c r="R7" s="18">
        <f t="shared" si="1"/>
        <v>1.7202932098765431E-2</v>
      </c>
      <c r="S7" s="17">
        <f t="shared" si="2"/>
        <v>2.1889481580019774E-2</v>
      </c>
    </row>
    <row r="8" spans="1:19" x14ac:dyDescent="0.25">
      <c r="A8" s="11"/>
      <c r="B8" s="12"/>
      <c r="C8" s="9" t="s">
        <v>46</v>
      </c>
      <c r="D8" s="9" t="s">
        <v>47</v>
      </c>
      <c r="E8" s="9" t="s">
        <v>47</v>
      </c>
      <c r="F8" s="9" t="s">
        <v>14</v>
      </c>
      <c r="G8" s="9" t="s">
        <v>953</v>
      </c>
      <c r="H8" s="9" t="s">
        <v>17</v>
      </c>
      <c r="I8" s="3" t="s">
        <v>944</v>
      </c>
      <c r="J8" s="13" t="s">
        <v>954</v>
      </c>
      <c r="K8" s="14" t="s">
        <v>955</v>
      </c>
      <c r="L8" s="17">
        <f t="shared" si="3"/>
        <v>2.241898148148147E-2</v>
      </c>
      <c r="M8">
        <f t="shared" si="4"/>
        <v>14</v>
      </c>
      <c r="O8">
        <v>6</v>
      </c>
      <c r="P8">
        <f>COUNTIF(M:M,"6")</f>
        <v>15</v>
      </c>
      <c r="Q8">
        <f t="shared" si="0"/>
        <v>5.958333333333333</v>
      </c>
      <c r="R8" s="18">
        <f t="shared" si="1"/>
        <v>2.4749228395061721E-2</v>
      </c>
      <c r="S8" s="17">
        <f t="shared" si="2"/>
        <v>2.1889481580019774E-2</v>
      </c>
    </row>
    <row r="9" spans="1:19" x14ac:dyDescent="0.25">
      <c r="A9" s="11"/>
      <c r="B9" s="12"/>
      <c r="C9" s="9" t="s">
        <v>54</v>
      </c>
      <c r="D9" s="9" t="s">
        <v>55</v>
      </c>
      <c r="E9" s="9" t="s">
        <v>55</v>
      </c>
      <c r="F9" s="9" t="s">
        <v>14</v>
      </c>
      <c r="G9" s="9" t="s">
        <v>956</v>
      </c>
      <c r="H9" s="9" t="s">
        <v>43</v>
      </c>
      <c r="I9" s="3" t="s">
        <v>944</v>
      </c>
      <c r="J9" s="13" t="s">
        <v>957</v>
      </c>
      <c r="K9" s="14" t="s">
        <v>958</v>
      </c>
      <c r="L9" s="17">
        <f t="shared" si="3"/>
        <v>2.1574074074074079E-2</v>
      </c>
      <c r="M9">
        <f t="shared" si="4"/>
        <v>4</v>
      </c>
      <c r="O9">
        <v>7</v>
      </c>
      <c r="P9">
        <f>COUNTIF(M:M,"7")</f>
        <v>3</v>
      </c>
      <c r="Q9">
        <f t="shared" si="0"/>
        <v>5.958333333333333</v>
      </c>
      <c r="R9" s="18">
        <f t="shared" si="1"/>
        <v>2.1759259259259239E-2</v>
      </c>
      <c r="S9" s="17">
        <f t="shared" si="2"/>
        <v>2.1889481580019774E-2</v>
      </c>
    </row>
    <row r="10" spans="1:19" x14ac:dyDescent="0.25">
      <c r="A10" s="11"/>
      <c r="B10" s="12"/>
      <c r="C10" s="9" t="s">
        <v>12</v>
      </c>
      <c r="D10" s="9" t="s">
        <v>13</v>
      </c>
      <c r="E10" s="9" t="s">
        <v>13</v>
      </c>
      <c r="F10" s="9" t="s">
        <v>14</v>
      </c>
      <c r="G10" s="9" t="s">
        <v>959</v>
      </c>
      <c r="H10" s="9" t="s">
        <v>17</v>
      </c>
      <c r="I10" s="3" t="s">
        <v>944</v>
      </c>
      <c r="J10" s="13" t="s">
        <v>960</v>
      </c>
      <c r="K10" s="14" t="s">
        <v>961</v>
      </c>
      <c r="L10" s="17">
        <f t="shared" si="3"/>
        <v>3.1712962962962943E-2</v>
      </c>
      <c r="M10">
        <f t="shared" si="4"/>
        <v>6</v>
      </c>
      <c r="O10">
        <v>8</v>
      </c>
      <c r="P10">
        <f>COUNTIF(M:M,"8")</f>
        <v>11</v>
      </c>
      <c r="Q10">
        <f t="shared" si="0"/>
        <v>5.958333333333333</v>
      </c>
      <c r="R10" s="18">
        <f t="shared" si="1"/>
        <v>2.0730218855218863E-2</v>
      </c>
      <c r="S10" s="17">
        <f t="shared" si="2"/>
        <v>2.1889481580019774E-2</v>
      </c>
    </row>
    <row r="11" spans="1:19" x14ac:dyDescent="0.25">
      <c r="A11" s="11"/>
      <c r="B11" s="12"/>
      <c r="C11" s="9" t="s">
        <v>59</v>
      </c>
      <c r="D11" s="9" t="s">
        <v>60</v>
      </c>
      <c r="E11" s="9" t="s">
        <v>60</v>
      </c>
      <c r="F11" s="9" t="s">
        <v>14</v>
      </c>
      <c r="G11" s="9" t="s">
        <v>962</v>
      </c>
      <c r="H11" s="9" t="s">
        <v>17</v>
      </c>
      <c r="I11" s="3" t="s">
        <v>944</v>
      </c>
      <c r="J11" s="13" t="s">
        <v>963</v>
      </c>
      <c r="K11" s="14" t="s">
        <v>964</v>
      </c>
      <c r="L11" s="17">
        <f t="shared" si="3"/>
        <v>2.2326388888888937E-2</v>
      </c>
      <c r="M11">
        <f t="shared" si="4"/>
        <v>9</v>
      </c>
      <c r="O11">
        <v>9</v>
      </c>
      <c r="P11">
        <f>COUNTIF(M:M,"9")</f>
        <v>14</v>
      </c>
      <c r="Q11">
        <f t="shared" si="0"/>
        <v>5.958333333333333</v>
      </c>
      <c r="R11" s="18">
        <f t="shared" si="1"/>
        <v>2.2700066137566147E-2</v>
      </c>
      <c r="S11" s="17">
        <f t="shared" si="2"/>
        <v>2.1889481580019774E-2</v>
      </c>
    </row>
    <row r="12" spans="1:19" x14ac:dyDescent="0.25">
      <c r="A12" s="11"/>
      <c r="B12" s="12"/>
      <c r="C12" s="9" t="s">
        <v>64</v>
      </c>
      <c r="D12" s="9" t="s">
        <v>65</v>
      </c>
      <c r="E12" s="10" t="s">
        <v>15</v>
      </c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0"/>
        <v>5.958333333333333</v>
      </c>
      <c r="R12" s="18">
        <f t="shared" si="1"/>
        <v>2.1004050925925929E-2</v>
      </c>
      <c r="S12" s="17">
        <f t="shared" si="2"/>
        <v>2.1889481580019774E-2</v>
      </c>
    </row>
    <row r="13" spans="1:19" x14ac:dyDescent="0.25">
      <c r="A13" s="11"/>
      <c r="B13" s="12"/>
      <c r="C13" s="12"/>
      <c r="D13" s="12"/>
      <c r="E13" s="9" t="s">
        <v>65</v>
      </c>
      <c r="F13" s="9" t="s">
        <v>14</v>
      </c>
      <c r="G13" s="10" t="s">
        <v>15</v>
      </c>
      <c r="H13" s="5"/>
      <c r="I13" s="6"/>
      <c r="J13" s="7"/>
      <c r="K13" s="8"/>
      <c r="O13">
        <v>11</v>
      </c>
      <c r="P13">
        <f>COUNTIF(M:M,"11")</f>
        <v>12</v>
      </c>
      <c r="Q13">
        <f t="shared" si="0"/>
        <v>5.958333333333333</v>
      </c>
      <c r="R13" s="18">
        <f t="shared" si="1"/>
        <v>2.5153356481481492E-2</v>
      </c>
      <c r="S13" s="17">
        <f t="shared" si="2"/>
        <v>2.1889481580019774E-2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965</v>
      </c>
      <c r="H14" s="9" t="s">
        <v>17</v>
      </c>
      <c r="I14" s="3" t="s">
        <v>944</v>
      </c>
      <c r="J14" s="13" t="s">
        <v>966</v>
      </c>
      <c r="K14" s="14" t="s">
        <v>967</v>
      </c>
      <c r="L14" s="17">
        <f t="shared" si="3"/>
        <v>1.4988425925925974E-2</v>
      </c>
      <c r="M14">
        <f t="shared" si="4"/>
        <v>8</v>
      </c>
      <c r="O14">
        <v>12</v>
      </c>
      <c r="P14">
        <f>COUNTIF(M:M,"12")</f>
        <v>12</v>
      </c>
      <c r="Q14">
        <f t="shared" si="0"/>
        <v>5.958333333333333</v>
      </c>
      <c r="R14" s="18">
        <f t="shared" si="1"/>
        <v>3.455150462962963E-2</v>
      </c>
      <c r="S14" s="17">
        <f t="shared" si="2"/>
        <v>2.1889481580019774E-2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968</v>
      </c>
      <c r="H15" s="9" t="s">
        <v>17</v>
      </c>
      <c r="I15" s="3" t="s">
        <v>944</v>
      </c>
      <c r="J15" s="13" t="s">
        <v>969</v>
      </c>
      <c r="K15" s="14" t="s">
        <v>970</v>
      </c>
      <c r="L15" s="17">
        <f t="shared" si="3"/>
        <v>3.9560185185185226E-2</v>
      </c>
      <c r="M15">
        <f t="shared" si="4"/>
        <v>12</v>
      </c>
      <c r="O15">
        <v>13</v>
      </c>
      <c r="P15">
        <f>COUNTIF(M:M,"13")</f>
        <v>6</v>
      </c>
      <c r="Q15">
        <f t="shared" si="0"/>
        <v>5.958333333333333</v>
      </c>
      <c r="R15" s="18">
        <f t="shared" si="1"/>
        <v>2.0393518518518523E-2</v>
      </c>
      <c r="S15" s="17">
        <f t="shared" si="2"/>
        <v>2.1889481580019774E-2</v>
      </c>
    </row>
    <row r="16" spans="1:19" x14ac:dyDescent="0.25">
      <c r="A16" s="11"/>
      <c r="B16" s="12"/>
      <c r="C16" s="12"/>
      <c r="D16" s="12"/>
      <c r="E16" s="9" t="s">
        <v>168</v>
      </c>
      <c r="F16" s="9" t="s">
        <v>14</v>
      </c>
      <c r="G16" s="9" t="s">
        <v>971</v>
      </c>
      <c r="H16" s="9" t="s">
        <v>17</v>
      </c>
      <c r="I16" s="3" t="s">
        <v>944</v>
      </c>
      <c r="J16" s="13" t="s">
        <v>972</v>
      </c>
      <c r="K16" s="14" t="s">
        <v>973</v>
      </c>
      <c r="L16" s="17">
        <f t="shared" si="3"/>
        <v>2.5844907407407414E-2</v>
      </c>
      <c r="M16">
        <f t="shared" si="4"/>
        <v>11</v>
      </c>
      <c r="O16">
        <v>14</v>
      </c>
      <c r="P16">
        <f>COUNTIF(M:M,"14")</f>
        <v>7</v>
      </c>
      <c r="Q16">
        <f t="shared" si="0"/>
        <v>5.958333333333333</v>
      </c>
      <c r="R16" s="18">
        <f t="shared" si="1"/>
        <v>2.0003306878306901E-2</v>
      </c>
      <c r="S16" s="17">
        <f t="shared" si="2"/>
        <v>2.1889481580019774E-2</v>
      </c>
    </row>
    <row r="17" spans="1:19" x14ac:dyDescent="0.25">
      <c r="A17" s="11"/>
      <c r="B17" s="12"/>
      <c r="C17" s="9" t="s">
        <v>69</v>
      </c>
      <c r="D17" s="9" t="s">
        <v>70</v>
      </c>
      <c r="E17" s="9" t="s">
        <v>70</v>
      </c>
      <c r="F17" s="9" t="s">
        <v>14</v>
      </c>
      <c r="G17" s="10" t="s">
        <v>15</v>
      </c>
      <c r="H17" s="5"/>
      <c r="I17" s="6"/>
      <c r="J17" s="7"/>
      <c r="K17" s="8"/>
      <c r="O17">
        <v>15</v>
      </c>
      <c r="P17">
        <f>COUNTIF(M:M,"15")</f>
        <v>6</v>
      </c>
      <c r="Q17">
        <f t="shared" si="0"/>
        <v>5.958333333333333</v>
      </c>
      <c r="R17" s="18">
        <f t="shared" si="1"/>
        <v>2.2023533950617291E-2</v>
      </c>
      <c r="S17" s="17">
        <f t="shared" si="2"/>
        <v>2.1889481580019774E-2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974</v>
      </c>
      <c r="H18" s="9" t="s">
        <v>43</v>
      </c>
      <c r="I18" s="3" t="s">
        <v>944</v>
      </c>
      <c r="J18" s="13" t="s">
        <v>975</v>
      </c>
      <c r="K18" s="14" t="s">
        <v>976</v>
      </c>
      <c r="L18" s="17">
        <f t="shared" si="3"/>
        <v>1.3761574074074079E-2</v>
      </c>
      <c r="M18">
        <f t="shared" si="4"/>
        <v>5</v>
      </c>
      <c r="O18">
        <v>16</v>
      </c>
      <c r="P18">
        <f>COUNTIF(M:M,"16")</f>
        <v>9</v>
      </c>
      <c r="Q18">
        <f t="shared" si="0"/>
        <v>5.958333333333333</v>
      </c>
      <c r="R18" s="18">
        <f t="shared" si="1"/>
        <v>3.4436728395061705E-2</v>
      </c>
      <c r="S18" s="17">
        <f t="shared" si="2"/>
        <v>2.1889481580019774E-2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977</v>
      </c>
      <c r="H19" s="9" t="s">
        <v>17</v>
      </c>
      <c r="I19" s="3" t="s">
        <v>944</v>
      </c>
      <c r="J19" s="13" t="s">
        <v>978</v>
      </c>
      <c r="K19" s="14" t="s">
        <v>979</v>
      </c>
      <c r="L19" s="17">
        <f t="shared" si="3"/>
        <v>1.7245370370370383E-2</v>
      </c>
      <c r="M19">
        <f t="shared" si="4"/>
        <v>10</v>
      </c>
      <c r="O19">
        <v>17</v>
      </c>
      <c r="P19">
        <f>COUNTIF(M:M,"17")</f>
        <v>5</v>
      </c>
      <c r="Q19">
        <f t="shared" si="0"/>
        <v>5.958333333333333</v>
      </c>
      <c r="R19" s="18">
        <f t="shared" si="1"/>
        <v>2.4412037037037027E-2</v>
      </c>
      <c r="S19" s="17">
        <f t="shared" si="2"/>
        <v>2.1889481580019774E-2</v>
      </c>
    </row>
    <row r="20" spans="1:19" x14ac:dyDescent="0.25">
      <c r="A20" s="11"/>
      <c r="B20" s="12"/>
      <c r="C20" s="9" t="s">
        <v>83</v>
      </c>
      <c r="D20" s="9" t="s">
        <v>84</v>
      </c>
      <c r="E20" s="9" t="s">
        <v>84</v>
      </c>
      <c r="F20" s="9" t="s">
        <v>14</v>
      </c>
      <c r="G20" s="10" t="s">
        <v>15</v>
      </c>
      <c r="H20" s="5"/>
      <c r="I20" s="6"/>
      <c r="J20" s="7"/>
      <c r="K20" s="8"/>
      <c r="O20">
        <v>18</v>
      </c>
      <c r="P20">
        <f>COUNTIF(M:M,"18")</f>
        <v>4</v>
      </c>
      <c r="Q20">
        <f t="shared" si="0"/>
        <v>5.958333333333333</v>
      </c>
      <c r="R20" s="18">
        <f t="shared" si="1"/>
        <v>2.2497106481481538E-2</v>
      </c>
      <c r="S20" s="17">
        <f t="shared" si="2"/>
        <v>2.1889481580019774E-2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980</v>
      </c>
      <c r="H21" s="9" t="s">
        <v>43</v>
      </c>
      <c r="I21" s="3" t="s">
        <v>944</v>
      </c>
      <c r="J21" s="13" t="s">
        <v>981</v>
      </c>
      <c r="K21" s="14" t="s">
        <v>982</v>
      </c>
      <c r="L21" s="17">
        <f t="shared" si="3"/>
        <v>2.4155092592592631E-2</v>
      </c>
      <c r="M21">
        <f t="shared" si="4"/>
        <v>13</v>
      </c>
      <c r="O21">
        <v>19</v>
      </c>
      <c r="P21">
        <f>COUNTIF(M:M,"19")</f>
        <v>2</v>
      </c>
      <c r="Q21">
        <f t="shared" si="0"/>
        <v>5.958333333333333</v>
      </c>
      <c r="R21" s="18">
        <f t="shared" si="1"/>
        <v>4.6226851851851936E-2</v>
      </c>
      <c r="S21" s="17">
        <f t="shared" si="2"/>
        <v>2.1889481580019774E-2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983</v>
      </c>
      <c r="H22" s="9" t="s">
        <v>43</v>
      </c>
      <c r="I22" s="3" t="s">
        <v>944</v>
      </c>
      <c r="J22" s="13" t="s">
        <v>984</v>
      </c>
      <c r="K22" s="14" t="s">
        <v>985</v>
      </c>
      <c r="L22" s="17">
        <f t="shared" si="3"/>
        <v>1.5682870370370305E-2</v>
      </c>
      <c r="M22">
        <f t="shared" si="4"/>
        <v>17</v>
      </c>
      <c r="O22">
        <v>20</v>
      </c>
      <c r="P22">
        <f>COUNTIF(M:M,"20")</f>
        <v>1</v>
      </c>
      <c r="Q22">
        <f t="shared" si="0"/>
        <v>5.958333333333333</v>
      </c>
      <c r="R22" s="18">
        <f t="shared" si="1"/>
        <v>1.2951388888888804E-2</v>
      </c>
      <c r="S22" s="17">
        <f t="shared" si="2"/>
        <v>2.1889481580019774E-2</v>
      </c>
    </row>
    <row r="23" spans="1:19" x14ac:dyDescent="0.25">
      <c r="A23" s="11"/>
      <c r="B23" s="12"/>
      <c r="C23" s="9" t="s">
        <v>862</v>
      </c>
      <c r="D23" s="9" t="s">
        <v>863</v>
      </c>
      <c r="E23" s="9" t="s">
        <v>863</v>
      </c>
      <c r="F23" s="9" t="s">
        <v>14</v>
      </c>
      <c r="G23" s="9" t="s">
        <v>986</v>
      </c>
      <c r="H23" s="9" t="s">
        <v>17</v>
      </c>
      <c r="I23" s="3" t="s">
        <v>944</v>
      </c>
      <c r="J23" s="13" t="s">
        <v>987</v>
      </c>
      <c r="K23" s="14" t="s">
        <v>988</v>
      </c>
      <c r="L23" s="17">
        <f t="shared" si="3"/>
        <v>1.7037037037037017E-2</v>
      </c>
      <c r="M23">
        <f t="shared" si="4"/>
        <v>11</v>
      </c>
      <c r="O23">
        <v>21</v>
      </c>
      <c r="P23">
        <f>COUNTIF(M:M,"21")</f>
        <v>4</v>
      </c>
      <c r="Q23">
        <f t="shared" si="0"/>
        <v>5.958333333333333</v>
      </c>
      <c r="R23" s="18">
        <f t="shared" si="1"/>
        <v>1.4704861111111051E-2</v>
      </c>
      <c r="S23" s="17">
        <f t="shared" si="2"/>
        <v>2.1889481580019774E-2</v>
      </c>
    </row>
    <row r="24" spans="1:19" x14ac:dyDescent="0.25">
      <c r="A24" s="11"/>
      <c r="B24" s="12"/>
      <c r="C24" s="9" t="s">
        <v>93</v>
      </c>
      <c r="D24" s="9" t="s">
        <v>94</v>
      </c>
      <c r="E24" s="9" t="s">
        <v>94</v>
      </c>
      <c r="F24" s="9" t="s">
        <v>14</v>
      </c>
      <c r="G24" s="9" t="s">
        <v>989</v>
      </c>
      <c r="H24" s="9" t="s">
        <v>17</v>
      </c>
      <c r="I24" s="3" t="s">
        <v>944</v>
      </c>
      <c r="J24" s="13" t="s">
        <v>990</v>
      </c>
      <c r="K24" s="14" t="s">
        <v>991</v>
      </c>
      <c r="L24" s="17">
        <f t="shared" si="3"/>
        <v>2.0567129629629588E-2</v>
      </c>
      <c r="M24">
        <f t="shared" si="4"/>
        <v>14</v>
      </c>
      <c r="O24">
        <v>22</v>
      </c>
      <c r="P24">
        <f>COUNTIF(M:M,"22")</f>
        <v>2</v>
      </c>
      <c r="Q24">
        <f t="shared" si="0"/>
        <v>5.958333333333333</v>
      </c>
      <c r="R24" s="18">
        <f t="shared" si="1"/>
        <v>1.8298611111111085E-2</v>
      </c>
      <c r="S24" s="17">
        <f t="shared" si="2"/>
        <v>2.1889481580019774E-2</v>
      </c>
    </row>
    <row r="25" spans="1:19" x14ac:dyDescent="0.25">
      <c r="A25" s="3" t="s">
        <v>103</v>
      </c>
      <c r="B25" s="9" t="s">
        <v>104</v>
      </c>
      <c r="C25" s="10" t="s">
        <v>15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3</v>
      </c>
      <c r="Q25">
        <f t="shared" si="0"/>
        <v>5.958333333333333</v>
      </c>
      <c r="R25" s="18">
        <f t="shared" si="1"/>
        <v>1.7048611111111073E-2</v>
      </c>
      <c r="S25" s="17">
        <f t="shared" si="2"/>
        <v>2.1889481580019774E-2</v>
      </c>
    </row>
    <row r="26" spans="1:19" x14ac:dyDescent="0.25">
      <c r="A26" s="11"/>
      <c r="B26" s="12"/>
      <c r="C26" s="9" t="s">
        <v>111</v>
      </c>
      <c r="D26" s="9" t="s">
        <v>112</v>
      </c>
      <c r="E26" s="10" t="s">
        <v>15</v>
      </c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9" t="s">
        <v>112</v>
      </c>
      <c r="F27" s="9" t="s">
        <v>14</v>
      </c>
      <c r="G27" s="10" t="s">
        <v>15</v>
      </c>
      <c r="H27" s="5"/>
      <c r="I27" s="6"/>
      <c r="J27" s="7"/>
      <c r="K27" s="8"/>
      <c r="O27" t="s">
        <v>2284</v>
      </c>
      <c r="P27">
        <f>SUM(P2:P25)</f>
        <v>143</v>
      </c>
    </row>
    <row r="28" spans="1:19" x14ac:dyDescent="0.25">
      <c r="A28" s="11"/>
      <c r="B28" s="12"/>
      <c r="C28" s="12"/>
      <c r="D28" s="12"/>
      <c r="E28" s="12"/>
      <c r="F28" s="12"/>
      <c r="G28" s="9" t="s">
        <v>992</v>
      </c>
      <c r="H28" s="9" t="s">
        <v>108</v>
      </c>
      <c r="I28" s="3" t="s">
        <v>944</v>
      </c>
      <c r="J28" s="13" t="s">
        <v>993</v>
      </c>
      <c r="K28" s="14" t="s">
        <v>994</v>
      </c>
      <c r="L28" s="17">
        <f t="shared" si="3"/>
        <v>3.7939814814814815E-2</v>
      </c>
      <c r="M28">
        <f t="shared" si="4"/>
        <v>2</v>
      </c>
    </row>
    <row r="29" spans="1:19" x14ac:dyDescent="0.25">
      <c r="A29" s="11"/>
      <c r="B29" s="12"/>
      <c r="C29" s="12"/>
      <c r="D29" s="12"/>
      <c r="E29" s="12"/>
      <c r="F29" s="12"/>
      <c r="G29" s="9" t="s">
        <v>995</v>
      </c>
      <c r="H29" s="9" t="s">
        <v>108</v>
      </c>
      <c r="I29" s="3" t="s">
        <v>944</v>
      </c>
      <c r="J29" s="13" t="s">
        <v>996</v>
      </c>
      <c r="K29" s="14" t="s">
        <v>997</v>
      </c>
      <c r="L29" s="17">
        <f t="shared" si="3"/>
        <v>1.4120370370370394E-2</v>
      </c>
      <c r="M29">
        <f t="shared" si="4"/>
        <v>4</v>
      </c>
    </row>
    <row r="30" spans="1:19" x14ac:dyDescent="0.25">
      <c r="A30" s="11"/>
      <c r="B30" s="12"/>
      <c r="C30" s="12"/>
      <c r="D30" s="12"/>
      <c r="E30" s="12"/>
      <c r="F30" s="12"/>
      <c r="G30" s="9" t="s">
        <v>998</v>
      </c>
      <c r="H30" s="9" t="s">
        <v>108</v>
      </c>
      <c r="I30" s="3" t="s">
        <v>944</v>
      </c>
      <c r="J30" s="13" t="s">
        <v>999</v>
      </c>
      <c r="K30" s="14" t="s">
        <v>1000</v>
      </c>
      <c r="L30" s="17">
        <f t="shared" si="3"/>
        <v>3.9097222222222228E-2</v>
      </c>
      <c r="M30">
        <f t="shared" si="4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1001</v>
      </c>
      <c r="H31" s="9" t="s">
        <v>108</v>
      </c>
      <c r="I31" s="3" t="s">
        <v>944</v>
      </c>
      <c r="J31" s="13" t="s">
        <v>1002</v>
      </c>
      <c r="K31" s="14" t="s">
        <v>1003</v>
      </c>
      <c r="L31" s="17">
        <f t="shared" si="3"/>
        <v>2.6215277777777768E-2</v>
      </c>
      <c r="M31">
        <f t="shared" si="4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1004</v>
      </c>
      <c r="H32" s="9" t="s">
        <v>108</v>
      </c>
      <c r="I32" s="3" t="s">
        <v>944</v>
      </c>
      <c r="J32" s="13" t="s">
        <v>1005</v>
      </c>
      <c r="K32" s="14" t="s">
        <v>1006</v>
      </c>
      <c r="L32" s="17">
        <f t="shared" si="3"/>
        <v>1.6782407407407329E-2</v>
      </c>
      <c r="M32">
        <f t="shared" si="4"/>
        <v>10</v>
      </c>
    </row>
    <row r="33" spans="1:13" x14ac:dyDescent="0.25">
      <c r="A33" s="11"/>
      <c r="B33" s="12"/>
      <c r="C33" s="12"/>
      <c r="D33" s="12"/>
      <c r="E33" s="12"/>
      <c r="F33" s="12"/>
      <c r="G33" s="9" t="s">
        <v>1007</v>
      </c>
      <c r="H33" s="9" t="s">
        <v>108</v>
      </c>
      <c r="I33" s="3" t="s">
        <v>944</v>
      </c>
      <c r="J33" s="13" t="s">
        <v>1008</v>
      </c>
      <c r="K33" s="14" t="s">
        <v>1009</v>
      </c>
      <c r="L33" s="17">
        <f t="shared" si="3"/>
        <v>1.8842592592592688E-2</v>
      </c>
      <c r="M33">
        <f t="shared" si="4"/>
        <v>10</v>
      </c>
    </row>
    <row r="34" spans="1:13" x14ac:dyDescent="0.25">
      <c r="A34" s="11"/>
      <c r="B34" s="12"/>
      <c r="C34" s="12"/>
      <c r="D34" s="12"/>
      <c r="E34" s="12"/>
      <c r="F34" s="12"/>
      <c r="G34" s="9" t="s">
        <v>1010</v>
      </c>
      <c r="H34" s="9" t="s">
        <v>108</v>
      </c>
      <c r="I34" s="3" t="s">
        <v>944</v>
      </c>
      <c r="J34" s="13" t="s">
        <v>1011</v>
      </c>
      <c r="K34" s="14" t="s">
        <v>1012</v>
      </c>
      <c r="L34" s="17">
        <f t="shared" si="3"/>
        <v>1.2569444444444411E-2</v>
      </c>
      <c r="M34">
        <f t="shared" si="4"/>
        <v>13</v>
      </c>
    </row>
    <row r="35" spans="1:13" x14ac:dyDescent="0.25">
      <c r="A35" s="11"/>
      <c r="B35" s="12"/>
      <c r="C35" s="12"/>
      <c r="D35" s="12"/>
      <c r="E35" s="12"/>
      <c r="F35" s="12"/>
      <c r="G35" s="9" t="s">
        <v>1013</v>
      </c>
      <c r="H35" s="9" t="s">
        <v>108</v>
      </c>
      <c r="I35" s="3" t="s">
        <v>944</v>
      </c>
      <c r="J35" s="13" t="s">
        <v>1014</v>
      </c>
      <c r="K35" s="14" t="s">
        <v>1015</v>
      </c>
      <c r="L35" s="17">
        <f t="shared" si="3"/>
        <v>2.2280092592592671E-2</v>
      </c>
      <c r="M35">
        <f t="shared" si="4"/>
        <v>18</v>
      </c>
    </row>
    <row r="36" spans="1:13" x14ac:dyDescent="0.25">
      <c r="A36" s="11"/>
      <c r="B36" s="12"/>
      <c r="C36" s="12"/>
      <c r="D36" s="12"/>
      <c r="E36" s="12"/>
      <c r="F36" s="12"/>
      <c r="G36" s="9" t="s">
        <v>1016</v>
      </c>
      <c r="H36" s="9" t="s">
        <v>108</v>
      </c>
      <c r="I36" s="3" t="s">
        <v>944</v>
      </c>
      <c r="J36" s="13" t="s">
        <v>1017</v>
      </c>
      <c r="K36" s="14" t="s">
        <v>1018</v>
      </c>
      <c r="L36" s="17">
        <f t="shared" si="3"/>
        <v>1.8414351851851807E-2</v>
      </c>
      <c r="M36">
        <f t="shared" si="4"/>
        <v>22</v>
      </c>
    </row>
    <row r="37" spans="1:13" x14ac:dyDescent="0.25">
      <c r="A37" s="11"/>
      <c r="B37" s="12"/>
      <c r="C37" s="12"/>
      <c r="D37" s="12"/>
      <c r="E37" s="9" t="s">
        <v>131</v>
      </c>
      <c r="F37" s="9" t="s">
        <v>14</v>
      </c>
      <c r="G37" s="10" t="s">
        <v>15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1019</v>
      </c>
      <c r="H38" s="9" t="s">
        <v>133</v>
      </c>
      <c r="I38" s="3" t="s">
        <v>944</v>
      </c>
      <c r="J38" s="13" t="s">
        <v>1020</v>
      </c>
      <c r="K38" s="19" t="s">
        <v>1021</v>
      </c>
      <c r="L38" s="17">
        <f t="shared" si="3"/>
        <v>1.3969907407407407E-2</v>
      </c>
      <c r="M38">
        <v>0</v>
      </c>
    </row>
    <row r="39" spans="1:13" x14ac:dyDescent="0.25">
      <c r="A39" s="11"/>
      <c r="B39" s="12"/>
      <c r="C39" s="12"/>
      <c r="D39" s="12"/>
      <c r="E39" s="12"/>
      <c r="F39" s="12"/>
      <c r="G39" s="9" t="s">
        <v>1022</v>
      </c>
      <c r="H39" s="9" t="s">
        <v>133</v>
      </c>
      <c r="I39" s="3" t="s">
        <v>944</v>
      </c>
      <c r="J39" s="13" t="s">
        <v>1023</v>
      </c>
      <c r="K39" s="14" t="s">
        <v>1024</v>
      </c>
      <c r="L39" s="17">
        <f t="shared" si="3"/>
        <v>1.5347222222222207E-2</v>
      </c>
      <c r="M39">
        <f t="shared" si="4"/>
        <v>3</v>
      </c>
    </row>
    <row r="40" spans="1:13" x14ac:dyDescent="0.25">
      <c r="A40" s="11"/>
      <c r="B40" s="12"/>
      <c r="C40" s="12"/>
      <c r="D40" s="12"/>
      <c r="E40" s="12"/>
      <c r="F40" s="12"/>
      <c r="G40" s="9" t="s">
        <v>1025</v>
      </c>
      <c r="H40" s="9" t="s">
        <v>133</v>
      </c>
      <c r="I40" s="3" t="s">
        <v>944</v>
      </c>
      <c r="J40" s="13" t="s">
        <v>1026</v>
      </c>
      <c r="K40" s="14" t="s">
        <v>1027</v>
      </c>
      <c r="L40" s="17">
        <f t="shared" si="3"/>
        <v>2.004629629629634E-2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1028</v>
      </c>
      <c r="H41" s="9" t="s">
        <v>133</v>
      </c>
      <c r="I41" s="3" t="s">
        <v>944</v>
      </c>
      <c r="J41" s="13" t="s">
        <v>1029</v>
      </c>
      <c r="K41" s="14" t="s">
        <v>1030</v>
      </c>
      <c r="L41" s="17">
        <f t="shared" si="3"/>
        <v>1.9861111111111107E-2</v>
      </c>
      <c r="M41">
        <f t="shared" si="4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1031</v>
      </c>
      <c r="H42" s="9" t="s">
        <v>133</v>
      </c>
      <c r="I42" s="3" t="s">
        <v>944</v>
      </c>
      <c r="J42" s="13" t="s">
        <v>1032</v>
      </c>
      <c r="K42" s="14" t="s">
        <v>1033</v>
      </c>
      <c r="L42" s="17">
        <f t="shared" si="3"/>
        <v>2.5439814814814721E-2</v>
      </c>
      <c r="M42">
        <f t="shared" si="4"/>
        <v>12</v>
      </c>
    </row>
    <row r="43" spans="1:13" x14ac:dyDescent="0.25">
      <c r="A43" s="11"/>
      <c r="B43" s="12"/>
      <c r="C43" s="12"/>
      <c r="D43" s="12"/>
      <c r="E43" s="12"/>
      <c r="F43" s="12"/>
      <c r="G43" s="9" t="s">
        <v>1034</v>
      </c>
      <c r="H43" s="9" t="s">
        <v>133</v>
      </c>
      <c r="I43" s="3" t="s">
        <v>944</v>
      </c>
      <c r="J43" s="13" t="s">
        <v>1035</v>
      </c>
      <c r="K43" s="14" t="s">
        <v>1036</v>
      </c>
      <c r="L43" s="17">
        <f t="shared" si="3"/>
        <v>1.2951388888888804E-2</v>
      </c>
      <c r="M43">
        <f t="shared" si="4"/>
        <v>20</v>
      </c>
    </row>
    <row r="44" spans="1:13" x14ac:dyDescent="0.25">
      <c r="A44" s="11"/>
      <c r="B44" s="12"/>
      <c r="C44" s="9" t="s">
        <v>139</v>
      </c>
      <c r="D44" s="9" t="s">
        <v>140</v>
      </c>
      <c r="E44" s="9" t="s">
        <v>140</v>
      </c>
      <c r="F44" s="9" t="s">
        <v>14</v>
      </c>
      <c r="G44" s="10" t="s">
        <v>15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1037</v>
      </c>
      <c r="H45" s="9" t="s">
        <v>108</v>
      </c>
      <c r="I45" s="3" t="s">
        <v>944</v>
      </c>
      <c r="J45" s="13" t="s">
        <v>1038</v>
      </c>
      <c r="K45" s="14" t="s">
        <v>1039</v>
      </c>
      <c r="L45" s="17">
        <f t="shared" si="3"/>
        <v>1.5486111111111089E-2</v>
      </c>
      <c r="M45">
        <f t="shared" si="4"/>
        <v>9</v>
      </c>
    </row>
    <row r="46" spans="1:13" x14ac:dyDescent="0.25">
      <c r="A46" s="11"/>
      <c r="B46" s="12"/>
      <c r="C46" s="12"/>
      <c r="D46" s="12"/>
      <c r="E46" s="12"/>
      <c r="F46" s="12"/>
      <c r="G46" s="9" t="s">
        <v>1040</v>
      </c>
      <c r="H46" s="9" t="s">
        <v>108</v>
      </c>
      <c r="I46" s="3" t="s">
        <v>944</v>
      </c>
      <c r="J46" s="13" t="s">
        <v>1041</v>
      </c>
      <c r="K46" s="14" t="s">
        <v>1042</v>
      </c>
      <c r="L46" s="17">
        <f t="shared" si="3"/>
        <v>1.5775462962962949E-2</v>
      </c>
      <c r="M46">
        <f t="shared" si="4"/>
        <v>13</v>
      </c>
    </row>
    <row r="47" spans="1:13" x14ac:dyDescent="0.25">
      <c r="A47" s="11"/>
      <c r="B47" s="12"/>
      <c r="C47" s="9" t="s">
        <v>311</v>
      </c>
      <c r="D47" s="9" t="s">
        <v>312</v>
      </c>
      <c r="E47" s="9" t="s">
        <v>312</v>
      </c>
      <c r="F47" s="9" t="s">
        <v>14</v>
      </c>
      <c r="G47" s="10" t="s">
        <v>15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1043</v>
      </c>
      <c r="H48" s="9" t="s">
        <v>108</v>
      </c>
      <c r="I48" s="3" t="s">
        <v>944</v>
      </c>
      <c r="J48" s="13" t="s">
        <v>1044</v>
      </c>
      <c r="K48" s="14" t="s">
        <v>1045</v>
      </c>
      <c r="L48" s="17">
        <f t="shared" si="3"/>
        <v>1.3287037037037042E-2</v>
      </c>
      <c r="M48">
        <f t="shared" si="4"/>
        <v>2</v>
      </c>
    </row>
    <row r="49" spans="1:13" x14ac:dyDescent="0.25">
      <c r="A49" s="11"/>
      <c r="B49" s="12"/>
      <c r="C49" s="12"/>
      <c r="D49" s="12"/>
      <c r="E49" s="12"/>
      <c r="F49" s="12"/>
      <c r="G49" s="9" t="s">
        <v>1046</v>
      </c>
      <c r="H49" s="9" t="s">
        <v>108</v>
      </c>
      <c r="I49" s="3" t="s">
        <v>944</v>
      </c>
      <c r="J49" s="13" t="s">
        <v>1047</v>
      </c>
      <c r="K49" s="14" t="s">
        <v>1048</v>
      </c>
      <c r="L49" s="17">
        <f t="shared" si="3"/>
        <v>3.0937499999999951E-2</v>
      </c>
      <c r="M49">
        <f t="shared" si="4"/>
        <v>6</v>
      </c>
    </row>
    <row r="50" spans="1:13" x14ac:dyDescent="0.25">
      <c r="A50" s="11"/>
      <c r="B50" s="12"/>
      <c r="C50" s="9" t="s">
        <v>153</v>
      </c>
      <c r="D50" s="9" t="s">
        <v>154</v>
      </c>
      <c r="E50" s="9" t="s">
        <v>155</v>
      </c>
      <c r="F50" s="9" t="s">
        <v>14</v>
      </c>
      <c r="G50" s="10" t="s">
        <v>15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1049</v>
      </c>
      <c r="H51" s="9" t="s">
        <v>133</v>
      </c>
      <c r="I51" s="3" t="s">
        <v>944</v>
      </c>
      <c r="J51" s="13" t="s">
        <v>1050</v>
      </c>
      <c r="K51" s="14" t="s">
        <v>1051</v>
      </c>
      <c r="L51" s="17">
        <f t="shared" si="3"/>
        <v>3.1469907407407405E-2</v>
      </c>
      <c r="M51">
        <f t="shared" si="4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1052</v>
      </c>
      <c r="H52" s="9" t="s">
        <v>133</v>
      </c>
      <c r="I52" s="3" t="s">
        <v>944</v>
      </c>
      <c r="J52" s="13" t="s">
        <v>1053</v>
      </c>
      <c r="K52" s="14" t="s">
        <v>1054</v>
      </c>
      <c r="L52" s="17">
        <f t="shared" si="3"/>
        <v>2.2905092592592602E-2</v>
      </c>
      <c r="M52">
        <f t="shared" si="4"/>
        <v>8</v>
      </c>
    </row>
    <row r="53" spans="1:13" x14ac:dyDescent="0.25">
      <c r="A53" s="11"/>
      <c r="B53" s="12"/>
      <c r="C53" s="12"/>
      <c r="D53" s="12"/>
      <c r="E53" s="12"/>
      <c r="F53" s="12"/>
      <c r="G53" s="9" t="s">
        <v>1055</v>
      </c>
      <c r="H53" s="9" t="s">
        <v>133</v>
      </c>
      <c r="I53" s="3" t="s">
        <v>944</v>
      </c>
      <c r="J53" s="13" t="s">
        <v>1056</v>
      </c>
      <c r="K53" s="14" t="s">
        <v>1057</v>
      </c>
      <c r="L53" s="17">
        <f t="shared" si="3"/>
        <v>2.4675925925925934E-2</v>
      </c>
      <c r="M53">
        <f t="shared" si="4"/>
        <v>13</v>
      </c>
    </row>
    <row r="54" spans="1:13" x14ac:dyDescent="0.25">
      <c r="A54" s="11"/>
      <c r="B54" s="12"/>
      <c r="C54" s="12"/>
      <c r="D54" s="12"/>
      <c r="E54" s="12"/>
      <c r="F54" s="12"/>
      <c r="G54" s="9" t="s">
        <v>1058</v>
      </c>
      <c r="H54" s="9" t="s">
        <v>108</v>
      </c>
      <c r="I54" s="3" t="s">
        <v>944</v>
      </c>
      <c r="J54" s="13" t="s">
        <v>1059</v>
      </c>
      <c r="K54" s="14" t="s">
        <v>1060</v>
      </c>
      <c r="L54" s="17">
        <f t="shared" si="3"/>
        <v>2.4120370370370292E-2</v>
      </c>
      <c r="M54">
        <f t="shared" si="4"/>
        <v>17</v>
      </c>
    </row>
    <row r="55" spans="1:13" x14ac:dyDescent="0.25">
      <c r="A55" s="11"/>
      <c r="B55" s="12"/>
      <c r="C55" s="9" t="s">
        <v>64</v>
      </c>
      <c r="D55" s="9" t="s">
        <v>65</v>
      </c>
      <c r="E55" s="9" t="s">
        <v>65</v>
      </c>
      <c r="F55" s="9" t="s">
        <v>14</v>
      </c>
      <c r="G55" s="9" t="s">
        <v>1061</v>
      </c>
      <c r="H55" s="9" t="s">
        <v>108</v>
      </c>
      <c r="I55" s="3" t="s">
        <v>944</v>
      </c>
      <c r="J55" s="13" t="s">
        <v>1062</v>
      </c>
      <c r="K55" s="14" t="s">
        <v>1063</v>
      </c>
      <c r="L55" s="17">
        <f t="shared" si="3"/>
        <v>1.2233796296296173E-2</v>
      </c>
      <c r="M55">
        <f t="shared" si="4"/>
        <v>21</v>
      </c>
    </row>
    <row r="56" spans="1:13" x14ac:dyDescent="0.25">
      <c r="A56" s="11"/>
      <c r="B56" s="12"/>
      <c r="C56" s="9" t="s">
        <v>366</v>
      </c>
      <c r="D56" s="9" t="s">
        <v>367</v>
      </c>
      <c r="E56" s="9" t="s">
        <v>367</v>
      </c>
      <c r="F56" s="9" t="s">
        <v>14</v>
      </c>
      <c r="G56" s="9" t="s">
        <v>1064</v>
      </c>
      <c r="H56" s="9" t="s">
        <v>133</v>
      </c>
      <c r="I56" s="3" t="s">
        <v>944</v>
      </c>
      <c r="J56" s="13" t="s">
        <v>1065</v>
      </c>
      <c r="K56" s="14" t="s">
        <v>1066</v>
      </c>
      <c r="L56" s="17">
        <f t="shared" si="3"/>
        <v>3.0115740740740748E-2</v>
      </c>
      <c r="M56">
        <f t="shared" si="4"/>
        <v>17</v>
      </c>
    </row>
    <row r="57" spans="1:13" x14ac:dyDescent="0.25">
      <c r="A57" s="11"/>
      <c r="B57" s="12"/>
      <c r="C57" s="9" t="s">
        <v>377</v>
      </c>
      <c r="D57" s="9" t="s">
        <v>378</v>
      </c>
      <c r="E57" s="9" t="s">
        <v>378</v>
      </c>
      <c r="F57" s="9" t="s">
        <v>14</v>
      </c>
      <c r="G57" s="9" t="s">
        <v>1067</v>
      </c>
      <c r="H57" s="9" t="s">
        <v>108</v>
      </c>
      <c r="I57" s="3" t="s">
        <v>944</v>
      </c>
      <c r="J57" s="13" t="s">
        <v>1068</v>
      </c>
      <c r="K57" s="14" t="s">
        <v>643</v>
      </c>
      <c r="L57" s="17">
        <f t="shared" si="3"/>
        <v>2.0115740740740795E-2</v>
      </c>
      <c r="M57">
        <f t="shared" si="4"/>
        <v>10</v>
      </c>
    </row>
    <row r="58" spans="1:13" x14ac:dyDescent="0.25">
      <c r="A58" s="11"/>
      <c r="B58" s="12"/>
      <c r="C58" s="9" t="s">
        <v>394</v>
      </c>
      <c r="D58" s="9" t="s">
        <v>395</v>
      </c>
      <c r="E58" s="9" t="s">
        <v>396</v>
      </c>
      <c r="F58" s="9" t="s">
        <v>14</v>
      </c>
      <c r="G58" s="10" t="s">
        <v>15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1069</v>
      </c>
      <c r="H59" s="9" t="s">
        <v>108</v>
      </c>
      <c r="I59" s="3" t="s">
        <v>944</v>
      </c>
      <c r="J59" s="13" t="s">
        <v>1070</v>
      </c>
      <c r="K59" s="14" t="s">
        <v>1071</v>
      </c>
      <c r="L59" s="17">
        <f t="shared" si="3"/>
        <v>3.4178240740740773E-2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1072</v>
      </c>
      <c r="H60" s="9" t="s">
        <v>398</v>
      </c>
      <c r="I60" s="3" t="s">
        <v>944</v>
      </c>
      <c r="J60" s="13" t="s">
        <v>1073</v>
      </c>
      <c r="K60" s="19" t="s">
        <v>1826</v>
      </c>
      <c r="L60" s="17">
        <f t="shared" si="3"/>
        <v>2.0740740740740615E-2</v>
      </c>
      <c r="M60">
        <f t="shared" si="4"/>
        <v>23</v>
      </c>
    </row>
    <row r="61" spans="1:13" x14ac:dyDescent="0.25">
      <c r="A61" s="11"/>
      <c r="B61" s="12"/>
      <c r="C61" s="9" t="s">
        <v>178</v>
      </c>
      <c r="D61" s="9" t="s">
        <v>179</v>
      </c>
      <c r="E61" s="9" t="s">
        <v>179</v>
      </c>
      <c r="F61" s="9" t="s">
        <v>14</v>
      </c>
      <c r="G61" s="10" t="s">
        <v>15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1074</v>
      </c>
      <c r="H62" s="9" t="s">
        <v>108</v>
      </c>
      <c r="I62" s="3" t="s">
        <v>944</v>
      </c>
      <c r="J62" s="13" t="s">
        <v>1075</v>
      </c>
      <c r="K62" s="14" t="s">
        <v>1076</v>
      </c>
      <c r="L62" s="17">
        <f t="shared" si="3"/>
        <v>2.5856481481481453E-2</v>
      </c>
      <c r="M62">
        <f t="shared" si="4"/>
        <v>10</v>
      </c>
    </row>
    <row r="63" spans="1:13" x14ac:dyDescent="0.25">
      <c r="A63" s="11"/>
      <c r="B63" s="12"/>
      <c r="C63" s="12"/>
      <c r="D63" s="12"/>
      <c r="E63" s="12"/>
      <c r="F63" s="12"/>
      <c r="G63" s="9" t="s">
        <v>1077</v>
      </c>
      <c r="H63" s="9" t="s">
        <v>108</v>
      </c>
      <c r="I63" s="3" t="s">
        <v>944</v>
      </c>
      <c r="J63" s="13" t="s">
        <v>1078</v>
      </c>
      <c r="K63" s="14" t="s">
        <v>1079</v>
      </c>
      <c r="L63" s="17">
        <f t="shared" si="3"/>
        <v>2.704861111111112E-2</v>
      </c>
      <c r="M63">
        <f t="shared" si="4"/>
        <v>11</v>
      </c>
    </row>
    <row r="64" spans="1:13" x14ac:dyDescent="0.25">
      <c r="A64" s="11"/>
      <c r="B64" s="12"/>
      <c r="C64" s="9" t="s">
        <v>183</v>
      </c>
      <c r="D64" s="9" t="s">
        <v>184</v>
      </c>
      <c r="E64" s="9" t="s">
        <v>184</v>
      </c>
      <c r="F64" s="9" t="s">
        <v>14</v>
      </c>
      <c r="G64" s="10" t="s">
        <v>15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1080</v>
      </c>
      <c r="H65" s="9" t="s">
        <v>133</v>
      </c>
      <c r="I65" s="3" t="s">
        <v>944</v>
      </c>
      <c r="J65" s="13" t="s">
        <v>1081</v>
      </c>
      <c r="K65" s="14" t="s">
        <v>1082</v>
      </c>
      <c r="L65" s="17">
        <f t="shared" si="3"/>
        <v>2.1342592592592607E-2</v>
      </c>
      <c r="M65">
        <f t="shared" si="4"/>
        <v>5</v>
      </c>
    </row>
    <row r="66" spans="1:13" x14ac:dyDescent="0.25">
      <c r="A66" s="11"/>
      <c r="B66" s="12"/>
      <c r="C66" s="12"/>
      <c r="D66" s="12"/>
      <c r="E66" s="12"/>
      <c r="F66" s="12"/>
      <c r="G66" s="9" t="s">
        <v>1083</v>
      </c>
      <c r="H66" s="9" t="s">
        <v>133</v>
      </c>
      <c r="I66" s="3" t="s">
        <v>944</v>
      </c>
      <c r="J66" s="13" t="s">
        <v>1084</v>
      </c>
      <c r="K66" s="14" t="s">
        <v>1085</v>
      </c>
      <c r="L66" s="17">
        <f t="shared" si="3"/>
        <v>1.9062499999999982E-2</v>
      </c>
      <c r="M66">
        <f t="shared" si="4"/>
        <v>10</v>
      </c>
    </row>
    <row r="67" spans="1:13" x14ac:dyDescent="0.25">
      <c r="A67" s="3" t="s">
        <v>191</v>
      </c>
      <c r="B67" s="9" t="s">
        <v>192</v>
      </c>
      <c r="C67" s="10" t="s">
        <v>15</v>
      </c>
      <c r="D67" s="5"/>
      <c r="E67" s="5"/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9" t="s">
        <v>105</v>
      </c>
      <c r="D68" s="9" t="s">
        <v>106</v>
      </c>
      <c r="E68" s="9" t="s">
        <v>106</v>
      </c>
      <c r="F68" s="9" t="s">
        <v>14</v>
      </c>
      <c r="G68" s="10" t="s">
        <v>15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1086</v>
      </c>
      <c r="H69" s="9" t="s">
        <v>108</v>
      </c>
      <c r="I69" s="3" t="s">
        <v>944</v>
      </c>
      <c r="J69" s="13" t="s">
        <v>1087</v>
      </c>
      <c r="K69" s="14" t="s">
        <v>1088</v>
      </c>
      <c r="L69" s="17">
        <f t="shared" ref="L69:L130" si="5">K69-J69</f>
        <v>1.4328703703703705E-2</v>
      </c>
      <c r="M69">
        <f t="shared" ref="M69:M130" si="6">HOUR(J69)</f>
        <v>5</v>
      </c>
    </row>
    <row r="70" spans="1:13" x14ac:dyDescent="0.25">
      <c r="A70" s="11"/>
      <c r="B70" s="12"/>
      <c r="C70" s="12"/>
      <c r="D70" s="12"/>
      <c r="E70" s="12"/>
      <c r="F70" s="12"/>
      <c r="G70" s="9" t="s">
        <v>1089</v>
      </c>
      <c r="H70" s="9" t="s">
        <v>108</v>
      </c>
      <c r="I70" s="3" t="s">
        <v>944</v>
      </c>
      <c r="J70" s="13" t="s">
        <v>1090</v>
      </c>
      <c r="K70" s="14" t="s">
        <v>1091</v>
      </c>
      <c r="L70" s="17">
        <f t="shared" si="5"/>
        <v>1.2546296296296278E-2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1092</v>
      </c>
      <c r="H71" s="9" t="s">
        <v>108</v>
      </c>
      <c r="I71" s="3" t="s">
        <v>944</v>
      </c>
      <c r="J71" s="13" t="s">
        <v>1093</v>
      </c>
      <c r="K71" s="14" t="s">
        <v>1094</v>
      </c>
      <c r="L71" s="17">
        <f t="shared" si="5"/>
        <v>1.3090277777777826E-2</v>
      </c>
      <c r="M71">
        <f t="shared" si="6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1095</v>
      </c>
      <c r="H72" s="9" t="s">
        <v>108</v>
      </c>
      <c r="I72" s="3" t="s">
        <v>944</v>
      </c>
      <c r="J72" s="13" t="s">
        <v>1096</v>
      </c>
      <c r="K72" s="14" t="s">
        <v>1097</v>
      </c>
      <c r="L72" s="17">
        <f t="shared" si="5"/>
        <v>2.4050925925925892E-2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1098</v>
      </c>
      <c r="H73" s="9" t="s">
        <v>108</v>
      </c>
      <c r="I73" s="3" t="s">
        <v>944</v>
      </c>
      <c r="J73" s="13" t="s">
        <v>1099</v>
      </c>
      <c r="K73" s="14" t="s">
        <v>1100</v>
      </c>
      <c r="L73" s="17">
        <f t="shared" si="5"/>
        <v>1.7037037037037017E-2</v>
      </c>
      <c r="M73">
        <f t="shared" si="6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1101</v>
      </c>
      <c r="H74" s="9" t="s">
        <v>108</v>
      </c>
      <c r="I74" s="3" t="s">
        <v>944</v>
      </c>
      <c r="J74" s="13" t="s">
        <v>1102</v>
      </c>
      <c r="K74" s="14" t="s">
        <v>1103</v>
      </c>
      <c r="L74" s="17">
        <f t="shared" si="5"/>
        <v>3.6122685185185244E-2</v>
      </c>
      <c r="M74">
        <f t="shared" si="6"/>
        <v>11</v>
      </c>
    </row>
    <row r="75" spans="1:13" x14ac:dyDescent="0.25">
      <c r="A75" s="11"/>
      <c r="B75" s="12"/>
      <c r="C75" s="12"/>
      <c r="D75" s="12"/>
      <c r="E75" s="12"/>
      <c r="F75" s="12"/>
      <c r="G75" s="9" t="s">
        <v>1104</v>
      </c>
      <c r="H75" s="9" t="s">
        <v>108</v>
      </c>
      <c r="I75" s="3" t="s">
        <v>944</v>
      </c>
      <c r="J75" s="13" t="s">
        <v>1105</v>
      </c>
      <c r="K75" s="14" t="s">
        <v>1106</v>
      </c>
      <c r="L75" s="17">
        <f t="shared" si="5"/>
        <v>1.9305555555555576E-2</v>
      </c>
      <c r="M75">
        <f t="shared" si="6"/>
        <v>18</v>
      </c>
    </row>
    <row r="76" spans="1:13" x14ac:dyDescent="0.25">
      <c r="A76" s="11"/>
      <c r="B76" s="12"/>
      <c r="C76" s="12"/>
      <c r="D76" s="12"/>
      <c r="E76" s="12"/>
      <c r="F76" s="12"/>
      <c r="G76" s="9" t="s">
        <v>1107</v>
      </c>
      <c r="H76" s="9" t="s">
        <v>108</v>
      </c>
      <c r="I76" s="3" t="s">
        <v>944</v>
      </c>
      <c r="J76" s="13" t="s">
        <v>1108</v>
      </c>
      <c r="K76" s="14" t="s">
        <v>1109</v>
      </c>
      <c r="L76" s="17">
        <f t="shared" si="5"/>
        <v>2.3252314814814934E-2</v>
      </c>
      <c r="M76">
        <f t="shared" si="6"/>
        <v>14</v>
      </c>
    </row>
    <row r="77" spans="1:13" x14ac:dyDescent="0.25">
      <c r="A77" s="11"/>
      <c r="B77" s="12"/>
      <c r="C77" s="9" t="s">
        <v>111</v>
      </c>
      <c r="D77" s="9" t="s">
        <v>112</v>
      </c>
      <c r="E77" s="9" t="s">
        <v>112</v>
      </c>
      <c r="F77" s="9" t="s">
        <v>14</v>
      </c>
      <c r="G77" s="10" t="s">
        <v>15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1110</v>
      </c>
      <c r="H78" s="9" t="s">
        <v>108</v>
      </c>
      <c r="I78" s="3" t="s">
        <v>944</v>
      </c>
      <c r="J78" s="13" t="s">
        <v>1111</v>
      </c>
      <c r="K78" s="14" t="s">
        <v>1112</v>
      </c>
      <c r="L78" s="17">
        <f t="shared" si="5"/>
        <v>2.1145833333333364E-2</v>
      </c>
      <c r="M78">
        <f t="shared" si="6"/>
        <v>6</v>
      </c>
    </row>
    <row r="79" spans="1:13" x14ac:dyDescent="0.25">
      <c r="A79" s="11"/>
      <c r="B79" s="12"/>
      <c r="C79" s="12"/>
      <c r="D79" s="12"/>
      <c r="E79" s="12"/>
      <c r="F79" s="12"/>
      <c r="G79" s="9" t="s">
        <v>1113</v>
      </c>
      <c r="H79" s="9" t="s">
        <v>108</v>
      </c>
      <c r="I79" s="3" t="s">
        <v>944</v>
      </c>
      <c r="J79" s="13" t="s">
        <v>1114</v>
      </c>
      <c r="K79" s="14" t="s">
        <v>1115</v>
      </c>
      <c r="L79" s="17">
        <f t="shared" si="5"/>
        <v>1.4062499999999978E-2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1116</v>
      </c>
      <c r="H80" s="9" t="s">
        <v>108</v>
      </c>
      <c r="I80" s="3" t="s">
        <v>944</v>
      </c>
      <c r="J80" s="13" t="s">
        <v>1117</v>
      </c>
      <c r="K80" s="14" t="s">
        <v>1118</v>
      </c>
      <c r="L80" s="17">
        <f t="shared" si="5"/>
        <v>1.6053240740740715E-2</v>
      </c>
      <c r="M80">
        <f t="shared" si="6"/>
        <v>6</v>
      </c>
    </row>
    <row r="81" spans="1:13" x14ac:dyDescent="0.25">
      <c r="A81" s="11"/>
      <c r="B81" s="12"/>
      <c r="C81" s="12"/>
      <c r="D81" s="12"/>
      <c r="E81" s="12"/>
      <c r="F81" s="12"/>
      <c r="G81" s="9" t="s">
        <v>1119</v>
      </c>
      <c r="H81" s="9" t="s">
        <v>108</v>
      </c>
      <c r="I81" s="3" t="s">
        <v>944</v>
      </c>
      <c r="J81" s="13" t="s">
        <v>1120</v>
      </c>
      <c r="K81" s="14" t="s">
        <v>1121</v>
      </c>
      <c r="L81" s="17">
        <f t="shared" si="5"/>
        <v>1.6006944444444449E-2</v>
      </c>
      <c r="M81">
        <f t="shared" si="6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1122</v>
      </c>
      <c r="H82" s="9" t="s">
        <v>108</v>
      </c>
      <c r="I82" s="3" t="s">
        <v>944</v>
      </c>
      <c r="J82" s="13" t="s">
        <v>1123</v>
      </c>
      <c r="K82" s="14" t="s">
        <v>1124</v>
      </c>
      <c r="L82" s="17">
        <f t="shared" si="5"/>
        <v>2.314814814814814E-2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1125</v>
      </c>
      <c r="H83" s="9" t="s">
        <v>108</v>
      </c>
      <c r="I83" s="3" t="s">
        <v>944</v>
      </c>
      <c r="J83" s="13" t="s">
        <v>1126</v>
      </c>
      <c r="K83" s="14" t="s">
        <v>1127</v>
      </c>
      <c r="L83" s="17">
        <f t="shared" si="5"/>
        <v>1.6678240740740702E-2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1128</v>
      </c>
      <c r="H84" s="9" t="s">
        <v>108</v>
      </c>
      <c r="I84" s="3" t="s">
        <v>944</v>
      </c>
      <c r="J84" s="13" t="s">
        <v>1129</v>
      </c>
      <c r="K84" s="14" t="s">
        <v>1130</v>
      </c>
      <c r="L84" s="17">
        <f t="shared" si="5"/>
        <v>2.3506944444444455E-2</v>
      </c>
      <c r="M84">
        <f t="shared" si="6"/>
        <v>11</v>
      </c>
    </row>
    <row r="85" spans="1:13" x14ac:dyDescent="0.25">
      <c r="A85" s="11"/>
      <c r="B85" s="12"/>
      <c r="C85" s="12"/>
      <c r="D85" s="12"/>
      <c r="E85" s="12"/>
      <c r="F85" s="12"/>
      <c r="G85" s="9" t="s">
        <v>1131</v>
      </c>
      <c r="H85" s="9" t="s">
        <v>108</v>
      </c>
      <c r="I85" s="3" t="s">
        <v>944</v>
      </c>
      <c r="J85" s="13" t="s">
        <v>1132</v>
      </c>
      <c r="K85" s="14" t="s">
        <v>1133</v>
      </c>
      <c r="L85" s="17">
        <f t="shared" si="5"/>
        <v>2.4120370370370292E-2</v>
      </c>
      <c r="M85">
        <f t="shared" si="6"/>
        <v>12</v>
      </c>
    </row>
    <row r="86" spans="1:13" x14ac:dyDescent="0.25">
      <c r="A86" s="11"/>
      <c r="B86" s="12"/>
      <c r="C86" s="9" t="s">
        <v>139</v>
      </c>
      <c r="D86" s="9" t="s">
        <v>140</v>
      </c>
      <c r="E86" s="9" t="s">
        <v>140</v>
      </c>
      <c r="F86" s="9" t="s">
        <v>14</v>
      </c>
      <c r="G86" s="10" t="s">
        <v>15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1134</v>
      </c>
      <c r="H87" s="9" t="s">
        <v>108</v>
      </c>
      <c r="I87" s="3" t="s">
        <v>944</v>
      </c>
      <c r="J87" s="13" t="s">
        <v>1135</v>
      </c>
      <c r="K87" s="14" t="s">
        <v>1136</v>
      </c>
      <c r="L87" s="17">
        <f t="shared" si="5"/>
        <v>1.0937500000000017E-2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1137</v>
      </c>
      <c r="H88" s="9" t="s">
        <v>108</v>
      </c>
      <c r="I88" s="3" t="s">
        <v>944</v>
      </c>
      <c r="J88" s="13" t="s">
        <v>1138</v>
      </c>
      <c r="K88" s="14" t="s">
        <v>1139</v>
      </c>
      <c r="L88" s="17">
        <f t="shared" si="5"/>
        <v>2.2268518518518521E-2</v>
      </c>
      <c r="M88">
        <f t="shared" si="6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1140</v>
      </c>
      <c r="H89" s="9" t="s">
        <v>108</v>
      </c>
      <c r="I89" s="3" t="s">
        <v>944</v>
      </c>
      <c r="J89" s="13" t="s">
        <v>1141</v>
      </c>
      <c r="K89" s="14" t="s">
        <v>1142</v>
      </c>
      <c r="L89" s="17">
        <f t="shared" si="5"/>
        <v>1.9513888888888886E-2</v>
      </c>
      <c r="M89">
        <f t="shared" si="6"/>
        <v>6</v>
      </c>
    </row>
    <row r="90" spans="1:13" x14ac:dyDescent="0.25">
      <c r="A90" s="11"/>
      <c r="B90" s="12"/>
      <c r="C90" s="9" t="s">
        <v>271</v>
      </c>
      <c r="D90" s="9" t="s">
        <v>272</v>
      </c>
      <c r="E90" s="10" t="s">
        <v>15</v>
      </c>
      <c r="F90" s="5"/>
      <c r="G90" s="5"/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9" t="s">
        <v>273</v>
      </c>
      <c r="F91" s="9" t="s">
        <v>14</v>
      </c>
      <c r="G91" s="10" t="s">
        <v>15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1143</v>
      </c>
      <c r="H92" s="9" t="s">
        <v>108</v>
      </c>
      <c r="I92" s="3" t="s">
        <v>944</v>
      </c>
      <c r="J92" s="13" t="s">
        <v>1144</v>
      </c>
      <c r="K92" s="14" t="s">
        <v>1145</v>
      </c>
      <c r="L92" s="17">
        <f t="shared" si="5"/>
        <v>2.6064814814814818E-2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1146</v>
      </c>
      <c r="H93" s="9" t="s">
        <v>108</v>
      </c>
      <c r="I93" s="3" t="s">
        <v>944</v>
      </c>
      <c r="J93" s="13" t="s">
        <v>1147</v>
      </c>
      <c r="K93" s="14" t="s">
        <v>1148</v>
      </c>
      <c r="L93" s="17">
        <f t="shared" si="5"/>
        <v>2.3981481481481548E-2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1149</v>
      </c>
      <c r="H94" s="9" t="s">
        <v>108</v>
      </c>
      <c r="I94" s="3" t="s">
        <v>944</v>
      </c>
      <c r="J94" s="13" t="s">
        <v>1150</v>
      </c>
      <c r="K94" s="14" t="s">
        <v>1151</v>
      </c>
      <c r="L94" s="17">
        <f t="shared" si="5"/>
        <v>3.6296296296296271E-2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1152</v>
      </c>
      <c r="H95" s="9" t="s">
        <v>108</v>
      </c>
      <c r="I95" s="3" t="s">
        <v>944</v>
      </c>
      <c r="J95" s="13" t="s">
        <v>1153</v>
      </c>
      <c r="K95" s="14" t="s">
        <v>1154</v>
      </c>
      <c r="L95" s="17">
        <f t="shared" si="5"/>
        <v>4.601851851851857E-2</v>
      </c>
      <c r="M95">
        <f t="shared" si="6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1155</v>
      </c>
      <c r="H96" s="9" t="s">
        <v>108</v>
      </c>
      <c r="I96" s="3" t="s">
        <v>944</v>
      </c>
      <c r="J96" s="13" t="s">
        <v>1156</v>
      </c>
      <c r="K96" s="14" t="s">
        <v>1157</v>
      </c>
      <c r="L96" s="17">
        <f t="shared" si="5"/>
        <v>2.2372685185185204E-2</v>
      </c>
      <c r="M96">
        <f t="shared" si="6"/>
        <v>12</v>
      </c>
    </row>
    <row r="97" spans="1:13" x14ac:dyDescent="0.25">
      <c r="A97" s="11"/>
      <c r="B97" s="12"/>
      <c r="C97" s="12"/>
      <c r="D97" s="12"/>
      <c r="E97" s="9" t="s">
        <v>289</v>
      </c>
      <c r="F97" s="9" t="s">
        <v>14</v>
      </c>
      <c r="G97" s="10" t="s">
        <v>15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1158</v>
      </c>
      <c r="H98" s="9" t="s">
        <v>108</v>
      </c>
      <c r="I98" s="3" t="s">
        <v>944</v>
      </c>
      <c r="J98" s="13" t="s">
        <v>1159</v>
      </c>
      <c r="K98" s="14" t="s">
        <v>1160</v>
      </c>
      <c r="L98" s="17">
        <f t="shared" si="5"/>
        <v>2.4837962962963034E-2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1161</v>
      </c>
      <c r="H99" s="9" t="s">
        <v>108</v>
      </c>
      <c r="I99" s="3" t="s">
        <v>944</v>
      </c>
      <c r="J99" s="13" t="s">
        <v>1162</v>
      </c>
      <c r="K99" s="14" t="s">
        <v>1163</v>
      </c>
      <c r="L99" s="17">
        <f t="shared" si="5"/>
        <v>2.8020833333333328E-2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1164</v>
      </c>
      <c r="H100" s="9" t="s">
        <v>108</v>
      </c>
      <c r="I100" s="3" t="s">
        <v>944</v>
      </c>
      <c r="J100" s="13" t="s">
        <v>1165</v>
      </c>
      <c r="K100" s="14" t="s">
        <v>1166</v>
      </c>
      <c r="L100" s="17">
        <f t="shared" si="5"/>
        <v>4.3750000000000067E-2</v>
      </c>
      <c r="M100">
        <f t="shared" si="6"/>
        <v>12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1167</v>
      </c>
      <c r="H101" s="9" t="s">
        <v>108</v>
      </c>
      <c r="I101" s="3" t="s">
        <v>944</v>
      </c>
      <c r="J101" s="13" t="s">
        <v>1168</v>
      </c>
      <c r="K101" s="14" t="s">
        <v>1169</v>
      </c>
      <c r="L101" s="17">
        <f t="shared" si="5"/>
        <v>2.1643518518518534E-2</v>
      </c>
      <c r="M101">
        <f t="shared" si="6"/>
        <v>13</v>
      </c>
    </row>
    <row r="102" spans="1:13" x14ac:dyDescent="0.25">
      <c r="A102" s="11"/>
      <c r="B102" s="12"/>
      <c r="C102" s="9" t="s">
        <v>153</v>
      </c>
      <c r="D102" s="9" t="s">
        <v>154</v>
      </c>
      <c r="E102" s="9" t="s">
        <v>154</v>
      </c>
      <c r="F102" s="9" t="s">
        <v>14</v>
      </c>
      <c r="G102" s="10" t="s">
        <v>15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1170</v>
      </c>
      <c r="H103" s="9" t="s">
        <v>108</v>
      </c>
      <c r="I103" s="3" t="s">
        <v>944</v>
      </c>
      <c r="J103" s="13" t="s">
        <v>1171</v>
      </c>
      <c r="K103" s="14" t="s">
        <v>1172</v>
      </c>
      <c r="L103" s="17">
        <f t="shared" si="5"/>
        <v>1.8043981481481508E-2</v>
      </c>
      <c r="M103">
        <f t="shared" si="6"/>
        <v>11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1173</v>
      </c>
      <c r="H104" s="9" t="s">
        <v>108</v>
      </c>
      <c r="I104" s="3" t="s">
        <v>944</v>
      </c>
      <c r="J104" s="13" t="s">
        <v>1174</v>
      </c>
      <c r="K104" s="14" t="s">
        <v>1175</v>
      </c>
      <c r="L104" s="17">
        <f t="shared" si="5"/>
        <v>2.7835648148148207E-2</v>
      </c>
      <c r="M104">
        <f t="shared" si="6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1176</v>
      </c>
      <c r="H105" s="9" t="s">
        <v>108</v>
      </c>
      <c r="I105" s="3" t="s">
        <v>944</v>
      </c>
      <c r="J105" s="13" t="s">
        <v>1177</v>
      </c>
      <c r="K105" s="14" t="s">
        <v>1178</v>
      </c>
      <c r="L105" s="17">
        <f t="shared" si="5"/>
        <v>1.606481481481481E-2</v>
      </c>
      <c r="M105">
        <f t="shared" si="6"/>
        <v>14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1179</v>
      </c>
      <c r="H106" s="9" t="s">
        <v>108</v>
      </c>
      <c r="I106" s="3" t="s">
        <v>944</v>
      </c>
      <c r="J106" s="13" t="s">
        <v>1180</v>
      </c>
      <c r="K106" s="14" t="s">
        <v>1181</v>
      </c>
      <c r="L106" s="17">
        <f t="shared" si="5"/>
        <v>1.9143518518518476E-2</v>
      </c>
      <c r="M106">
        <f t="shared" si="6"/>
        <v>16</v>
      </c>
    </row>
    <row r="107" spans="1:13" x14ac:dyDescent="0.25">
      <c r="A107" s="11"/>
      <c r="B107" s="12"/>
      <c r="C107" s="9" t="s">
        <v>64</v>
      </c>
      <c r="D107" s="9" t="s">
        <v>65</v>
      </c>
      <c r="E107" s="9" t="s">
        <v>65</v>
      </c>
      <c r="F107" s="9" t="s">
        <v>14</v>
      </c>
      <c r="G107" s="10" t="s">
        <v>15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1182</v>
      </c>
      <c r="H108" s="9" t="s">
        <v>108</v>
      </c>
      <c r="I108" s="3" t="s">
        <v>944</v>
      </c>
      <c r="J108" s="13" t="s">
        <v>1183</v>
      </c>
      <c r="K108" s="14" t="s">
        <v>1184</v>
      </c>
      <c r="L108" s="17">
        <f t="shared" si="5"/>
        <v>1.1828703703703702E-2</v>
      </c>
      <c r="M108">
        <f t="shared" si="6"/>
        <v>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1185</v>
      </c>
      <c r="H109" s="9" t="s">
        <v>108</v>
      </c>
      <c r="I109" s="3" t="s">
        <v>944</v>
      </c>
      <c r="J109" s="13" t="s">
        <v>1186</v>
      </c>
      <c r="K109" s="14" t="s">
        <v>1187</v>
      </c>
      <c r="L109" s="17">
        <f t="shared" si="5"/>
        <v>1.8159722222222202E-2</v>
      </c>
      <c r="M109">
        <f t="shared" si="6"/>
        <v>4</v>
      </c>
    </row>
    <row r="110" spans="1:13" x14ac:dyDescent="0.25">
      <c r="A110" s="11"/>
      <c r="B110" s="12"/>
      <c r="C110" s="9" t="s">
        <v>337</v>
      </c>
      <c r="D110" s="9" t="s">
        <v>338</v>
      </c>
      <c r="E110" s="9" t="s">
        <v>338</v>
      </c>
      <c r="F110" s="9" t="s">
        <v>14</v>
      </c>
      <c r="G110" s="10" t="s">
        <v>15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1188</v>
      </c>
      <c r="H111" s="9" t="s">
        <v>108</v>
      </c>
      <c r="I111" s="3" t="s">
        <v>944</v>
      </c>
      <c r="J111" s="13" t="s">
        <v>1189</v>
      </c>
      <c r="K111" s="14" t="s">
        <v>1190</v>
      </c>
      <c r="L111" s="17">
        <f t="shared" si="5"/>
        <v>2.7546296296296298E-2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1191</v>
      </c>
      <c r="H112" s="9" t="s">
        <v>108</v>
      </c>
      <c r="I112" s="3" t="s">
        <v>944</v>
      </c>
      <c r="J112" s="13" t="s">
        <v>1192</v>
      </c>
      <c r="K112" s="14" t="s">
        <v>1193</v>
      </c>
      <c r="L112" s="17">
        <f t="shared" si="5"/>
        <v>1.3541666666666667E-2</v>
      </c>
      <c r="M112">
        <f t="shared" si="6"/>
        <v>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1194</v>
      </c>
      <c r="H113" s="9" t="s">
        <v>108</v>
      </c>
      <c r="I113" s="3" t="s">
        <v>944</v>
      </c>
      <c r="J113" s="13" t="s">
        <v>1195</v>
      </c>
      <c r="K113" s="14" t="s">
        <v>1196</v>
      </c>
      <c r="L113" s="17">
        <f t="shared" si="5"/>
        <v>1.9178240740740746E-2</v>
      </c>
      <c r="M113">
        <f t="shared" si="6"/>
        <v>1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1197</v>
      </c>
      <c r="H114" s="9" t="s">
        <v>108</v>
      </c>
      <c r="I114" s="3" t="s">
        <v>944</v>
      </c>
      <c r="J114" s="13" t="s">
        <v>1198</v>
      </c>
      <c r="K114" s="14" t="s">
        <v>1199</v>
      </c>
      <c r="L114" s="17">
        <f t="shared" si="5"/>
        <v>2.9583333333333295E-2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1200</v>
      </c>
      <c r="H115" s="9" t="s">
        <v>108</v>
      </c>
      <c r="I115" s="3" t="s">
        <v>944</v>
      </c>
      <c r="J115" s="13" t="s">
        <v>1201</v>
      </c>
      <c r="K115" s="14" t="s">
        <v>1202</v>
      </c>
      <c r="L115" s="17">
        <f t="shared" si="5"/>
        <v>1.1921296296296235E-2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1203</v>
      </c>
      <c r="H116" s="9" t="s">
        <v>108</v>
      </c>
      <c r="I116" s="3" t="s">
        <v>944</v>
      </c>
      <c r="J116" s="13" t="s">
        <v>1204</v>
      </c>
      <c r="K116" s="14" t="s">
        <v>1205</v>
      </c>
      <c r="L116" s="17">
        <f t="shared" si="5"/>
        <v>1.4050925925925883E-2</v>
      </c>
      <c r="M116">
        <f t="shared" si="6"/>
        <v>8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1206</v>
      </c>
      <c r="H117" s="9" t="s">
        <v>108</v>
      </c>
      <c r="I117" s="3" t="s">
        <v>944</v>
      </c>
      <c r="J117" s="13" t="s">
        <v>1207</v>
      </c>
      <c r="K117" s="14" t="s">
        <v>1208</v>
      </c>
      <c r="L117" s="17">
        <f t="shared" si="5"/>
        <v>2.1296296296296313E-2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1209</v>
      </c>
      <c r="H118" s="9" t="s">
        <v>108</v>
      </c>
      <c r="I118" s="3" t="s">
        <v>944</v>
      </c>
      <c r="J118" s="13" t="s">
        <v>1210</v>
      </c>
      <c r="K118" s="14" t="s">
        <v>1211</v>
      </c>
      <c r="L118" s="17">
        <f t="shared" si="5"/>
        <v>3.6481481481481448E-2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1212</v>
      </c>
      <c r="H119" s="9" t="s">
        <v>108</v>
      </c>
      <c r="I119" s="3" t="s">
        <v>944</v>
      </c>
      <c r="J119" s="13" t="s">
        <v>1213</v>
      </c>
      <c r="K119" s="14" t="s">
        <v>1214</v>
      </c>
      <c r="L119" s="17">
        <f t="shared" si="5"/>
        <v>3.4490740740740711E-2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1215</v>
      </c>
      <c r="H120" s="9" t="s">
        <v>108</v>
      </c>
      <c r="I120" s="3" t="s">
        <v>944</v>
      </c>
      <c r="J120" s="13" t="s">
        <v>1216</v>
      </c>
      <c r="K120" s="14" t="s">
        <v>1217</v>
      </c>
      <c r="L120" s="17">
        <f t="shared" si="5"/>
        <v>3.3495370370370314E-2</v>
      </c>
      <c r="M120">
        <f t="shared" si="6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1218</v>
      </c>
      <c r="H121" s="9" t="s">
        <v>108</v>
      </c>
      <c r="I121" s="3" t="s">
        <v>944</v>
      </c>
      <c r="J121" s="13" t="s">
        <v>1219</v>
      </c>
      <c r="K121" s="14" t="s">
        <v>1220</v>
      </c>
      <c r="L121" s="17">
        <f t="shared" si="5"/>
        <v>3.7094907407407396E-2</v>
      </c>
      <c r="M121">
        <f t="shared" si="6"/>
        <v>12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1221</v>
      </c>
      <c r="H122" s="9" t="s">
        <v>108</v>
      </c>
      <c r="I122" s="3" t="s">
        <v>944</v>
      </c>
      <c r="J122" s="13" t="s">
        <v>1222</v>
      </c>
      <c r="K122" s="14" t="s">
        <v>1223</v>
      </c>
      <c r="L122" s="17">
        <f t="shared" si="5"/>
        <v>1.216435185185194E-2</v>
      </c>
      <c r="M122">
        <f t="shared" si="6"/>
        <v>19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1224</v>
      </c>
      <c r="H123" s="9" t="s">
        <v>108</v>
      </c>
      <c r="I123" s="3" t="s">
        <v>944</v>
      </c>
      <c r="J123" s="13" t="s">
        <v>1225</v>
      </c>
      <c r="K123" s="14" t="s">
        <v>1226</v>
      </c>
      <c r="L123" s="17">
        <f t="shared" si="5"/>
        <v>8.0289351851851931E-2</v>
      </c>
      <c r="M123">
        <f t="shared" si="6"/>
        <v>19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1227</v>
      </c>
      <c r="H124" s="9" t="s">
        <v>108</v>
      </c>
      <c r="I124" s="3" t="s">
        <v>944</v>
      </c>
      <c r="J124" s="13" t="s">
        <v>1228</v>
      </c>
      <c r="K124" s="14" t="s">
        <v>1229</v>
      </c>
      <c r="L124" s="17">
        <f t="shared" si="5"/>
        <v>1.6550925925925886E-2</v>
      </c>
      <c r="M124">
        <f t="shared" si="6"/>
        <v>21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1230</v>
      </c>
      <c r="H125" s="9" t="s">
        <v>108</v>
      </c>
      <c r="I125" s="3" t="s">
        <v>944</v>
      </c>
      <c r="J125" s="13" t="s">
        <v>1231</v>
      </c>
      <c r="K125" s="14" t="s">
        <v>1232</v>
      </c>
      <c r="L125" s="17">
        <f t="shared" si="5"/>
        <v>2.7002314814814854E-2</v>
      </c>
      <c r="M125">
        <f t="shared" si="6"/>
        <v>15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1233</v>
      </c>
      <c r="H126" s="9" t="s">
        <v>108</v>
      </c>
      <c r="I126" s="3" t="s">
        <v>944</v>
      </c>
      <c r="J126" s="13" t="s">
        <v>1234</v>
      </c>
      <c r="K126" s="14" t="s">
        <v>1235</v>
      </c>
      <c r="L126" s="17">
        <f t="shared" si="5"/>
        <v>4.1493055555555491E-2</v>
      </c>
      <c r="M126">
        <f t="shared" si="6"/>
        <v>16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1236</v>
      </c>
      <c r="H127" s="9" t="s">
        <v>108</v>
      </c>
      <c r="I127" s="3" t="s">
        <v>944</v>
      </c>
      <c r="J127" s="13" t="s">
        <v>1237</v>
      </c>
      <c r="K127" s="14" t="s">
        <v>1238</v>
      </c>
      <c r="L127" s="17">
        <f t="shared" si="5"/>
        <v>5.570601851851853E-2</v>
      </c>
      <c r="M127">
        <f t="shared" si="6"/>
        <v>16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1239</v>
      </c>
      <c r="H128" s="9" t="s">
        <v>108</v>
      </c>
      <c r="I128" s="3" t="s">
        <v>944</v>
      </c>
      <c r="J128" s="13" t="s">
        <v>1240</v>
      </c>
      <c r="K128" s="14" t="s">
        <v>1241</v>
      </c>
      <c r="L128" s="17">
        <f t="shared" si="5"/>
        <v>1.8182870370370363E-2</v>
      </c>
      <c r="M128">
        <f t="shared" si="6"/>
        <v>22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1242</v>
      </c>
      <c r="H129" s="9" t="s">
        <v>108</v>
      </c>
      <c r="I129" s="3" t="s">
        <v>944</v>
      </c>
      <c r="J129" s="13" t="s">
        <v>1243</v>
      </c>
      <c r="K129" s="19" t="s">
        <v>1827</v>
      </c>
      <c r="L129" s="17">
        <f t="shared" si="5"/>
        <v>1.6400462962963047E-2</v>
      </c>
      <c r="M129">
        <f t="shared" si="6"/>
        <v>23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1244</v>
      </c>
      <c r="H130" s="9" t="s">
        <v>108</v>
      </c>
      <c r="I130" s="3" t="s">
        <v>944</v>
      </c>
      <c r="J130" s="13" t="s">
        <v>1245</v>
      </c>
      <c r="K130" s="19" t="s">
        <v>1828</v>
      </c>
      <c r="L130" s="17">
        <f t="shared" si="5"/>
        <v>1.4004629629629561E-2</v>
      </c>
      <c r="M130">
        <f t="shared" si="6"/>
        <v>23</v>
      </c>
    </row>
    <row r="131" spans="1:13" x14ac:dyDescent="0.25">
      <c r="A131" s="11"/>
      <c r="B131" s="12"/>
      <c r="C131" s="9" t="s">
        <v>377</v>
      </c>
      <c r="D131" s="9" t="s">
        <v>378</v>
      </c>
      <c r="E131" s="9" t="s">
        <v>378</v>
      </c>
      <c r="F131" s="9" t="s">
        <v>14</v>
      </c>
      <c r="G131" s="10" t="s">
        <v>15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1246</v>
      </c>
      <c r="H132" s="9" t="s">
        <v>108</v>
      </c>
      <c r="I132" s="3" t="s">
        <v>944</v>
      </c>
      <c r="J132" s="13" t="s">
        <v>1247</v>
      </c>
      <c r="K132" s="14" t="s">
        <v>1248</v>
      </c>
      <c r="L132" s="17">
        <f t="shared" ref="L132:L188" si="7">K132-J132</f>
        <v>2.0069444444444418E-2</v>
      </c>
      <c r="M132">
        <f t="shared" ref="M132:M188" si="8">HOUR(J132)</f>
        <v>5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1249</v>
      </c>
      <c r="H133" s="9" t="s">
        <v>108</v>
      </c>
      <c r="I133" s="3" t="s">
        <v>944</v>
      </c>
      <c r="J133" s="13" t="s">
        <v>1250</v>
      </c>
      <c r="K133" s="14" t="s">
        <v>1251</v>
      </c>
      <c r="L133" s="17">
        <f t="shared" si="7"/>
        <v>1.6956018518518523E-2</v>
      </c>
      <c r="M133">
        <f t="shared" si="8"/>
        <v>8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1252</v>
      </c>
      <c r="H134" s="9" t="s">
        <v>108</v>
      </c>
      <c r="I134" s="3" t="s">
        <v>944</v>
      </c>
      <c r="J134" s="13" t="s">
        <v>1253</v>
      </c>
      <c r="K134" s="14" t="s">
        <v>1254</v>
      </c>
      <c r="L134" s="17">
        <f t="shared" si="7"/>
        <v>2.4282407407407447E-2</v>
      </c>
      <c r="M134">
        <f t="shared" si="8"/>
        <v>8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1255</v>
      </c>
      <c r="H135" s="9" t="s">
        <v>108</v>
      </c>
      <c r="I135" s="3" t="s">
        <v>944</v>
      </c>
      <c r="J135" s="13" t="s">
        <v>1256</v>
      </c>
      <c r="K135" s="14" t="s">
        <v>1257</v>
      </c>
      <c r="L135" s="17">
        <f t="shared" si="7"/>
        <v>2.1180555555555591E-2</v>
      </c>
      <c r="M135">
        <f t="shared" si="8"/>
        <v>11</v>
      </c>
    </row>
    <row r="136" spans="1:13" x14ac:dyDescent="0.25">
      <c r="A136" s="11"/>
      <c r="B136" s="12"/>
      <c r="C136" s="9" t="s">
        <v>394</v>
      </c>
      <c r="D136" s="9" t="s">
        <v>395</v>
      </c>
      <c r="E136" s="10" t="s">
        <v>15</v>
      </c>
      <c r="F136" s="5"/>
      <c r="G136" s="5"/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9" t="s">
        <v>396</v>
      </c>
      <c r="F137" s="9" t="s">
        <v>14</v>
      </c>
      <c r="G137" s="9" t="s">
        <v>1258</v>
      </c>
      <c r="H137" s="9" t="s">
        <v>398</v>
      </c>
      <c r="I137" s="3" t="s">
        <v>944</v>
      </c>
      <c r="J137" s="13" t="s">
        <v>1259</v>
      </c>
      <c r="K137" s="14" t="s">
        <v>1260</v>
      </c>
      <c r="L137" s="17">
        <f t="shared" si="7"/>
        <v>1.2349537037037034E-2</v>
      </c>
      <c r="M137">
        <f t="shared" si="8"/>
        <v>5</v>
      </c>
    </row>
    <row r="138" spans="1:13" x14ac:dyDescent="0.25">
      <c r="A138" s="11"/>
      <c r="B138" s="12"/>
      <c r="C138" s="12"/>
      <c r="D138" s="12"/>
      <c r="E138" s="9" t="s">
        <v>395</v>
      </c>
      <c r="F138" s="9" t="s">
        <v>14</v>
      </c>
      <c r="G138" s="10" t="s">
        <v>15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1261</v>
      </c>
      <c r="H139" s="9" t="s">
        <v>398</v>
      </c>
      <c r="I139" s="3" t="s">
        <v>944</v>
      </c>
      <c r="J139" s="13" t="s">
        <v>1262</v>
      </c>
      <c r="K139" s="14" t="s">
        <v>1263</v>
      </c>
      <c r="L139" s="17">
        <f t="shared" si="7"/>
        <v>1.6331018518518536E-2</v>
      </c>
      <c r="M139">
        <f t="shared" si="8"/>
        <v>8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1264</v>
      </c>
      <c r="H140" s="9" t="s">
        <v>108</v>
      </c>
      <c r="I140" s="3" t="s">
        <v>944</v>
      </c>
      <c r="J140" s="13" t="s">
        <v>1265</v>
      </c>
      <c r="K140" s="14" t="s">
        <v>1266</v>
      </c>
      <c r="L140" s="17">
        <f t="shared" si="7"/>
        <v>3.6354166666666687E-2</v>
      </c>
      <c r="M140">
        <f t="shared" si="8"/>
        <v>12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1267</v>
      </c>
      <c r="H141" s="9" t="s">
        <v>108</v>
      </c>
      <c r="I141" s="3" t="s">
        <v>944</v>
      </c>
      <c r="J141" s="13" t="s">
        <v>1268</v>
      </c>
      <c r="K141" s="14" t="s">
        <v>1269</v>
      </c>
      <c r="L141" s="17">
        <f t="shared" si="7"/>
        <v>1.7083333333333339E-2</v>
      </c>
      <c r="M141">
        <f t="shared" si="8"/>
        <v>14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1270</v>
      </c>
      <c r="H142" s="9" t="s">
        <v>108</v>
      </c>
      <c r="I142" s="3" t="s">
        <v>944</v>
      </c>
      <c r="J142" s="13" t="s">
        <v>1271</v>
      </c>
      <c r="K142" s="14" t="s">
        <v>1272</v>
      </c>
      <c r="L142" s="17">
        <f t="shared" si="7"/>
        <v>2.0624999999999893E-2</v>
      </c>
      <c r="M142">
        <f t="shared" si="8"/>
        <v>16</v>
      </c>
    </row>
    <row r="143" spans="1:13" x14ac:dyDescent="0.25">
      <c r="A143" s="11"/>
      <c r="B143" s="12"/>
      <c r="C143" s="9" t="s">
        <v>1273</v>
      </c>
      <c r="D143" s="9" t="s">
        <v>1274</v>
      </c>
      <c r="E143" s="9" t="s">
        <v>1274</v>
      </c>
      <c r="F143" s="9" t="s">
        <v>14</v>
      </c>
      <c r="G143" s="10" t="s">
        <v>15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1275</v>
      </c>
      <c r="H144" s="9" t="s">
        <v>108</v>
      </c>
      <c r="I144" s="3" t="s">
        <v>944</v>
      </c>
      <c r="J144" s="13" t="s">
        <v>1276</v>
      </c>
      <c r="K144" s="14" t="s">
        <v>1277</v>
      </c>
      <c r="L144" s="17">
        <f t="shared" si="7"/>
        <v>3.2488425925925934E-2</v>
      </c>
      <c r="M144">
        <f t="shared" si="8"/>
        <v>15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1278</v>
      </c>
      <c r="H145" s="9" t="s">
        <v>108</v>
      </c>
      <c r="I145" s="3" t="s">
        <v>944</v>
      </c>
      <c r="J145" s="13" t="s">
        <v>1279</v>
      </c>
      <c r="K145" s="14" t="s">
        <v>1280</v>
      </c>
      <c r="L145" s="17">
        <f t="shared" si="7"/>
        <v>2.7893518518518512E-2</v>
      </c>
      <c r="M145">
        <f t="shared" si="8"/>
        <v>16</v>
      </c>
    </row>
    <row r="146" spans="1:13" x14ac:dyDescent="0.25">
      <c r="A146" s="11"/>
      <c r="B146" s="12"/>
      <c r="C146" s="9" t="s">
        <v>178</v>
      </c>
      <c r="D146" s="9" t="s">
        <v>179</v>
      </c>
      <c r="E146" s="9" t="s">
        <v>179</v>
      </c>
      <c r="F146" s="9" t="s">
        <v>14</v>
      </c>
      <c r="G146" s="10" t="s">
        <v>15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1281</v>
      </c>
      <c r="H147" s="9" t="s">
        <v>108</v>
      </c>
      <c r="I147" s="3" t="s">
        <v>944</v>
      </c>
      <c r="J147" s="13" t="s">
        <v>1282</v>
      </c>
      <c r="K147" s="14" t="s">
        <v>1283</v>
      </c>
      <c r="L147" s="17">
        <f t="shared" si="7"/>
        <v>2.1365740740740741E-2</v>
      </c>
      <c r="M147">
        <f t="shared" si="8"/>
        <v>5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1284</v>
      </c>
      <c r="H148" s="9" t="s">
        <v>108</v>
      </c>
      <c r="I148" s="3" t="s">
        <v>944</v>
      </c>
      <c r="J148" s="13" t="s">
        <v>1285</v>
      </c>
      <c r="K148" s="14" t="s">
        <v>1286</v>
      </c>
      <c r="L148" s="17">
        <f t="shared" si="7"/>
        <v>2.098379629629632E-2</v>
      </c>
      <c r="M148">
        <f t="shared" si="8"/>
        <v>8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1287</v>
      </c>
      <c r="H149" s="9" t="s">
        <v>108</v>
      </c>
      <c r="I149" s="3" t="s">
        <v>944</v>
      </c>
      <c r="J149" s="13" t="s">
        <v>1288</v>
      </c>
      <c r="K149" s="14" t="s">
        <v>1289</v>
      </c>
      <c r="L149" s="17">
        <f t="shared" si="7"/>
        <v>2.6643518518518483E-2</v>
      </c>
      <c r="M149">
        <f t="shared" si="8"/>
        <v>8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1290</v>
      </c>
      <c r="H150" s="9" t="s">
        <v>108</v>
      </c>
      <c r="I150" s="3" t="s">
        <v>944</v>
      </c>
      <c r="J150" s="13" t="s">
        <v>1291</v>
      </c>
      <c r="K150" s="14" t="s">
        <v>1292</v>
      </c>
      <c r="L150" s="17">
        <f t="shared" si="7"/>
        <v>1.7210648148148155E-2</v>
      </c>
      <c r="M150">
        <f t="shared" si="8"/>
        <v>11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1293</v>
      </c>
      <c r="H151" s="9" t="s">
        <v>108</v>
      </c>
      <c r="I151" s="3" t="s">
        <v>944</v>
      </c>
      <c r="J151" s="13" t="s">
        <v>1294</v>
      </c>
      <c r="K151" s="14" t="s">
        <v>1295</v>
      </c>
      <c r="L151" s="17">
        <f t="shared" si="7"/>
        <v>1.6342592592592631E-2</v>
      </c>
      <c r="M151">
        <f t="shared" si="8"/>
        <v>21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1296</v>
      </c>
      <c r="H152" s="9" t="s">
        <v>108</v>
      </c>
      <c r="I152" s="3" t="s">
        <v>944</v>
      </c>
      <c r="J152" s="13" t="s">
        <v>1297</v>
      </c>
      <c r="K152" s="14" t="s">
        <v>1298</v>
      </c>
      <c r="L152" s="17">
        <f t="shared" si="7"/>
        <v>2.5983796296296213E-2</v>
      </c>
      <c r="M152">
        <f t="shared" si="8"/>
        <v>15</v>
      </c>
    </row>
    <row r="153" spans="1:13" x14ac:dyDescent="0.25">
      <c r="A153" s="3" t="s">
        <v>10</v>
      </c>
      <c r="B153" s="9" t="s">
        <v>11</v>
      </c>
      <c r="C153" s="10" t="s">
        <v>15</v>
      </c>
      <c r="D153" s="5"/>
      <c r="E153" s="5"/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9" t="s">
        <v>12</v>
      </c>
      <c r="D154" s="9" t="s">
        <v>13</v>
      </c>
      <c r="E154" s="9" t="s">
        <v>13</v>
      </c>
      <c r="F154" s="9" t="s">
        <v>14</v>
      </c>
      <c r="G154" s="9" t="s">
        <v>1299</v>
      </c>
      <c r="H154" s="9" t="s">
        <v>17</v>
      </c>
      <c r="I154" s="3" t="s">
        <v>944</v>
      </c>
      <c r="J154" s="13" t="s">
        <v>1300</v>
      </c>
      <c r="K154" s="14" t="s">
        <v>1301</v>
      </c>
      <c r="L154" s="17">
        <f t="shared" si="7"/>
        <v>2.6111111111111085E-2</v>
      </c>
      <c r="M154">
        <f t="shared" si="8"/>
        <v>9</v>
      </c>
    </row>
    <row r="155" spans="1:13" x14ac:dyDescent="0.25">
      <c r="A155" s="11"/>
      <c r="B155" s="12"/>
      <c r="C155" s="9" t="s">
        <v>64</v>
      </c>
      <c r="D155" s="9" t="s">
        <v>65</v>
      </c>
      <c r="E155" s="9" t="s">
        <v>168</v>
      </c>
      <c r="F155" s="9" t="s">
        <v>14</v>
      </c>
      <c r="G155" s="10" t="s">
        <v>15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1302</v>
      </c>
      <c r="H156" s="9" t="s">
        <v>17</v>
      </c>
      <c r="I156" s="3" t="s">
        <v>944</v>
      </c>
      <c r="J156" s="13" t="s">
        <v>1303</v>
      </c>
      <c r="K156" s="14" t="s">
        <v>1304</v>
      </c>
      <c r="L156" s="17">
        <f t="shared" si="7"/>
        <v>2.503472222222225E-2</v>
      </c>
      <c r="M156">
        <f t="shared" si="8"/>
        <v>18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1305</v>
      </c>
      <c r="H157" s="9" t="s">
        <v>17</v>
      </c>
      <c r="I157" s="3" t="s">
        <v>944</v>
      </c>
      <c r="J157" s="13" t="s">
        <v>1306</v>
      </c>
      <c r="K157" s="14" t="s">
        <v>1307</v>
      </c>
      <c r="L157" s="17">
        <f t="shared" si="7"/>
        <v>1.3692129629629513E-2</v>
      </c>
      <c r="M157">
        <f t="shared" si="8"/>
        <v>21</v>
      </c>
    </row>
    <row r="158" spans="1:13" x14ac:dyDescent="0.25">
      <c r="A158" s="11"/>
      <c r="B158" s="12"/>
      <c r="C158" s="9" t="s">
        <v>460</v>
      </c>
      <c r="D158" s="9" t="s">
        <v>461</v>
      </c>
      <c r="E158" s="9" t="s">
        <v>461</v>
      </c>
      <c r="F158" s="9" t="s">
        <v>14</v>
      </c>
      <c r="G158" s="10" t="s">
        <v>15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1308</v>
      </c>
      <c r="H159" s="9" t="s">
        <v>17</v>
      </c>
      <c r="I159" s="3" t="s">
        <v>944</v>
      </c>
      <c r="J159" s="13" t="s">
        <v>1309</v>
      </c>
      <c r="K159" s="14" t="s">
        <v>1310</v>
      </c>
      <c r="L159" s="17">
        <f t="shared" si="7"/>
        <v>1.6319444444444442E-2</v>
      </c>
      <c r="M159">
        <f t="shared" si="8"/>
        <v>6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1311</v>
      </c>
      <c r="H160" s="9" t="s">
        <v>17</v>
      </c>
      <c r="I160" s="3" t="s">
        <v>944</v>
      </c>
      <c r="J160" s="13" t="s">
        <v>1312</v>
      </c>
      <c r="K160" s="14" t="s">
        <v>1313</v>
      </c>
      <c r="L160" s="17">
        <f t="shared" si="7"/>
        <v>2.7141203703703709E-2</v>
      </c>
      <c r="M160">
        <f t="shared" si="8"/>
        <v>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1314</v>
      </c>
      <c r="H161" s="9" t="s">
        <v>17</v>
      </c>
      <c r="I161" s="3" t="s">
        <v>944</v>
      </c>
      <c r="J161" s="13" t="s">
        <v>1315</v>
      </c>
      <c r="K161" s="14" t="s">
        <v>1316</v>
      </c>
      <c r="L161" s="17">
        <f t="shared" si="7"/>
        <v>3.9756944444444442E-2</v>
      </c>
      <c r="M161">
        <f t="shared" si="8"/>
        <v>12</v>
      </c>
    </row>
    <row r="162" spans="1:13" x14ac:dyDescent="0.25">
      <c r="A162" s="11"/>
      <c r="B162" s="12"/>
      <c r="C162" s="9" t="s">
        <v>388</v>
      </c>
      <c r="D162" s="9" t="s">
        <v>389</v>
      </c>
      <c r="E162" s="9" t="s">
        <v>389</v>
      </c>
      <c r="F162" s="9" t="s">
        <v>14</v>
      </c>
      <c r="G162" s="9" t="s">
        <v>1317</v>
      </c>
      <c r="H162" s="9" t="s">
        <v>17</v>
      </c>
      <c r="I162" s="3" t="s">
        <v>944</v>
      </c>
      <c r="J162" s="13" t="s">
        <v>1318</v>
      </c>
      <c r="K162" s="14" t="s">
        <v>1319</v>
      </c>
      <c r="L162" s="17">
        <f t="shared" si="7"/>
        <v>2.1203703703703725E-2</v>
      </c>
      <c r="M162">
        <f t="shared" si="8"/>
        <v>14</v>
      </c>
    </row>
    <row r="163" spans="1:13" x14ac:dyDescent="0.25">
      <c r="A163" s="11"/>
      <c r="B163" s="12"/>
      <c r="C163" s="9" t="s">
        <v>1320</v>
      </c>
      <c r="D163" s="9" t="s">
        <v>1321</v>
      </c>
      <c r="E163" s="9" t="s">
        <v>1321</v>
      </c>
      <c r="F163" s="9" t="s">
        <v>14</v>
      </c>
      <c r="G163" s="9" t="s">
        <v>1322</v>
      </c>
      <c r="H163" s="9" t="s">
        <v>17</v>
      </c>
      <c r="I163" s="3" t="s">
        <v>944</v>
      </c>
      <c r="J163" s="13" t="s">
        <v>1323</v>
      </c>
      <c r="K163" s="14" t="s">
        <v>1324</v>
      </c>
      <c r="L163" s="17">
        <f t="shared" si="7"/>
        <v>3.4421296296296255E-2</v>
      </c>
      <c r="M163">
        <f t="shared" si="8"/>
        <v>6</v>
      </c>
    </row>
    <row r="164" spans="1:13" x14ac:dyDescent="0.25">
      <c r="A164" s="11"/>
      <c r="B164" s="12"/>
      <c r="C164" s="9" t="s">
        <v>98</v>
      </c>
      <c r="D164" s="9" t="s">
        <v>99</v>
      </c>
      <c r="E164" s="9" t="s">
        <v>99</v>
      </c>
      <c r="F164" s="9" t="s">
        <v>14</v>
      </c>
      <c r="G164" s="9" t="s">
        <v>1325</v>
      </c>
      <c r="H164" s="9" t="s">
        <v>17</v>
      </c>
      <c r="I164" s="3" t="s">
        <v>944</v>
      </c>
      <c r="J164" s="13" t="s">
        <v>1326</v>
      </c>
      <c r="K164" s="14" t="s">
        <v>1327</v>
      </c>
      <c r="L164" s="17">
        <f t="shared" si="7"/>
        <v>1.418981481481485E-2</v>
      </c>
      <c r="M164">
        <f t="shared" si="8"/>
        <v>15</v>
      </c>
    </row>
    <row r="165" spans="1:13" x14ac:dyDescent="0.25">
      <c r="A165" s="3" t="s">
        <v>430</v>
      </c>
      <c r="B165" s="9" t="s">
        <v>431</v>
      </c>
      <c r="C165" s="9" t="s">
        <v>432</v>
      </c>
      <c r="D165" s="9" t="s">
        <v>433</v>
      </c>
      <c r="E165" s="9" t="s">
        <v>433</v>
      </c>
      <c r="F165" s="9" t="s">
        <v>434</v>
      </c>
      <c r="G165" s="9" t="s">
        <v>1328</v>
      </c>
      <c r="H165" s="9" t="s">
        <v>108</v>
      </c>
      <c r="I165" s="3" t="s">
        <v>944</v>
      </c>
      <c r="J165" s="13" t="s">
        <v>1329</v>
      </c>
      <c r="K165" s="14" t="s">
        <v>1330</v>
      </c>
      <c r="L165" s="17">
        <f t="shared" si="7"/>
        <v>2.842592592592591E-2</v>
      </c>
      <c r="M165">
        <f t="shared" si="8"/>
        <v>10</v>
      </c>
    </row>
    <row r="166" spans="1:13" x14ac:dyDescent="0.25">
      <c r="A166" s="3" t="s">
        <v>443</v>
      </c>
      <c r="B166" s="9" t="s">
        <v>444</v>
      </c>
      <c r="C166" s="10" t="s">
        <v>15</v>
      </c>
      <c r="D166" s="5"/>
      <c r="E166" s="5"/>
      <c r="F166" s="5"/>
      <c r="G166" s="5"/>
      <c r="H166" s="5"/>
      <c r="I166" s="6"/>
      <c r="J166" s="7"/>
      <c r="K166" s="8"/>
    </row>
    <row r="167" spans="1:13" x14ac:dyDescent="0.25">
      <c r="A167" s="11"/>
      <c r="B167" s="12"/>
      <c r="C167" s="9" t="s">
        <v>466</v>
      </c>
      <c r="D167" s="9" t="s">
        <v>467</v>
      </c>
      <c r="E167" s="10" t="s">
        <v>15</v>
      </c>
      <c r="F167" s="5"/>
      <c r="G167" s="5"/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9" t="s">
        <v>468</v>
      </c>
      <c r="F168" s="9" t="s">
        <v>14</v>
      </c>
      <c r="G168" s="10" t="s">
        <v>15</v>
      </c>
      <c r="H168" s="5"/>
      <c r="I168" s="6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1331</v>
      </c>
      <c r="H169" s="9" t="s">
        <v>108</v>
      </c>
      <c r="I169" s="3" t="s">
        <v>944</v>
      </c>
      <c r="J169" s="13" t="s">
        <v>1332</v>
      </c>
      <c r="K169" s="14" t="s">
        <v>1333</v>
      </c>
      <c r="L169" s="17">
        <f t="shared" si="7"/>
        <v>3.6145833333333321E-2</v>
      </c>
      <c r="M169">
        <f t="shared" si="8"/>
        <v>12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1334</v>
      </c>
      <c r="H170" s="9" t="s">
        <v>108</v>
      </c>
      <c r="I170" s="3" t="s">
        <v>944</v>
      </c>
      <c r="J170" s="13" t="s">
        <v>1335</v>
      </c>
      <c r="K170" s="14" t="s">
        <v>1336</v>
      </c>
      <c r="L170" s="17">
        <f t="shared" si="7"/>
        <v>3.1631944444444504E-2</v>
      </c>
      <c r="M170">
        <f t="shared" si="8"/>
        <v>17</v>
      </c>
    </row>
    <row r="171" spans="1:13" x14ac:dyDescent="0.25">
      <c r="A171" s="11"/>
      <c r="B171" s="12"/>
      <c r="C171" s="12"/>
      <c r="D171" s="12"/>
      <c r="E171" s="9" t="s">
        <v>472</v>
      </c>
      <c r="F171" s="9" t="s">
        <v>14</v>
      </c>
      <c r="G171" s="10" t="s">
        <v>15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1337</v>
      </c>
      <c r="H172" s="9" t="s">
        <v>108</v>
      </c>
      <c r="I172" s="3" t="s">
        <v>944</v>
      </c>
      <c r="J172" s="13" t="s">
        <v>1338</v>
      </c>
      <c r="K172" s="14" t="s">
        <v>1339</v>
      </c>
      <c r="L172" s="17">
        <f t="shared" si="7"/>
        <v>1.9131944444444438E-2</v>
      </c>
      <c r="M172">
        <f t="shared" si="8"/>
        <v>15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1340</v>
      </c>
      <c r="H173" s="9" t="s">
        <v>108</v>
      </c>
      <c r="I173" s="3" t="s">
        <v>944</v>
      </c>
      <c r="J173" s="13" t="s">
        <v>1341</v>
      </c>
      <c r="K173" s="14" t="s">
        <v>1342</v>
      </c>
      <c r="L173" s="17">
        <f t="shared" si="7"/>
        <v>4.4305555555555709E-2</v>
      </c>
      <c r="M173">
        <f t="shared" si="8"/>
        <v>16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1343</v>
      </c>
      <c r="H174" s="9" t="s">
        <v>108</v>
      </c>
      <c r="I174" s="3" t="s">
        <v>944</v>
      </c>
      <c r="J174" s="13" t="s">
        <v>1344</v>
      </c>
      <c r="K174" s="14" t="s">
        <v>1345</v>
      </c>
      <c r="L174" s="17">
        <f t="shared" si="7"/>
        <v>5.8599537037036908E-2</v>
      </c>
      <c r="M174">
        <f t="shared" si="8"/>
        <v>16</v>
      </c>
    </row>
    <row r="175" spans="1:13" x14ac:dyDescent="0.25">
      <c r="A175" s="11"/>
      <c r="B175" s="12"/>
      <c r="C175" s="9" t="s">
        <v>514</v>
      </c>
      <c r="D175" s="9" t="s">
        <v>515</v>
      </c>
      <c r="E175" s="9" t="s">
        <v>516</v>
      </c>
      <c r="F175" s="9" t="s">
        <v>14</v>
      </c>
      <c r="G175" s="10" t="s">
        <v>15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1346</v>
      </c>
      <c r="H176" s="9" t="s">
        <v>108</v>
      </c>
      <c r="I176" s="3" t="s">
        <v>944</v>
      </c>
      <c r="J176" s="13" t="s">
        <v>1347</v>
      </c>
      <c r="K176" s="14" t="s">
        <v>1348</v>
      </c>
      <c r="L176" s="17">
        <f t="shared" si="7"/>
        <v>1.7685185185185248E-2</v>
      </c>
      <c r="M176">
        <f t="shared" si="8"/>
        <v>9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1349</v>
      </c>
      <c r="H177" s="9" t="s">
        <v>108</v>
      </c>
      <c r="I177" s="3" t="s">
        <v>944</v>
      </c>
      <c r="J177" s="13" t="s">
        <v>1350</v>
      </c>
      <c r="K177" s="14" t="s">
        <v>1351</v>
      </c>
      <c r="L177" s="17">
        <f t="shared" si="7"/>
        <v>2.3541666666666683E-2</v>
      </c>
      <c r="M177">
        <f t="shared" si="8"/>
        <v>13</v>
      </c>
    </row>
    <row r="178" spans="1:13" x14ac:dyDescent="0.25">
      <c r="A178" s="3" t="s">
        <v>520</v>
      </c>
      <c r="B178" s="9" t="s">
        <v>521</v>
      </c>
      <c r="C178" s="10" t="s">
        <v>15</v>
      </c>
      <c r="D178" s="5"/>
      <c r="E178" s="5"/>
      <c r="F178" s="5"/>
      <c r="G178" s="5"/>
      <c r="H178" s="5"/>
      <c r="I178" s="6"/>
      <c r="J178" s="7"/>
      <c r="K178" s="8"/>
    </row>
    <row r="179" spans="1:13" x14ac:dyDescent="0.25">
      <c r="A179" s="11"/>
      <c r="B179" s="12"/>
      <c r="C179" s="9" t="s">
        <v>491</v>
      </c>
      <c r="D179" s="9" t="s">
        <v>492</v>
      </c>
      <c r="E179" s="9" t="s">
        <v>492</v>
      </c>
      <c r="F179" s="9" t="s">
        <v>14</v>
      </c>
      <c r="G179" s="9" t="s">
        <v>1352</v>
      </c>
      <c r="H179" s="9" t="s">
        <v>17</v>
      </c>
      <c r="I179" s="3" t="s">
        <v>944</v>
      </c>
      <c r="J179" s="13" t="s">
        <v>1353</v>
      </c>
      <c r="K179" s="14" t="s">
        <v>1354</v>
      </c>
      <c r="L179" s="17">
        <f t="shared" si="7"/>
        <v>2.025462962962965E-2</v>
      </c>
      <c r="M179">
        <f t="shared" si="8"/>
        <v>4</v>
      </c>
    </row>
    <row r="180" spans="1:13" x14ac:dyDescent="0.25">
      <c r="A180" s="11"/>
      <c r="B180" s="12"/>
      <c r="C180" s="9" t="s">
        <v>1355</v>
      </c>
      <c r="D180" s="9" t="s">
        <v>1356</v>
      </c>
      <c r="E180" s="9" t="s">
        <v>1357</v>
      </c>
      <c r="F180" s="9" t="s">
        <v>14</v>
      </c>
      <c r="G180" s="9" t="s">
        <v>1358</v>
      </c>
      <c r="H180" s="9" t="s">
        <v>17</v>
      </c>
      <c r="I180" s="3" t="s">
        <v>944</v>
      </c>
      <c r="J180" s="13" t="s">
        <v>1359</v>
      </c>
      <c r="K180" s="14" t="s">
        <v>1360</v>
      </c>
      <c r="L180" s="17">
        <f t="shared" si="7"/>
        <v>2.3368055555555656E-2</v>
      </c>
      <c r="M180">
        <f t="shared" si="8"/>
        <v>18</v>
      </c>
    </row>
    <row r="181" spans="1:13" x14ac:dyDescent="0.25">
      <c r="A181" s="11"/>
      <c r="B181" s="12"/>
      <c r="C181" s="9" t="s">
        <v>1361</v>
      </c>
      <c r="D181" s="9" t="s">
        <v>1362</v>
      </c>
      <c r="E181" s="9" t="s">
        <v>1363</v>
      </c>
      <c r="F181" s="9" t="s">
        <v>14</v>
      </c>
      <c r="G181" s="10" t="s">
        <v>15</v>
      </c>
      <c r="H181" s="5"/>
      <c r="I181" s="6"/>
      <c r="J181" s="7"/>
      <c r="K181" s="8"/>
    </row>
    <row r="182" spans="1:13" x14ac:dyDescent="0.25">
      <c r="A182" s="11"/>
      <c r="B182" s="12"/>
      <c r="C182" s="12"/>
      <c r="D182" s="12"/>
      <c r="E182" s="12"/>
      <c r="F182" s="12"/>
      <c r="G182" s="9" t="s">
        <v>1364</v>
      </c>
      <c r="H182" s="9" t="s">
        <v>17</v>
      </c>
      <c r="I182" s="3" t="s">
        <v>944</v>
      </c>
      <c r="J182" s="13" t="s">
        <v>1365</v>
      </c>
      <c r="K182" s="14" t="s">
        <v>1366</v>
      </c>
      <c r="L182" s="17">
        <f t="shared" si="7"/>
        <v>1.3344907407407458E-2</v>
      </c>
      <c r="M182">
        <f t="shared" si="8"/>
        <v>15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1367</v>
      </c>
      <c r="H183" s="9" t="s">
        <v>17</v>
      </c>
      <c r="I183" s="3" t="s">
        <v>944</v>
      </c>
      <c r="J183" s="13" t="s">
        <v>1368</v>
      </c>
      <c r="K183" s="14" t="s">
        <v>1369</v>
      </c>
      <c r="L183" s="17">
        <f t="shared" si="7"/>
        <v>2.7581018518518463E-2</v>
      </c>
      <c r="M183">
        <f t="shared" si="8"/>
        <v>16</v>
      </c>
    </row>
    <row r="184" spans="1:13" x14ac:dyDescent="0.25">
      <c r="A184" s="11"/>
      <c r="B184" s="12"/>
      <c r="C184" s="9" t="s">
        <v>499</v>
      </c>
      <c r="D184" s="9" t="s">
        <v>500</v>
      </c>
      <c r="E184" s="9" t="s">
        <v>501</v>
      </c>
      <c r="F184" s="9" t="s">
        <v>14</v>
      </c>
      <c r="G184" s="10" t="s">
        <v>15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1370</v>
      </c>
      <c r="H185" s="9" t="s">
        <v>17</v>
      </c>
      <c r="I185" s="3" t="s">
        <v>944</v>
      </c>
      <c r="J185" s="13" t="s">
        <v>1371</v>
      </c>
      <c r="K185" s="14" t="s">
        <v>1372</v>
      </c>
      <c r="L185" s="17">
        <f t="shared" si="7"/>
        <v>3.0509259259259291E-2</v>
      </c>
      <c r="M185">
        <f t="shared" si="8"/>
        <v>12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1373</v>
      </c>
      <c r="H186" s="9" t="s">
        <v>17</v>
      </c>
      <c r="I186" s="3" t="s">
        <v>944</v>
      </c>
      <c r="J186" s="13" t="s">
        <v>1374</v>
      </c>
      <c r="K186" s="14" t="s">
        <v>1375</v>
      </c>
      <c r="L186" s="17">
        <f t="shared" si="7"/>
        <v>2.0509259259259283E-2</v>
      </c>
      <c r="M186">
        <f t="shared" si="8"/>
        <v>17</v>
      </c>
    </row>
    <row r="187" spans="1:13" x14ac:dyDescent="0.25">
      <c r="A187" s="11"/>
      <c r="B187" s="12"/>
      <c r="C187" s="9" t="s">
        <v>514</v>
      </c>
      <c r="D187" s="9" t="s">
        <v>515</v>
      </c>
      <c r="E187" s="9" t="s">
        <v>903</v>
      </c>
      <c r="F187" s="9" t="s">
        <v>14</v>
      </c>
      <c r="G187" s="9" t="s">
        <v>1376</v>
      </c>
      <c r="H187" s="9" t="s">
        <v>17</v>
      </c>
      <c r="I187" s="3" t="s">
        <v>944</v>
      </c>
      <c r="J187" s="13" t="s">
        <v>1377</v>
      </c>
      <c r="K187" s="14" t="s">
        <v>1378</v>
      </c>
      <c r="L187" s="17">
        <f t="shared" si="7"/>
        <v>1.9432870370370448E-2</v>
      </c>
      <c r="M187">
        <f t="shared" si="8"/>
        <v>14</v>
      </c>
    </row>
    <row r="188" spans="1:13" x14ac:dyDescent="0.25">
      <c r="A188" s="11"/>
      <c r="B188" s="11"/>
      <c r="C188" s="3" t="s">
        <v>910</v>
      </c>
      <c r="D188" s="3" t="s">
        <v>911</v>
      </c>
      <c r="E188" s="3" t="s">
        <v>912</v>
      </c>
      <c r="F188" s="3" t="s">
        <v>14</v>
      </c>
      <c r="G188" s="3" t="s">
        <v>1379</v>
      </c>
      <c r="H188" s="3" t="s">
        <v>17</v>
      </c>
      <c r="I188" s="3" t="s">
        <v>944</v>
      </c>
      <c r="J188" s="15" t="s">
        <v>1380</v>
      </c>
      <c r="K188" s="16" t="s">
        <v>1381</v>
      </c>
      <c r="L188" s="17">
        <f t="shared" si="7"/>
        <v>1.4583333333333393E-2</v>
      </c>
      <c r="M188">
        <f t="shared" si="8"/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topLeftCell="F1" workbookViewId="0">
      <selection activeCell="Q39" sqref="Q39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528</v>
      </c>
      <c r="M1" t="s">
        <v>525</v>
      </c>
      <c r="O1" t="s">
        <v>526</v>
      </c>
      <c r="P1" t="s">
        <v>2290</v>
      </c>
      <c r="Q1" t="s">
        <v>2291</v>
      </c>
      <c r="R1" t="s">
        <v>530</v>
      </c>
      <c r="S1" t="s">
        <v>531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6</v>
      </c>
      <c r="R2" s="18">
        <v>0</v>
      </c>
      <c r="S2" s="17">
        <f>AVERAGEIF($R$2:$R$25, "&lt;&gt; 0")</f>
        <v>2.0742750033706472E-2</v>
      </c>
    </row>
    <row r="3" spans="1:19" x14ac:dyDescent="0.25">
      <c r="A3" s="3" t="s">
        <v>10</v>
      </c>
      <c r="B3" s="9" t="s">
        <v>11</v>
      </c>
      <c r="C3" s="10" t="s">
        <v>15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</v>
      </c>
      <c r="R3" s="18">
        <f t="shared" ref="R3:R24" si="1">AVERAGEIF(M:M,O3,L:L)</f>
        <v>2.5312499999999995E-2</v>
      </c>
      <c r="S3" s="17">
        <f t="shared" ref="S3:S25" si="2">AVERAGEIF($R$2:$R$25, "&lt;&gt; 0")</f>
        <v>2.0742750033706472E-2</v>
      </c>
    </row>
    <row r="4" spans="1:19" x14ac:dyDescent="0.25">
      <c r="A4" s="11"/>
      <c r="B4" s="12"/>
      <c r="C4" s="9" t="s">
        <v>12</v>
      </c>
      <c r="D4" s="9" t="s">
        <v>13</v>
      </c>
      <c r="E4" s="9" t="s">
        <v>13</v>
      </c>
      <c r="F4" s="9" t="s">
        <v>14</v>
      </c>
      <c r="G4" s="10" t="s">
        <v>15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6</v>
      </c>
      <c r="R4" s="18">
        <f t="shared" si="1"/>
        <v>1.5497685185185184E-2</v>
      </c>
      <c r="S4" s="17">
        <f t="shared" si="2"/>
        <v>2.0742750033706472E-2</v>
      </c>
    </row>
    <row r="5" spans="1:19" x14ac:dyDescent="0.25">
      <c r="A5" s="11"/>
      <c r="B5" s="12"/>
      <c r="C5" s="12"/>
      <c r="D5" s="12"/>
      <c r="E5" s="12"/>
      <c r="F5" s="12"/>
      <c r="G5" s="9" t="s">
        <v>1382</v>
      </c>
      <c r="H5" s="9" t="s">
        <v>17</v>
      </c>
      <c r="I5" s="3" t="s">
        <v>1383</v>
      </c>
      <c r="J5" s="13" t="s">
        <v>1384</v>
      </c>
      <c r="K5" s="14" t="s">
        <v>1385</v>
      </c>
      <c r="L5" s="17">
        <f t="shared" ref="L5:L66" si="3">K5-J5</f>
        <v>2.0567129629629616E-2</v>
      </c>
      <c r="M5">
        <f t="shared" ref="M5:M66" si="4">HOUR(J5)</f>
        <v>5</v>
      </c>
      <c r="O5">
        <v>3</v>
      </c>
      <c r="P5">
        <f>COUNTIF(M:M,"3")</f>
        <v>3</v>
      </c>
      <c r="Q5">
        <f t="shared" si="0"/>
        <v>6</v>
      </c>
      <c r="R5" s="18">
        <f t="shared" si="1"/>
        <v>1.5212191358024679E-2</v>
      </c>
      <c r="S5" s="17">
        <f t="shared" si="2"/>
        <v>2.0742750033706472E-2</v>
      </c>
    </row>
    <row r="6" spans="1:19" x14ac:dyDescent="0.25">
      <c r="A6" s="11"/>
      <c r="B6" s="12"/>
      <c r="C6" s="12"/>
      <c r="D6" s="12"/>
      <c r="E6" s="12"/>
      <c r="F6" s="12"/>
      <c r="G6" s="9" t="s">
        <v>1386</v>
      </c>
      <c r="H6" s="9" t="s">
        <v>17</v>
      </c>
      <c r="I6" s="3" t="s">
        <v>1383</v>
      </c>
      <c r="J6" s="13" t="s">
        <v>1387</v>
      </c>
      <c r="K6" s="14" t="s">
        <v>1388</v>
      </c>
      <c r="L6" s="17">
        <f t="shared" si="3"/>
        <v>3.3437500000000009E-2</v>
      </c>
      <c r="M6">
        <f t="shared" si="4"/>
        <v>7</v>
      </c>
      <c r="O6">
        <v>4</v>
      </c>
      <c r="P6">
        <f>COUNTIF(M:M,"4")</f>
        <v>9</v>
      </c>
      <c r="Q6">
        <f t="shared" si="0"/>
        <v>6</v>
      </c>
      <c r="R6" s="18">
        <f t="shared" si="1"/>
        <v>1.6256430041152257E-2</v>
      </c>
      <c r="S6" s="17">
        <f t="shared" si="2"/>
        <v>2.0742750033706472E-2</v>
      </c>
    </row>
    <row r="7" spans="1:19" x14ac:dyDescent="0.25">
      <c r="A7" s="11"/>
      <c r="B7" s="12"/>
      <c r="C7" s="12"/>
      <c r="D7" s="12"/>
      <c r="E7" s="12"/>
      <c r="F7" s="12"/>
      <c r="G7" s="9" t="s">
        <v>1389</v>
      </c>
      <c r="H7" s="9" t="s">
        <v>17</v>
      </c>
      <c r="I7" s="3" t="s">
        <v>1383</v>
      </c>
      <c r="J7" s="13" t="s">
        <v>1390</v>
      </c>
      <c r="K7" s="14" t="s">
        <v>1391</v>
      </c>
      <c r="L7" s="17">
        <f t="shared" si="3"/>
        <v>1.5960648148148182E-2</v>
      </c>
      <c r="M7">
        <f t="shared" si="4"/>
        <v>9</v>
      </c>
      <c r="O7">
        <v>5</v>
      </c>
      <c r="P7">
        <f>COUNTIF(M:M,"5")</f>
        <v>8</v>
      </c>
      <c r="Q7">
        <f t="shared" si="0"/>
        <v>6</v>
      </c>
      <c r="R7" s="18">
        <f t="shared" si="1"/>
        <v>1.69314236111111E-2</v>
      </c>
      <c r="S7" s="17">
        <f t="shared" si="2"/>
        <v>2.0742750033706472E-2</v>
      </c>
    </row>
    <row r="8" spans="1:19" x14ac:dyDescent="0.25">
      <c r="A8" s="11"/>
      <c r="B8" s="12"/>
      <c r="C8" s="12"/>
      <c r="D8" s="12"/>
      <c r="E8" s="12"/>
      <c r="F8" s="12"/>
      <c r="G8" s="9" t="s">
        <v>1392</v>
      </c>
      <c r="H8" s="9" t="s">
        <v>17</v>
      </c>
      <c r="I8" s="3" t="s">
        <v>1383</v>
      </c>
      <c r="J8" s="13" t="s">
        <v>1393</v>
      </c>
      <c r="K8" s="14" t="s">
        <v>1394</v>
      </c>
      <c r="L8" s="17">
        <f t="shared" si="3"/>
        <v>3.0625000000000069E-2</v>
      </c>
      <c r="M8">
        <f t="shared" si="4"/>
        <v>11</v>
      </c>
      <c r="O8">
        <v>6</v>
      </c>
      <c r="P8">
        <f>COUNTIF(M:M,"6")</f>
        <v>9</v>
      </c>
      <c r="Q8">
        <f t="shared" si="0"/>
        <v>6</v>
      </c>
      <c r="R8" s="18">
        <f t="shared" si="1"/>
        <v>1.7660751028806574E-2</v>
      </c>
      <c r="S8" s="17">
        <f t="shared" si="2"/>
        <v>2.0742750033706472E-2</v>
      </c>
    </row>
    <row r="9" spans="1:19" x14ac:dyDescent="0.25">
      <c r="A9" s="11"/>
      <c r="B9" s="12"/>
      <c r="C9" s="9" t="s">
        <v>59</v>
      </c>
      <c r="D9" s="9" t="s">
        <v>60</v>
      </c>
      <c r="E9" s="9" t="s">
        <v>60</v>
      </c>
      <c r="F9" s="9" t="s">
        <v>14</v>
      </c>
      <c r="G9" s="10" t="s">
        <v>15</v>
      </c>
      <c r="H9" s="5"/>
      <c r="I9" s="6"/>
      <c r="J9" s="7"/>
      <c r="K9" s="8"/>
      <c r="O9">
        <v>7</v>
      </c>
      <c r="P9">
        <f>COUNTIF(M:M,"7")</f>
        <v>14</v>
      </c>
      <c r="Q9">
        <f t="shared" si="0"/>
        <v>6</v>
      </c>
      <c r="R9" s="18">
        <f t="shared" si="1"/>
        <v>2.6330191798941815E-2</v>
      </c>
      <c r="S9" s="17">
        <f t="shared" si="2"/>
        <v>2.0742750033706472E-2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1395</v>
      </c>
      <c r="H10" s="9" t="s">
        <v>17</v>
      </c>
      <c r="I10" s="3" t="s">
        <v>1383</v>
      </c>
      <c r="J10" s="13" t="s">
        <v>1396</v>
      </c>
      <c r="K10" s="14" t="s">
        <v>1397</v>
      </c>
      <c r="L10" s="17">
        <f t="shared" si="3"/>
        <v>1.974537037037033E-2</v>
      </c>
      <c r="M10">
        <f t="shared" si="4"/>
        <v>9</v>
      </c>
      <c r="O10">
        <v>8</v>
      </c>
      <c r="P10">
        <f>COUNTIF(M:M,"8")</f>
        <v>7</v>
      </c>
      <c r="Q10">
        <f t="shared" si="0"/>
        <v>6</v>
      </c>
      <c r="R10" s="18">
        <f t="shared" si="1"/>
        <v>2.4475859788359793E-2</v>
      </c>
      <c r="S10" s="17">
        <f t="shared" si="2"/>
        <v>2.0742750033706472E-2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1398</v>
      </c>
      <c r="H11" s="9" t="s">
        <v>17</v>
      </c>
      <c r="I11" s="3" t="s">
        <v>1383</v>
      </c>
      <c r="J11" s="13" t="s">
        <v>1399</v>
      </c>
      <c r="K11" s="14" t="s">
        <v>1400</v>
      </c>
      <c r="L11" s="17">
        <f t="shared" si="3"/>
        <v>2.4849537037037073E-2</v>
      </c>
      <c r="M11">
        <f t="shared" si="4"/>
        <v>13</v>
      </c>
      <c r="O11">
        <v>9</v>
      </c>
      <c r="P11">
        <f>COUNTIF(M:M,"9")</f>
        <v>15</v>
      </c>
      <c r="Q11">
        <f t="shared" si="0"/>
        <v>6</v>
      </c>
      <c r="R11" s="18">
        <f t="shared" si="1"/>
        <v>2.3321759259259271E-2</v>
      </c>
      <c r="S11" s="17">
        <f t="shared" si="2"/>
        <v>2.0742750033706472E-2</v>
      </c>
    </row>
    <row r="12" spans="1:19" x14ac:dyDescent="0.25">
      <c r="A12" s="11"/>
      <c r="B12" s="12"/>
      <c r="C12" s="9" t="s">
        <v>394</v>
      </c>
      <c r="D12" s="9" t="s">
        <v>395</v>
      </c>
      <c r="E12" s="9" t="s">
        <v>395</v>
      </c>
      <c r="F12" s="9" t="s">
        <v>14</v>
      </c>
      <c r="G12" s="9" t="s">
        <v>1401</v>
      </c>
      <c r="H12" s="9" t="s">
        <v>43</v>
      </c>
      <c r="I12" s="3" t="s">
        <v>1383</v>
      </c>
      <c r="J12" s="13" t="s">
        <v>1402</v>
      </c>
      <c r="K12" s="14" t="s">
        <v>1403</v>
      </c>
      <c r="L12" s="17">
        <f t="shared" si="3"/>
        <v>2.3506944444444566E-2</v>
      </c>
      <c r="M12">
        <f t="shared" si="4"/>
        <v>16</v>
      </c>
      <c r="O12">
        <v>10</v>
      </c>
      <c r="P12">
        <f>COUNTIF(M:M,"10")</f>
        <v>11</v>
      </c>
      <c r="Q12">
        <f t="shared" si="0"/>
        <v>6</v>
      </c>
      <c r="R12" s="18">
        <f t="shared" si="1"/>
        <v>3.0585016835016833E-2</v>
      </c>
      <c r="S12" s="17">
        <f t="shared" si="2"/>
        <v>2.0742750033706472E-2</v>
      </c>
    </row>
    <row r="13" spans="1:19" x14ac:dyDescent="0.25">
      <c r="A13" s="11"/>
      <c r="B13" s="12"/>
      <c r="C13" s="9" t="s">
        <v>1404</v>
      </c>
      <c r="D13" s="9" t="s">
        <v>1405</v>
      </c>
      <c r="E13" s="9" t="s">
        <v>1405</v>
      </c>
      <c r="F13" s="9" t="s">
        <v>14</v>
      </c>
      <c r="G13" s="9" t="s">
        <v>1406</v>
      </c>
      <c r="H13" s="9" t="s">
        <v>17</v>
      </c>
      <c r="I13" s="3" t="s">
        <v>1383</v>
      </c>
      <c r="J13" s="13" t="s">
        <v>1407</v>
      </c>
      <c r="K13" s="14" t="s">
        <v>1408</v>
      </c>
      <c r="L13" s="17">
        <f t="shared" si="3"/>
        <v>3.0624999999999958E-2</v>
      </c>
      <c r="M13">
        <f t="shared" si="4"/>
        <v>11</v>
      </c>
      <c r="O13">
        <v>11</v>
      </c>
      <c r="P13">
        <f>COUNTIF(M:M,"11")</f>
        <v>14</v>
      </c>
      <c r="Q13">
        <f t="shared" si="0"/>
        <v>6</v>
      </c>
      <c r="R13" s="18">
        <f t="shared" si="1"/>
        <v>2.8723544973544957E-2</v>
      </c>
      <c r="S13" s="17">
        <f t="shared" si="2"/>
        <v>2.0742750033706472E-2</v>
      </c>
    </row>
    <row r="14" spans="1:19" x14ac:dyDescent="0.25">
      <c r="A14" s="3" t="s">
        <v>27</v>
      </c>
      <c r="B14" s="9" t="s">
        <v>28</v>
      </c>
      <c r="C14" s="10" t="s">
        <v>15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7</v>
      </c>
      <c r="Q14">
        <f t="shared" si="0"/>
        <v>6</v>
      </c>
      <c r="R14" s="18">
        <f t="shared" si="1"/>
        <v>2.2372685185185173E-2</v>
      </c>
      <c r="S14" s="17">
        <f t="shared" si="2"/>
        <v>2.0742750033706472E-2</v>
      </c>
    </row>
    <row r="15" spans="1:19" x14ac:dyDescent="0.25">
      <c r="A15" s="11"/>
      <c r="B15" s="12"/>
      <c r="C15" s="9" t="s">
        <v>37</v>
      </c>
      <c r="D15" s="9" t="s">
        <v>38</v>
      </c>
      <c r="E15" s="9" t="s">
        <v>38</v>
      </c>
      <c r="F15" s="9" t="s">
        <v>14</v>
      </c>
      <c r="G15" s="10" t="s">
        <v>15</v>
      </c>
      <c r="H15" s="5"/>
      <c r="I15" s="6"/>
      <c r="J15" s="7"/>
      <c r="K15" s="8"/>
      <c r="O15">
        <v>13</v>
      </c>
      <c r="P15">
        <f>COUNTIF(M:M,"13")</f>
        <v>9</v>
      </c>
      <c r="Q15">
        <f t="shared" si="0"/>
        <v>6</v>
      </c>
      <c r="R15" s="18">
        <f t="shared" si="1"/>
        <v>2.6210133744855972E-2</v>
      </c>
      <c r="S15" s="17">
        <f t="shared" si="2"/>
        <v>2.0742750033706472E-2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1409</v>
      </c>
      <c r="H16" s="9" t="s">
        <v>43</v>
      </c>
      <c r="I16" s="3" t="s">
        <v>1383</v>
      </c>
      <c r="J16" s="13" t="s">
        <v>1410</v>
      </c>
      <c r="K16" s="14" t="s">
        <v>1411</v>
      </c>
      <c r="L16" s="17">
        <f t="shared" si="3"/>
        <v>1.7187500000000022E-2</v>
      </c>
      <c r="M16">
        <f t="shared" si="4"/>
        <v>7</v>
      </c>
      <c r="O16">
        <v>14</v>
      </c>
      <c r="P16">
        <f>COUNTIF(M:M,"14")</f>
        <v>8</v>
      </c>
      <c r="Q16">
        <f t="shared" si="0"/>
        <v>6</v>
      </c>
      <c r="R16" s="18">
        <f t="shared" si="1"/>
        <v>2.4276620370370372E-2</v>
      </c>
      <c r="S16" s="17">
        <f t="shared" si="2"/>
        <v>2.0742750033706472E-2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1412</v>
      </c>
      <c r="H17" s="9" t="s">
        <v>43</v>
      </c>
      <c r="I17" s="3" t="s">
        <v>1383</v>
      </c>
      <c r="J17" s="13" t="s">
        <v>1413</v>
      </c>
      <c r="K17" s="14" t="s">
        <v>1414</v>
      </c>
      <c r="L17" s="17">
        <f t="shared" si="3"/>
        <v>1.5034722222222185E-2</v>
      </c>
      <c r="M17">
        <f t="shared" si="4"/>
        <v>11</v>
      </c>
      <c r="O17">
        <v>15</v>
      </c>
      <c r="P17">
        <f>COUNTIF(M:M,"15")</f>
        <v>4</v>
      </c>
      <c r="Q17">
        <f t="shared" si="0"/>
        <v>6</v>
      </c>
      <c r="R17" s="18">
        <f t="shared" si="1"/>
        <v>2.365162037037033E-2</v>
      </c>
      <c r="S17" s="17">
        <f t="shared" si="2"/>
        <v>2.0742750033706472E-2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1415</v>
      </c>
      <c r="H18" s="9" t="s">
        <v>43</v>
      </c>
      <c r="I18" s="3" t="s">
        <v>1383</v>
      </c>
      <c r="J18" s="13" t="s">
        <v>1416</v>
      </c>
      <c r="K18" s="14" t="s">
        <v>1417</v>
      </c>
      <c r="L18" s="17">
        <f t="shared" si="3"/>
        <v>1.7870370370370425E-2</v>
      </c>
      <c r="M18">
        <f t="shared" si="4"/>
        <v>14</v>
      </c>
      <c r="O18">
        <v>16</v>
      </c>
      <c r="P18">
        <f>COUNTIF(M:M,"16")</f>
        <v>8</v>
      </c>
      <c r="Q18">
        <f t="shared" si="0"/>
        <v>6</v>
      </c>
      <c r="R18" s="18">
        <f t="shared" si="1"/>
        <v>1.8444733796296339E-2</v>
      </c>
      <c r="S18" s="17">
        <f t="shared" si="2"/>
        <v>2.0742750033706472E-2</v>
      </c>
    </row>
    <row r="19" spans="1:19" x14ac:dyDescent="0.25">
      <c r="A19" s="11"/>
      <c r="B19" s="12"/>
      <c r="C19" s="9" t="s">
        <v>12</v>
      </c>
      <c r="D19" s="9" t="s">
        <v>13</v>
      </c>
      <c r="E19" s="9" t="s">
        <v>13</v>
      </c>
      <c r="F19" s="9" t="s">
        <v>14</v>
      </c>
      <c r="G19" s="9" t="s">
        <v>1418</v>
      </c>
      <c r="H19" s="9" t="s">
        <v>17</v>
      </c>
      <c r="I19" s="3" t="s">
        <v>1383</v>
      </c>
      <c r="J19" s="13" t="s">
        <v>1419</v>
      </c>
      <c r="K19" s="14" t="s">
        <v>1420</v>
      </c>
      <c r="L19" s="17">
        <f t="shared" si="3"/>
        <v>1.9884259259259296E-2</v>
      </c>
      <c r="M19">
        <f t="shared" si="4"/>
        <v>13</v>
      </c>
      <c r="O19">
        <v>17</v>
      </c>
      <c r="P19">
        <f>COUNTIF(M:M,"17")</f>
        <v>3</v>
      </c>
      <c r="Q19">
        <f t="shared" si="0"/>
        <v>6</v>
      </c>
      <c r="R19" s="18">
        <f t="shared" si="1"/>
        <v>1.5455246913580281E-2</v>
      </c>
      <c r="S19" s="17">
        <f t="shared" si="2"/>
        <v>2.0742750033706472E-2</v>
      </c>
    </row>
    <row r="20" spans="1:19" x14ac:dyDescent="0.25">
      <c r="A20" s="11"/>
      <c r="B20" s="12"/>
      <c r="C20" s="9" t="s">
        <v>59</v>
      </c>
      <c r="D20" s="9" t="s">
        <v>60</v>
      </c>
      <c r="E20" s="9" t="s">
        <v>60</v>
      </c>
      <c r="F20" s="9" t="s">
        <v>14</v>
      </c>
      <c r="G20" s="9" t="s">
        <v>1421</v>
      </c>
      <c r="H20" s="9" t="s">
        <v>17</v>
      </c>
      <c r="I20" s="3" t="s">
        <v>1383</v>
      </c>
      <c r="J20" s="13" t="s">
        <v>1422</v>
      </c>
      <c r="K20" s="14" t="s">
        <v>1423</v>
      </c>
      <c r="L20" s="17">
        <f t="shared" si="3"/>
        <v>2.8159722222222239E-2</v>
      </c>
      <c r="M20">
        <f t="shared" si="4"/>
        <v>7</v>
      </c>
      <c r="O20">
        <v>18</v>
      </c>
      <c r="P20">
        <f>COUNTIF(M:M,"18")</f>
        <v>4</v>
      </c>
      <c r="Q20">
        <f t="shared" si="0"/>
        <v>6</v>
      </c>
      <c r="R20" s="18">
        <f t="shared" si="1"/>
        <v>1.3990162037037041E-2</v>
      </c>
      <c r="S20" s="17">
        <f t="shared" si="2"/>
        <v>2.0742750033706472E-2</v>
      </c>
    </row>
    <row r="21" spans="1:19" x14ac:dyDescent="0.25">
      <c r="A21" s="11"/>
      <c r="B21" s="12"/>
      <c r="C21" s="9" t="s">
        <v>64</v>
      </c>
      <c r="D21" s="9" t="s">
        <v>65</v>
      </c>
      <c r="E21" s="9" t="s">
        <v>168</v>
      </c>
      <c r="F21" s="9" t="s">
        <v>14</v>
      </c>
      <c r="G21" s="9" t="s">
        <v>1424</v>
      </c>
      <c r="H21" s="9" t="s">
        <v>17</v>
      </c>
      <c r="I21" s="3" t="s">
        <v>1383</v>
      </c>
      <c r="J21" s="13" t="s">
        <v>1425</v>
      </c>
      <c r="K21" s="14" t="s">
        <v>1426</v>
      </c>
      <c r="L21" s="17">
        <f t="shared" si="3"/>
        <v>2.2731481481481464E-2</v>
      </c>
      <c r="M21">
        <f t="shared" si="4"/>
        <v>6</v>
      </c>
      <c r="O21">
        <v>19</v>
      </c>
      <c r="P21">
        <f>COUNTIF(M:M,"19")</f>
        <v>2</v>
      </c>
      <c r="Q21">
        <f t="shared" si="0"/>
        <v>6</v>
      </c>
      <c r="R21" s="18">
        <f t="shared" si="1"/>
        <v>2.6672453703703691E-2</v>
      </c>
      <c r="S21" s="17">
        <f t="shared" si="2"/>
        <v>2.0742750033706472E-2</v>
      </c>
    </row>
    <row r="22" spans="1:19" x14ac:dyDescent="0.25">
      <c r="A22" s="11"/>
      <c r="B22" s="12"/>
      <c r="C22" s="9" t="s">
        <v>1427</v>
      </c>
      <c r="D22" s="9" t="s">
        <v>1428</v>
      </c>
      <c r="E22" s="9" t="s">
        <v>1428</v>
      </c>
      <c r="F22" s="9" t="s">
        <v>14</v>
      </c>
      <c r="G22" s="10" t="s">
        <v>15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6</v>
      </c>
      <c r="R22" s="18">
        <f t="shared" si="1"/>
        <v>1.4375000000000138E-2</v>
      </c>
      <c r="S22" s="17">
        <f t="shared" si="2"/>
        <v>2.0742750033706472E-2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1429</v>
      </c>
      <c r="H23" s="9" t="s">
        <v>43</v>
      </c>
      <c r="I23" s="3" t="s">
        <v>1383</v>
      </c>
      <c r="J23" s="13" t="s">
        <v>1430</v>
      </c>
      <c r="K23" s="14" t="s">
        <v>1431</v>
      </c>
      <c r="L23" s="17">
        <f t="shared" si="3"/>
        <v>1.6828703703703735E-2</v>
      </c>
      <c r="M23">
        <f t="shared" si="4"/>
        <v>4</v>
      </c>
      <c r="O23">
        <v>21</v>
      </c>
      <c r="P23">
        <f>COUNTIF(M:M,"21")</f>
        <v>4</v>
      </c>
      <c r="Q23">
        <f t="shared" si="0"/>
        <v>6</v>
      </c>
      <c r="R23" s="18">
        <f t="shared" si="1"/>
        <v>1.5480324074074098E-2</v>
      </c>
      <c r="S23" s="17">
        <f t="shared" si="2"/>
        <v>2.0742750033706472E-2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1432</v>
      </c>
      <c r="H24" s="9" t="s">
        <v>43</v>
      </c>
      <c r="I24" s="3" t="s">
        <v>1383</v>
      </c>
      <c r="J24" s="13" t="s">
        <v>1433</v>
      </c>
      <c r="K24" s="14" t="s">
        <v>1434</v>
      </c>
      <c r="L24" s="17">
        <f t="shared" si="3"/>
        <v>1.722222222222225E-2</v>
      </c>
      <c r="M24">
        <f t="shared" si="4"/>
        <v>16</v>
      </c>
      <c r="O24">
        <v>22</v>
      </c>
      <c r="P24">
        <f>COUNTIF(M:M,"22")</f>
        <v>1</v>
      </c>
      <c r="Q24">
        <f t="shared" si="0"/>
        <v>6</v>
      </c>
      <c r="R24" s="18">
        <f t="shared" si="1"/>
        <v>1.5104166666666474E-2</v>
      </c>
      <c r="S24" s="17">
        <f t="shared" si="2"/>
        <v>2.0742750033706472E-2</v>
      </c>
    </row>
    <row r="25" spans="1:19" x14ac:dyDescent="0.25">
      <c r="A25" s="11"/>
      <c r="B25" s="12"/>
      <c r="C25" s="9" t="s">
        <v>69</v>
      </c>
      <c r="D25" s="9" t="s">
        <v>70</v>
      </c>
      <c r="E25" s="9" t="s">
        <v>70</v>
      </c>
      <c r="F25" s="9" t="s">
        <v>14</v>
      </c>
      <c r="G25" s="10" t="s">
        <v>15</v>
      </c>
      <c r="H25" s="5"/>
      <c r="I25" s="6"/>
      <c r="J25" s="7"/>
      <c r="K25" s="8"/>
      <c r="O25">
        <v>23</v>
      </c>
      <c r="P25">
        <f>COUNTIF(M:M,"23")</f>
        <v>0</v>
      </c>
      <c r="Q25">
        <f t="shared" si="0"/>
        <v>6</v>
      </c>
      <c r="R25" s="18">
        <v>0</v>
      </c>
      <c r="S25" s="17">
        <f t="shared" si="2"/>
        <v>2.0742750033706472E-2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1435</v>
      </c>
      <c r="H26" s="9" t="s">
        <v>43</v>
      </c>
      <c r="I26" s="3" t="s">
        <v>1383</v>
      </c>
      <c r="J26" s="13" t="s">
        <v>1436</v>
      </c>
      <c r="K26" s="14" t="s">
        <v>1437</v>
      </c>
      <c r="L26" s="17">
        <f t="shared" si="3"/>
        <v>1.7557870370370376E-2</v>
      </c>
      <c r="M26">
        <f t="shared" si="4"/>
        <v>7</v>
      </c>
    </row>
    <row r="27" spans="1:19" x14ac:dyDescent="0.25">
      <c r="A27" s="11"/>
      <c r="B27" s="12"/>
      <c r="C27" s="12"/>
      <c r="D27" s="12"/>
      <c r="E27" s="12"/>
      <c r="F27" s="12"/>
      <c r="G27" s="9" t="s">
        <v>1438</v>
      </c>
      <c r="H27" s="9" t="s">
        <v>43</v>
      </c>
      <c r="I27" s="3" t="s">
        <v>1383</v>
      </c>
      <c r="J27" s="13" t="s">
        <v>1439</v>
      </c>
      <c r="K27" s="14" t="s">
        <v>1440</v>
      </c>
      <c r="L27" s="17">
        <f t="shared" si="3"/>
        <v>1.5381944444444462E-2</v>
      </c>
      <c r="M27">
        <f t="shared" si="4"/>
        <v>10</v>
      </c>
      <c r="O27" t="s">
        <v>2285</v>
      </c>
      <c r="P27">
        <f>SUM(P2:P25)</f>
        <v>144</v>
      </c>
    </row>
    <row r="28" spans="1:19" x14ac:dyDescent="0.25">
      <c r="A28" s="11"/>
      <c r="B28" s="12"/>
      <c r="C28" s="12"/>
      <c r="D28" s="12"/>
      <c r="E28" s="12"/>
      <c r="F28" s="12"/>
      <c r="G28" s="9" t="s">
        <v>1441</v>
      </c>
      <c r="H28" s="9" t="s">
        <v>43</v>
      </c>
      <c r="I28" s="3" t="s">
        <v>1383</v>
      </c>
      <c r="J28" s="13" t="s">
        <v>1442</v>
      </c>
      <c r="K28" s="14" t="s">
        <v>1443</v>
      </c>
      <c r="L28" s="17">
        <f t="shared" si="3"/>
        <v>2.0370370370370372E-2</v>
      </c>
      <c r="M28">
        <f t="shared" si="4"/>
        <v>13</v>
      </c>
    </row>
    <row r="29" spans="1:19" x14ac:dyDescent="0.25">
      <c r="A29" s="11"/>
      <c r="B29" s="12"/>
      <c r="C29" s="9" t="s">
        <v>1404</v>
      </c>
      <c r="D29" s="9" t="s">
        <v>1405</v>
      </c>
      <c r="E29" s="9" t="s">
        <v>1405</v>
      </c>
      <c r="F29" s="9" t="s">
        <v>14</v>
      </c>
      <c r="G29" s="9" t="s">
        <v>1444</v>
      </c>
      <c r="H29" s="9" t="s">
        <v>17</v>
      </c>
      <c r="I29" s="3" t="s">
        <v>1383</v>
      </c>
      <c r="J29" s="13" t="s">
        <v>1445</v>
      </c>
      <c r="K29" s="14" t="s">
        <v>1446</v>
      </c>
      <c r="L29" s="17">
        <f t="shared" si="3"/>
        <v>2.8067129629629595E-2</v>
      </c>
      <c r="M29">
        <f t="shared" si="4"/>
        <v>8</v>
      </c>
    </row>
    <row r="30" spans="1:19" x14ac:dyDescent="0.25">
      <c r="A30" s="11"/>
      <c r="B30" s="12"/>
      <c r="C30" s="9" t="s">
        <v>183</v>
      </c>
      <c r="D30" s="9" t="s">
        <v>184</v>
      </c>
      <c r="E30" s="9" t="s">
        <v>184</v>
      </c>
      <c r="F30" s="9" t="s">
        <v>14</v>
      </c>
      <c r="G30" s="9" t="s">
        <v>1447</v>
      </c>
      <c r="H30" s="9" t="s">
        <v>43</v>
      </c>
      <c r="I30" s="3" t="s">
        <v>1383</v>
      </c>
      <c r="J30" s="13" t="s">
        <v>1448</v>
      </c>
      <c r="K30" s="14" t="s">
        <v>1449</v>
      </c>
      <c r="L30" s="17">
        <f t="shared" si="3"/>
        <v>4.1076388888888815E-2</v>
      </c>
      <c r="M30">
        <f t="shared" si="4"/>
        <v>11</v>
      </c>
    </row>
    <row r="31" spans="1:19" x14ac:dyDescent="0.25">
      <c r="A31" s="11"/>
      <c r="B31" s="12"/>
      <c r="C31" s="9" t="s">
        <v>98</v>
      </c>
      <c r="D31" s="9" t="s">
        <v>99</v>
      </c>
      <c r="E31" s="9" t="s">
        <v>99</v>
      </c>
      <c r="F31" s="9" t="s">
        <v>14</v>
      </c>
      <c r="G31" s="9" t="s">
        <v>1450</v>
      </c>
      <c r="H31" s="9" t="s">
        <v>43</v>
      </c>
      <c r="I31" s="3" t="s">
        <v>1383</v>
      </c>
      <c r="J31" s="13" t="s">
        <v>1451</v>
      </c>
      <c r="K31" s="14" t="s">
        <v>1452</v>
      </c>
      <c r="L31" s="17">
        <f t="shared" si="3"/>
        <v>2.5092592592592555E-2</v>
      </c>
      <c r="M31">
        <f t="shared" si="4"/>
        <v>8</v>
      </c>
    </row>
    <row r="32" spans="1:19" x14ac:dyDescent="0.25">
      <c r="A32" s="3" t="s">
        <v>103</v>
      </c>
      <c r="B32" s="9" t="s">
        <v>104</v>
      </c>
      <c r="C32" s="10" t="s">
        <v>15</v>
      </c>
      <c r="D32" s="5"/>
      <c r="E32" s="5"/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9" t="s">
        <v>111</v>
      </c>
      <c r="D33" s="9" t="s">
        <v>112</v>
      </c>
      <c r="E33" s="10" t="s">
        <v>15</v>
      </c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9" t="s">
        <v>112</v>
      </c>
      <c r="F34" s="9" t="s">
        <v>14</v>
      </c>
      <c r="G34" s="10" t="s">
        <v>15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1453</v>
      </c>
      <c r="H35" s="9" t="s">
        <v>108</v>
      </c>
      <c r="I35" s="3" t="s">
        <v>1383</v>
      </c>
      <c r="J35" s="13" t="s">
        <v>1454</v>
      </c>
      <c r="K35" s="14" t="s">
        <v>1455</v>
      </c>
      <c r="L35" s="17">
        <f t="shared" si="3"/>
        <v>2.5312499999999995E-2</v>
      </c>
      <c r="M35">
        <f t="shared" si="4"/>
        <v>1</v>
      </c>
    </row>
    <row r="36" spans="1:13" x14ac:dyDescent="0.25">
      <c r="A36" s="11"/>
      <c r="B36" s="12"/>
      <c r="C36" s="12"/>
      <c r="D36" s="12"/>
      <c r="E36" s="12"/>
      <c r="F36" s="12"/>
      <c r="G36" s="9" t="s">
        <v>1456</v>
      </c>
      <c r="H36" s="9" t="s">
        <v>108</v>
      </c>
      <c r="I36" s="3" t="s">
        <v>1383</v>
      </c>
      <c r="J36" s="13" t="s">
        <v>1457</v>
      </c>
      <c r="K36" s="14" t="s">
        <v>1458</v>
      </c>
      <c r="L36" s="17">
        <f t="shared" si="3"/>
        <v>2.2314814814814787E-2</v>
      </c>
      <c r="M36">
        <f t="shared" si="4"/>
        <v>4</v>
      </c>
    </row>
    <row r="37" spans="1:13" x14ac:dyDescent="0.25">
      <c r="A37" s="11"/>
      <c r="B37" s="12"/>
      <c r="C37" s="12"/>
      <c r="D37" s="12"/>
      <c r="E37" s="12"/>
      <c r="F37" s="12"/>
      <c r="G37" s="9" t="s">
        <v>1459</v>
      </c>
      <c r="H37" s="9" t="s">
        <v>108</v>
      </c>
      <c r="I37" s="3" t="s">
        <v>1383</v>
      </c>
      <c r="J37" s="13" t="s">
        <v>1460</v>
      </c>
      <c r="K37" s="14" t="s">
        <v>1461</v>
      </c>
      <c r="L37" s="17">
        <f t="shared" si="3"/>
        <v>4.0196759259259252E-2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1462</v>
      </c>
      <c r="H38" s="9" t="s">
        <v>108</v>
      </c>
      <c r="I38" s="3" t="s">
        <v>1383</v>
      </c>
      <c r="J38" s="13" t="s">
        <v>1463</v>
      </c>
      <c r="K38" s="14" t="s">
        <v>1464</v>
      </c>
      <c r="L38" s="17">
        <f t="shared" si="3"/>
        <v>3.4039351851851918E-2</v>
      </c>
      <c r="M38">
        <f t="shared" si="4"/>
        <v>7</v>
      </c>
    </row>
    <row r="39" spans="1:13" x14ac:dyDescent="0.25">
      <c r="A39" s="11"/>
      <c r="B39" s="12"/>
      <c r="C39" s="12"/>
      <c r="D39" s="12"/>
      <c r="E39" s="12"/>
      <c r="F39" s="12"/>
      <c r="G39" s="9" t="s">
        <v>1465</v>
      </c>
      <c r="H39" s="9" t="s">
        <v>108</v>
      </c>
      <c r="I39" s="3" t="s">
        <v>1383</v>
      </c>
      <c r="J39" s="13" t="s">
        <v>1466</v>
      </c>
      <c r="K39" s="14" t="s">
        <v>1467</v>
      </c>
      <c r="L39" s="17">
        <f t="shared" si="3"/>
        <v>1.7627314814814887E-2</v>
      </c>
      <c r="M39">
        <f t="shared" si="4"/>
        <v>9</v>
      </c>
    </row>
    <row r="40" spans="1:13" x14ac:dyDescent="0.25">
      <c r="A40" s="11"/>
      <c r="B40" s="12"/>
      <c r="C40" s="12"/>
      <c r="D40" s="12"/>
      <c r="E40" s="12"/>
      <c r="F40" s="12"/>
      <c r="G40" s="9" t="s">
        <v>1468</v>
      </c>
      <c r="H40" s="9" t="s">
        <v>108</v>
      </c>
      <c r="I40" s="3" t="s">
        <v>1383</v>
      </c>
      <c r="J40" s="13" t="s">
        <v>1469</v>
      </c>
      <c r="K40" s="14" t="s">
        <v>1470</v>
      </c>
      <c r="L40" s="17">
        <f t="shared" si="3"/>
        <v>3.2928240740740744E-2</v>
      </c>
      <c r="M40">
        <f t="shared" si="4"/>
        <v>11</v>
      </c>
    </row>
    <row r="41" spans="1:13" x14ac:dyDescent="0.25">
      <c r="A41" s="11"/>
      <c r="B41" s="12"/>
      <c r="C41" s="12"/>
      <c r="D41" s="12"/>
      <c r="E41" s="12"/>
      <c r="F41" s="12"/>
      <c r="G41" s="9" t="s">
        <v>1471</v>
      </c>
      <c r="H41" s="9" t="s">
        <v>108</v>
      </c>
      <c r="I41" s="3" t="s">
        <v>1383</v>
      </c>
      <c r="J41" s="13" t="s">
        <v>1472</v>
      </c>
      <c r="K41" s="14" t="s">
        <v>1473</v>
      </c>
      <c r="L41" s="17">
        <f t="shared" si="3"/>
        <v>3.2511574074074068E-2</v>
      </c>
      <c r="M41">
        <f t="shared" si="4"/>
        <v>11</v>
      </c>
    </row>
    <row r="42" spans="1:13" x14ac:dyDescent="0.25">
      <c r="A42" s="11"/>
      <c r="B42" s="12"/>
      <c r="C42" s="12"/>
      <c r="D42" s="12"/>
      <c r="E42" s="12"/>
      <c r="F42" s="12"/>
      <c r="G42" s="9" t="s">
        <v>1474</v>
      </c>
      <c r="H42" s="9" t="s">
        <v>108</v>
      </c>
      <c r="I42" s="3" t="s">
        <v>1383</v>
      </c>
      <c r="J42" s="13" t="s">
        <v>1475</v>
      </c>
      <c r="K42" s="14" t="s">
        <v>1476</v>
      </c>
      <c r="L42" s="17">
        <f t="shared" si="3"/>
        <v>1.577546296296306E-2</v>
      </c>
      <c r="M42">
        <f t="shared" si="4"/>
        <v>18</v>
      </c>
    </row>
    <row r="43" spans="1:13" x14ac:dyDescent="0.25">
      <c r="A43" s="11"/>
      <c r="B43" s="12"/>
      <c r="C43" s="12"/>
      <c r="D43" s="12"/>
      <c r="E43" s="12"/>
      <c r="F43" s="12"/>
      <c r="G43" s="9" t="s">
        <v>1477</v>
      </c>
      <c r="H43" s="9" t="s">
        <v>108</v>
      </c>
      <c r="I43" s="3" t="s">
        <v>1383</v>
      </c>
      <c r="J43" s="13" t="s">
        <v>1478</v>
      </c>
      <c r="K43" s="14" t="s">
        <v>1479</v>
      </c>
      <c r="L43" s="17">
        <f t="shared" si="3"/>
        <v>1.9027777777777755E-2</v>
      </c>
      <c r="M43">
        <f t="shared" si="4"/>
        <v>12</v>
      </c>
    </row>
    <row r="44" spans="1:13" x14ac:dyDescent="0.25">
      <c r="A44" s="11"/>
      <c r="B44" s="12"/>
      <c r="C44" s="12"/>
      <c r="D44" s="12"/>
      <c r="E44" s="12"/>
      <c r="F44" s="12"/>
      <c r="G44" s="9" t="s">
        <v>1480</v>
      </c>
      <c r="H44" s="9" t="s">
        <v>108</v>
      </c>
      <c r="I44" s="3" t="s">
        <v>1383</v>
      </c>
      <c r="J44" s="13" t="s">
        <v>1481</v>
      </c>
      <c r="K44" s="14" t="s">
        <v>1482</v>
      </c>
      <c r="L44" s="17">
        <f t="shared" si="3"/>
        <v>1.9259259259259309E-2</v>
      </c>
      <c r="M44">
        <f t="shared" si="4"/>
        <v>16</v>
      </c>
    </row>
    <row r="45" spans="1:13" x14ac:dyDescent="0.25">
      <c r="A45" s="11"/>
      <c r="B45" s="12"/>
      <c r="C45" s="12"/>
      <c r="D45" s="12"/>
      <c r="E45" s="12"/>
      <c r="F45" s="12"/>
      <c r="G45" s="9" t="s">
        <v>1483</v>
      </c>
      <c r="H45" s="9" t="s">
        <v>108</v>
      </c>
      <c r="I45" s="3" t="s">
        <v>1383</v>
      </c>
      <c r="J45" s="13" t="s">
        <v>1484</v>
      </c>
      <c r="K45" s="14" t="s">
        <v>1485</v>
      </c>
      <c r="L45" s="17">
        <f t="shared" si="3"/>
        <v>1.3506944444444446E-2</v>
      </c>
      <c r="M45">
        <f t="shared" si="4"/>
        <v>21</v>
      </c>
    </row>
    <row r="46" spans="1:13" x14ac:dyDescent="0.25">
      <c r="A46" s="11"/>
      <c r="B46" s="12"/>
      <c r="C46" s="12"/>
      <c r="D46" s="12"/>
      <c r="E46" s="9" t="s">
        <v>131</v>
      </c>
      <c r="F46" s="9" t="s">
        <v>14</v>
      </c>
      <c r="G46" s="10" t="s">
        <v>15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1486</v>
      </c>
      <c r="H47" s="9" t="s">
        <v>133</v>
      </c>
      <c r="I47" s="3" t="s">
        <v>1383</v>
      </c>
      <c r="J47" s="13" t="s">
        <v>1487</v>
      </c>
      <c r="K47" s="14" t="s">
        <v>1488</v>
      </c>
      <c r="L47" s="17">
        <f t="shared" si="3"/>
        <v>1.5416666666666634E-2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1489</v>
      </c>
      <c r="H48" s="9" t="s">
        <v>133</v>
      </c>
      <c r="I48" s="3" t="s">
        <v>1383</v>
      </c>
      <c r="J48" s="13" t="s">
        <v>1490</v>
      </c>
      <c r="K48" s="14" t="s">
        <v>1491</v>
      </c>
      <c r="L48" s="17">
        <f t="shared" si="3"/>
        <v>1.5104166666666474E-2</v>
      </c>
      <c r="M48">
        <f t="shared" si="4"/>
        <v>22</v>
      </c>
    </row>
    <row r="49" spans="1:13" x14ac:dyDescent="0.25">
      <c r="A49" s="11"/>
      <c r="B49" s="12"/>
      <c r="C49" s="9" t="s">
        <v>139</v>
      </c>
      <c r="D49" s="9" t="s">
        <v>140</v>
      </c>
      <c r="E49" s="9" t="s">
        <v>140</v>
      </c>
      <c r="F49" s="9" t="s">
        <v>14</v>
      </c>
      <c r="G49" s="10" t="s">
        <v>15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1492</v>
      </c>
      <c r="H50" s="9" t="s">
        <v>108</v>
      </c>
      <c r="I50" s="3" t="s">
        <v>1383</v>
      </c>
      <c r="J50" s="13" t="s">
        <v>1493</v>
      </c>
      <c r="K50" s="14" t="s">
        <v>1494</v>
      </c>
      <c r="L50" s="17">
        <f t="shared" si="3"/>
        <v>2.0034722222222301E-2</v>
      </c>
      <c r="M50">
        <f t="shared" si="4"/>
        <v>9</v>
      </c>
    </row>
    <row r="51" spans="1:13" x14ac:dyDescent="0.25">
      <c r="A51" s="11"/>
      <c r="B51" s="12"/>
      <c r="C51" s="12"/>
      <c r="D51" s="12"/>
      <c r="E51" s="12"/>
      <c r="F51" s="12"/>
      <c r="G51" s="9" t="s">
        <v>1495</v>
      </c>
      <c r="H51" s="9" t="s">
        <v>108</v>
      </c>
      <c r="I51" s="3" t="s">
        <v>1383</v>
      </c>
      <c r="J51" s="13" t="s">
        <v>1496</v>
      </c>
      <c r="K51" s="14" t="s">
        <v>387</v>
      </c>
      <c r="L51" s="17">
        <f t="shared" si="3"/>
        <v>1.7303240740740689E-2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1497</v>
      </c>
      <c r="H52" s="9" t="s">
        <v>108</v>
      </c>
      <c r="I52" s="3" t="s">
        <v>1383</v>
      </c>
      <c r="J52" s="13" t="s">
        <v>1498</v>
      </c>
      <c r="K52" s="14" t="s">
        <v>1499</v>
      </c>
      <c r="L52" s="17">
        <f t="shared" si="3"/>
        <v>2.4155092592592631E-2</v>
      </c>
      <c r="M52">
        <f t="shared" si="4"/>
        <v>13</v>
      </c>
    </row>
    <row r="53" spans="1:13" x14ac:dyDescent="0.25">
      <c r="A53" s="11"/>
      <c r="B53" s="12"/>
      <c r="C53" s="9" t="s">
        <v>64</v>
      </c>
      <c r="D53" s="9" t="s">
        <v>65</v>
      </c>
      <c r="E53" s="10" t="s">
        <v>15</v>
      </c>
      <c r="F53" s="5"/>
      <c r="G53" s="5"/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9" t="s">
        <v>65</v>
      </c>
      <c r="F54" s="9" t="s">
        <v>14</v>
      </c>
      <c r="G54" s="10" t="s">
        <v>15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1500</v>
      </c>
      <c r="H55" s="9" t="s">
        <v>108</v>
      </c>
      <c r="I55" s="3" t="s">
        <v>1383</v>
      </c>
      <c r="J55" s="13" t="s">
        <v>1501</v>
      </c>
      <c r="K55" s="14" t="s">
        <v>1502</v>
      </c>
      <c r="L55" s="17">
        <f t="shared" si="3"/>
        <v>1.295138888888886E-2</v>
      </c>
      <c r="M55">
        <f t="shared" si="4"/>
        <v>3</v>
      </c>
    </row>
    <row r="56" spans="1:13" x14ac:dyDescent="0.25">
      <c r="A56" s="11"/>
      <c r="B56" s="12"/>
      <c r="C56" s="12"/>
      <c r="D56" s="12"/>
      <c r="E56" s="12"/>
      <c r="F56" s="12"/>
      <c r="G56" s="9" t="s">
        <v>1503</v>
      </c>
      <c r="H56" s="9" t="s">
        <v>108</v>
      </c>
      <c r="I56" s="3" t="s">
        <v>1383</v>
      </c>
      <c r="J56" s="13" t="s">
        <v>1504</v>
      </c>
      <c r="K56" s="14" t="s">
        <v>1505</v>
      </c>
      <c r="L56" s="17">
        <f t="shared" si="3"/>
        <v>3.8668981481481512E-2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1506</v>
      </c>
      <c r="H57" s="9" t="s">
        <v>108</v>
      </c>
      <c r="I57" s="3" t="s">
        <v>1383</v>
      </c>
      <c r="J57" s="13" t="s">
        <v>1507</v>
      </c>
      <c r="K57" s="14" t="s">
        <v>1508</v>
      </c>
      <c r="L57" s="17">
        <f t="shared" si="3"/>
        <v>3.2141203703703658E-2</v>
      </c>
      <c r="M57">
        <f t="shared" si="4"/>
        <v>12</v>
      </c>
    </row>
    <row r="58" spans="1:13" x14ac:dyDescent="0.25">
      <c r="A58" s="11"/>
      <c r="B58" s="12"/>
      <c r="C58" s="12"/>
      <c r="D58" s="12"/>
      <c r="E58" s="9" t="s">
        <v>168</v>
      </c>
      <c r="F58" s="9" t="s">
        <v>14</v>
      </c>
      <c r="G58" s="10" t="s">
        <v>15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1509</v>
      </c>
      <c r="H59" s="9" t="s">
        <v>108</v>
      </c>
      <c r="I59" s="3" t="s">
        <v>1383</v>
      </c>
      <c r="J59" s="13" t="s">
        <v>1510</v>
      </c>
      <c r="K59" s="14" t="s">
        <v>1511</v>
      </c>
      <c r="L59" s="17">
        <f t="shared" si="3"/>
        <v>2.49537037037037E-2</v>
      </c>
      <c r="M59">
        <f t="shared" si="4"/>
        <v>11</v>
      </c>
    </row>
    <row r="60" spans="1:13" x14ac:dyDescent="0.25">
      <c r="A60" s="11"/>
      <c r="B60" s="12"/>
      <c r="C60" s="12"/>
      <c r="D60" s="12"/>
      <c r="E60" s="12"/>
      <c r="F60" s="12"/>
      <c r="G60" s="9" t="s">
        <v>1512</v>
      </c>
      <c r="H60" s="9" t="s">
        <v>108</v>
      </c>
      <c r="I60" s="3" t="s">
        <v>1383</v>
      </c>
      <c r="J60" s="13" t="s">
        <v>1513</v>
      </c>
      <c r="K60" s="14" t="s">
        <v>1514</v>
      </c>
      <c r="L60" s="17">
        <f t="shared" si="3"/>
        <v>1.4375000000000138E-2</v>
      </c>
      <c r="M60">
        <f t="shared" si="4"/>
        <v>20</v>
      </c>
    </row>
    <row r="61" spans="1:13" x14ac:dyDescent="0.25">
      <c r="A61" s="11"/>
      <c r="B61" s="12"/>
      <c r="C61" s="9" t="s">
        <v>1515</v>
      </c>
      <c r="D61" s="9" t="s">
        <v>1516</v>
      </c>
      <c r="E61" s="9" t="s">
        <v>1516</v>
      </c>
      <c r="F61" s="9" t="s">
        <v>14</v>
      </c>
      <c r="G61" s="10" t="s">
        <v>15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1517</v>
      </c>
      <c r="H62" s="9" t="s">
        <v>108</v>
      </c>
      <c r="I62" s="3" t="s">
        <v>1383</v>
      </c>
      <c r="J62" s="13" t="s">
        <v>1518</v>
      </c>
      <c r="K62" s="14" t="s">
        <v>1519</v>
      </c>
      <c r="L62" s="17">
        <f t="shared" si="3"/>
        <v>1.4710648148148153E-2</v>
      </c>
      <c r="M62">
        <f t="shared" si="4"/>
        <v>7</v>
      </c>
    </row>
    <row r="63" spans="1:13" x14ac:dyDescent="0.25">
      <c r="A63" s="11"/>
      <c r="B63" s="12"/>
      <c r="C63" s="12"/>
      <c r="D63" s="12"/>
      <c r="E63" s="12"/>
      <c r="F63" s="12"/>
      <c r="G63" s="9" t="s">
        <v>1520</v>
      </c>
      <c r="H63" s="9" t="s">
        <v>108</v>
      </c>
      <c r="I63" s="3" t="s">
        <v>1383</v>
      </c>
      <c r="J63" s="13" t="s">
        <v>1521</v>
      </c>
      <c r="K63" s="14" t="s">
        <v>1522</v>
      </c>
      <c r="L63" s="17">
        <f t="shared" si="3"/>
        <v>2.2812500000000013E-2</v>
      </c>
      <c r="M63">
        <f t="shared" si="4"/>
        <v>7</v>
      </c>
    </row>
    <row r="64" spans="1:13" x14ac:dyDescent="0.25">
      <c r="A64" s="11"/>
      <c r="B64" s="12"/>
      <c r="C64" s="12"/>
      <c r="D64" s="12"/>
      <c r="E64" s="12"/>
      <c r="F64" s="12"/>
      <c r="G64" s="9" t="s">
        <v>1523</v>
      </c>
      <c r="H64" s="9" t="s">
        <v>108</v>
      </c>
      <c r="I64" s="3" t="s">
        <v>1383</v>
      </c>
      <c r="J64" s="13" t="s">
        <v>1524</v>
      </c>
      <c r="K64" s="14" t="s">
        <v>1525</v>
      </c>
      <c r="L64" s="17">
        <f t="shared" si="3"/>
        <v>2.6932870370370399E-2</v>
      </c>
      <c r="M64">
        <f t="shared" si="4"/>
        <v>10</v>
      </c>
    </row>
    <row r="65" spans="1:13" x14ac:dyDescent="0.25">
      <c r="A65" s="11"/>
      <c r="B65" s="12"/>
      <c r="C65" s="9" t="s">
        <v>377</v>
      </c>
      <c r="D65" s="9" t="s">
        <v>378</v>
      </c>
      <c r="E65" s="9" t="s">
        <v>378</v>
      </c>
      <c r="F65" s="9" t="s">
        <v>14</v>
      </c>
      <c r="G65" s="9" t="s">
        <v>1526</v>
      </c>
      <c r="H65" s="9" t="s">
        <v>108</v>
      </c>
      <c r="I65" s="3" t="s">
        <v>1383</v>
      </c>
      <c r="J65" s="13" t="s">
        <v>1527</v>
      </c>
      <c r="K65" s="14" t="s">
        <v>1528</v>
      </c>
      <c r="L65" s="17">
        <f t="shared" si="3"/>
        <v>3.7037037037036979E-2</v>
      </c>
      <c r="M65">
        <f t="shared" si="4"/>
        <v>10</v>
      </c>
    </row>
    <row r="66" spans="1:13" x14ac:dyDescent="0.25">
      <c r="A66" s="11"/>
      <c r="B66" s="12"/>
      <c r="C66" s="9" t="s">
        <v>394</v>
      </c>
      <c r="D66" s="9" t="s">
        <v>395</v>
      </c>
      <c r="E66" s="9" t="s">
        <v>396</v>
      </c>
      <c r="F66" s="9" t="s">
        <v>14</v>
      </c>
      <c r="G66" s="9" t="s">
        <v>1529</v>
      </c>
      <c r="H66" s="9" t="s">
        <v>398</v>
      </c>
      <c r="I66" s="3" t="s">
        <v>1383</v>
      </c>
      <c r="J66" s="13" t="s">
        <v>1530</v>
      </c>
      <c r="K66" s="14" t="s">
        <v>1531</v>
      </c>
      <c r="L66" s="17">
        <f t="shared" si="3"/>
        <v>2.2372685185185176E-2</v>
      </c>
      <c r="M66">
        <f t="shared" si="4"/>
        <v>5</v>
      </c>
    </row>
    <row r="67" spans="1:13" x14ac:dyDescent="0.25">
      <c r="A67" s="11"/>
      <c r="B67" s="12"/>
      <c r="C67" s="9" t="s">
        <v>178</v>
      </c>
      <c r="D67" s="9" t="s">
        <v>179</v>
      </c>
      <c r="E67" s="9" t="s">
        <v>179</v>
      </c>
      <c r="F67" s="9" t="s">
        <v>14</v>
      </c>
      <c r="G67" s="10" t="s">
        <v>15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1532</v>
      </c>
      <c r="H68" s="9" t="s">
        <v>108</v>
      </c>
      <c r="I68" s="3" t="s">
        <v>1383</v>
      </c>
      <c r="J68" s="13" t="s">
        <v>1533</v>
      </c>
      <c r="K68" s="14" t="s">
        <v>1534</v>
      </c>
      <c r="L68" s="17">
        <f t="shared" ref="L68:L130" si="5">K68-J68</f>
        <v>2.1180555555555536E-2</v>
      </c>
      <c r="M68">
        <f t="shared" ref="M68:M130" si="6">HOUR(J68)</f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1535</v>
      </c>
      <c r="H69" s="9" t="s">
        <v>108</v>
      </c>
      <c r="I69" s="3" t="s">
        <v>1383</v>
      </c>
      <c r="J69" s="13" t="s">
        <v>1536</v>
      </c>
      <c r="K69" s="14" t="s">
        <v>1537</v>
      </c>
      <c r="L69" s="17">
        <f t="shared" si="5"/>
        <v>3.0694444444444358E-2</v>
      </c>
      <c r="M69">
        <f t="shared" si="6"/>
        <v>15</v>
      </c>
    </row>
    <row r="70" spans="1:13" x14ac:dyDescent="0.25">
      <c r="A70" s="3" t="s">
        <v>191</v>
      </c>
      <c r="B70" s="9" t="s">
        <v>192</v>
      </c>
      <c r="C70" s="10" t="s">
        <v>15</v>
      </c>
      <c r="D70" s="5"/>
      <c r="E70" s="5"/>
      <c r="F70" s="5"/>
      <c r="G70" s="5"/>
      <c r="H70" s="5"/>
      <c r="I70" s="6"/>
      <c r="J70" s="7"/>
      <c r="K70" s="8"/>
    </row>
    <row r="71" spans="1:13" x14ac:dyDescent="0.25">
      <c r="A71" s="11"/>
      <c r="B71" s="12"/>
      <c r="C71" s="9" t="s">
        <v>105</v>
      </c>
      <c r="D71" s="9" t="s">
        <v>106</v>
      </c>
      <c r="E71" s="9" t="s">
        <v>106</v>
      </c>
      <c r="F71" s="9" t="s">
        <v>14</v>
      </c>
      <c r="G71" s="10" t="s">
        <v>15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1538</v>
      </c>
      <c r="H72" s="9" t="s">
        <v>108</v>
      </c>
      <c r="I72" s="3" t="s">
        <v>1383</v>
      </c>
      <c r="J72" s="13" t="s">
        <v>1539</v>
      </c>
      <c r="K72" s="14" t="s">
        <v>1540</v>
      </c>
      <c r="L72" s="17">
        <f t="shared" si="5"/>
        <v>1.460648148148147E-2</v>
      </c>
      <c r="M72">
        <f t="shared" si="6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1541</v>
      </c>
      <c r="H73" s="9" t="s">
        <v>108</v>
      </c>
      <c r="I73" s="3" t="s">
        <v>1383</v>
      </c>
      <c r="J73" s="13" t="s">
        <v>1542</v>
      </c>
      <c r="K73" s="14" t="s">
        <v>1543</v>
      </c>
      <c r="L73" s="17">
        <f t="shared" si="5"/>
        <v>1.3356481481481469E-2</v>
      </c>
      <c r="M73">
        <f t="shared" si="6"/>
        <v>5</v>
      </c>
    </row>
    <row r="74" spans="1:13" x14ac:dyDescent="0.25">
      <c r="A74" s="11"/>
      <c r="B74" s="12"/>
      <c r="C74" s="12"/>
      <c r="D74" s="12"/>
      <c r="E74" s="12"/>
      <c r="F74" s="12"/>
      <c r="G74" s="9" t="s">
        <v>1544</v>
      </c>
      <c r="H74" s="9" t="s">
        <v>108</v>
      </c>
      <c r="I74" s="3" t="s">
        <v>1383</v>
      </c>
      <c r="J74" s="13" t="s">
        <v>1545</v>
      </c>
      <c r="K74" s="14" t="s">
        <v>1546</v>
      </c>
      <c r="L74" s="17">
        <f t="shared" si="5"/>
        <v>3.1574074074074088E-2</v>
      </c>
      <c r="M74">
        <f t="shared" si="6"/>
        <v>14</v>
      </c>
    </row>
    <row r="75" spans="1:13" x14ac:dyDescent="0.25">
      <c r="A75" s="11"/>
      <c r="B75" s="12"/>
      <c r="C75" s="9" t="s">
        <v>111</v>
      </c>
      <c r="D75" s="9" t="s">
        <v>112</v>
      </c>
      <c r="E75" s="9" t="s">
        <v>112</v>
      </c>
      <c r="F75" s="9" t="s">
        <v>14</v>
      </c>
      <c r="G75" s="10" t="s">
        <v>15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1547</v>
      </c>
      <c r="H76" s="9" t="s">
        <v>108</v>
      </c>
      <c r="I76" s="3" t="s">
        <v>1383</v>
      </c>
      <c r="J76" s="13" t="s">
        <v>1548</v>
      </c>
      <c r="K76" s="14" t="s">
        <v>1549</v>
      </c>
      <c r="L76" s="17">
        <f t="shared" si="5"/>
        <v>1.9652777777777797E-2</v>
      </c>
      <c r="M76">
        <f t="shared" si="6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1550</v>
      </c>
      <c r="H77" s="9" t="s">
        <v>108</v>
      </c>
      <c r="I77" s="3" t="s">
        <v>1383</v>
      </c>
      <c r="J77" s="13" t="s">
        <v>1551</v>
      </c>
      <c r="K77" s="14" t="s">
        <v>1552</v>
      </c>
      <c r="L77" s="17">
        <f t="shared" si="5"/>
        <v>1.2824074074074043E-2</v>
      </c>
      <c r="M77">
        <f t="shared" si="6"/>
        <v>6</v>
      </c>
    </row>
    <row r="78" spans="1:13" x14ac:dyDescent="0.25">
      <c r="A78" s="11"/>
      <c r="B78" s="12"/>
      <c r="C78" s="12"/>
      <c r="D78" s="12"/>
      <c r="E78" s="12"/>
      <c r="F78" s="12"/>
      <c r="G78" s="9" t="s">
        <v>1553</v>
      </c>
      <c r="H78" s="9" t="s">
        <v>108</v>
      </c>
      <c r="I78" s="3" t="s">
        <v>1383</v>
      </c>
      <c r="J78" s="13" t="s">
        <v>1554</v>
      </c>
      <c r="K78" s="14" t="s">
        <v>1555</v>
      </c>
      <c r="L78" s="17">
        <f t="shared" si="5"/>
        <v>2.3032407407407418E-2</v>
      </c>
      <c r="M78">
        <f t="shared" si="6"/>
        <v>6</v>
      </c>
    </row>
    <row r="79" spans="1:13" x14ac:dyDescent="0.25">
      <c r="A79" s="11"/>
      <c r="B79" s="12"/>
      <c r="C79" s="12"/>
      <c r="D79" s="12"/>
      <c r="E79" s="12"/>
      <c r="F79" s="12"/>
      <c r="G79" s="9" t="s">
        <v>1556</v>
      </c>
      <c r="H79" s="9" t="s">
        <v>108</v>
      </c>
      <c r="I79" s="3" t="s">
        <v>1383</v>
      </c>
      <c r="J79" s="13" t="s">
        <v>1557</v>
      </c>
      <c r="K79" s="14" t="s">
        <v>1558</v>
      </c>
      <c r="L79" s="17">
        <f t="shared" si="5"/>
        <v>1.6145833333333359E-2</v>
      </c>
      <c r="M79">
        <f t="shared" si="6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1559</v>
      </c>
      <c r="H80" s="9" t="s">
        <v>108</v>
      </c>
      <c r="I80" s="3" t="s">
        <v>1383</v>
      </c>
      <c r="J80" s="13" t="s">
        <v>1560</v>
      </c>
      <c r="K80" s="14" t="s">
        <v>1561</v>
      </c>
      <c r="L80" s="17">
        <f t="shared" si="5"/>
        <v>2.9398148148148173E-2</v>
      </c>
      <c r="M80">
        <f t="shared" si="6"/>
        <v>9</v>
      </c>
    </row>
    <row r="81" spans="1:13" x14ac:dyDescent="0.25">
      <c r="A81" s="11"/>
      <c r="B81" s="12"/>
      <c r="C81" s="12"/>
      <c r="D81" s="12"/>
      <c r="E81" s="12"/>
      <c r="F81" s="12"/>
      <c r="G81" s="9" t="s">
        <v>1562</v>
      </c>
      <c r="H81" s="9" t="s">
        <v>108</v>
      </c>
      <c r="I81" s="3" t="s">
        <v>1383</v>
      </c>
      <c r="J81" s="13" t="s">
        <v>1563</v>
      </c>
      <c r="K81" s="14" t="s">
        <v>1564</v>
      </c>
      <c r="L81" s="17">
        <f t="shared" si="5"/>
        <v>1.5671296296296322E-2</v>
      </c>
      <c r="M81">
        <f t="shared" si="6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1565</v>
      </c>
      <c r="H82" s="9" t="s">
        <v>108</v>
      </c>
      <c r="I82" s="3" t="s">
        <v>1383</v>
      </c>
      <c r="J82" s="13" t="s">
        <v>1566</v>
      </c>
      <c r="K82" s="14" t="s">
        <v>1567</v>
      </c>
      <c r="L82" s="17">
        <f t="shared" si="5"/>
        <v>1.4502314814814843E-2</v>
      </c>
      <c r="M82">
        <f t="shared" si="6"/>
        <v>11</v>
      </c>
    </row>
    <row r="83" spans="1:13" x14ac:dyDescent="0.25">
      <c r="A83" s="11"/>
      <c r="B83" s="12"/>
      <c r="C83" s="12"/>
      <c r="D83" s="12"/>
      <c r="E83" s="12"/>
      <c r="F83" s="12"/>
      <c r="G83" s="9" t="s">
        <v>1568</v>
      </c>
      <c r="H83" s="9" t="s">
        <v>108</v>
      </c>
      <c r="I83" s="3" t="s">
        <v>1383</v>
      </c>
      <c r="J83" s="13" t="s">
        <v>1569</v>
      </c>
      <c r="K83" s="14" t="s">
        <v>1570</v>
      </c>
      <c r="L83" s="17">
        <f t="shared" si="5"/>
        <v>1.9305555555555576E-2</v>
      </c>
      <c r="M83">
        <f t="shared" si="6"/>
        <v>12</v>
      </c>
    </row>
    <row r="84" spans="1:13" x14ac:dyDescent="0.25">
      <c r="A84" s="11"/>
      <c r="B84" s="12"/>
      <c r="C84" s="9" t="s">
        <v>139</v>
      </c>
      <c r="D84" s="9" t="s">
        <v>140</v>
      </c>
      <c r="E84" s="9" t="s">
        <v>140</v>
      </c>
      <c r="F84" s="9" t="s">
        <v>14</v>
      </c>
      <c r="G84" s="10" t="s">
        <v>15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1571</v>
      </c>
      <c r="H85" s="9" t="s">
        <v>108</v>
      </c>
      <c r="I85" s="3" t="s">
        <v>1383</v>
      </c>
      <c r="J85" s="13" t="s">
        <v>676</v>
      </c>
      <c r="K85" s="14" t="s">
        <v>1572</v>
      </c>
      <c r="L85" s="17">
        <f t="shared" si="5"/>
        <v>1.3368055555555536E-2</v>
      </c>
      <c r="M85">
        <f t="shared" si="6"/>
        <v>4</v>
      </c>
    </row>
    <row r="86" spans="1:13" x14ac:dyDescent="0.25">
      <c r="A86" s="11"/>
      <c r="B86" s="12"/>
      <c r="C86" s="12"/>
      <c r="D86" s="12"/>
      <c r="E86" s="12"/>
      <c r="F86" s="12"/>
      <c r="G86" s="9" t="s">
        <v>1573</v>
      </c>
      <c r="H86" s="9" t="s">
        <v>108</v>
      </c>
      <c r="I86" s="3" t="s">
        <v>1383</v>
      </c>
      <c r="J86" s="13" t="s">
        <v>1574</v>
      </c>
      <c r="K86" s="14" t="s">
        <v>1575</v>
      </c>
      <c r="L86" s="17">
        <f t="shared" si="5"/>
        <v>1.1122685185185222E-2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1576</v>
      </c>
      <c r="H87" s="9" t="s">
        <v>108</v>
      </c>
      <c r="I87" s="3" t="s">
        <v>1383</v>
      </c>
      <c r="J87" s="13" t="s">
        <v>1577</v>
      </c>
      <c r="K87" s="14" t="s">
        <v>1578</v>
      </c>
      <c r="L87" s="17">
        <f t="shared" si="5"/>
        <v>1.5462962962962956E-2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1579</v>
      </c>
      <c r="H88" s="9" t="s">
        <v>108</v>
      </c>
      <c r="I88" s="3" t="s">
        <v>1383</v>
      </c>
      <c r="J88" s="13" t="s">
        <v>1580</v>
      </c>
      <c r="K88" s="14" t="s">
        <v>1581</v>
      </c>
      <c r="L88" s="17">
        <f t="shared" si="5"/>
        <v>1.5243055555555579E-2</v>
      </c>
      <c r="M88">
        <f t="shared" si="6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1582</v>
      </c>
      <c r="H89" s="9" t="s">
        <v>108</v>
      </c>
      <c r="I89" s="3" t="s">
        <v>1383</v>
      </c>
      <c r="J89" s="13" t="s">
        <v>1583</v>
      </c>
      <c r="K89" s="14" t="s">
        <v>1584</v>
      </c>
      <c r="L89" s="17">
        <f t="shared" si="5"/>
        <v>1.6099537037037037E-2</v>
      </c>
      <c r="M89">
        <f t="shared" si="6"/>
        <v>5</v>
      </c>
    </row>
    <row r="90" spans="1:13" x14ac:dyDescent="0.25">
      <c r="A90" s="11"/>
      <c r="B90" s="12"/>
      <c r="C90" s="12"/>
      <c r="D90" s="12"/>
      <c r="E90" s="12"/>
      <c r="F90" s="12"/>
      <c r="G90" s="9" t="s">
        <v>1585</v>
      </c>
      <c r="H90" s="9" t="s">
        <v>108</v>
      </c>
      <c r="I90" s="3" t="s">
        <v>1383</v>
      </c>
      <c r="J90" s="13" t="s">
        <v>1586</v>
      </c>
      <c r="K90" s="14" t="s">
        <v>1587</v>
      </c>
      <c r="L90" s="17">
        <f t="shared" si="5"/>
        <v>1.2129629629629601E-2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1588</v>
      </c>
      <c r="H91" s="9" t="s">
        <v>108</v>
      </c>
      <c r="I91" s="3" t="s">
        <v>1383</v>
      </c>
      <c r="J91" s="13" t="s">
        <v>1589</v>
      </c>
      <c r="K91" s="14" t="s">
        <v>1590</v>
      </c>
      <c r="L91" s="17">
        <f t="shared" si="5"/>
        <v>1.2430555555555556E-2</v>
      </c>
      <c r="M91">
        <f t="shared" si="6"/>
        <v>6</v>
      </c>
    </row>
    <row r="92" spans="1:13" x14ac:dyDescent="0.25">
      <c r="A92" s="11"/>
      <c r="B92" s="12"/>
      <c r="C92" s="12"/>
      <c r="D92" s="12"/>
      <c r="E92" s="12"/>
      <c r="F92" s="12"/>
      <c r="G92" s="9" t="s">
        <v>1591</v>
      </c>
      <c r="H92" s="9" t="s">
        <v>108</v>
      </c>
      <c r="I92" s="3" t="s">
        <v>1383</v>
      </c>
      <c r="J92" s="13" t="s">
        <v>1592</v>
      </c>
      <c r="K92" s="14" t="s">
        <v>1593</v>
      </c>
      <c r="L92" s="17">
        <f t="shared" si="5"/>
        <v>2.3229166666666634E-2</v>
      </c>
      <c r="M92">
        <f t="shared" si="6"/>
        <v>6</v>
      </c>
    </row>
    <row r="93" spans="1:13" x14ac:dyDescent="0.25">
      <c r="A93" s="11"/>
      <c r="B93" s="12"/>
      <c r="C93" s="12"/>
      <c r="D93" s="12"/>
      <c r="E93" s="12"/>
      <c r="F93" s="12"/>
      <c r="G93" s="9" t="s">
        <v>1594</v>
      </c>
      <c r="H93" s="9" t="s">
        <v>108</v>
      </c>
      <c r="I93" s="3" t="s">
        <v>1383</v>
      </c>
      <c r="J93" s="13" t="s">
        <v>1595</v>
      </c>
      <c r="K93" s="14" t="s">
        <v>1596</v>
      </c>
      <c r="L93" s="17">
        <f t="shared" si="5"/>
        <v>2.2268518518518521E-2</v>
      </c>
      <c r="M93">
        <f t="shared" si="6"/>
        <v>7</v>
      </c>
    </row>
    <row r="94" spans="1:13" x14ac:dyDescent="0.25">
      <c r="A94" s="11"/>
      <c r="B94" s="12"/>
      <c r="C94" s="9" t="s">
        <v>271</v>
      </c>
      <c r="D94" s="9" t="s">
        <v>272</v>
      </c>
      <c r="E94" s="10" t="s">
        <v>15</v>
      </c>
      <c r="F94" s="5"/>
      <c r="G94" s="5"/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9" t="s">
        <v>273</v>
      </c>
      <c r="F95" s="9" t="s">
        <v>14</v>
      </c>
      <c r="G95" s="10" t="s">
        <v>15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1597</v>
      </c>
      <c r="H96" s="9" t="s">
        <v>108</v>
      </c>
      <c r="I96" s="3" t="s">
        <v>1383</v>
      </c>
      <c r="J96" s="13" t="s">
        <v>1598</v>
      </c>
      <c r="K96" s="14" t="s">
        <v>1599</v>
      </c>
      <c r="L96" s="17">
        <f t="shared" si="5"/>
        <v>2.3333333333333317E-2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1600</v>
      </c>
      <c r="H97" s="9" t="s">
        <v>108</v>
      </c>
      <c r="I97" s="3" t="s">
        <v>1383</v>
      </c>
      <c r="J97" s="13" t="s">
        <v>1601</v>
      </c>
      <c r="K97" s="14" t="s">
        <v>1602</v>
      </c>
      <c r="L97" s="17">
        <f t="shared" si="5"/>
        <v>3.3437500000000009E-2</v>
      </c>
      <c r="M97">
        <f t="shared" si="6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1603</v>
      </c>
      <c r="H98" s="9" t="s">
        <v>108</v>
      </c>
      <c r="I98" s="3" t="s">
        <v>1383</v>
      </c>
      <c r="J98" s="13" t="s">
        <v>1604</v>
      </c>
      <c r="K98" s="14" t="s">
        <v>1605</v>
      </c>
      <c r="L98" s="17">
        <f t="shared" si="5"/>
        <v>3.5682870370370323E-2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1606</v>
      </c>
      <c r="H99" s="9" t="s">
        <v>108</v>
      </c>
      <c r="I99" s="3" t="s">
        <v>1383</v>
      </c>
      <c r="J99" s="13" t="s">
        <v>1607</v>
      </c>
      <c r="K99" s="14" t="s">
        <v>1608</v>
      </c>
      <c r="L99" s="17">
        <f t="shared" si="5"/>
        <v>4.3993055555555494E-2</v>
      </c>
      <c r="M99">
        <f t="shared" si="6"/>
        <v>10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1609</v>
      </c>
      <c r="H100" s="9" t="s">
        <v>108</v>
      </c>
      <c r="I100" s="3" t="s">
        <v>1383</v>
      </c>
      <c r="J100" s="13" t="s">
        <v>1610</v>
      </c>
      <c r="K100" s="14" t="s">
        <v>1611</v>
      </c>
      <c r="L100" s="17">
        <f t="shared" si="5"/>
        <v>3.4131944444444451E-2</v>
      </c>
      <c r="M100">
        <f t="shared" si="6"/>
        <v>11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1612</v>
      </c>
      <c r="H101" s="9" t="s">
        <v>108</v>
      </c>
      <c r="I101" s="3" t="s">
        <v>1383</v>
      </c>
      <c r="J101" s="13" t="s">
        <v>1613</v>
      </c>
      <c r="K101" s="14" t="s">
        <v>1614</v>
      </c>
      <c r="L101" s="17">
        <f t="shared" si="5"/>
        <v>3.8761574074074101E-2</v>
      </c>
      <c r="M101">
        <f t="shared" si="6"/>
        <v>13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1615</v>
      </c>
      <c r="H102" s="9" t="s">
        <v>108</v>
      </c>
      <c r="I102" s="3" t="s">
        <v>1383</v>
      </c>
      <c r="J102" s="13" t="s">
        <v>1616</v>
      </c>
      <c r="K102" s="14" t="s">
        <v>1617</v>
      </c>
      <c r="L102" s="17">
        <f t="shared" si="5"/>
        <v>2.2141203703703649E-2</v>
      </c>
      <c r="M102">
        <f t="shared" si="6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1618</v>
      </c>
      <c r="H103" s="9" t="s">
        <v>108</v>
      </c>
      <c r="I103" s="3" t="s">
        <v>1383</v>
      </c>
      <c r="J103" s="13" t="s">
        <v>1619</v>
      </c>
      <c r="K103" s="14" t="s">
        <v>1620</v>
      </c>
      <c r="L103" s="17">
        <f t="shared" si="5"/>
        <v>3.2789351851851833E-2</v>
      </c>
      <c r="M103">
        <f t="shared" si="6"/>
        <v>14</v>
      </c>
    </row>
    <row r="104" spans="1:13" x14ac:dyDescent="0.25">
      <c r="A104" s="11"/>
      <c r="B104" s="12"/>
      <c r="C104" s="12"/>
      <c r="D104" s="12"/>
      <c r="E104" s="9" t="s">
        <v>289</v>
      </c>
      <c r="F104" s="9" t="s">
        <v>14</v>
      </c>
      <c r="G104" s="10" t="s">
        <v>15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1621</v>
      </c>
      <c r="H105" s="9" t="s">
        <v>108</v>
      </c>
      <c r="I105" s="3" t="s">
        <v>1383</v>
      </c>
      <c r="J105" s="13" t="s">
        <v>1622</v>
      </c>
      <c r="K105" s="14" t="s">
        <v>1623</v>
      </c>
      <c r="L105" s="17">
        <f t="shared" si="5"/>
        <v>1.4085648148148167E-2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1624</v>
      </c>
      <c r="H106" s="9" t="s">
        <v>108</v>
      </c>
      <c r="I106" s="3" t="s">
        <v>1383</v>
      </c>
      <c r="J106" s="13" t="s">
        <v>1625</v>
      </c>
      <c r="K106" s="14" t="s">
        <v>1626</v>
      </c>
      <c r="L106" s="17">
        <f t="shared" si="5"/>
        <v>3.964120370370372E-2</v>
      </c>
      <c r="M106">
        <f t="shared" si="6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1627</v>
      </c>
      <c r="H107" s="9" t="s">
        <v>108</v>
      </c>
      <c r="I107" s="3" t="s">
        <v>1383</v>
      </c>
      <c r="J107" s="13" t="s">
        <v>1628</v>
      </c>
      <c r="K107" s="14" t="s">
        <v>1629</v>
      </c>
      <c r="L107" s="17">
        <f t="shared" si="5"/>
        <v>3.0972222222222123E-2</v>
      </c>
      <c r="M107">
        <f t="shared" si="6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1630</v>
      </c>
      <c r="H108" s="9" t="s">
        <v>108</v>
      </c>
      <c r="I108" s="3" t="s">
        <v>1383</v>
      </c>
      <c r="J108" s="13" t="s">
        <v>1631</v>
      </c>
      <c r="K108" s="14" t="s">
        <v>1632</v>
      </c>
      <c r="L108" s="17">
        <f t="shared" si="5"/>
        <v>3.5798611111111045E-2</v>
      </c>
      <c r="M108">
        <f t="shared" si="6"/>
        <v>13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1633</v>
      </c>
      <c r="H109" s="9" t="s">
        <v>108</v>
      </c>
      <c r="I109" s="3" t="s">
        <v>1383</v>
      </c>
      <c r="J109" s="13" t="s">
        <v>1634</v>
      </c>
      <c r="K109" s="14" t="s">
        <v>1536</v>
      </c>
      <c r="L109" s="17">
        <f t="shared" si="5"/>
        <v>3.4490740740740766E-2</v>
      </c>
      <c r="M109">
        <f t="shared" si="6"/>
        <v>14</v>
      </c>
    </row>
    <row r="110" spans="1:13" x14ac:dyDescent="0.25">
      <c r="A110" s="11"/>
      <c r="B110" s="12"/>
      <c r="C110" s="9" t="s">
        <v>311</v>
      </c>
      <c r="D110" s="9" t="s">
        <v>312</v>
      </c>
      <c r="E110" s="9" t="s">
        <v>312</v>
      </c>
      <c r="F110" s="9" t="s">
        <v>14</v>
      </c>
      <c r="G110" s="9" t="s">
        <v>1635</v>
      </c>
      <c r="H110" s="9" t="s">
        <v>108</v>
      </c>
      <c r="I110" s="3" t="s">
        <v>1383</v>
      </c>
      <c r="J110" s="13" t="s">
        <v>1636</v>
      </c>
      <c r="K110" s="14" t="s">
        <v>1637</v>
      </c>
      <c r="L110" s="17">
        <f t="shared" si="5"/>
        <v>1.5729166666666669E-2</v>
      </c>
      <c r="M110">
        <f t="shared" si="6"/>
        <v>2</v>
      </c>
    </row>
    <row r="111" spans="1:13" x14ac:dyDescent="0.25">
      <c r="A111" s="11"/>
      <c r="B111" s="12"/>
      <c r="C111" s="9" t="s">
        <v>153</v>
      </c>
      <c r="D111" s="9" t="s">
        <v>154</v>
      </c>
      <c r="E111" s="9" t="s">
        <v>154</v>
      </c>
      <c r="F111" s="9" t="s">
        <v>14</v>
      </c>
      <c r="G111" s="10" t="s">
        <v>15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1638</v>
      </c>
      <c r="H112" s="9" t="s">
        <v>108</v>
      </c>
      <c r="I112" s="3" t="s">
        <v>1383</v>
      </c>
      <c r="J112" s="13" t="s">
        <v>1639</v>
      </c>
      <c r="K112" s="14" t="s">
        <v>1640</v>
      </c>
      <c r="L112" s="17">
        <f t="shared" si="5"/>
        <v>2.2048611111111116E-2</v>
      </c>
      <c r="M112">
        <f t="shared" si="6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1641</v>
      </c>
      <c r="H113" s="9" t="s">
        <v>108</v>
      </c>
      <c r="I113" s="3" t="s">
        <v>1383</v>
      </c>
      <c r="J113" s="13" t="s">
        <v>1642</v>
      </c>
      <c r="K113" s="14" t="s">
        <v>1643</v>
      </c>
      <c r="L113" s="17">
        <f t="shared" si="5"/>
        <v>3.4097222222222223E-2</v>
      </c>
      <c r="M113">
        <f t="shared" si="6"/>
        <v>10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1644</v>
      </c>
      <c r="H114" s="9" t="s">
        <v>108</v>
      </c>
      <c r="I114" s="3" t="s">
        <v>1383</v>
      </c>
      <c r="J114" s="13" t="s">
        <v>1645</v>
      </c>
      <c r="K114" s="14" t="s">
        <v>1646</v>
      </c>
      <c r="L114" s="17">
        <f t="shared" si="5"/>
        <v>3.1585648148148127E-2</v>
      </c>
      <c r="M114">
        <f t="shared" si="6"/>
        <v>11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1647</v>
      </c>
      <c r="H115" s="9" t="s">
        <v>108</v>
      </c>
      <c r="I115" s="3" t="s">
        <v>1383</v>
      </c>
      <c r="J115" s="13" t="s">
        <v>1648</v>
      </c>
      <c r="K115" s="14" t="s">
        <v>1649</v>
      </c>
      <c r="L115" s="17">
        <f t="shared" si="5"/>
        <v>3.168981481481481E-2</v>
      </c>
      <c r="M115">
        <f t="shared" si="6"/>
        <v>15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1650</v>
      </c>
      <c r="H116" s="9" t="s">
        <v>108</v>
      </c>
      <c r="I116" s="3" t="s">
        <v>1383</v>
      </c>
      <c r="J116" s="13" t="s">
        <v>1651</v>
      </c>
      <c r="K116" s="14" t="s">
        <v>1652</v>
      </c>
      <c r="L116" s="17">
        <f t="shared" si="5"/>
        <v>1.3356481481481608E-2</v>
      </c>
      <c r="M116">
        <f t="shared" si="6"/>
        <v>16</v>
      </c>
    </row>
    <row r="117" spans="1:13" x14ac:dyDescent="0.25">
      <c r="A117" s="11"/>
      <c r="B117" s="12"/>
      <c r="C117" s="9" t="s">
        <v>64</v>
      </c>
      <c r="D117" s="9" t="s">
        <v>65</v>
      </c>
      <c r="E117" s="10" t="s">
        <v>15</v>
      </c>
      <c r="F117" s="5"/>
      <c r="G117" s="5"/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9" t="s">
        <v>65</v>
      </c>
      <c r="F118" s="9" t="s">
        <v>14</v>
      </c>
      <c r="G118" s="10" t="s">
        <v>15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1653</v>
      </c>
      <c r="H119" s="9" t="s">
        <v>108</v>
      </c>
      <c r="I119" s="3" t="s">
        <v>1383</v>
      </c>
      <c r="J119" s="13" t="s">
        <v>1654</v>
      </c>
      <c r="K119" s="14" t="s">
        <v>1655</v>
      </c>
      <c r="L119" s="17">
        <f t="shared" si="5"/>
        <v>9.7222222222222224E-3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1656</v>
      </c>
      <c r="H120" s="9" t="s">
        <v>108</v>
      </c>
      <c r="I120" s="3" t="s">
        <v>1383</v>
      </c>
      <c r="J120" s="13" t="s">
        <v>1657</v>
      </c>
      <c r="K120" s="14" t="s">
        <v>1658</v>
      </c>
      <c r="L120" s="17">
        <f t="shared" si="5"/>
        <v>1.5717592592592561E-2</v>
      </c>
      <c r="M120">
        <f t="shared" si="6"/>
        <v>4</v>
      </c>
    </row>
    <row r="121" spans="1:13" x14ac:dyDescent="0.25">
      <c r="A121" s="11"/>
      <c r="B121" s="12"/>
      <c r="C121" s="12"/>
      <c r="D121" s="12"/>
      <c r="E121" s="9" t="s">
        <v>168</v>
      </c>
      <c r="F121" s="9" t="s">
        <v>14</v>
      </c>
      <c r="G121" s="10" t="s">
        <v>15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1659</v>
      </c>
      <c r="H122" s="9" t="s">
        <v>108</v>
      </c>
      <c r="I122" s="3" t="s">
        <v>1383</v>
      </c>
      <c r="J122" s="13" t="s">
        <v>1660</v>
      </c>
      <c r="K122" s="14" t="s">
        <v>1661</v>
      </c>
      <c r="L122" s="17">
        <f t="shared" si="5"/>
        <v>2.7766203703703751E-2</v>
      </c>
      <c r="M122">
        <f t="shared" si="6"/>
        <v>12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1662</v>
      </c>
      <c r="H123" s="9" t="s">
        <v>108</v>
      </c>
      <c r="I123" s="3" t="s">
        <v>1383</v>
      </c>
      <c r="J123" s="13" t="s">
        <v>1663</v>
      </c>
      <c r="K123" s="14" t="s">
        <v>1664</v>
      </c>
      <c r="L123" s="17">
        <f t="shared" si="5"/>
        <v>1.2222222222222245E-2</v>
      </c>
      <c r="M123">
        <f t="shared" si="6"/>
        <v>17</v>
      </c>
    </row>
    <row r="124" spans="1:13" x14ac:dyDescent="0.25">
      <c r="A124" s="11"/>
      <c r="B124" s="12"/>
      <c r="C124" s="9" t="s">
        <v>1515</v>
      </c>
      <c r="D124" s="9" t="s">
        <v>1516</v>
      </c>
      <c r="E124" s="9" t="s">
        <v>1516</v>
      </c>
      <c r="F124" s="9" t="s">
        <v>14</v>
      </c>
      <c r="G124" s="9" t="s">
        <v>1665</v>
      </c>
      <c r="H124" s="9" t="s">
        <v>108</v>
      </c>
      <c r="I124" s="3" t="s">
        <v>1383</v>
      </c>
      <c r="J124" s="13" t="s">
        <v>1666</v>
      </c>
      <c r="K124" s="14" t="s">
        <v>1667</v>
      </c>
      <c r="L124" s="17">
        <f t="shared" si="5"/>
        <v>4.2962962962962925E-2</v>
      </c>
      <c r="M124">
        <f t="shared" si="6"/>
        <v>10</v>
      </c>
    </row>
    <row r="125" spans="1:13" x14ac:dyDescent="0.25">
      <c r="A125" s="11"/>
      <c r="B125" s="12"/>
      <c r="C125" s="9" t="s">
        <v>337</v>
      </c>
      <c r="D125" s="9" t="s">
        <v>338</v>
      </c>
      <c r="E125" s="9" t="s">
        <v>338</v>
      </c>
      <c r="F125" s="9" t="s">
        <v>14</v>
      </c>
      <c r="G125" s="10" t="s">
        <v>15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1668</v>
      </c>
      <c r="H126" s="9" t="s">
        <v>108</v>
      </c>
      <c r="I126" s="3" t="s">
        <v>1383</v>
      </c>
      <c r="J126" s="13" t="s">
        <v>1669</v>
      </c>
      <c r="K126" s="14" t="s">
        <v>1670</v>
      </c>
      <c r="L126" s="17">
        <f t="shared" si="5"/>
        <v>1.8495370370370356E-2</v>
      </c>
      <c r="M126">
        <f t="shared" si="6"/>
        <v>3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1671</v>
      </c>
      <c r="H127" s="9" t="s">
        <v>108</v>
      </c>
      <c r="I127" s="3" t="s">
        <v>1383</v>
      </c>
      <c r="J127" s="13" t="s">
        <v>1672</v>
      </c>
      <c r="K127" s="14" t="s">
        <v>1673</v>
      </c>
      <c r="L127" s="17">
        <f t="shared" si="5"/>
        <v>1.6828703703703707E-2</v>
      </c>
      <c r="M127">
        <f t="shared" si="6"/>
        <v>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1674</v>
      </c>
      <c r="H128" s="9" t="s">
        <v>108</v>
      </c>
      <c r="I128" s="3" t="s">
        <v>1383</v>
      </c>
      <c r="J128" s="13" t="s">
        <v>1675</v>
      </c>
      <c r="K128" s="14" t="s">
        <v>1676</v>
      </c>
      <c r="L128" s="17">
        <f t="shared" si="5"/>
        <v>3.067129629629628E-2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1677</v>
      </c>
      <c r="H129" s="9" t="s">
        <v>108</v>
      </c>
      <c r="I129" s="3" t="s">
        <v>1383</v>
      </c>
      <c r="J129" s="13" t="s">
        <v>1678</v>
      </c>
      <c r="K129" s="14" t="s">
        <v>1679</v>
      </c>
      <c r="L129" s="17">
        <f t="shared" si="5"/>
        <v>1.3402777777777763E-2</v>
      </c>
      <c r="M129">
        <f t="shared" si="6"/>
        <v>18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1680</v>
      </c>
      <c r="H130" s="9" t="s">
        <v>108</v>
      </c>
      <c r="I130" s="3" t="s">
        <v>1383</v>
      </c>
      <c r="J130" s="13" t="s">
        <v>1681</v>
      </c>
      <c r="K130" s="14" t="s">
        <v>1682</v>
      </c>
      <c r="L130" s="17">
        <f t="shared" si="5"/>
        <v>1.9814814814814952E-2</v>
      </c>
      <c r="M130">
        <f t="shared" si="6"/>
        <v>21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1683</v>
      </c>
      <c r="H131" s="9" t="s">
        <v>108</v>
      </c>
      <c r="I131" s="3" t="s">
        <v>1383</v>
      </c>
      <c r="J131" s="13" t="s">
        <v>1684</v>
      </c>
      <c r="K131" s="14" t="s">
        <v>1685</v>
      </c>
      <c r="L131" s="17">
        <f t="shared" ref="L131:L192" si="7">K131-J131</f>
        <v>1.5856481481481333E-2</v>
      </c>
      <c r="M131">
        <f t="shared" ref="M131:M192" si="8">HOUR(J131)</f>
        <v>21</v>
      </c>
    </row>
    <row r="132" spans="1:13" x14ac:dyDescent="0.25">
      <c r="A132" s="11"/>
      <c r="B132" s="12"/>
      <c r="C132" s="9" t="s">
        <v>366</v>
      </c>
      <c r="D132" s="9" t="s">
        <v>367</v>
      </c>
      <c r="E132" s="9" t="s">
        <v>367</v>
      </c>
      <c r="F132" s="9" t="s">
        <v>14</v>
      </c>
      <c r="G132" s="9" t="s">
        <v>1686</v>
      </c>
      <c r="H132" s="9" t="s">
        <v>108</v>
      </c>
      <c r="I132" s="3" t="s">
        <v>1383</v>
      </c>
      <c r="J132" s="13" t="s">
        <v>1687</v>
      </c>
      <c r="K132" s="14" t="s">
        <v>1688</v>
      </c>
      <c r="L132" s="17">
        <f t="shared" si="7"/>
        <v>1.344907407407403E-2</v>
      </c>
      <c r="M132">
        <f t="shared" si="8"/>
        <v>18</v>
      </c>
    </row>
    <row r="133" spans="1:13" x14ac:dyDescent="0.25">
      <c r="A133" s="11"/>
      <c r="B133" s="12"/>
      <c r="C133" s="9" t="s">
        <v>377</v>
      </c>
      <c r="D133" s="9" t="s">
        <v>378</v>
      </c>
      <c r="E133" s="9" t="s">
        <v>378</v>
      </c>
      <c r="F133" s="9" t="s">
        <v>14</v>
      </c>
      <c r="G133" s="10" t="s">
        <v>15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1689</v>
      </c>
      <c r="H134" s="9" t="s">
        <v>108</v>
      </c>
      <c r="I134" s="3" t="s">
        <v>1383</v>
      </c>
      <c r="J134" s="13" t="s">
        <v>1690</v>
      </c>
      <c r="K134" s="14" t="s">
        <v>1691</v>
      </c>
      <c r="L134" s="17">
        <f t="shared" si="7"/>
        <v>1.4236111111111088E-2</v>
      </c>
      <c r="M134">
        <f t="shared" si="8"/>
        <v>5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1692</v>
      </c>
      <c r="H135" s="9" t="s">
        <v>108</v>
      </c>
      <c r="I135" s="3" t="s">
        <v>1383</v>
      </c>
      <c r="J135" s="13" t="s">
        <v>1693</v>
      </c>
      <c r="K135" s="14" t="s">
        <v>1694</v>
      </c>
      <c r="L135" s="17">
        <f t="shared" si="7"/>
        <v>2.1215277777777819E-2</v>
      </c>
      <c r="M135">
        <f t="shared" si="8"/>
        <v>8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1695</v>
      </c>
      <c r="H136" s="9" t="s">
        <v>108</v>
      </c>
      <c r="I136" s="3" t="s">
        <v>1383</v>
      </c>
      <c r="J136" s="13" t="s">
        <v>1696</v>
      </c>
      <c r="K136" s="14" t="s">
        <v>1697</v>
      </c>
      <c r="L136" s="17">
        <f t="shared" si="7"/>
        <v>3.0300925925925926E-2</v>
      </c>
      <c r="M136">
        <f t="shared" si="8"/>
        <v>9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1698</v>
      </c>
      <c r="H137" s="9" t="s">
        <v>108</v>
      </c>
      <c r="I137" s="3" t="s">
        <v>1383</v>
      </c>
      <c r="J137" s="13" t="s">
        <v>1699</v>
      </c>
      <c r="K137" s="14" t="s">
        <v>1700</v>
      </c>
      <c r="L137" s="17">
        <f t="shared" si="7"/>
        <v>2.5092592592592555E-2</v>
      </c>
      <c r="M137">
        <f t="shared" si="8"/>
        <v>13</v>
      </c>
    </row>
    <row r="138" spans="1:13" x14ac:dyDescent="0.25">
      <c r="A138" s="11"/>
      <c r="B138" s="12"/>
      <c r="C138" s="9" t="s">
        <v>394</v>
      </c>
      <c r="D138" s="9" t="s">
        <v>395</v>
      </c>
      <c r="E138" s="9" t="s">
        <v>395</v>
      </c>
      <c r="F138" s="9" t="s">
        <v>14</v>
      </c>
      <c r="G138" s="9" t="s">
        <v>1701</v>
      </c>
      <c r="H138" s="9" t="s">
        <v>398</v>
      </c>
      <c r="I138" s="3" t="s">
        <v>1383</v>
      </c>
      <c r="J138" s="13" t="s">
        <v>1702</v>
      </c>
      <c r="K138" s="14" t="s">
        <v>1703</v>
      </c>
      <c r="L138" s="17">
        <f t="shared" si="7"/>
        <v>1.8101851851851869E-2</v>
      </c>
      <c r="M138">
        <f t="shared" si="8"/>
        <v>17</v>
      </c>
    </row>
    <row r="139" spans="1:13" x14ac:dyDescent="0.25">
      <c r="A139" s="11"/>
      <c r="B139" s="12"/>
      <c r="C139" s="9" t="s">
        <v>1273</v>
      </c>
      <c r="D139" s="9" t="s">
        <v>1274</v>
      </c>
      <c r="E139" s="9" t="s">
        <v>1274</v>
      </c>
      <c r="F139" s="9" t="s">
        <v>14</v>
      </c>
      <c r="G139" s="10" t="s">
        <v>15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1704</v>
      </c>
      <c r="H140" s="9" t="s">
        <v>108</v>
      </c>
      <c r="I140" s="3" t="s">
        <v>1383</v>
      </c>
      <c r="J140" s="13" t="s">
        <v>1705</v>
      </c>
      <c r="K140" s="14" t="s">
        <v>1706</v>
      </c>
      <c r="L140" s="17">
        <f t="shared" si="7"/>
        <v>2.6828703703703605E-2</v>
      </c>
      <c r="M140">
        <f t="shared" si="8"/>
        <v>19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1707</v>
      </c>
      <c r="H141" s="9" t="s">
        <v>108</v>
      </c>
      <c r="I141" s="3" t="s">
        <v>1383</v>
      </c>
      <c r="J141" s="13" t="s">
        <v>1708</v>
      </c>
      <c r="K141" s="14" t="s">
        <v>1709</v>
      </c>
      <c r="L141" s="17">
        <f t="shared" si="7"/>
        <v>2.6516203703703778E-2</v>
      </c>
      <c r="M141">
        <f t="shared" si="8"/>
        <v>19</v>
      </c>
    </row>
    <row r="142" spans="1:13" x14ac:dyDescent="0.25">
      <c r="A142" s="11"/>
      <c r="B142" s="12"/>
      <c r="C142" s="9" t="s">
        <v>178</v>
      </c>
      <c r="D142" s="9" t="s">
        <v>179</v>
      </c>
      <c r="E142" s="9" t="s">
        <v>179</v>
      </c>
      <c r="F142" s="9" t="s">
        <v>14</v>
      </c>
      <c r="G142" s="10" t="s">
        <v>15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1710</v>
      </c>
      <c r="H143" s="9" t="s">
        <v>108</v>
      </c>
      <c r="I143" s="3" t="s">
        <v>1383</v>
      </c>
      <c r="J143" s="13" t="s">
        <v>1711</v>
      </c>
      <c r="K143" s="14" t="s">
        <v>1712</v>
      </c>
      <c r="L143" s="17">
        <f t="shared" si="7"/>
        <v>1.5266203703703699E-2</v>
      </c>
      <c r="M143">
        <f t="shared" si="8"/>
        <v>2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1713</v>
      </c>
      <c r="H144" s="9" t="s">
        <v>108</v>
      </c>
      <c r="I144" s="3" t="s">
        <v>1383</v>
      </c>
      <c r="J144" s="13" t="s">
        <v>1714</v>
      </c>
      <c r="K144" s="14" t="s">
        <v>1715</v>
      </c>
      <c r="L144" s="17">
        <f t="shared" si="7"/>
        <v>1.6076388888888876E-2</v>
      </c>
      <c r="M144">
        <f t="shared" si="8"/>
        <v>5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1716</v>
      </c>
      <c r="H145" s="9" t="s">
        <v>108</v>
      </c>
      <c r="I145" s="3" t="s">
        <v>1383</v>
      </c>
      <c r="J145" s="13" t="s">
        <v>1717</v>
      </c>
      <c r="K145" s="14" t="s">
        <v>1718</v>
      </c>
      <c r="L145" s="17">
        <f t="shared" si="7"/>
        <v>1.7511574074074054E-2</v>
      </c>
      <c r="M145">
        <f t="shared" si="8"/>
        <v>6</v>
      </c>
    </row>
    <row r="146" spans="1:13" x14ac:dyDescent="0.25">
      <c r="A146" s="3" t="s">
        <v>430</v>
      </c>
      <c r="B146" s="9" t="s">
        <v>431</v>
      </c>
      <c r="C146" s="10" t="s">
        <v>15</v>
      </c>
      <c r="D146" s="5"/>
      <c r="E146" s="5"/>
      <c r="F146" s="5"/>
      <c r="G146" s="5"/>
      <c r="H146" s="5"/>
      <c r="I146" s="6"/>
      <c r="J146" s="7"/>
      <c r="K146" s="8"/>
    </row>
    <row r="147" spans="1:13" x14ac:dyDescent="0.25">
      <c r="A147" s="11"/>
      <c r="B147" s="12"/>
      <c r="C147" s="9" t="s">
        <v>1719</v>
      </c>
      <c r="D147" s="9" t="s">
        <v>1720</v>
      </c>
      <c r="E147" s="9" t="s">
        <v>1720</v>
      </c>
      <c r="F147" s="9" t="s">
        <v>434</v>
      </c>
      <c r="G147" s="9" t="s">
        <v>1721</v>
      </c>
      <c r="H147" s="9" t="s">
        <v>108</v>
      </c>
      <c r="I147" s="3" t="s">
        <v>1383</v>
      </c>
      <c r="J147" s="13" t="s">
        <v>1722</v>
      </c>
      <c r="K147" s="14" t="s">
        <v>1723</v>
      </c>
      <c r="L147" s="17">
        <f t="shared" si="7"/>
        <v>2.8263888888888922E-2</v>
      </c>
      <c r="M147">
        <f t="shared" si="8"/>
        <v>7</v>
      </c>
    </row>
    <row r="148" spans="1:13" x14ac:dyDescent="0.25">
      <c r="A148" s="11"/>
      <c r="B148" s="12"/>
      <c r="C148" s="9" t="s">
        <v>432</v>
      </c>
      <c r="D148" s="9" t="s">
        <v>433</v>
      </c>
      <c r="E148" s="9" t="s">
        <v>433</v>
      </c>
      <c r="F148" s="9" t="s">
        <v>434</v>
      </c>
      <c r="G148" s="9" t="s">
        <v>1724</v>
      </c>
      <c r="H148" s="9" t="s">
        <v>108</v>
      </c>
      <c r="I148" s="3" t="s">
        <v>1383</v>
      </c>
      <c r="J148" s="13" t="s">
        <v>1725</v>
      </c>
      <c r="K148" s="14" t="s">
        <v>1726</v>
      </c>
      <c r="L148" s="17">
        <f t="shared" si="7"/>
        <v>2.3518518518518494E-2</v>
      </c>
      <c r="M148">
        <f t="shared" si="8"/>
        <v>11</v>
      </c>
    </row>
    <row r="149" spans="1:13" x14ac:dyDescent="0.25">
      <c r="A149" s="11"/>
      <c r="B149" s="12"/>
      <c r="C149" s="9" t="s">
        <v>438</v>
      </c>
      <c r="D149" s="9" t="s">
        <v>439</v>
      </c>
      <c r="E149" s="9" t="s">
        <v>439</v>
      </c>
      <c r="F149" s="9" t="s">
        <v>434</v>
      </c>
      <c r="G149" s="9" t="s">
        <v>1727</v>
      </c>
      <c r="H149" s="9" t="s">
        <v>391</v>
      </c>
      <c r="I149" s="3" t="s">
        <v>1383</v>
      </c>
      <c r="J149" s="13" t="s">
        <v>1728</v>
      </c>
      <c r="K149" s="14" t="s">
        <v>1729</v>
      </c>
      <c r="L149" s="17">
        <f t="shared" si="7"/>
        <v>2.2002314814814794E-2</v>
      </c>
      <c r="M149">
        <f t="shared" si="8"/>
        <v>8</v>
      </c>
    </row>
    <row r="150" spans="1:13" x14ac:dyDescent="0.25">
      <c r="A150" s="3" t="s">
        <v>443</v>
      </c>
      <c r="B150" s="9" t="s">
        <v>444</v>
      </c>
      <c r="C150" s="10" t="s">
        <v>15</v>
      </c>
      <c r="D150" s="5"/>
      <c r="E150" s="5"/>
      <c r="F150" s="5"/>
      <c r="G150" s="5"/>
      <c r="H150" s="5"/>
      <c r="I150" s="6"/>
      <c r="J150" s="7"/>
      <c r="K150" s="8"/>
    </row>
    <row r="151" spans="1:13" x14ac:dyDescent="0.25">
      <c r="A151" s="11"/>
      <c r="B151" s="12"/>
      <c r="C151" s="9" t="s">
        <v>64</v>
      </c>
      <c r="D151" s="9" t="s">
        <v>65</v>
      </c>
      <c r="E151" s="9" t="s">
        <v>1730</v>
      </c>
      <c r="F151" s="9" t="s">
        <v>14</v>
      </c>
      <c r="G151" s="9" t="s">
        <v>1731</v>
      </c>
      <c r="H151" s="9" t="s">
        <v>108</v>
      </c>
      <c r="I151" s="3" t="s">
        <v>1383</v>
      </c>
      <c r="J151" s="13" t="s">
        <v>1732</v>
      </c>
      <c r="K151" s="14" t="s">
        <v>1733</v>
      </c>
      <c r="L151" s="17">
        <f t="shared" si="7"/>
        <v>1.4189814814814822E-2</v>
      </c>
      <c r="M151">
        <f t="shared" si="8"/>
        <v>3</v>
      </c>
    </row>
    <row r="152" spans="1:13" x14ac:dyDescent="0.25">
      <c r="A152" s="11"/>
      <c r="B152" s="12"/>
      <c r="C152" s="9" t="s">
        <v>445</v>
      </c>
      <c r="D152" s="9" t="s">
        <v>446</v>
      </c>
      <c r="E152" s="9" t="s">
        <v>447</v>
      </c>
      <c r="F152" s="9" t="s">
        <v>14</v>
      </c>
      <c r="G152" s="10" t="s">
        <v>15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1734</v>
      </c>
      <c r="H153" s="9" t="s">
        <v>108</v>
      </c>
      <c r="I153" s="3" t="s">
        <v>1383</v>
      </c>
      <c r="J153" s="13" t="s">
        <v>1735</v>
      </c>
      <c r="K153" s="14" t="s">
        <v>1736</v>
      </c>
      <c r="L153" s="17">
        <f t="shared" si="7"/>
        <v>1.8506944444444451E-2</v>
      </c>
      <c r="M153">
        <f t="shared" si="8"/>
        <v>8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1737</v>
      </c>
      <c r="H154" s="9" t="s">
        <v>108</v>
      </c>
      <c r="I154" s="3" t="s">
        <v>1383</v>
      </c>
      <c r="J154" s="13" t="s">
        <v>1738</v>
      </c>
      <c r="K154" s="14" t="s">
        <v>1739</v>
      </c>
      <c r="L154" s="17">
        <f t="shared" si="7"/>
        <v>3.9340277777777821E-2</v>
      </c>
      <c r="M154">
        <f t="shared" si="8"/>
        <v>10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1740</v>
      </c>
      <c r="H155" s="9" t="s">
        <v>108</v>
      </c>
      <c r="I155" s="3" t="s">
        <v>1383</v>
      </c>
      <c r="J155" s="13" t="s">
        <v>1741</v>
      </c>
      <c r="K155" s="14" t="s">
        <v>1742</v>
      </c>
      <c r="L155" s="17">
        <f t="shared" si="7"/>
        <v>3.4259259259259323E-2</v>
      </c>
      <c r="M155">
        <f t="shared" si="8"/>
        <v>10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1743</v>
      </c>
      <c r="H156" s="9" t="s">
        <v>108</v>
      </c>
      <c r="I156" s="3" t="s">
        <v>1383</v>
      </c>
      <c r="J156" s="13" t="s">
        <v>1744</v>
      </c>
      <c r="K156" s="14" t="s">
        <v>1745</v>
      </c>
      <c r="L156" s="17">
        <f t="shared" si="7"/>
        <v>4.2361111111111127E-2</v>
      </c>
      <c r="M156">
        <f t="shared" si="8"/>
        <v>11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1746</v>
      </c>
      <c r="H157" s="9" t="s">
        <v>108</v>
      </c>
      <c r="I157" s="3" t="s">
        <v>1383</v>
      </c>
      <c r="J157" s="13" t="s">
        <v>1747</v>
      </c>
      <c r="K157" s="14" t="s">
        <v>1748</v>
      </c>
      <c r="L157" s="17">
        <f t="shared" si="7"/>
        <v>1.8576388888888906E-2</v>
      </c>
      <c r="M157">
        <f t="shared" si="8"/>
        <v>13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1749</v>
      </c>
      <c r="H158" s="9" t="s">
        <v>108</v>
      </c>
      <c r="I158" s="3" t="s">
        <v>1383</v>
      </c>
      <c r="J158" s="13" t="s">
        <v>1750</v>
      </c>
      <c r="K158" s="14" t="s">
        <v>1751</v>
      </c>
      <c r="L158" s="17">
        <f t="shared" si="7"/>
        <v>2.415509259259252E-2</v>
      </c>
      <c r="M158">
        <f t="shared" si="8"/>
        <v>14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1752</v>
      </c>
      <c r="H159" s="9" t="s">
        <v>108</v>
      </c>
      <c r="I159" s="3" t="s">
        <v>1383</v>
      </c>
      <c r="J159" s="13" t="s">
        <v>1753</v>
      </c>
      <c r="K159" s="14" t="s">
        <v>1754</v>
      </c>
      <c r="L159" s="17">
        <f t="shared" si="7"/>
        <v>1.4340277777777799E-2</v>
      </c>
      <c r="M159">
        <f t="shared" si="8"/>
        <v>16</v>
      </c>
    </row>
    <row r="160" spans="1:13" x14ac:dyDescent="0.25">
      <c r="A160" s="11"/>
      <c r="B160" s="12"/>
      <c r="C160" s="9" t="s">
        <v>466</v>
      </c>
      <c r="D160" s="9" t="s">
        <v>467</v>
      </c>
      <c r="E160" s="10" t="s">
        <v>15</v>
      </c>
      <c r="F160" s="5"/>
      <c r="G160" s="5"/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9" t="s">
        <v>1755</v>
      </c>
      <c r="F161" s="9" t="s">
        <v>14</v>
      </c>
      <c r="G161" s="10" t="s">
        <v>15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1756</v>
      </c>
      <c r="H162" s="9" t="s">
        <v>108</v>
      </c>
      <c r="I162" s="3" t="s">
        <v>1383</v>
      </c>
      <c r="J162" s="13" t="s">
        <v>1757</v>
      </c>
      <c r="K162" s="14" t="s">
        <v>1758</v>
      </c>
      <c r="L162" s="17">
        <f t="shared" si="7"/>
        <v>1.5405092592592595E-2</v>
      </c>
      <c r="M162">
        <f t="shared" si="8"/>
        <v>6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1759</v>
      </c>
      <c r="H163" s="9" t="s">
        <v>108</v>
      </c>
      <c r="I163" s="3" t="s">
        <v>1383</v>
      </c>
      <c r="J163" s="13" t="s">
        <v>1760</v>
      </c>
      <c r="K163" s="14" t="s">
        <v>1761</v>
      </c>
      <c r="L163" s="17">
        <f t="shared" si="7"/>
        <v>2.9537037037037028E-2</v>
      </c>
      <c r="M163">
        <f t="shared" si="8"/>
        <v>12</v>
      </c>
    </row>
    <row r="164" spans="1:13" x14ac:dyDescent="0.25">
      <c r="A164" s="11"/>
      <c r="B164" s="12"/>
      <c r="C164" s="12"/>
      <c r="D164" s="12"/>
      <c r="E164" s="9" t="s">
        <v>472</v>
      </c>
      <c r="F164" s="9" t="s">
        <v>14</v>
      </c>
      <c r="G164" s="10" t="s">
        <v>15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1762</v>
      </c>
      <c r="H165" s="9" t="s">
        <v>108</v>
      </c>
      <c r="I165" s="3" t="s">
        <v>1383</v>
      </c>
      <c r="J165" s="13" t="s">
        <v>1763</v>
      </c>
      <c r="K165" s="14" t="s">
        <v>1764</v>
      </c>
      <c r="L165" s="17">
        <f t="shared" si="7"/>
        <v>2.0277777777777728E-2</v>
      </c>
      <c r="M165">
        <f t="shared" si="8"/>
        <v>16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1765</v>
      </c>
      <c r="H166" s="9" t="s">
        <v>108</v>
      </c>
      <c r="I166" s="3" t="s">
        <v>1383</v>
      </c>
      <c r="J166" s="13" t="s">
        <v>1766</v>
      </c>
      <c r="K166" s="14" t="s">
        <v>1767</v>
      </c>
      <c r="L166" s="17">
        <f t="shared" si="7"/>
        <v>2.0740740740740726E-2</v>
      </c>
      <c r="M166">
        <f t="shared" si="8"/>
        <v>16</v>
      </c>
    </row>
    <row r="167" spans="1:13" x14ac:dyDescent="0.25">
      <c r="A167" s="11"/>
      <c r="B167" s="12"/>
      <c r="C167" s="12"/>
      <c r="D167" s="12"/>
      <c r="E167" s="9" t="s">
        <v>1768</v>
      </c>
      <c r="F167" s="9" t="s">
        <v>14</v>
      </c>
      <c r="G167" s="10" t="s">
        <v>15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1769</v>
      </c>
      <c r="H168" s="9" t="s">
        <v>108</v>
      </c>
      <c r="I168" s="3" t="s">
        <v>1383</v>
      </c>
      <c r="J168" s="13" t="s">
        <v>1770</v>
      </c>
      <c r="K168" s="14" t="s">
        <v>1771</v>
      </c>
      <c r="L168" s="17">
        <f t="shared" si="7"/>
        <v>1.8900462962962938E-2</v>
      </c>
      <c r="M168">
        <f t="shared" si="8"/>
        <v>10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1772</v>
      </c>
      <c r="H169" s="9" t="s">
        <v>108</v>
      </c>
      <c r="I169" s="3" t="s">
        <v>1383</v>
      </c>
      <c r="J169" s="13" t="s">
        <v>1773</v>
      </c>
      <c r="K169" s="14" t="s">
        <v>1774</v>
      </c>
      <c r="L169" s="17">
        <f t="shared" si="7"/>
        <v>2.8402777777777777E-2</v>
      </c>
      <c r="M169">
        <f t="shared" si="8"/>
        <v>13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1775</v>
      </c>
      <c r="H170" s="9" t="s">
        <v>108</v>
      </c>
      <c r="I170" s="3" t="s">
        <v>1383</v>
      </c>
      <c r="J170" s="13" t="s">
        <v>1776</v>
      </c>
      <c r="K170" s="14" t="s">
        <v>1777</v>
      </c>
      <c r="L170" s="17">
        <f t="shared" si="7"/>
        <v>1.6041666666666732E-2</v>
      </c>
      <c r="M170">
        <f t="shared" si="8"/>
        <v>17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1778</v>
      </c>
      <c r="H171" s="9" t="s">
        <v>108</v>
      </c>
      <c r="I171" s="3" t="s">
        <v>1383</v>
      </c>
      <c r="J171" s="13" t="s">
        <v>1779</v>
      </c>
      <c r="K171" s="14" t="s">
        <v>1780</v>
      </c>
      <c r="L171" s="17">
        <f t="shared" si="7"/>
        <v>1.274305555555566E-2</v>
      </c>
      <c r="M171">
        <f t="shared" si="8"/>
        <v>21</v>
      </c>
    </row>
    <row r="172" spans="1:13" x14ac:dyDescent="0.25">
      <c r="A172" s="11"/>
      <c r="B172" s="12"/>
      <c r="C172" s="9" t="s">
        <v>514</v>
      </c>
      <c r="D172" s="9" t="s">
        <v>515</v>
      </c>
      <c r="E172" s="10" t="s">
        <v>15</v>
      </c>
      <c r="F172" s="5"/>
      <c r="G172" s="5"/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9" t="s">
        <v>903</v>
      </c>
      <c r="F173" s="9" t="s">
        <v>14</v>
      </c>
      <c r="G173" s="10" t="s">
        <v>15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1781</v>
      </c>
      <c r="H174" s="9" t="s">
        <v>108</v>
      </c>
      <c r="I174" s="3" t="s">
        <v>1383</v>
      </c>
      <c r="J174" s="13" t="s">
        <v>1782</v>
      </c>
      <c r="K174" s="14" t="s">
        <v>1783</v>
      </c>
      <c r="L174" s="17">
        <f t="shared" si="7"/>
        <v>2.5937500000000058E-2</v>
      </c>
      <c r="M174">
        <f t="shared" si="8"/>
        <v>7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1784</v>
      </c>
      <c r="H175" s="9" t="s">
        <v>108</v>
      </c>
      <c r="I175" s="3" t="s">
        <v>1383</v>
      </c>
      <c r="J175" s="13" t="s">
        <v>1785</v>
      </c>
      <c r="K175" s="14" t="s">
        <v>1786</v>
      </c>
      <c r="L175" s="17">
        <f t="shared" si="7"/>
        <v>1.4131944444444433E-2</v>
      </c>
      <c r="M175">
        <f t="shared" si="8"/>
        <v>14</v>
      </c>
    </row>
    <row r="176" spans="1:13" x14ac:dyDescent="0.25">
      <c r="A176" s="11"/>
      <c r="B176" s="12"/>
      <c r="C176" s="12"/>
      <c r="D176" s="12"/>
      <c r="E176" s="9" t="s">
        <v>516</v>
      </c>
      <c r="F176" s="9" t="s">
        <v>14</v>
      </c>
      <c r="G176" s="10" t="s">
        <v>15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1787</v>
      </c>
      <c r="H177" s="9" t="s">
        <v>108</v>
      </c>
      <c r="I177" s="3" t="s">
        <v>1383</v>
      </c>
      <c r="J177" s="13" t="s">
        <v>1788</v>
      </c>
      <c r="K177" s="14" t="s">
        <v>1789</v>
      </c>
      <c r="L177" s="17">
        <f t="shared" si="7"/>
        <v>2.8263888888888922E-2</v>
      </c>
      <c r="M177">
        <f t="shared" si="8"/>
        <v>9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1790</v>
      </c>
      <c r="H178" s="9" t="s">
        <v>108</v>
      </c>
      <c r="I178" s="3" t="s">
        <v>1383</v>
      </c>
      <c r="J178" s="13" t="s">
        <v>1791</v>
      </c>
      <c r="K178" s="14" t="s">
        <v>1792</v>
      </c>
      <c r="L178" s="17">
        <f t="shared" si="7"/>
        <v>1.489583333333333E-2</v>
      </c>
      <c r="M178">
        <f t="shared" si="8"/>
        <v>12</v>
      </c>
    </row>
    <row r="179" spans="1:13" x14ac:dyDescent="0.25">
      <c r="A179" s="3" t="s">
        <v>520</v>
      </c>
      <c r="B179" s="9" t="s">
        <v>521</v>
      </c>
      <c r="C179" s="10" t="s">
        <v>15</v>
      </c>
      <c r="D179" s="5"/>
      <c r="E179" s="5"/>
      <c r="F179" s="5"/>
      <c r="G179" s="5"/>
      <c r="H179" s="5"/>
      <c r="I179" s="6"/>
      <c r="J179" s="7"/>
      <c r="K179" s="8"/>
    </row>
    <row r="180" spans="1:13" x14ac:dyDescent="0.25">
      <c r="A180" s="11"/>
      <c r="B180" s="12"/>
      <c r="C180" s="9" t="s">
        <v>445</v>
      </c>
      <c r="D180" s="9" t="s">
        <v>446</v>
      </c>
      <c r="E180" s="9" t="s">
        <v>447</v>
      </c>
      <c r="F180" s="9" t="s">
        <v>14</v>
      </c>
      <c r="G180" s="9" t="s">
        <v>1793</v>
      </c>
      <c r="H180" s="9" t="s">
        <v>17</v>
      </c>
      <c r="I180" s="3" t="s">
        <v>1383</v>
      </c>
      <c r="J180" s="13" t="s">
        <v>1794</v>
      </c>
      <c r="K180" s="14" t="s">
        <v>1795</v>
      </c>
      <c r="L180" s="17">
        <f t="shared" si="7"/>
        <v>1.8854166666666727E-2</v>
      </c>
      <c r="M180">
        <f t="shared" si="8"/>
        <v>16</v>
      </c>
    </row>
    <row r="181" spans="1:13" x14ac:dyDescent="0.25">
      <c r="A181" s="11"/>
      <c r="B181" s="12"/>
      <c r="C181" s="9" t="s">
        <v>491</v>
      </c>
      <c r="D181" s="9" t="s">
        <v>492</v>
      </c>
      <c r="E181" s="9" t="s">
        <v>492</v>
      </c>
      <c r="F181" s="9" t="s">
        <v>14</v>
      </c>
      <c r="G181" s="9" t="s">
        <v>1796</v>
      </c>
      <c r="H181" s="9" t="s">
        <v>17</v>
      </c>
      <c r="I181" s="3" t="s">
        <v>1383</v>
      </c>
      <c r="J181" s="13" t="s">
        <v>1797</v>
      </c>
      <c r="K181" s="14" t="s">
        <v>1798</v>
      </c>
      <c r="L181" s="17">
        <f t="shared" si="7"/>
        <v>2.1643518518518479E-2</v>
      </c>
      <c r="M181">
        <f t="shared" si="8"/>
        <v>4</v>
      </c>
    </row>
    <row r="182" spans="1:13" x14ac:dyDescent="0.25">
      <c r="A182" s="11"/>
      <c r="B182" s="12"/>
      <c r="C182" s="9" t="s">
        <v>1355</v>
      </c>
      <c r="D182" s="9" t="s">
        <v>1356</v>
      </c>
      <c r="E182" s="9" t="s">
        <v>1357</v>
      </c>
      <c r="F182" s="9" t="s">
        <v>14</v>
      </c>
      <c r="G182" s="9" t="s">
        <v>1799</v>
      </c>
      <c r="H182" s="9" t="s">
        <v>17</v>
      </c>
      <c r="I182" s="3" t="s">
        <v>1383</v>
      </c>
      <c r="J182" s="13" t="s">
        <v>1800</v>
      </c>
      <c r="K182" s="14" t="s">
        <v>1801</v>
      </c>
      <c r="L182" s="17">
        <f t="shared" si="7"/>
        <v>1.3333333333333308E-2</v>
      </c>
      <c r="M182">
        <f t="shared" si="8"/>
        <v>18</v>
      </c>
    </row>
    <row r="183" spans="1:13" x14ac:dyDescent="0.25">
      <c r="A183" s="11"/>
      <c r="B183" s="12"/>
      <c r="C183" s="9" t="s">
        <v>1361</v>
      </c>
      <c r="D183" s="9" t="s">
        <v>1362</v>
      </c>
      <c r="E183" s="9" t="s">
        <v>1363</v>
      </c>
      <c r="F183" s="9" t="s">
        <v>14</v>
      </c>
      <c r="G183" s="10" t="s">
        <v>15</v>
      </c>
      <c r="H183" s="5"/>
      <c r="I183" s="6"/>
      <c r="J183" s="7"/>
      <c r="K183" s="8"/>
    </row>
    <row r="184" spans="1:13" x14ac:dyDescent="0.25">
      <c r="A184" s="11"/>
      <c r="B184" s="12"/>
      <c r="C184" s="12"/>
      <c r="D184" s="12"/>
      <c r="E184" s="12"/>
      <c r="F184" s="12"/>
      <c r="G184" s="9" t="s">
        <v>1802</v>
      </c>
      <c r="H184" s="9" t="s">
        <v>17</v>
      </c>
      <c r="I184" s="3" t="s">
        <v>1383</v>
      </c>
      <c r="J184" s="13" t="s">
        <v>1803</v>
      </c>
      <c r="K184" s="14" t="s">
        <v>1804</v>
      </c>
      <c r="L184" s="17">
        <f t="shared" si="7"/>
        <v>2.300925925925934E-2</v>
      </c>
      <c r="M184">
        <f t="shared" si="8"/>
        <v>8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1805</v>
      </c>
      <c r="H185" s="9" t="s">
        <v>17</v>
      </c>
      <c r="I185" s="3" t="s">
        <v>1383</v>
      </c>
      <c r="J185" s="13" t="s">
        <v>278</v>
      </c>
      <c r="K185" s="14" t="s">
        <v>1806</v>
      </c>
      <c r="L185" s="17">
        <f t="shared" si="7"/>
        <v>1.3865740740740706E-2</v>
      </c>
      <c r="M185">
        <f t="shared" si="8"/>
        <v>10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1807</v>
      </c>
      <c r="H186" s="9" t="s">
        <v>17</v>
      </c>
      <c r="I186" s="3" t="s">
        <v>1383</v>
      </c>
      <c r="J186" s="13" t="s">
        <v>1808</v>
      </c>
      <c r="K186" s="14" t="s">
        <v>1809</v>
      </c>
      <c r="L186" s="17">
        <f t="shared" si="7"/>
        <v>1.3935185185185106E-2</v>
      </c>
      <c r="M186">
        <f t="shared" si="8"/>
        <v>12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1810</v>
      </c>
      <c r="H187" s="9" t="s">
        <v>17</v>
      </c>
      <c r="I187" s="3" t="s">
        <v>1383</v>
      </c>
      <c r="J187" s="13" t="s">
        <v>1811</v>
      </c>
      <c r="K187" s="14" t="s">
        <v>1812</v>
      </c>
      <c r="L187" s="17">
        <f t="shared" si="7"/>
        <v>1.7395833333333277E-2</v>
      </c>
      <c r="M187">
        <f t="shared" si="8"/>
        <v>15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1813</v>
      </c>
      <c r="H188" s="9" t="s">
        <v>17</v>
      </c>
      <c r="I188" s="3" t="s">
        <v>1383</v>
      </c>
      <c r="J188" s="13" t="s">
        <v>1814</v>
      </c>
      <c r="K188" s="14" t="s">
        <v>1815</v>
      </c>
      <c r="L188" s="17">
        <f t="shared" si="7"/>
        <v>1.4826388888888875E-2</v>
      </c>
      <c r="M188">
        <f t="shared" si="8"/>
        <v>15</v>
      </c>
    </row>
    <row r="189" spans="1:13" x14ac:dyDescent="0.25">
      <c r="A189" s="11"/>
      <c r="B189" s="12"/>
      <c r="C189" s="9" t="s">
        <v>499</v>
      </c>
      <c r="D189" s="9" t="s">
        <v>500</v>
      </c>
      <c r="E189" s="9" t="s">
        <v>501</v>
      </c>
      <c r="F189" s="9" t="s">
        <v>14</v>
      </c>
      <c r="G189" s="10" t="s">
        <v>15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1816</v>
      </c>
      <c r="H190" s="9" t="s">
        <v>17</v>
      </c>
      <c r="I190" s="3" t="s">
        <v>1383</v>
      </c>
      <c r="J190" s="13" t="s">
        <v>1817</v>
      </c>
      <c r="K190" s="14" t="s">
        <v>1818</v>
      </c>
      <c r="L190" s="17">
        <f t="shared" si="7"/>
        <v>2.96643518518519E-2</v>
      </c>
      <c r="M190">
        <f t="shared" si="8"/>
        <v>10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1819</v>
      </c>
      <c r="H191" s="9" t="s">
        <v>17</v>
      </c>
      <c r="I191" s="3" t="s">
        <v>1383</v>
      </c>
      <c r="J191" s="13" t="s">
        <v>1820</v>
      </c>
      <c r="K191" s="14" t="s">
        <v>1821</v>
      </c>
      <c r="L191" s="17">
        <f t="shared" si="7"/>
        <v>1.7060185185185262E-2</v>
      </c>
      <c r="M191">
        <f t="shared" si="8"/>
        <v>14</v>
      </c>
    </row>
    <row r="192" spans="1:13" x14ac:dyDescent="0.25">
      <c r="A192" s="11"/>
      <c r="B192" s="11"/>
      <c r="C192" s="3" t="s">
        <v>508</v>
      </c>
      <c r="D192" s="3" t="s">
        <v>509</v>
      </c>
      <c r="E192" s="3" t="s">
        <v>510</v>
      </c>
      <c r="F192" s="3" t="s">
        <v>14</v>
      </c>
      <c r="G192" s="3" t="s">
        <v>1822</v>
      </c>
      <c r="H192" s="3" t="s">
        <v>17</v>
      </c>
      <c r="I192" s="3" t="s">
        <v>1383</v>
      </c>
      <c r="J192" s="15" t="s">
        <v>1823</v>
      </c>
      <c r="K192" s="16" t="s">
        <v>1824</v>
      </c>
      <c r="L192" s="17">
        <f t="shared" si="7"/>
        <v>1.5914351851851832E-2</v>
      </c>
      <c r="M192">
        <f t="shared" si="8"/>
        <v>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opLeftCell="F1" workbookViewId="0">
      <selection activeCell="P29" sqref="P29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19" bestFit="1" customWidth="1"/>
    <col min="17" max="17" width="34.4257812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528</v>
      </c>
      <c r="M1" t="s">
        <v>525</v>
      </c>
      <c r="O1" t="s">
        <v>526</v>
      </c>
      <c r="P1" t="s">
        <v>2290</v>
      </c>
      <c r="Q1" t="s">
        <v>2291</v>
      </c>
      <c r="R1" t="s">
        <v>530</v>
      </c>
      <c r="S1" t="s">
        <v>531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4.458333333333333</v>
      </c>
      <c r="R2" s="18">
        <v>2.8472222222222222E-2</v>
      </c>
      <c r="S2" s="17">
        <f>AVERAGEIF($R$2:$R$25, "&lt;&gt; 0")</f>
        <v>2.1227622154478144E-2</v>
      </c>
    </row>
    <row r="3" spans="1:19" x14ac:dyDescent="0.25">
      <c r="A3" s="3" t="s">
        <v>10</v>
      </c>
      <c r="B3" s="9" t="s">
        <v>11</v>
      </c>
      <c r="C3" s="10" t="s">
        <v>15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4.458333333333333</v>
      </c>
      <c r="R3" s="18">
        <f t="shared" ref="R3:R23" si="1">AVERAGEIF(M:M,O3,L:L)</f>
        <v>2.9068287037037031E-2</v>
      </c>
      <c r="S3" s="17">
        <f t="shared" ref="S3:S25" si="2">AVERAGEIF($R$2:$R$25, "&lt;&gt; 0")</f>
        <v>2.1227622154478144E-2</v>
      </c>
    </row>
    <row r="4" spans="1:19" x14ac:dyDescent="0.25">
      <c r="A4" s="11"/>
      <c r="B4" s="12"/>
      <c r="C4" s="9" t="s">
        <v>12</v>
      </c>
      <c r="D4" s="9" t="s">
        <v>13</v>
      </c>
      <c r="E4" s="9" t="s">
        <v>13</v>
      </c>
      <c r="F4" s="9" t="s">
        <v>14</v>
      </c>
      <c r="G4" s="10" t="s">
        <v>15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4.458333333333333</v>
      </c>
      <c r="R4" s="18">
        <f t="shared" si="1"/>
        <v>1.9328703703703709E-2</v>
      </c>
      <c r="S4" s="17">
        <f t="shared" si="2"/>
        <v>2.1227622154478144E-2</v>
      </c>
    </row>
    <row r="5" spans="1:19" x14ac:dyDescent="0.25">
      <c r="A5" s="11"/>
      <c r="B5" s="12"/>
      <c r="C5" s="12"/>
      <c r="D5" s="12"/>
      <c r="E5" s="12"/>
      <c r="F5" s="12"/>
      <c r="G5" s="9" t="s">
        <v>1829</v>
      </c>
      <c r="H5" s="9" t="s">
        <v>17</v>
      </c>
      <c r="I5" s="3" t="s">
        <v>1830</v>
      </c>
      <c r="J5" s="13" t="s">
        <v>1831</v>
      </c>
      <c r="K5" s="14" t="s">
        <v>1832</v>
      </c>
      <c r="L5" s="17">
        <f t="shared" ref="L5:L66" si="3">K5-J5</f>
        <v>1.7025462962962978E-2</v>
      </c>
      <c r="M5">
        <f t="shared" ref="M5:M66" si="4">HOUR(J5)</f>
        <v>11</v>
      </c>
      <c r="O5">
        <v>3</v>
      </c>
      <c r="P5">
        <f>COUNTIF(M:M,"3")</f>
        <v>1</v>
      </c>
      <c r="Q5">
        <f t="shared" si="0"/>
        <v>4.458333333333333</v>
      </c>
      <c r="R5" s="18">
        <f t="shared" si="1"/>
        <v>1.0729166666666651E-2</v>
      </c>
      <c r="S5" s="17">
        <f t="shared" si="2"/>
        <v>2.1227622154478144E-2</v>
      </c>
    </row>
    <row r="6" spans="1:19" x14ac:dyDescent="0.25">
      <c r="A6" s="11"/>
      <c r="B6" s="12"/>
      <c r="C6" s="12"/>
      <c r="D6" s="12"/>
      <c r="E6" s="12"/>
      <c r="F6" s="12"/>
      <c r="G6" s="9" t="s">
        <v>1833</v>
      </c>
      <c r="H6" s="9" t="s">
        <v>17</v>
      </c>
      <c r="I6" s="3" t="s">
        <v>1830</v>
      </c>
      <c r="J6" s="13" t="s">
        <v>1834</v>
      </c>
      <c r="K6" s="14" t="s">
        <v>1835</v>
      </c>
      <c r="L6" s="17">
        <f t="shared" si="3"/>
        <v>1.4143518518518472E-2</v>
      </c>
      <c r="M6">
        <f t="shared" si="4"/>
        <v>13</v>
      </c>
      <c r="O6">
        <v>4</v>
      </c>
      <c r="P6">
        <f>COUNTIF(M:M,"4")</f>
        <v>4</v>
      </c>
      <c r="Q6">
        <f t="shared" si="0"/>
        <v>4.458333333333333</v>
      </c>
      <c r="R6" s="18">
        <f t="shared" si="1"/>
        <v>1.4528356481481486E-2</v>
      </c>
      <c r="S6" s="17">
        <f t="shared" si="2"/>
        <v>2.1227622154478144E-2</v>
      </c>
    </row>
    <row r="7" spans="1:19" x14ac:dyDescent="0.25">
      <c r="A7" s="11"/>
      <c r="B7" s="12"/>
      <c r="C7" s="12"/>
      <c r="D7" s="12"/>
      <c r="E7" s="12"/>
      <c r="F7" s="12"/>
      <c r="G7" s="9" t="s">
        <v>1836</v>
      </c>
      <c r="H7" s="9" t="s">
        <v>17</v>
      </c>
      <c r="I7" s="3" t="s">
        <v>1830</v>
      </c>
      <c r="J7" s="13" t="s">
        <v>1837</v>
      </c>
      <c r="K7" s="14" t="s">
        <v>1838</v>
      </c>
      <c r="L7" s="17">
        <f t="shared" si="3"/>
        <v>2.3402777777777772E-2</v>
      </c>
      <c r="M7">
        <f t="shared" si="4"/>
        <v>14</v>
      </c>
      <c r="O7">
        <v>5</v>
      </c>
      <c r="P7">
        <f>COUNTIF(M:M,"5")</f>
        <v>5</v>
      </c>
      <c r="Q7">
        <f t="shared" si="0"/>
        <v>4.458333333333333</v>
      </c>
      <c r="R7" s="18">
        <f t="shared" si="1"/>
        <v>1.8409722222222213E-2</v>
      </c>
      <c r="S7" s="17">
        <f t="shared" si="2"/>
        <v>2.1227622154478144E-2</v>
      </c>
    </row>
    <row r="8" spans="1:19" x14ac:dyDescent="0.25">
      <c r="A8" s="11"/>
      <c r="B8" s="12"/>
      <c r="C8" s="12"/>
      <c r="D8" s="12"/>
      <c r="E8" s="12"/>
      <c r="F8" s="12"/>
      <c r="G8" s="9" t="s">
        <v>1839</v>
      </c>
      <c r="H8" s="9" t="s">
        <v>17</v>
      </c>
      <c r="I8" s="3" t="s">
        <v>1830</v>
      </c>
      <c r="J8" s="13" t="s">
        <v>1840</v>
      </c>
      <c r="K8" s="14" t="s">
        <v>1841</v>
      </c>
      <c r="L8" s="17">
        <f t="shared" si="3"/>
        <v>1.5381944444444295E-2</v>
      </c>
      <c r="M8">
        <f t="shared" si="4"/>
        <v>16</v>
      </c>
      <c r="O8">
        <v>6</v>
      </c>
      <c r="P8">
        <f>COUNTIF(M:M,"6")</f>
        <v>6</v>
      </c>
      <c r="Q8">
        <f t="shared" si="0"/>
        <v>4.458333333333333</v>
      </c>
      <c r="R8" s="18">
        <f t="shared" si="1"/>
        <v>1.7418981481481476E-2</v>
      </c>
      <c r="S8" s="17">
        <f t="shared" si="2"/>
        <v>2.1227622154478144E-2</v>
      </c>
    </row>
    <row r="9" spans="1:19" x14ac:dyDescent="0.25">
      <c r="A9" s="11"/>
      <c r="B9" s="12"/>
      <c r="C9" s="9" t="s">
        <v>59</v>
      </c>
      <c r="D9" s="9" t="s">
        <v>60</v>
      </c>
      <c r="E9" s="9" t="s">
        <v>60</v>
      </c>
      <c r="F9" s="9" t="s">
        <v>14</v>
      </c>
      <c r="G9" s="9" t="s">
        <v>1842</v>
      </c>
      <c r="H9" s="9" t="s">
        <v>17</v>
      </c>
      <c r="I9" s="3" t="s">
        <v>1830</v>
      </c>
      <c r="J9" s="13" t="s">
        <v>1843</v>
      </c>
      <c r="K9" s="14" t="s">
        <v>1844</v>
      </c>
      <c r="L9" s="17">
        <f t="shared" si="3"/>
        <v>1.649305555555558E-2</v>
      </c>
      <c r="M9">
        <f t="shared" si="4"/>
        <v>9</v>
      </c>
      <c r="O9">
        <v>7</v>
      </c>
      <c r="P9">
        <f>COUNTIF(M:M,"7")</f>
        <v>11</v>
      </c>
      <c r="Q9">
        <f t="shared" si="0"/>
        <v>4.458333333333333</v>
      </c>
      <c r="R9" s="18">
        <f t="shared" si="1"/>
        <v>1.9624368686868697E-2</v>
      </c>
      <c r="S9" s="17">
        <f t="shared" si="2"/>
        <v>2.1227622154478144E-2</v>
      </c>
    </row>
    <row r="10" spans="1:19" x14ac:dyDescent="0.25">
      <c r="A10" s="11"/>
      <c r="B10" s="12"/>
      <c r="C10" s="9" t="s">
        <v>460</v>
      </c>
      <c r="D10" s="9" t="s">
        <v>461</v>
      </c>
      <c r="E10" s="9" t="s">
        <v>461</v>
      </c>
      <c r="F10" s="9" t="s">
        <v>14</v>
      </c>
      <c r="G10" s="9" t="s">
        <v>1845</v>
      </c>
      <c r="H10" s="9" t="s">
        <v>17</v>
      </c>
      <c r="I10" s="3" t="s">
        <v>1830</v>
      </c>
      <c r="J10" s="13" t="s">
        <v>40</v>
      </c>
      <c r="K10" s="14" t="s">
        <v>1846</v>
      </c>
      <c r="L10" s="17">
        <f t="shared" si="3"/>
        <v>3.1736111111111132E-2</v>
      </c>
      <c r="M10">
        <f t="shared" si="4"/>
        <v>7</v>
      </c>
      <c r="O10">
        <v>8</v>
      </c>
      <c r="P10">
        <f>COUNTIF(M:M,"8")</f>
        <v>4</v>
      </c>
      <c r="Q10">
        <f t="shared" si="0"/>
        <v>4.458333333333333</v>
      </c>
      <c r="R10" s="18">
        <f t="shared" si="1"/>
        <v>1.6032986111111119E-2</v>
      </c>
      <c r="S10" s="17">
        <f t="shared" si="2"/>
        <v>2.1227622154478144E-2</v>
      </c>
    </row>
    <row r="11" spans="1:19" x14ac:dyDescent="0.25">
      <c r="A11" s="11"/>
      <c r="B11" s="12"/>
      <c r="C11" s="9" t="s">
        <v>394</v>
      </c>
      <c r="D11" s="9" t="s">
        <v>395</v>
      </c>
      <c r="E11" s="9" t="s">
        <v>395</v>
      </c>
      <c r="F11" s="9" t="s">
        <v>14</v>
      </c>
      <c r="G11" s="10" t="s">
        <v>15</v>
      </c>
      <c r="H11" s="5"/>
      <c r="I11" s="6"/>
      <c r="J11" s="7"/>
      <c r="K11" s="8"/>
      <c r="O11">
        <v>9</v>
      </c>
      <c r="P11">
        <f>COUNTIF(M:M,"9")</f>
        <v>16</v>
      </c>
      <c r="Q11">
        <f t="shared" si="0"/>
        <v>4.458333333333333</v>
      </c>
      <c r="R11" s="18">
        <f t="shared" si="1"/>
        <v>3.1120515046296305E-2</v>
      </c>
      <c r="S11" s="17">
        <f t="shared" si="2"/>
        <v>2.1227622154478144E-2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1847</v>
      </c>
      <c r="H12" s="9" t="s">
        <v>43</v>
      </c>
      <c r="I12" s="3" t="s">
        <v>1830</v>
      </c>
      <c r="J12" s="13" t="s">
        <v>1848</v>
      </c>
      <c r="K12" s="14" t="s">
        <v>1849</v>
      </c>
      <c r="L12" s="17">
        <f t="shared" si="3"/>
        <v>2.6666666666666727E-2</v>
      </c>
      <c r="M12">
        <f t="shared" si="4"/>
        <v>11</v>
      </c>
      <c r="O12">
        <v>10</v>
      </c>
      <c r="P12">
        <f>COUNTIF(M:M,"10")</f>
        <v>10</v>
      </c>
      <c r="Q12">
        <f t="shared" si="0"/>
        <v>4.458333333333333</v>
      </c>
      <c r="R12" s="18">
        <f t="shared" si="1"/>
        <v>2.7846064814814803E-2</v>
      </c>
      <c r="S12" s="17">
        <f t="shared" si="2"/>
        <v>2.1227622154478144E-2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1850</v>
      </c>
      <c r="H13" s="9" t="s">
        <v>43</v>
      </c>
      <c r="I13" s="3" t="s">
        <v>1830</v>
      </c>
      <c r="J13" s="13" t="s">
        <v>1851</v>
      </c>
      <c r="K13" s="14" t="s">
        <v>1852</v>
      </c>
      <c r="L13" s="17">
        <f t="shared" si="3"/>
        <v>2.1504629629629624E-2</v>
      </c>
      <c r="M13">
        <f t="shared" si="4"/>
        <v>14</v>
      </c>
      <c r="O13">
        <v>11</v>
      </c>
      <c r="P13">
        <f>COUNTIF(M:M,"11")</f>
        <v>7</v>
      </c>
      <c r="Q13">
        <f t="shared" si="0"/>
        <v>4.458333333333333</v>
      </c>
      <c r="R13" s="18">
        <f t="shared" si="1"/>
        <v>2.0213293650793662E-2</v>
      </c>
      <c r="S13" s="17">
        <f t="shared" si="2"/>
        <v>2.1227622154478144E-2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1853</v>
      </c>
      <c r="H14" s="9" t="s">
        <v>43</v>
      </c>
      <c r="I14" s="3" t="s">
        <v>1830</v>
      </c>
      <c r="J14" s="13" t="s">
        <v>1854</v>
      </c>
      <c r="K14" s="14" t="s">
        <v>1855</v>
      </c>
      <c r="L14" s="17">
        <f t="shared" si="3"/>
        <v>1.7893518518518614E-2</v>
      </c>
      <c r="M14">
        <f t="shared" si="4"/>
        <v>17</v>
      </c>
      <c r="O14">
        <v>12</v>
      </c>
      <c r="P14">
        <f>COUNTIF(M:M,"12")</f>
        <v>6</v>
      </c>
      <c r="Q14">
        <f t="shared" si="0"/>
        <v>4.458333333333333</v>
      </c>
      <c r="R14" s="18">
        <f t="shared" si="1"/>
        <v>1.7478780864197557E-2</v>
      </c>
      <c r="S14" s="17">
        <f t="shared" si="2"/>
        <v>2.1227622154478144E-2</v>
      </c>
    </row>
    <row r="15" spans="1:19" x14ac:dyDescent="0.25">
      <c r="A15" s="3" t="s">
        <v>27</v>
      </c>
      <c r="B15" s="9" t="s">
        <v>28</v>
      </c>
      <c r="C15" s="10" t="s">
        <v>15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6</v>
      </c>
      <c r="Q15">
        <f t="shared" si="0"/>
        <v>4.458333333333333</v>
      </c>
      <c r="R15" s="18">
        <f t="shared" si="1"/>
        <v>2.305362654320986E-2</v>
      </c>
      <c r="S15" s="17">
        <f t="shared" si="2"/>
        <v>2.1227622154478144E-2</v>
      </c>
    </row>
    <row r="16" spans="1:19" x14ac:dyDescent="0.25">
      <c r="A16" s="11"/>
      <c r="B16" s="12"/>
      <c r="C16" s="9" t="s">
        <v>37</v>
      </c>
      <c r="D16" s="9" t="s">
        <v>38</v>
      </c>
      <c r="E16" s="9" t="s">
        <v>38</v>
      </c>
      <c r="F16" s="9" t="s">
        <v>14</v>
      </c>
      <c r="G16" s="9" t="s">
        <v>1856</v>
      </c>
      <c r="H16" s="9" t="s">
        <v>43</v>
      </c>
      <c r="I16" s="3" t="s">
        <v>1830</v>
      </c>
      <c r="J16" s="13" t="s">
        <v>1857</v>
      </c>
      <c r="K16" s="14" t="s">
        <v>1858</v>
      </c>
      <c r="L16" s="17">
        <f t="shared" si="3"/>
        <v>2.2546296296296287E-2</v>
      </c>
      <c r="M16">
        <f t="shared" si="4"/>
        <v>6</v>
      </c>
      <c r="O16">
        <v>14</v>
      </c>
      <c r="P16">
        <f>COUNTIF(M:M,"14")</f>
        <v>9</v>
      </c>
      <c r="Q16">
        <f t="shared" si="0"/>
        <v>4.458333333333333</v>
      </c>
      <c r="R16" s="18">
        <f t="shared" si="1"/>
        <v>2.2204218106995886E-2</v>
      </c>
      <c r="S16" s="17">
        <f t="shared" si="2"/>
        <v>2.1227622154478144E-2</v>
      </c>
    </row>
    <row r="17" spans="1:19" x14ac:dyDescent="0.25">
      <c r="A17" s="11"/>
      <c r="B17" s="12"/>
      <c r="C17" s="9" t="s">
        <v>46</v>
      </c>
      <c r="D17" s="9" t="s">
        <v>47</v>
      </c>
      <c r="E17" s="9" t="s">
        <v>47</v>
      </c>
      <c r="F17" s="9" t="s">
        <v>14</v>
      </c>
      <c r="G17" s="10" t="s">
        <v>15</v>
      </c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4.458333333333333</v>
      </c>
      <c r="R17" s="18">
        <f t="shared" si="1"/>
        <v>2.0420524691357984E-2</v>
      </c>
      <c r="S17" s="17">
        <f t="shared" si="2"/>
        <v>2.1227622154478144E-2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1859</v>
      </c>
      <c r="H18" s="9" t="s">
        <v>17</v>
      </c>
      <c r="I18" s="3" t="s">
        <v>1830</v>
      </c>
      <c r="J18" s="13" t="s">
        <v>1860</v>
      </c>
      <c r="K18" s="14" t="s">
        <v>1861</v>
      </c>
      <c r="L18" s="17">
        <f t="shared" si="3"/>
        <v>1.5474537037037051E-2</v>
      </c>
      <c r="M18">
        <f t="shared" si="4"/>
        <v>8</v>
      </c>
      <c r="O18">
        <v>16</v>
      </c>
      <c r="P18">
        <f>COUNTIF(M:M,"16")</f>
        <v>6</v>
      </c>
      <c r="Q18">
        <f t="shared" si="0"/>
        <v>4.458333333333333</v>
      </c>
      <c r="R18" s="18">
        <f t="shared" si="1"/>
        <v>2.7272376543209836E-2</v>
      </c>
      <c r="S18" s="17">
        <f t="shared" si="2"/>
        <v>2.1227622154478144E-2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1862</v>
      </c>
      <c r="H19" s="9" t="s">
        <v>17</v>
      </c>
      <c r="I19" s="3" t="s">
        <v>1830</v>
      </c>
      <c r="J19" s="13" t="s">
        <v>1863</v>
      </c>
      <c r="K19" s="14" t="s">
        <v>1864</v>
      </c>
      <c r="L19" s="17">
        <f t="shared" si="3"/>
        <v>2.1215277777777819E-2</v>
      </c>
      <c r="M19">
        <f t="shared" si="4"/>
        <v>11</v>
      </c>
      <c r="O19">
        <v>17</v>
      </c>
      <c r="P19">
        <f>COUNTIF(M:M,"17")</f>
        <v>3</v>
      </c>
      <c r="Q19">
        <f t="shared" si="0"/>
        <v>4.458333333333333</v>
      </c>
      <c r="R19" s="18">
        <f t="shared" si="1"/>
        <v>2.4976851851851906E-2</v>
      </c>
      <c r="S19" s="17">
        <f t="shared" si="2"/>
        <v>2.1227622154478144E-2</v>
      </c>
    </row>
    <row r="20" spans="1:19" x14ac:dyDescent="0.25">
      <c r="A20" s="11"/>
      <c r="B20" s="12"/>
      <c r="C20" s="9" t="s">
        <v>64</v>
      </c>
      <c r="D20" s="9" t="s">
        <v>65</v>
      </c>
      <c r="E20" s="10" t="s">
        <v>15</v>
      </c>
      <c r="F20" s="5"/>
      <c r="G20" s="5"/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4.458333333333333</v>
      </c>
      <c r="R20" s="18">
        <f t="shared" si="1"/>
        <v>2.5787037037037108E-2</v>
      </c>
      <c r="S20" s="17">
        <f t="shared" si="2"/>
        <v>2.1227622154478144E-2</v>
      </c>
    </row>
    <row r="21" spans="1:19" x14ac:dyDescent="0.25">
      <c r="A21" s="11"/>
      <c r="B21" s="12"/>
      <c r="C21" s="12"/>
      <c r="D21" s="12"/>
      <c r="E21" s="9" t="s">
        <v>65</v>
      </c>
      <c r="F21" s="9" t="s">
        <v>14</v>
      </c>
      <c r="G21" s="9" t="s">
        <v>1865</v>
      </c>
      <c r="H21" s="9" t="s">
        <v>17</v>
      </c>
      <c r="I21" s="3" t="s">
        <v>1830</v>
      </c>
      <c r="J21" s="13" t="s">
        <v>1866</v>
      </c>
      <c r="K21" s="14" t="s">
        <v>1867</v>
      </c>
      <c r="L21" s="17">
        <f t="shared" si="3"/>
        <v>2.1111111111111081E-2</v>
      </c>
      <c r="M21">
        <f t="shared" si="4"/>
        <v>7</v>
      </c>
      <c r="O21">
        <v>19</v>
      </c>
      <c r="P21">
        <f>COUNTIF(M:M,"19")</f>
        <v>0</v>
      </c>
      <c r="Q21">
        <f t="shared" si="0"/>
        <v>4.458333333333333</v>
      </c>
      <c r="R21" s="18">
        <v>0</v>
      </c>
      <c r="S21" s="17">
        <f t="shared" si="2"/>
        <v>2.1227622154478144E-2</v>
      </c>
    </row>
    <row r="22" spans="1:19" x14ac:dyDescent="0.25">
      <c r="A22" s="11"/>
      <c r="B22" s="12"/>
      <c r="C22" s="12"/>
      <c r="D22" s="12"/>
      <c r="E22" s="9" t="s">
        <v>168</v>
      </c>
      <c r="F22" s="9" t="s">
        <v>14</v>
      </c>
      <c r="G22" s="10" t="s">
        <v>15</v>
      </c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4.458333333333333</v>
      </c>
      <c r="R22" s="18">
        <f t="shared" si="1"/>
        <v>1.8680555555555589E-2</v>
      </c>
      <c r="S22" s="17">
        <f t="shared" si="2"/>
        <v>2.1227622154478144E-2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1868</v>
      </c>
      <c r="H23" s="9" t="s">
        <v>17</v>
      </c>
      <c r="I23" s="3" t="s">
        <v>1830</v>
      </c>
      <c r="J23" s="13" t="s">
        <v>1869</v>
      </c>
      <c r="K23" s="14" t="s">
        <v>1870</v>
      </c>
      <c r="L23" s="17">
        <f t="shared" si="3"/>
        <v>3.9861111111111125E-2</v>
      </c>
      <c r="M23">
        <f t="shared" si="4"/>
        <v>10</v>
      </c>
      <c r="O23">
        <v>21</v>
      </c>
      <c r="P23">
        <f>COUNTIF(M:M,"21")</f>
        <v>1</v>
      </c>
      <c r="Q23">
        <f t="shared" si="0"/>
        <v>4.458333333333333</v>
      </c>
      <c r="R23" s="18">
        <f t="shared" si="1"/>
        <v>1.3113425925925903E-2</v>
      </c>
      <c r="S23" s="17">
        <f t="shared" si="2"/>
        <v>2.1227622154478144E-2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1871</v>
      </c>
      <c r="H24" s="9" t="s">
        <v>17</v>
      </c>
      <c r="I24" s="3" t="s">
        <v>1830</v>
      </c>
      <c r="J24" s="13" t="s">
        <v>1872</v>
      </c>
      <c r="K24" s="14" t="s">
        <v>1873</v>
      </c>
      <c r="L24" s="17">
        <f t="shared" si="3"/>
        <v>2.49537037037037E-2</v>
      </c>
      <c r="M24">
        <f t="shared" si="4"/>
        <v>10</v>
      </c>
      <c r="O24">
        <v>22</v>
      </c>
      <c r="P24">
        <f>COUNTIF(M:M,"22")</f>
        <v>0</v>
      </c>
      <c r="Q24">
        <f t="shared" si="0"/>
        <v>4.458333333333333</v>
      </c>
      <c r="R24" s="18">
        <v>0</v>
      </c>
      <c r="S24" s="17">
        <f t="shared" si="2"/>
        <v>2.1227622154478144E-2</v>
      </c>
    </row>
    <row r="25" spans="1:19" x14ac:dyDescent="0.25">
      <c r="A25" s="11"/>
      <c r="B25" s="12"/>
      <c r="C25" s="9" t="s">
        <v>1427</v>
      </c>
      <c r="D25" s="9" t="s">
        <v>1428</v>
      </c>
      <c r="E25" s="9" t="s">
        <v>1428</v>
      </c>
      <c r="F25" s="9" t="s">
        <v>14</v>
      </c>
      <c r="G25" s="9" t="s">
        <v>1874</v>
      </c>
      <c r="H25" s="9" t="s">
        <v>43</v>
      </c>
      <c r="I25" s="3" t="s">
        <v>1830</v>
      </c>
      <c r="J25" s="13" t="s">
        <v>1875</v>
      </c>
      <c r="K25" s="14" t="s">
        <v>1876</v>
      </c>
      <c r="L25" s="17">
        <f t="shared" si="3"/>
        <v>1.5590277777777772E-2</v>
      </c>
      <c r="M25">
        <f t="shared" si="4"/>
        <v>4</v>
      </c>
      <c r="O25">
        <v>23</v>
      </c>
      <c r="P25">
        <f>COUNTIF(M:M,"23")</f>
        <v>0</v>
      </c>
      <c r="Q25">
        <f t="shared" si="0"/>
        <v>4.458333333333333</v>
      </c>
      <c r="R25" s="18">
        <v>0</v>
      </c>
      <c r="S25" s="17">
        <f t="shared" si="2"/>
        <v>2.1227622154478144E-2</v>
      </c>
    </row>
    <row r="26" spans="1:19" x14ac:dyDescent="0.25">
      <c r="A26" s="11"/>
      <c r="B26" s="12"/>
      <c r="C26" s="9" t="s">
        <v>69</v>
      </c>
      <c r="D26" s="9" t="s">
        <v>70</v>
      </c>
      <c r="E26" s="9" t="s">
        <v>70</v>
      </c>
      <c r="F26" s="9" t="s">
        <v>14</v>
      </c>
      <c r="G26" s="10" t="s">
        <v>15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1877</v>
      </c>
      <c r="H27" s="9" t="s">
        <v>17</v>
      </c>
      <c r="I27" s="3" t="s">
        <v>1830</v>
      </c>
      <c r="J27" s="13" t="s">
        <v>1878</v>
      </c>
      <c r="K27" s="14" t="s">
        <v>1879</v>
      </c>
      <c r="L27" s="17">
        <f t="shared" si="3"/>
        <v>1.989583333333339E-2</v>
      </c>
      <c r="M27">
        <f t="shared" si="4"/>
        <v>7</v>
      </c>
      <c r="O27" t="s">
        <v>2286</v>
      </c>
      <c r="P27">
        <f>SUM(P2:P25)</f>
        <v>107</v>
      </c>
    </row>
    <row r="28" spans="1:19" x14ac:dyDescent="0.25">
      <c r="A28" s="11"/>
      <c r="B28" s="12"/>
      <c r="C28" s="12"/>
      <c r="D28" s="12"/>
      <c r="E28" s="12"/>
      <c r="F28" s="12"/>
      <c r="G28" s="9" t="s">
        <v>1880</v>
      </c>
      <c r="H28" s="9" t="s">
        <v>17</v>
      </c>
      <c r="I28" s="3" t="s">
        <v>1830</v>
      </c>
      <c r="J28" s="13" t="s">
        <v>1881</v>
      </c>
      <c r="K28" s="14" t="s">
        <v>1882</v>
      </c>
      <c r="L28" s="17">
        <f t="shared" si="3"/>
        <v>1.5625E-2</v>
      </c>
      <c r="M28">
        <f t="shared" si="4"/>
        <v>13</v>
      </c>
    </row>
    <row r="29" spans="1:19" x14ac:dyDescent="0.25">
      <c r="A29" s="11"/>
      <c r="B29" s="12"/>
      <c r="C29" s="9" t="s">
        <v>460</v>
      </c>
      <c r="D29" s="9" t="s">
        <v>461</v>
      </c>
      <c r="E29" s="9" t="s">
        <v>461</v>
      </c>
      <c r="F29" s="9" t="s">
        <v>14</v>
      </c>
      <c r="G29" s="9" t="s">
        <v>1883</v>
      </c>
      <c r="H29" s="9" t="s">
        <v>17</v>
      </c>
      <c r="I29" s="3" t="s">
        <v>1830</v>
      </c>
      <c r="J29" s="13" t="s">
        <v>1884</v>
      </c>
      <c r="K29" s="14" t="s">
        <v>1885</v>
      </c>
      <c r="L29" s="17">
        <f t="shared" si="3"/>
        <v>1.8090277777777775E-2</v>
      </c>
      <c r="M29">
        <f t="shared" si="4"/>
        <v>6</v>
      </c>
    </row>
    <row r="30" spans="1:19" x14ac:dyDescent="0.25">
      <c r="A30" s="11"/>
      <c r="B30" s="12"/>
      <c r="C30" s="9" t="s">
        <v>83</v>
      </c>
      <c r="D30" s="9" t="s">
        <v>84</v>
      </c>
      <c r="E30" s="9" t="s">
        <v>84</v>
      </c>
      <c r="F30" s="9" t="s">
        <v>14</v>
      </c>
      <c r="G30" s="9" t="s">
        <v>1886</v>
      </c>
      <c r="H30" s="9" t="s">
        <v>17</v>
      </c>
      <c r="I30" s="3" t="s">
        <v>1830</v>
      </c>
      <c r="J30" s="13" t="s">
        <v>1887</v>
      </c>
      <c r="K30" s="14" t="s">
        <v>1888</v>
      </c>
      <c r="L30" s="17">
        <f t="shared" si="3"/>
        <v>3.1423611111111138E-2</v>
      </c>
      <c r="M30">
        <f t="shared" si="4"/>
        <v>17</v>
      </c>
    </row>
    <row r="31" spans="1:19" x14ac:dyDescent="0.25">
      <c r="A31" s="3" t="s">
        <v>103</v>
      </c>
      <c r="B31" s="9" t="s">
        <v>104</v>
      </c>
      <c r="C31" s="10" t="s">
        <v>15</v>
      </c>
      <c r="D31" s="5"/>
      <c r="E31" s="5"/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9" t="s">
        <v>111</v>
      </c>
      <c r="D32" s="9" t="s">
        <v>112</v>
      </c>
      <c r="E32" s="9" t="s">
        <v>112</v>
      </c>
      <c r="F32" s="9" t="s">
        <v>14</v>
      </c>
      <c r="G32" s="10" t="s">
        <v>15</v>
      </c>
      <c r="H32" s="5"/>
      <c r="I32" s="6"/>
      <c r="J32" s="7"/>
      <c r="K32" s="8"/>
    </row>
    <row r="33" spans="1:15" x14ac:dyDescent="0.25">
      <c r="A33" s="11"/>
      <c r="B33" s="12"/>
      <c r="C33" s="12"/>
      <c r="D33" s="12"/>
      <c r="E33" s="12"/>
      <c r="F33" s="12"/>
      <c r="G33" s="9" t="s">
        <v>1889</v>
      </c>
      <c r="H33" s="9" t="s">
        <v>108</v>
      </c>
      <c r="I33" s="3" t="s">
        <v>1830</v>
      </c>
      <c r="J33" s="13" t="s">
        <v>1890</v>
      </c>
      <c r="K33" s="14" t="s">
        <v>1891</v>
      </c>
      <c r="L33" s="17">
        <f t="shared" si="3"/>
        <v>3.7060185185185182E-2</v>
      </c>
      <c r="M33">
        <f t="shared" si="4"/>
        <v>1</v>
      </c>
    </row>
    <row r="34" spans="1:15" x14ac:dyDescent="0.25">
      <c r="A34" s="11"/>
      <c r="B34" s="12"/>
      <c r="C34" s="12"/>
      <c r="D34" s="12"/>
      <c r="E34" s="12"/>
      <c r="F34" s="12"/>
      <c r="G34" s="9" t="s">
        <v>1892</v>
      </c>
      <c r="H34" s="9" t="s">
        <v>108</v>
      </c>
      <c r="I34" s="3" t="s">
        <v>1830</v>
      </c>
      <c r="J34" s="13" t="s">
        <v>1893</v>
      </c>
      <c r="K34" s="14" t="s">
        <v>1894</v>
      </c>
      <c r="L34" s="17">
        <f t="shared" si="3"/>
        <v>1.2395833333333328E-2</v>
      </c>
      <c r="M34">
        <f t="shared" si="4"/>
        <v>4</v>
      </c>
    </row>
    <row r="35" spans="1:15" x14ac:dyDescent="0.25">
      <c r="A35" s="11"/>
      <c r="B35" s="12"/>
      <c r="C35" s="12"/>
      <c r="D35" s="12"/>
      <c r="E35" s="12"/>
      <c r="F35" s="12"/>
      <c r="G35" s="9" t="s">
        <v>1895</v>
      </c>
      <c r="H35" s="9" t="s">
        <v>108</v>
      </c>
      <c r="I35" s="3" t="s">
        <v>1830</v>
      </c>
      <c r="J35" s="13" t="s">
        <v>1896</v>
      </c>
      <c r="K35" s="14" t="s">
        <v>1897</v>
      </c>
      <c r="L35" s="17">
        <f t="shared" si="3"/>
        <v>1.526620370370374E-2</v>
      </c>
      <c r="M35">
        <f t="shared" si="4"/>
        <v>7</v>
      </c>
    </row>
    <row r="36" spans="1:15" x14ac:dyDescent="0.25">
      <c r="A36" s="11"/>
      <c r="B36" s="12"/>
      <c r="C36" s="9" t="s">
        <v>311</v>
      </c>
      <c r="D36" s="9" t="s">
        <v>312</v>
      </c>
      <c r="E36" s="9" t="s">
        <v>312</v>
      </c>
      <c r="F36" s="9" t="s">
        <v>14</v>
      </c>
      <c r="G36" s="9" t="s">
        <v>1898</v>
      </c>
      <c r="H36" s="9" t="s">
        <v>108</v>
      </c>
      <c r="I36" s="3" t="s">
        <v>1830</v>
      </c>
      <c r="J36" s="13" t="s">
        <v>1899</v>
      </c>
      <c r="K36" s="14" t="s">
        <v>1900</v>
      </c>
      <c r="L36" s="17">
        <f t="shared" si="3"/>
        <v>1.652777777777778E-2</v>
      </c>
      <c r="M36">
        <f t="shared" si="4"/>
        <v>4</v>
      </c>
    </row>
    <row r="37" spans="1:15" x14ac:dyDescent="0.25">
      <c r="A37" s="11"/>
      <c r="B37" s="12"/>
      <c r="C37" s="9" t="s">
        <v>153</v>
      </c>
      <c r="D37" s="9" t="s">
        <v>154</v>
      </c>
      <c r="E37" s="9" t="s">
        <v>155</v>
      </c>
      <c r="F37" s="9" t="s">
        <v>14</v>
      </c>
      <c r="G37" s="10" t="s">
        <v>15</v>
      </c>
      <c r="H37" s="5"/>
      <c r="I37" s="6"/>
      <c r="J37" s="7"/>
      <c r="K37" s="8"/>
    </row>
    <row r="38" spans="1:15" x14ac:dyDescent="0.25">
      <c r="A38" s="11"/>
      <c r="B38" s="12"/>
      <c r="C38" s="12"/>
      <c r="D38" s="12"/>
      <c r="E38" s="12"/>
      <c r="F38" s="12"/>
      <c r="G38" s="9" t="s">
        <v>1901</v>
      </c>
      <c r="H38" s="9" t="s">
        <v>133</v>
      </c>
      <c r="I38" s="3" t="s">
        <v>1830</v>
      </c>
      <c r="J38" s="13" t="s">
        <v>1902</v>
      </c>
      <c r="K38" s="14" t="s">
        <v>1903</v>
      </c>
      <c r="L38" s="17">
        <f t="shared" si="3"/>
        <v>1.649305555555558E-2</v>
      </c>
      <c r="M38">
        <f t="shared" si="4"/>
        <v>6</v>
      </c>
    </row>
    <row r="39" spans="1:15" x14ac:dyDescent="0.25">
      <c r="A39" s="11"/>
      <c r="B39" s="12"/>
      <c r="C39" s="12"/>
      <c r="D39" s="12"/>
      <c r="E39" s="12"/>
      <c r="F39" s="12"/>
      <c r="G39" s="9" t="s">
        <v>1904</v>
      </c>
      <c r="H39" s="9" t="s">
        <v>133</v>
      </c>
      <c r="I39" s="3" t="s">
        <v>1830</v>
      </c>
      <c r="J39" s="13" t="s">
        <v>1905</v>
      </c>
      <c r="K39" s="14" t="s">
        <v>1906</v>
      </c>
      <c r="L39" s="17">
        <f t="shared" si="3"/>
        <v>4.1898148148148184E-2</v>
      </c>
      <c r="M39">
        <f t="shared" si="4"/>
        <v>16</v>
      </c>
    </row>
    <row r="40" spans="1:15" x14ac:dyDescent="0.25">
      <c r="A40" s="11"/>
      <c r="B40" s="12"/>
      <c r="C40" s="9" t="s">
        <v>64</v>
      </c>
      <c r="D40" s="9" t="s">
        <v>65</v>
      </c>
      <c r="E40" s="10" t="s">
        <v>15</v>
      </c>
      <c r="F40" s="5"/>
      <c r="G40" s="5"/>
      <c r="H40" s="5"/>
      <c r="I40" s="6"/>
      <c r="J40" s="7"/>
      <c r="K40" s="8"/>
    </row>
    <row r="41" spans="1:15" x14ac:dyDescent="0.25">
      <c r="A41" s="11"/>
      <c r="B41" s="12"/>
      <c r="C41" s="12"/>
      <c r="D41" s="12"/>
      <c r="E41" s="9" t="s">
        <v>65</v>
      </c>
      <c r="F41" s="9" t="s">
        <v>14</v>
      </c>
      <c r="G41" s="9" t="s">
        <v>1907</v>
      </c>
      <c r="H41" s="9" t="s">
        <v>108</v>
      </c>
      <c r="I41" s="3" t="s">
        <v>1830</v>
      </c>
      <c r="J41" s="13" t="s">
        <v>1908</v>
      </c>
      <c r="K41" s="19" t="s">
        <v>1909</v>
      </c>
      <c r="L41" s="17">
        <f t="shared" si="3"/>
        <v>1.8136574074074076E-2</v>
      </c>
      <c r="M41">
        <v>0</v>
      </c>
    </row>
    <row r="42" spans="1:15" x14ac:dyDescent="0.25">
      <c r="A42" s="11"/>
      <c r="B42" s="12"/>
      <c r="C42" s="12"/>
      <c r="D42" s="12"/>
      <c r="E42" s="9" t="s">
        <v>168</v>
      </c>
      <c r="F42" s="9" t="s">
        <v>14</v>
      </c>
      <c r="G42" s="10" t="s">
        <v>15</v>
      </c>
      <c r="H42" s="5"/>
      <c r="I42" s="6"/>
      <c r="J42" s="7"/>
      <c r="K42" s="8"/>
    </row>
    <row r="43" spans="1:15" x14ac:dyDescent="0.25">
      <c r="A43" s="11"/>
      <c r="B43" s="12"/>
      <c r="C43" s="12"/>
      <c r="D43" s="12"/>
      <c r="E43" s="12"/>
      <c r="F43" s="12"/>
      <c r="G43" s="9" t="s">
        <v>1910</v>
      </c>
      <c r="H43" s="9" t="s">
        <v>108</v>
      </c>
      <c r="I43" s="3" t="s">
        <v>1830</v>
      </c>
      <c r="J43" s="13" t="s">
        <v>1911</v>
      </c>
      <c r="K43" s="14" t="s">
        <v>1912</v>
      </c>
      <c r="L43" s="17">
        <f t="shared" si="3"/>
        <v>2.8587962962962954E-2</v>
      </c>
      <c r="M43">
        <f t="shared" si="4"/>
        <v>10</v>
      </c>
    </row>
    <row r="44" spans="1:15" x14ac:dyDescent="0.25">
      <c r="A44" s="11"/>
      <c r="B44" s="12"/>
      <c r="C44" s="12"/>
      <c r="D44" s="12"/>
      <c r="E44" s="12"/>
      <c r="F44" s="12"/>
      <c r="G44" s="9" t="s">
        <v>1913</v>
      </c>
      <c r="H44" s="9" t="s">
        <v>108</v>
      </c>
      <c r="I44" s="3" t="s">
        <v>1830</v>
      </c>
      <c r="J44" s="13" t="s">
        <v>1914</v>
      </c>
      <c r="K44" s="14" t="s">
        <v>1915</v>
      </c>
      <c r="L44" s="17">
        <f t="shared" si="3"/>
        <v>2.5787037037037108E-2</v>
      </c>
      <c r="M44">
        <f t="shared" si="4"/>
        <v>18</v>
      </c>
    </row>
    <row r="45" spans="1:15" x14ac:dyDescent="0.25">
      <c r="A45" s="11"/>
      <c r="B45" s="12"/>
      <c r="C45" s="12"/>
      <c r="D45" s="12"/>
      <c r="E45" s="12"/>
      <c r="F45" s="12"/>
      <c r="G45" s="9" t="s">
        <v>1916</v>
      </c>
      <c r="H45" s="9" t="s">
        <v>108</v>
      </c>
      <c r="I45" s="3" t="s">
        <v>1830</v>
      </c>
      <c r="J45" s="13" t="s">
        <v>1917</v>
      </c>
      <c r="K45" s="14" t="s">
        <v>1918</v>
      </c>
      <c r="L45" s="17">
        <f t="shared" si="3"/>
        <v>1.3113425925925903E-2</v>
      </c>
      <c r="M45">
        <f t="shared" si="4"/>
        <v>21</v>
      </c>
    </row>
    <row r="46" spans="1:15" x14ac:dyDescent="0.25">
      <c r="A46" s="11"/>
      <c r="B46" s="12"/>
      <c r="C46" s="12"/>
      <c r="D46" s="12"/>
      <c r="E46" s="12"/>
      <c r="F46" s="12"/>
      <c r="G46" s="9" t="s">
        <v>1919</v>
      </c>
      <c r="H46" s="9" t="s">
        <v>108</v>
      </c>
      <c r="I46" s="3" t="s">
        <v>1830</v>
      </c>
      <c r="J46" s="13" t="s">
        <v>1920</v>
      </c>
      <c r="K46" s="14" t="s">
        <v>1921</v>
      </c>
      <c r="L46" s="17">
        <f t="shared" si="3"/>
        <v>1.7997685185185186E-2</v>
      </c>
      <c r="M46">
        <f t="shared" si="4"/>
        <v>14</v>
      </c>
      <c r="O46" s="20"/>
    </row>
    <row r="47" spans="1:15" x14ac:dyDescent="0.25">
      <c r="A47" s="11"/>
      <c r="B47" s="12"/>
      <c r="C47" s="9" t="s">
        <v>394</v>
      </c>
      <c r="D47" s="9" t="s">
        <v>395</v>
      </c>
      <c r="E47" s="9" t="s">
        <v>396</v>
      </c>
      <c r="F47" s="9" t="s">
        <v>14</v>
      </c>
      <c r="G47" s="10" t="s">
        <v>15</v>
      </c>
      <c r="H47" s="5"/>
      <c r="I47" s="6"/>
      <c r="J47" s="7"/>
      <c r="K47" s="8"/>
      <c r="O47" s="20"/>
    </row>
    <row r="48" spans="1:15" x14ac:dyDescent="0.25">
      <c r="A48" s="11"/>
      <c r="B48" s="12"/>
      <c r="C48" s="12"/>
      <c r="D48" s="12"/>
      <c r="E48" s="12"/>
      <c r="F48" s="12"/>
      <c r="G48" s="9" t="s">
        <v>1922</v>
      </c>
      <c r="H48" s="9" t="s">
        <v>108</v>
      </c>
      <c r="I48" s="3" t="s">
        <v>1830</v>
      </c>
      <c r="J48" s="13" t="s">
        <v>1923</v>
      </c>
      <c r="K48" s="14" t="s">
        <v>649</v>
      </c>
      <c r="L48" s="17">
        <f t="shared" si="3"/>
        <v>1.7268518518518516E-2</v>
      </c>
      <c r="M48">
        <f t="shared" si="4"/>
        <v>5</v>
      </c>
      <c r="O48" s="20"/>
    </row>
    <row r="49" spans="1:15" x14ac:dyDescent="0.25">
      <c r="A49" s="11"/>
      <c r="B49" s="12"/>
      <c r="C49" s="12"/>
      <c r="D49" s="12"/>
      <c r="E49" s="12"/>
      <c r="F49" s="12"/>
      <c r="G49" s="9" t="s">
        <v>1924</v>
      </c>
      <c r="H49" s="9" t="s">
        <v>108</v>
      </c>
      <c r="I49" s="3" t="s">
        <v>1830</v>
      </c>
      <c r="J49" s="13" t="s">
        <v>1925</v>
      </c>
      <c r="K49" s="14" t="s">
        <v>1926</v>
      </c>
      <c r="L49" s="17">
        <f t="shared" si="3"/>
        <v>2.072916666666666E-2</v>
      </c>
      <c r="M49">
        <f t="shared" si="4"/>
        <v>5</v>
      </c>
    </row>
    <row r="50" spans="1:15" x14ac:dyDescent="0.25">
      <c r="A50" s="11"/>
      <c r="B50" s="12"/>
      <c r="C50" s="9" t="s">
        <v>1273</v>
      </c>
      <c r="D50" s="9" t="s">
        <v>1274</v>
      </c>
      <c r="E50" s="9" t="s">
        <v>1274</v>
      </c>
      <c r="F50" s="9" t="s">
        <v>14</v>
      </c>
      <c r="G50" s="9" t="s">
        <v>1927</v>
      </c>
      <c r="H50" s="9" t="s">
        <v>108</v>
      </c>
      <c r="I50" s="3" t="s">
        <v>1830</v>
      </c>
      <c r="J50" s="13" t="s">
        <v>1928</v>
      </c>
      <c r="K50" s="14" t="s">
        <v>1929</v>
      </c>
      <c r="L50" s="17">
        <f t="shared" si="3"/>
        <v>2.4363425925925886E-2</v>
      </c>
      <c r="M50">
        <f t="shared" si="4"/>
        <v>16</v>
      </c>
      <c r="O50" s="20"/>
    </row>
    <row r="51" spans="1:15" x14ac:dyDescent="0.25">
      <c r="A51" s="11"/>
      <c r="B51" s="12"/>
      <c r="C51" s="9" t="s">
        <v>178</v>
      </c>
      <c r="D51" s="9" t="s">
        <v>179</v>
      </c>
      <c r="E51" s="9" t="s">
        <v>179</v>
      </c>
      <c r="F51" s="9" t="s">
        <v>14</v>
      </c>
      <c r="G51" s="10" t="s">
        <v>15</v>
      </c>
      <c r="H51" s="5"/>
      <c r="I51" s="6"/>
      <c r="J51" s="7"/>
      <c r="K51" s="8"/>
    </row>
    <row r="52" spans="1:15" x14ac:dyDescent="0.25">
      <c r="A52" s="11"/>
      <c r="B52" s="12"/>
      <c r="C52" s="12"/>
      <c r="D52" s="12"/>
      <c r="E52" s="12"/>
      <c r="F52" s="12"/>
      <c r="G52" s="9" t="s">
        <v>1930</v>
      </c>
      <c r="H52" s="9" t="s">
        <v>108</v>
      </c>
      <c r="I52" s="3" t="s">
        <v>1830</v>
      </c>
      <c r="J52" s="13" t="s">
        <v>1931</v>
      </c>
      <c r="K52" s="14" t="s">
        <v>1932</v>
      </c>
      <c r="L52" s="17">
        <f t="shared" si="3"/>
        <v>3.0138888888888937E-2</v>
      </c>
      <c r="M52">
        <f t="shared" si="4"/>
        <v>9</v>
      </c>
    </row>
    <row r="53" spans="1:15" x14ac:dyDescent="0.25">
      <c r="A53" s="11"/>
      <c r="B53" s="12"/>
      <c r="C53" s="12"/>
      <c r="D53" s="12"/>
      <c r="E53" s="12"/>
      <c r="F53" s="12"/>
      <c r="G53" s="9" t="s">
        <v>1933</v>
      </c>
      <c r="H53" s="9" t="s">
        <v>108</v>
      </c>
      <c r="I53" s="3" t="s">
        <v>1830</v>
      </c>
      <c r="J53" s="13" t="s">
        <v>1934</v>
      </c>
      <c r="K53" s="14" t="s">
        <v>1935</v>
      </c>
      <c r="L53" s="17">
        <f t="shared" si="3"/>
        <v>2.2905092592592657E-2</v>
      </c>
      <c r="M53">
        <f t="shared" si="4"/>
        <v>11</v>
      </c>
    </row>
    <row r="54" spans="1:15" x14ac:dyDescent="0.25">
      <c r="A54" s="11"/>
      <c r="B54" s="12"/>
      <c r="C54" s="12"/>
      <c r="D54" s="12"/>
      <c r="E54" s="12"/>
      <c r="F54" s="12"/>
      <c r="G54" s="9" t="s">
        <v>1936</v>
      </c>
      <c r="H54" s="9" t="s">
        <v>108</v>
      </c>
      <c r="I54" s="3" t="s">
        <v>1830</v>
      </c>
      <c r="J54" s="13" t="s">
        <v>1937</v>
      </c>
      <c r="K54" s="14" t="s">
        <v>1938</v>
      </c>
      <c r="L54" s="17">
        <f t="shared" si="3"/>
        <v>1.54861111111112E-2</v>
      </c>
      <c r="M54">
        <f t="shared" si="4"/>
        <v>12</v>
      </c>
    </row>
    <row r="55" spans="1:15" x14ac:dyDescent="0.25">
      <c r="A55" s="11"/>
      <c r="B55" s="12"/>
      <c r="C55" s="12"/>
      <c r="D55" s="12"/>
      <c r="E55" s="12"/>
      <c r="F55" s="12"/>
      <c r="G55" s="9" t="s">
        <v>1939</v>
      </c>
      <c r="H55" s="9" t="s">
        <v>108</v>
      </c>
      <c r="I55" s="3" t="s">
        <v>1830</v>
      </c>
      <c r="J55" s="13" t="s">
        <v>1940</v>
      </c>
      <c r="K55" s="14" t="s">
        <v>1941</v>
      </c>
      <c r="L55" s="17">
        <f t="shared" si="3"/>
        <v>1.8460648148148073E-2</v>
      </c>
      <c r="M55">
        <f t="shared" si="4"/>
        <v>15</v>
      </c>
    </row>
    <row r="56" spans="1:15" x14ac:dyDescent="0.25">
      <c r="A56" s="3" t="s">
        <v>191</v>
      </c>
      <c r="B56" s="9" t="s">
        <v>192</v>
      </c>
      <c r="C56" s="10" t="s">
        <v>15</v>
      </c>
      <c r="D56" s="5"/>
      <c r="E56" s="5"/>
      <c r="F56" s="5"/>
      <c r="G56" s="5"/>
      <c r="H56" s="5"/>
      <c r="I56" s="6"/>
      <c r="J56" s="7"/>
      <c r="K56" s="8"/>
    </row>
    <row r="57" spans="1:15" x14ac:dyDescent="0.25">
      <c r="A57" s="11"/>
      <c r="B57" s="12"/>
      <c r="C57" s="9" t="s">
        <v>111</v>
      </c>
      <c r="D57" s="9" t="s">
        <v>112</v>
      </c>
      <c r="E57" s="9" t="s">
        <v>112</v>
      </c>
      <c r="F57" s="9" t="s">
        <v>14</v>
      </c>
      <c r="G57" s="10" t="s">
        <v>15</v>
      </c>
      <c r="H57" s="5"/>
      <c r="I57" s="6"/>
      <c r="J57" s="7"/>
      <c r="K57" s="8"/>
    </row>
    <row r="58" spans="1:15" x14ac:dyDescent="0.25">
      <c r="A58" s="11"/>
      <c r="B58" s="12"/>
      <c r="C58" s="12"/>
      <c r="D58" s="12"/>
      <c r="E58" s="12"/>
      <c r="F58" s="12"/>
      <c r="G58" s="9" t="s">
        <v>1942</v>
      </c>
      <c r="H58" s="9" t="s">
        <v>108</v>
      </c>
      <c r="I58" s="3" t="s">
        <v>1830</v>
      </c>
      <c r="J58" s="13" t="s">
        <v>1943</v>
      </c>
      <c r="K58" s="14" t="s">
        <v>1944</v>
      </c>
      <c r="L58" s="17">
        <f t="shared" si="3"/>
        <v>1.7326388888888877E-2</v>
      </c>
      <c r="M58">
        <f t="shared" si="4"/>
        <v>6</v>
      </c>
    </row>
    <row r="59" spans="1:15" x14ac:dyDescent="0.25">
      <c r="A59" s="11"/>
      <c r="B59" s="12"/>
      <c r="C59" s="12"/>
      <c r="D59" s="12"/>
      <c r="E59" s="12"/>
      <c r="F59" s="12"/>
      <c r="G59" s="9" t="s">
        <v>1945</v>
      </c>
      <c r="H59" s="9" t="s">
        <v>108</v>
      </c>
      <c r="I59" s="3" t="s">
        <v>1830</v>
      </c>
      <c r="J59" s="13" t="s">
        <v>336</v>
      </c>
      <c r="K59" s="14" t="s">
        <v>1946</v>
      </c>
      <c r="L59" s="17">
        <f t="shared" si="3"/>
        <v>1.6412037037037031E-2</v>
      </c>
      <c r="M59">
        <f t="shared" si="4"/>
        <v>7</v>
      </c>
    </row>
    <row r="60" spans="1:15" x14ac:dyDescent="0.25">
      <c r="A60" s="11"/>
      <c r="B60" s="12"/>
      <c r="C60" s="12"/>
      <c r="D60" s="12"/>
      <c r="E60" s="12"/>
      <c r="F60" s="12"/>
      <c r="G60" s="9" t="s">
        <v>1947</v>
      </c>
      <c r="H60" s="9" t="s">
        <v>108</v>
      </c>
      <c r="I60" s="3" t="s">
        <v>1830</v>
      </c>
      <c r="J60" s="13" t="s">
        <v>1948</v>
      </c>
      <c r="K60" s="14" t="s">
        <v>1949</v>
      </c>
      <c r="L60" s="17">
        <f t="shared" si="3"/>
        <v>1.6620370370370396E-2</v>
      </c>
      <c r="M60">
        <f t="shared" si="4"/>
        <v>7</v>
      </c>
    </row>
    <row r="61" spans="1:15" x14ac:dyDescent="0.25">
      <c r="A61" s="11"/>
      <c r="B61" s="12"/>
      <c r="C61" s="12"/>
      <c r="D61" s="12"/>
      <c r="E61" s="12"/>
      <c r="F61" s="12"/>
      <c r="G61" s="9" t="s">
        <v>1950</v>
      </c>
      <c r="H61" s="9" t="s">
        <v>108</v>
      </c>
      <c r="I61" s="3" t="s">
        <v>1830</v>
      </c>
      <c r="J61" s="13" t="s">
        <v>1951</v>
      </c>
      <c r="K61" s="14" t="s">
        <v>1952</v>
      </c>
      <c r="L61" s="17">
        <f t="shared" si="3"/>
        <v>1.6712962962962985E-2</v>
      </c>
      <c r="M61">
        <f t="shared" si="4"/>
        <v>7</v>
      </c>
    </row>
    <row r="62" spans="1:15" x14ac:dyDescent="0.25">
      <c r="A62" s="11"/>
      <c r="B62" s="12"/>
      <c r="C62" s="12"/>
      <c r="D62" s="12"/>
      <c r="E62" s="12"/>
      <c r="F62" s="12"/>
      <c r="G62" s="9" t="s">
        <v>1953</v>
      </c>
      <c r="H62" s="9" t="s">
        <v>108</v>
      </c>
      <c r="I62" s="3" t="s">
        <v>1830</v>
      </c>
      <c r="J62" s="13" t="s">
        <v>1954</v>
      </c>
      <c r="K62" s="14" t="s">
        <v>1955</v>
      </c>
      <c r="L62" s="17">
        <f t="shared" si="3"/>
        <v>3.9699074074074081E-2</v>
      </c>
      <c r="M62">
        <f t="shared" si="4"/>
        <v>9</v>
      </c>
    </row>
    <row r="63" spans="1:15" x14ac:dyDescent="0.25">
      <c r="A63" s="11"/>
      <c r="B63" s="12"/>
      <c r="C63" s="12"/>
      <c r="D63" s="12"/>
      <c r="E63" s="12"/>
      <c r="F63" s="12"/>
      <c r="G63" s="9" t="s">
        <v>1956</v>
      </c>
      <c r="H63" s="9" t="s">
        <v>108</v>
      </c>
      <c r="I63" s="3" t="s">
        <v>1830</v>
      </c>
      <c r="J63" s="13" t="s">
        <v>1957</v>
      </c>
      <c r="K63" s="14" t="s">
        <v>1958</v>
      </c>
      <c r="L63" s="17">
        <f t="shared" si="3"/>
        <v>2.1527777777777812E-2</v>
      </c>
      <c r="M63">
        <f t="shared" si="4"/>
        <v>9</v>
      </c>
    </row>
    <row r="64" spans="1:15" x14ac:dyDescent="0.25">
      <c r="A64" s="11"/>
      <c r="B64" s="12"/>
      <c r="C64" s="12"/>
      <c r="D64" s="12"/>
      <c r="E64" s="12"/>
      <c r="F64" s="12"/>
      <c r="G64" s="9" t="s">
        <v>1959</v>
      </c>
      <c r="H64" s="9" t="s">
        <v>108</v>
      </c>
      <c r="I64" s="3" t="s">
        <v>1830</v>
      </c>
      <c r="J64" s="13" t="s">
        <v>1960</v>
      </c>
      <c r="K64" s="14" t="s">
        <v>1961</v>
      </c>
      <c r="L64" s="17">
        <f t="shared" si="3"/>
        <v>2.3159722222222234E-2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1962</v>
      </c>
      <c r="H65" s="9" t="s">
        <v>108</v>
      </c>
      <c r="I65" s="3" t="s">
        <v>1830</v>
      </c>
      <c r="J65" s="13" t="s">
        <v>1963</v>
      </c>
      <c r="K65" s="14" t="s">
        <v>979</v>
      </c>
      <c r="L65" s="17">
        <f t="shared" si="3"/>
        <v>2.6736111111111072E-2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1964</v>
      </c>
      <c r="H66" s="9" t="s">
        <v>108</v>
      </c>
      <c r="I66" s="3" t="s">
        <v>1830</v>
      </c>
      <c r="J66" s="13" t="s">
        <v>1965</v>
      </c>
      <c r="K66" s="14" t="s">
        <v>1966</v>
      </c>
      <c r="L66" s="17">
        <f t="shared" si="3"/>
        <v>2.0173611111111045E-2</v>
      </c>
      <c r="M66">
        <f t="shared" si="4"/>
        <v>12</v>
      </c>
    </row>
    <row r="67" spans="1:13" x14ac:dyDescent="0.25">
      <c r="A67" s="11"/>
      <c r="B67" s="12"/>
      <c r="C67" s="9" t="s">
        <v>271</v>
      </c>
      <c r="D67" s="9" t="s">
        <v>272</v>
      </c>
      <c r="E67" s="10" t="s">
        <v>15</v>
      </c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9" t="s">
        <v>273</v>
      </c>
      <c r="F68" s="9" t="s">
        <v>14</v>
      </c>
      <c r="G68" s="10" t="s">
        <v>15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1967</v>
      </c>
      <c r="H69" s="9" t="s">
        <v>108</v>
      </c>
      <c r="I69" s="3" t="s">
        <v>1830</v>
      </c>
      <c r="J69" s="13" t="s">
        <v>1968</v>
      </c>
      <c r="K69" s="14" t="s">
        <v>1969</v>
      </c>
      <c r="L69" s="17">
        <f t="shared" ref="L69:L130" si="5">K69-J69</f>
        <v>1.3356481481481441E-2</v>
      </c>
      <c r="M69">
        <f t="shared" ref="M69:M130" si="6">HOUR(J69)</f>
        <v>5</v>
      </c>
    </row>
    <row r="70" spans="1:13" x14ac:dyDescent="0.25">
      <c r="A70" s="11"/>
      <c r="B70" s="12"/>
      <c r="C70" s="12"/>
      <c r="D70" s="12"/>
      <c r="E70" s="12"/>
      <c r="F70" s="12"/>
      <c r="G70" s="9" t="s">
        <v>1970</v>
      </c>
      <c r="H70" s="9" t="s">
        <v>108</v>
      </c>
      <c r="I70" s="3" t="s">
        <v>1830</v>
      </c>
      <c r="J70" s="13" t="s">
        <v>1971</v>
      </c>
      <c r="K70" s="14" t="s">
        <v>1972</v>
      </c>
      <c r="L70" s="17">
        <f t="shared" si="5"/>
        <v>1.5520833333333317E-2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1973</v>
      </c>
      <c r="H71" s="9" t="s">
        <v>108</v>
      </c>
      <c r="I71" s="3" t="s">
        <v>1830</v>
      </c>
      <c r="J71" s="13" t="s">
        <v>1974</v>
      </c>
      <c r="K71" s="14" t="s">
        <v>1975</v>
      </c>
      <c r="L71" s="17">
        <f t="shared" si="5"/>
        <v>2.5115740740740744E-2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1976</v>
      </c>
      <c r="H72" s="9" t="s">
        <v>108</v>
      </c>
      <c r="I72" s="3" t="s">
        <v>1830</v>
      </c>
      <c r="J72" s="13" t="s">
        <v>1977</v>
      </c>
      <c r="K72" s="14" t="s">
        <v>1978</v>
      </c>
      <c r="L72" s="17">
        <f t="shared" si="5"/>
        <v>3.0729166666666696E-2</v>
      </c>
      <c r="M72">
        <f t="shared" si="6"/>
        <v>10</v>
      </c>
    </row>
    <row r="73" spans="1:13" x14ac:dyDescent="0.25">
      <c r="A73" s="11"/>
      <c r="B73" s="12"/>
      <c r="C73" s="12"/>
      <c r="D73" s="12"/>
      <c r="E73" s="9" t="s">
        <v>289</v>
      </c>
      <c r="F73" s="9" t="s">
        <v>14</v>
      </c>
      <c r="G73" s="10" t="s">
        <v>15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1979</v>
      </c>
      <c r="H74" s="9" t="s">
        <v>108</v>
      </c>
      <c r="I74" s="3" t="s">
        <v>1830</v>
      </c>
      <c r="J74" s="13" t="s">
        <v>1980</v>
      </c>
      <c r="K74" s="14" t="s">
        <v>1981</v>
      </c>
      <c r="L74" s="17">
        <f t="shared" si="5"/>
        <v>2.7916666666666645E-2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1982</v>
      </c>
      <c r="H75" s="9" t="s">
        <v>108</v>
      </c>
      <c r="I75" s="3" t="s">
        <v>1830</v>
      </c>
      <c r="J75" s="13" t="s">
        <v>1983</v>
      </c>
      <c r="K75" s="14" t="s">
        <v>1984</v>
      </c>
      <c r="L75" s="17">
        <f t="shared" si="5"/>
        <v>2.2835648148148091E-2</v>
      </c>
      <c r="M75">
        <f t="shared" si="6"/>
        <v>10</v>
      </c>
    </row>
    <row r="76" spans="1:13" x14ac:dyDescent="0.25">
      <c r="A76" s="11"/>
      <c r="B76" s="12"/>
      <c r="C76" s="12"/>
      <c r="D76" s="12"/>
      <c r="E76" s="12"/>
      <c r="F76" s="12"/>
      <c r="G76" s="9" t="s">
        <v>1985</v>
      </c>
      <c r="H76" s="9" t="s">
        <v>108</v>
      </c>
      <c r="I76" s="3" t="s">
        <v>1830</v>
      </c>
      <c r="J76" s="13" t="s">
        <v>1986</v>
      </c>
      <c r="K76" s="14" t="s">
        <v>1987</v>
      </c>
      <c r="L76" s="17">
        <f t="shared" si="5"/>
        <v>2.2326388888888937E-2</v>
      </c>
      <c r="M76">
        <f t="shared" si="6"/>
        <v>12</v>
      </c>
    </row>
    <row r="77" spans="1:13" x14ac:dyDescent="0.25">
      <c r="A77" s="11"/>
      <c r="B77" s="12"/>
      <c r="C77" s="12"/>
      <c r="D77" s="12"/>
      <c r="E77" s="12"/>
      <c r="F77" s="12"/>
      <c r="G77" s="9" t="s">
        <v>1988</v>
      </c>
      <c r="H77" s="9" t="s">
        <v>108</v>
      </c>
      <c r="I77" s="3" t="s">
        <v>1830</v>
      </c>
      <c r="J77" s="13" t="s">
        <v>1989</v>
      </c>
      <c r="K77" s="14" t="s">
        <v>1990</v>
      </c>
      <c r="L77" s="17">
        <f t="shared" si="5"/>
        <v>1.4374999999999916E-2</v>
      </c>
      <c r="M77">
        <f t="shared" si="6"/>
        <v>13</v>
      </c>
    </row>
    <row r="78" spans="1:13" x14ac:dyDescent="0.25">
      <c r="A78" s="11"/>
      <c r="B78" s="12"/>
      <c r="C78" s="12"/>
      <c r="D78" s="12"/>
      <c r="E78" s="12"/>
      <c r="F78" s="12"/>
      <c r="G78" s="9" t="s">
        <v>1991</v>
      </c>
      <c r="H78" s="9" t="s">
        <v>108</v>
      </c>
      <c r="I78" s="3" t="s">
        <v>1830</v>
      </c>
      <c r="J78" s="13" t="s">
        <v>1992</v>
      </c>
      <c r="K78" s="14" t="s">
        <v>1993</v>
      </c>
      <c r="L78" s="17">
        <f t="shared" si="5"/>
        <v>2.834490740740736E-2</v>
      </c>
      <c r="M78">
        <f t="shared" si="6"/>
        <v>14</v>
      </c>
    </row>
    <row r="79" spans="1:13" x14ac:dyDescent="0.25">
      <c r="A79" s="11"/>
      <c r="B79" s="12"/>
      <c r="C79" s="12"/>
      <c r="D79" s="12"/>
      <c r="E79" s="12"/>
      <c r="F79" s="12"/>
      <c r="G79" s="9" t="s">
        <v>1994</v>
      </c>
      <c r="H79" s="9" t="s">
        <v>108</v>
      </c>
      <c r="I79" s="3" t="s">
        <v>1830</v>
      </c>
      <c r="J79" s="13" t="s">
        <v>1995</v>
      </c>
      <c r="K79" s="14" t="s">
        <v>1996</v>
      </c>
      <c r="L79" s="17">
        <f t="shared" si="5"/>
        <v>2.8738425925925903E-2</v>
      </c>
      <c r="M79">
        <f t="shared" si="6"/>
        <v>14</v>
      </c>
    </row>
    <row r="80" spans="1:13" x14ac:dyDescent="0.25">
      <c r="A80" s="11"/>
      <c r="B80" s="12"/>
      <c r="C80" s="9" t="s">
        <v>153</v>
      </c>
      <c r="D80" s="9" t="s">
        <v>154</v>
      </c>
      <c r="E80" s="9" t="s">
        <v>154</v>
      </c>
      <c r="F80" s="9" t="s">
        <v>14</v>
      </c>
      <c r="G80" s="10" t="s">
        <v>15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1997</v>
      </c>
      <c r="H81" s="9" t="s">
        <v>108</v>
      </c>
      <c r="I81" s="3" t="s">
        <v>1830</v>
      </c>
      <c r="J81" s="13" t="s">
        <v>1998</v>
      </c>
      <c r="K81" s="14" t="s">
        <v>1999</v>
      </c>
      <c r="L81" s="17">
        <f t="shared" si="5"/>
        <v>1.6400462962962936E-2</v>
      </c>
      <c r="M81">
        <f t="shared" si="6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2000</v>
      </c>
      <c r="H82" s="9" t="s">
        <v>108</v>
      </c>
      <c r="I82" s="3" t="s">
        <v>1830</v>
      </c>
      <c r="J82" s="13" t="s">
        <v>2001</v>
      </c>
      <c r="K82" s="14" t="s">
        <v>2002</v>
      </c>
      <c r="L82" s="17">
        <f t="shared" si="5"/>
        <v>4.3217592592592613E-2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2003</v>
      </c>
      <c r="H83" s="9" t="s">
        <v>108</v>
      </c>
      <c r="I83" s="3" t="s">
        <v>1830</v>
      </c>
      <c r="J83" s="13" t="s">
        <v>2004</v>
      </c>
      <c r="K83" s="14" t="s">
        <v>2005</v>
      </c>
      <c r="L83" s="17">
        <f t="shared" si="5"/>
        <v>4.67361111111112E-2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2006</v>
      </c>
      <c r="H84" s="9" t="s">
        <v>108</v>
      </c>
      <c r="I84" s="3" t="s">
        <v>1830</v>
      </c>
      <c r="J84" s="13" t="s">
        <v>2007</v>
      </c>
      <c r="K84" s="14" t="s">
        <v>723</v>
      </c>
      <c r="L84" s="17">
        <f t="shared" si="5"/>
        <v>2.567129629629622E-2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2008</v>
      </c>
      <c r="H85" s="9" t="s">
        <v>108</v>
      </c>
      <c r="I85" s="3" t="s">
        <v>1830</v>
      </c>
      <c r="J85" s="13" t="s">
        <v>2009</v>
      </c>
      <c r="K85" s="14" t="s">
        <v>2010</v>
      </c>
      <c r="L85" s="17">
        <f t="shared" si="5"/>
        <v>2.1388888888888902E-2</v>
      </c>
      <c r="M85">
        <f t="shared" si="6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2011</v>
      </c>
      <c r="H86" s="9" t="s">
        <v>108</v>
      </c>
      <c r="I86" s="3" t="s">
        <v>1830</v>
      </c>
      <c r="J86" s="13" t="s">
        <v>2012</v>
      </c>
      <c r="K86" s="14" t="s">
        <v>2013</v>
      </c>
      <c r="L86" s="17">
        <f t="shared" si="5"/>
        <v>2.1377314814814863E-2</v>
      </c>
      <c r="M86">
        <f t="shared" si="6"/>
        <v>14</v>
      </c>
    </row>
    <row r="87" spans="1:13" x14ac:dyDescent="0.25">
      <c r="A87" s="11"/>
      <c r="B87" s="12"/>
      <c r="C87" s="12"/>
      <c r="D87" s="12"/>
      <c r="E87" s="12"/>
      <c r="F87" s="12"/>
      <c r="G87" s="9" t="s">
        <v>2014</v>
      </c>
      <c r="H87" s="9" t="s">
        <v>108</v>
      </c>
      <c r="I87" s="3" t="s">
        <v>1830</v>
      </c>
      <c r="J87" s="13" t="s">
        <v>2015</v>
      </c>
      <c r="K87" s="14" t="s">
        <v>2016</v>
      </c>
      <c r="L87" s="17">
        <f t="shared" si="5"/>
        <v>1.6782407407407329E-2</v>
      </c>
      <c r="M87">
        <f t="shared" si="6"/>
        <v>14</v>
      </c>
    </row>
    <row r="88" spans="1:13" x14ac:dyDescent="0.25">
      <c r="A88" s="11"/>
      <c r="B88" s="12"/>
      <c r="C88" s="12"/>
      <c r="D88" s="12"/>
      <c r="E88" s="12"/>
      <c r="F88" s="12"/>
      <c r="G88" s="9" t="s">
        <v>2017</v>
      </c>
      <c r="H88" s="9" t="s">
        <v>108</v>
      </c>
      <c r="I88" s="3" t="s">
        <v>1830</v>
      </c>
      <c r="J88" s="13" t="s">
        <v>2018</v>
      </c>
      <c r="K88" s="14" t="s">
        <v>2019</v>
      </c>
      <c r="L88" s="17">
        <f t="shared" si="5"/>
        <v>1.7881944444444464E-2</v>
      </c>
      <c r="M88">
        <f t="shared" si="6"/>
        <v>15</v>
      </c>
    </row>
    <row r="89" spans="1:13" x14ac:dyDescent="0.25">
      <c r="A89" s="11"/>
      <c r="B89" s="12"/>
      <c r="C89" s="12"/>
      <c r="D89" s="12"/>
      <c r="E89" s="12"/>
      <c r="F89" s="12"/>
      <c r="G89" s="9" t="s">
        <v>2020</v>
      </c>
      <c r="H89" s="9" t="s">
        <v>108</v>
      </c>
      <c r="I89" s="3" t="s">
        <v>1830</v>
      </c>
      <c r="J89" s="13" t="s">
        <v>2021</v>
      </c>
      <c r="K89" s="14" t="s">
        <v>2022</v>
      </c>
      <c r="L89" s="17">
        <f t="shared" si="5"/>
        <v>2.4918981481481417E-2</v>
      </c>
      <c r="M89">
        <f t="shared" si="6"/>
        <v>15</v>
      </c>
    </row>
    <row r="90" spans="1:13" x14ac:dyDescent="0.25">
      <c r="A90" s="11"/>
      <c r="B90" s="12"/>
      <c r="C90" s="9" t="s">
        <v>64</v>
      </c>
      <c r="D90" s="9" t="s">
        <v>65</v>
      </c>
      <c r="E90" s="10" t="s">
        <v>15</v>
      </c>
      <c r="F90" s="5"/>
      <c r="G90" s="5"/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9" t="s">
        <v>65</v>
      </c>
      <c r="F91" s="9" t="s">
        <v>14</v>
      </c>
      <c r="G91" s="9" t="s">
        <v>2023</v>
      </c>
      <c r="H91" s="9" t="s">
        <v>108</v>
      </c>
      <c r="I91" s="3" t="s">
        <v>1830</v>
      </c>
      <c r="J91" s="13" t="s">
        <v>2024</v>
      </c>
      <c r="K91" s="14" t="s">
        <v>2025</v>
      </c>
      <c r="L91" s="17">
        <f t="shared" si="5"/>
        <v>1.0729166666666651E-2</v>
      </c>
      <c r="M91">
        <f t="shared" si="6"/>
        <v>3</v>
      </c>
    </row>
    <row r="92" spans="1:13" x14ac:dyDescent="0.25">
      <c r="A92" s="11"/>
      <c r="B92" s="12"/>
      <c r="C92" s="12"/>
      <c r="D92" s="12"/>
      <c r="E92" s="9" t="s">
        <v>168</v>
      </c>
      <c r="F92" s="9" t="s">
        <v>14</v>
      </c>
      <c r="G92" s="10" t="s">
        <v>15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2026</v>
      </c>
      <c r="H93" s="9" t="s">
        <v>108</v>
      </c>
      <c r="I93" s="3" t="s">
        <v>1830</v>
      </c>
      <c r="J93" s="13" t="s">
        <v>2027</v>
      </c>
      <c r="K93" s="14" t="s">
        <v>2028</v>
      </c>
      <c r="L93" s="17">
        <f t="shared" si="5"/>
        <v>1.3657407407407396E-2</v>
      </c>
      <c r="M93">
        <f t="shared" si="6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2029</v>
      </c>
      <c r="H94" s="9" t="s">
        <v>108</v>
      </c>
      <c r="I94" s="3" t="s">
        <v>1830</v>
      </c>
      <c r="J94" s="13" t="s">
        <v>2030</v>
      </c>
      <c r="K94" s="14" t="s">
        <v>2031</v>
      </c>
      <c r="L94" s="17">
        <f t="shared" si="5"/>
        <v>1.2337962962962967E-2</v>
      </c>
      <c r="M94">
        <f t="shared" si="6"/>
        <v>8</v>
      </c>
    </row>
    <row r="95" spans="1:13" x14ac:dyDescent="0.25">
      <c r="A95" s="11"/>
      <c r="B95" s="12"/>
      <c r="C95" s="9" t="s">
        <v>1515</v>
      </c>
      <c r="D95" s="9" t="s">
        <v>1516</v>
      </c>
      <c r="E95" s="9" t="s">
        <v>1516</v>
      </c>
      <c r="F95" s="9" t="s">
        <v>14</v>
      </c>
      <c r="G95" s="9" t="s">
        <v>2032</v>
      </c>
      <c r="H95" s="9" t="s">
        <v>108</v>
      </c>
      <c r="I95" s="3" t="s">
        <v>1830</v>
      </c>
      <c r="J95" s="13" t="s">
        <v>2033</v>
      </c>
      <c r="K95" s="14" t="s">
        <v>2034</v>
      </c>
      <c r="L95" s="17">
        <f t="shared" si="5"/>
        <v>1.3553240740740713E-2</v>
      </c>
      <c r="M95">
        <f t="shared" si="6"/>
        <v>7</v>
      </c>
    </row>
    <row r="96" spans="1:13" x14ac:dyDescent="0.25">
      <c r="A96" s="11"/>
      <c r="B96" s="12"/>
      <c r="C96" s="9" t="s">
        <v>337</v>
      </c>
      <c r="D96" s="9" t="s">
        <v>338</v>
      </c>
      <c r="E96" s="9" t="s">
        <v>338</v>
      </c>
      <c r="F96" s="9" t="s">
        <v>14</v>
      </c>
      <c r="G96" s="10" t="s">
        <v>15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2035</v>
      </c>
      <c r="H97" s="9" t="s">
        <v>108</v>
      </c>
      <c r="I97" s="3" t="s">
        <v>1830</v>
      </c>
      <c r="J97" s="13" t="s">
        <v>2036</v>
      </c>
      <c r="K97" s="14" t="s">
        <v>2037</v>
      </c>
      <c r="L97" s="17">
        <f t="shared" si="5"/>
        <v>1.5509259259259268E-2</v>
      </c>
      <c r="M97">
        <v>0</v>
      </c>
    </row>
    <row r="98" spans="1:13" x14ac:dyDescent="0.25">
      <c r="A98" s="11"/>
      <c r="B98" s="12"/>
      <c r="C98" s="12"/>
      <c r="D98" s="12"/>
      <c r="E98" s="12"/>
      <c r="F98" s="12"/>
      <c r="G98" s="9" t="s">
        <v>2038</v>
      </c>
      <c r="H98" s="9" t="s">
        <v>108</v>
      </c>
      <c r="I98" s="3" t="s">
        <v>1830</v>
      </c>
      <c r="J98" s="13" t="s">
        <v>2039</v>
      </c>
      <c r="K98" s="14" t="s">
        <v>2040</v>
      </c>
      <c r="L98" s="17">
        <f t="shared" si="5"/>
        <v>4.5347222222222219E-2</v>
      </c>
      <c r="M98">
        <v>0</v>
      </c>
    </row>
    <row r="99" spans="1:13" x14ac:dyDescent="0.25">
      <c r="A99" s="11"/>
      <c r="B99" s="12"/>
      <c r="C99" s="12"/>
      <c r="D99" s="12"/>
      <c r="E99" s="12"/>
      <c r="F99" s="12"/>
      <c r="G99" s="9" t="s">
        <v>2041</v>
      </c>
      <c r="H99" s="9" t="s">
        <v>108</v>
      </c>
      <c r="I99" s="3" t="s">
        <v>1830</v>
      </c>
      <c r="J99" s="13" t="s">
        <v>2042</v>
      </c>
      <c r="K99" s="14" t="s">
        <v>2043</v>
      </c>
      <c r="L99" s="17">
        <f t="shared" si="5"/>
        <v>1.9328703703703709E-2</v>
      </c>
      <c r="M99">
        <f t="shared" si="6"/>
        <v>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2044</v>
      </c>
      <c r="H100" s="9" t="s">
        <v>108</v>
      </c>
      <c r="I100" s="3" t="s">
        <v>1830</v>
      </c>
      <c r="J100" s="13" t="s">
        <v>2045</v>
      </c>
      <c r="K100" s="14" t="s">
        <v>2046</v>
      </c>
      <c r="L100" s="17">
        <f t="shared" si="5"/>
        <v>2.6678240740740738E-2</v>
      </c>
      <c r="M100">
        <f t="shared" si="6"/>
        <v>5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2047</v>
      </c>
      <c r="H101" s="9" t="s">
        <v>108</v>
      </c>
      <c r="I101" s="3" t="s">
        <v>1830</v>
      </c>
      <c r="J101" s="13" t="s">
        <v>2048</v>
      </c>
      <c r="K101" s="14" t="s">
        <v>2049</v>
      </c>
      <c r="L101" s="17">
        <f t="shared" si="5"/>
        <v>2.5972222222222285E-2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2050</v>
      </c>
      <c r="H102" s="9" t="s">
        <v>108</v>
      </c>
      <c r="I102" s="3" t="s">
        <v>1830</v>
      </c>
      <c r="J102" s="13" t="s">
        <v>2051</v>
      </c>
      <c r="K102" s="14" t="s">
        <v>2052</v>
      </c>
      <c r="L102" s="17">
        <f t="shared" si="5"/>
        <v>2.3969907407407398E-2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2053</v>
      </c>
      <c r="H103" s="9" t="s">
        <v>108</v>
      </c>
      <c r="I103" s="3" t="s">
        <v>1830</v>
      </c>
      <c r="J103" s="13" t="s">
        <v>2054</v>
      </c>
      <c r="K103" s="14" t="s">
        <v>2055</v>
      </c>
      <c r="L103" s="17">
        <f t="shared" si="5"/>
        <v>3.718750000000004E-2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2056</v>
      </c>
      <c r="H104" s="9" t="s">
        <v>108</v>
      </c>
      <c r="I104" s="3" t="s">
        <v>1830</v>
      </c>
      <c r="J104" s="13" t="s">
        <v>2057</v>
      </c>
      <c r="K104" s="14" t="s">
        <v>2058</v>
      </c>
      <c r="L104" s="17">
        <f t="shared" si="5"/>
        <v>2.0312500000000067E-2</v>
      </c>
      <c r="M104">
        <f t="shared" si="6"/>
        <v>20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2059</v>
      </c>
      <c r="H105" s="9" t="s">
        <v>108</v>
      </c>
      <c r="I105" s="3" t="s">
        <v>1830</v>
      </c>
      <c r="J105" s="13" t="s">
        <v>2060</v>
      </c>
      <c r="K105" s="14" t="s">
        <v>2061</v>
      </c>
      <c r="L105" s="17">
        <f t="shared" si="5"/>
        <v>1.7048611111111112E-2</v>
      </c>
      <c r="M105">
        <f t="shared" si="6"/>
        <v>20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2062</v>
      </c>
      <c r="H106" s="9" t="s">
        <v>108</v>
      </c>
      <c r="I106" s="3" t="s">
        <v>1830</v>
      </c>
      <c r="J106" s="13" t="s">
        <v>2063</v>
      </c>
      <c r="K106" s="14" t="s">
        <v>2064</v>
      </c>
      <c r="L106" s="17">
        <f t="shared" si="5"/>
        <v>1.7673611111111098E-2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2065</v>
      </c>
      <c r="H107" s="9" t="s">
        <v>108</v>
      </c>
      <c r="I107" s="3" t="s">
        <v>1830</v>
      </c>
      <c r="J107" s="13" t="s">
        <v>2066</v>
      </c>
      <c r="K107" s="14" t="s">
        <v>2067</v>
      </c>
      <c r="L107" s="17">
        <f t="shared" si="5"/>
        <v>2.4143518518518592E-2</v>
      </c>
      <c r="M107">
        <f t="shared" si="6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2068</v>
      </c>
      <c r="H108" s="9" t="s">
        <v>108</v>
      </c>
      <c r="I108" s="3" t="s">
        <v>1830</v>
      </c>
      <c r="J108" s="13" t="s">
        <v>2069</v>
      </c>
      <c r="K108" s="14" t="s">
        <v>2070</v>
      </c>
      <c r="L108" s="17">
        <f t="shared" si="5"/>
        <v>1.7546296296296338E-2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2071</v>
      </c>
      <c r="H109" s="9" t="s">
        <v>108</v>
      </c>
      <c r="I109" s="3" t="s">
        <v>1830</v>
      </c>
      <c r="J109" s="13" t="s">
        <v>2072</v>
      </c>
      <c r="K109" s="14" t="s">
        <v>2073</v>
      </c>
      <c r="L109" s="17">
        <f t="shared" si="5"/>
        <v>2.561342592592597E-2</v>
      </c>
      <c r="M109">
        <f t="shared" si="6"/>
        <v>17</v>
      </c>
    </row>
    <row r="110" spans="1:13" x14ac:dyDescent="0.25">
      <c r="A110" s="11"/>
      <c r="B110" s="12"/>
      <c r="C110" s="9" t="s">
        <v>1273</v>
      </c>
      <c r="D110" s="9" t="s">
        <v>1274</v>
      </c>
      <c r="E110" s="9" t="s">
        <v>1274</v>
      </c>
      <c r="F110" s="9" t="s">
        <v>14</v>
      </c>
      <c r="G110" s="9" t="s">
        <v>2074</v>
      </c>
      <c r="H110" s="9" t="s">
        <v>108</v>
      </c>
      <c r="I110" s="3" t="s">
        <v>1830</v>
      </c>
      <c r="J110" s="13" t="s">
        <v>2075</v>
      </c>
      <c r="K110" s="14" t="s">
        <v>2076</v>
      </c>
      <c r="L110" s="17">
        <f t="shared" si="5"/>
        <v>3.0115740740740748E-2</v>
      </c>
      <c r="M110">
        <f t="shared" si="6"/>
        <v>16</v>
      </c>
    </row>
    <row r="111" spans="1:13" x14ac:dyDescent="0.25">
      <c r="A111" s="11"/>
      <c r="B111" s="12"/>
      <c r="C111" s="9" t="s">
        <v>178</v>
      </c>
      <c r="D111" s="9" t="s">
        <v>179</v>
      </c>
      <c r="E111" s="9" t="s">
        <v>179</v>
      </c>
      <c r="F111" s="9" t="s">
        <v>14</v>
      </c>
      <c r="G111" s="9" t="s">
        <v>2077</v>
      </c>
      <c r="H111" s="9" t="s">
        <v>108</v>
      </c>
      <c r="I111" s="3" t="s">
        <v>1830</v>
      </c>
      <c r="J111" s="13" t="s">
        <v>2078</v>
      </c>
      <c r="K111" s="14" t="s">
        <v>2079</v>
      </c>
      <c r="L111" s="17">
        <f t="shared" si="5"/>
        <v>2.1076388888888881E-2</v>
      </c>
      <c r="M111">
        <f t="shared" si="6"/>
        <v>1</v>
      </c>
    </row>
    <row r="112" spans="1:13" x14ac:dyDescent="0.25">
      <c r="A112" s="3" t="s">
        <v>430</v>
      </c>
      <c r="B112" s="9" t="s">
        <v>431</v>
      </c>
      <c r="C112" s="9" t="s">
        <v>438</v>
      </c>
      <c r="D112" s="9" t="s">
        <v>439</v>
      </c>
      <c r="E112" s="9" t="s">
        <v>439</v>
      </c>
      <c r="F112" s="9" t="s">
        <v>434</v>
      </c>
      <c r="G112" s="9" t="s">
        <v>2080</v>
      </c>
      <c r="H112" s="9" t="s">
        <v>108</v>
      </c>
      <c r="I112" s="3" t="s">
        <v>1830</v>
      </c>
      <c r="J112" s="13" t="s">
        <v>2081</v>
      </c>
      <c r="K112" s="14" t="s">
        <v>2082</v>
      </c>
      <c r="L112" s="17">
        <f t="shared" si="5"/>
        <v>1.8530092592592584E-2</v>
      </c>
      <c r="M112">
        <f t="shared" si="6"/>
        <v>7</v>
      </c>
    </row>
    <row r="113" spans="1:13" x14ac:dyDescent="0.25">
      <c r="A113" s="3" t="s">
        <v>443</v>
      </c>
      <c r="B113" s="9" t="s">
        <v>444</v>
      </c>
      <c r="C113" s="10" t="s">
        <v>15</v>
      </c>
      <c r="D113" s="5"/>
      <c r="E113" s="5"/>
      <c r="F113" s="5"/>
      <c r="G113" s="5"/>
      <c r="H113" s="5"/>
      <c r="I113" s="6"/>
      <c r="J113" s="7"/>
      <c r="K113" s="8"/>
    </row>
    <row r="114" spans="1:13" x14ac:dyDescent="0.25">
      <c r="A114" s="11"/>
      <c r="B114" s="12"/>
      <c r="C114" s="9" t="s">
        <v>445</v>
      </c>
      <c r="D114" s="9" t="s">
        <v>446</v>
      </c>
      <c r="E114" s="9" t="s">
        <v>447</v>
      </c>
      <c r="F114" s="9" t="s">
        <v>14</v>
      </c>
      <c r="G114" s="10" t="s">
        <v>15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2083</v>
      </c>
      <c r="H115" s="9" t="s">
        <v>108</v>
      </c>
      <c r="I115" s="3" t="s">
        <v>1830</v>
      </c>
      <c r="J115" s="13" t="s">
        <v>2084</v>
      </c>
      <c r="K115" s="14" t="s">
        <v>2085</v>
      </c>
      <c r="L115" s="17">
        <f t="shared" si="5"/>
        <v>2.6423611111111134E-2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2086</v>
      </c>
      <c r="H116" s="9" t="s">
        <v>108</v>
      </c>
      <c r="I116" s="3" t="s">
        <v>1830</v>
      </c>
      <c r="J116" s="13" t="s">
        <v>2087</v>
      </c>
      <c r="K116" s="14" t="s">
        <v>2088</v>
      </c>
      <c r="L116" s="17">
        <f t="shared" si="5"/>
        <v>2.0798611111111143E-2</v>
      </c>
      <c r="M116">
        <f t="shared" si="6"/>
        <v>8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2089</v>
      </c>
      <c r="H117" s="9" t="s">
        <v>108</v>
      </c>
      <c r="I117" s="3" t="s">
        <v>1830</v>
      </c>
      <c r="J117" s="13" t="s">
        <v>2090</v>
      </c>
      <c r="K117" s="14" t="s">
        <v>2091</v>
      </c>
      <c r="L117" s="17">
        <f t="shared" si="5"/>
        <v>4.5150462962962934E-2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2092</v>
      </c>
      <c r="H118" s="9" t="s">
        <v>108</v>
      </c>
      <c r="I118" s="3" t="s">
        <v>1830</v>
      </c>
      <c r="J118" s="13" t="s">
        <v>2093</v>
      </c>
      <c r="K118" s="14" t="s">
        <v>2094</v>
      </c>
      <c r="L118" s="17">
        <f t="shared" si="5"/>
        <v>2.2407407407407431E-2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2095</v>
      </c>
      <c r="H119" s="9" t="s">
        <v>108</v>
      </c>
      <c r="I119" s="3" t="s">
        <v>1830</v>
      </c>
      <c r="J119" s="13" t="s">
        <v>2096</v>
      </c>
      <c r="K119" s="14" t="s">
        <v>2097</v>
      </c>
      <c r="L119" s="17">
        <f t="shared" si="5"/>
        <v>1.2777777777777777E-2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2098</v>
      </c>
      <c r="H120" s="9" t="s">
        <v>108</v>
      </c>
      <c r="I120" s="3" t="s">
        <v>1830</v>
      </c>
      <c r="J120" s="13" t="s">
        <v>2099</v>
      </c>
      <c r="K120" s="14" t="s">
        <v>2100</v>
      </c>
      <c r="L120" s="17">
        <f t="shared" si="5"/>
        <v>3.0300925925925926E-2</v>
      </c>
      <c r="M120">
        <f t="shared" si="6"/>
        <v>13</v>
      </c>
    </row>
    <row r="121" spans="1:13" x14ac:dyDescent="0.25">
      <c r="A121" s="11"/>
      <c r="B121" s="12"/>
      <c r="C121" s="9" t="s">
        <v>466</v>
      </c>
      <c r="D121" s="9" t="s">
        <v>467</v>
      </c>
      <c r="E121" s="10" t="s">
        <v>15</v>
      </c>
      <c r="F121" s="5"/>
      <c r="G121" s="5"/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9" t="s">
        <v>472</v>
      </c>
      <c r="F122" s="9" t="s">
        <v>14</v>
      </c>
      <c r="G122" s="10" t="s">
        <v>15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2101</v>
      </c>
      <c r="H123" s="9" t="s">
        <v>108</v>
      </c>
      <c r="I123" s="3" t="s">
        <v>1830</v>
      </c>
      <c r="J123" s="13" t="s">
        <v>2102</v>
      </c>
      <c r="K123" s="14" t="s">
        <v>2103</v>
      </c>
      <c r="L123" s="17">
        <f t="shared" si="5"/>
        <v>1.4317129629629555E-2</v>
      </c>
      <c r="M123">
        <f t="shared" si="6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2104</v>
      </c>
      <c r="H124" s="9" t="s">
        <v>108</v>
      </c>
      <c r="I124" s="3" t="s">
        <v>1830</v>
      </c>
      <c r="J124" s="13" t="s">
        <v>2105</v>
      </c>
      <c r="K124" s="14" t="s">
        <v>2106</v>
      </c>
      <c r="L124" s="17">
        <f t="shared" si="5"/>
        <v>1.3344907407407458E-2</v>
      </c>
      <c r="M124">
        <f t="shared" si="6"/>
        <v>12</v>
      </c>
    </row>
    <row r="125" spans="1:13" x14ac:dyDescent="0.25">
      <c r="A125" s="11"/>
      <c r="B125" s="12"/>
      <c r="C125" s="12"/>
      <c r="D125" s="12"/>
      <c r="E125" s="9" t="s">
        <v>1768</v>
      </c>
      <c r="F125" s="9" t="s">
        <v>14</v>
      </c>
      <c r="G125" s="10" t="s">
        <v>15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2107</v>
      </c>
      <c r="H126" s="9" t="s">
        <v>108</v>
      </c>
      <c r="I126" s="3" t="s">
        <v>1830</v>
      </c>
      <c r="J126" s="13" t="s">
        <v>2108</v>
      </c>
      <c r="K126" s="14" t="s">
        <v>2109</v>
      </c>
      <c r="L126" s="17">
        <f t="shared" si="5"/>
        <v>3.5289351851851836E-2</v>
      </c>
      <c r="M126">
        <f t="shared" si="6"/>
        <v>10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2110</v>
      </c>
      <c r="H127" s="9" t="s">
        <v>108</v>
      </c>
      <c r="I127" s="3" t="s">
        <v>1830</v>
      </c>
      <c r="J127" s="13" t="s">
        <v>2111</v>
      </c>
      <c r="K127" s="14" t="s">
        <v>2112</v>
      </c>
      <c r="L127" s="17">
        <f t="shared" si="5"/>
        <v>2.3657407407407405E-2</v>
      </c>
      <c r="M127">
        <f t="shared" si="6"/>
        <v>11</v>
      </c>
    </row>
    <row r="128" spans="1:13" x14ac:dyDescent="0.25">
      <c r="A128" s="11"/>
      <c r="B128" s="12"/>
      <c r="C128" s="9" t="s">
        <v>491</v>
      </c>
      <c r="D128" s="9" t="s">
        <v>492</v>
      </c>
      <c r="E128" s="9" t="s">
        <v>492</v>
      </c>
      <c r="F128" s="9" t="s">
        <v>14</v>
      </c>
      <c r="G128" s="9" t="s">
        <v>2113</v>
      </c>
      <c r="H128" s="9" t="s">
        <v>108</v>
      </c>
      <c r="I128" s="3" t="s">
        <v>1830</v>
      </c>
      <c r="J128" s="13" t="s">
        <v>2114</v>
      </c>
      <c r="K128" s="14" t="s">
        <v>2115</v>
      </c>
      <c r="L128" s="17">
        <f t="shared" si="5"/>
        <v>1.3599537037037063E-2</v>
      </c>
      <c r="M128">
        <f t="shared" si="6"/>
        <v>4</v>
      </c>
    </row>
    <row r="129" spans="1:13" x14ac:dyDescent="0.25">
      <c r="A129" s="11"/>
      <c r="B129" s="12"/>
      <c r="C129" s="9" t="s">
        <v>2116</v>
      </c>
      <c r="D129" s="9" t="s">
        <v>2117</v>
      </c>
      <c r="E129" s="10" t="s">
        <v>15</v>
      </c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9" t="s">
        <v>2118</v>
      </c>
      <c r="F130" s="9" t="s">
        <v>14</v>
      </c>
      <c r="G130" s="9" t="s">
        <v>2119</v>
      </c>
      <c r="H130" s="9" t="s">
        <v>108</v>
      </c>
      <c r="I130" s="3" t="s">
        <v>1830</v>
      </c>
      <c r="J130" s="13" t="s">
        <v>2120</v>
      </c>
      <c r="K130" s="14" t="s">
        <v>2121</v>
      </c>
      <c r="L130" s="17">
        <f t="shared" si="5"/>
        <v>3.7303240740740651E-2</v>
      </c>
      <c r="M130">
        <f t="shared" si="6"/>
        <v>16</v>
      </c>
    </row>
    <row r="131" spans="1:13" x14ac:dyDescent="0.25">
      <c r="A131" s="11"/>
      <c r="B131" s="12"/>
      <c r="C131" s="12"/>
      <c r="D131" s="12"/>
      <c r="E131" s="9" t="s">
        <v>2122</v>
      </c>
      <c r="F131" s="9" t="s">
        <v>14</v>
      </c>
      <c r="G131" s="10" t="s">
        <v>15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2123</v>
      </c>
      <c r="H132" s="9" t="s">
        <v>108</v>
      </c>
      <c r="I132" s="3" t="s">
        <v>1830</v>
      </c>
      <c r="J132" s="13" t="s">
        <v>2124</v>
      </c>
      <c r="K132" s="14" t="s">
        <v>2125</v>
      </c>
      <c r="L132" s="17">
        <f t="shared" ref="L132:L143" si="7">K132-J132</f>
        <v>4.0925925925925866E-2</v>
      </c>
      <c r="M132">
        <f t="shared" ref="M132:M143" si="8">HOUR(J132)</f>
        <v>9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2126</v>
      </c>
      <c r="H133" s="9" t="s">
        <v>108</v>
      </c>
      <c r="I133" s="3" t="s">
        <v>1830</v>
      </c>
      <c r="J133" s="13" t="s">
        <v>2127</v>
      </c>
      <c r="K133" s="14" t="s">
        <v>2128</v>
      </c>
      <c r="L133" s="17">
        <f t="shared" si="7"/>
        <v>2.0763888888888915E-2</v>
      </c>
      <c r="M133">
        <f t="shared" si="8"/>
        <v>12</v>
      </c>
    </row>
    <row r="134" spans="1:13" x14ac:dyDescent="0.25">
      <c r="A134" s="11"/>
      <c r="B134" s="12"/>
      <c r="C134" s="9" t="s">
        <v>508</v>
      </c>
      <c r="D134" s="9" t="s">
        <v>509</v>
      </c>
      <c r="E134" s="9" t="s">
        <v>510</v>
      </c>
      <c r="F134" s="9" t="s">
        <v>14</v>
      </c>
      <c r="G134" s="9" t="s">
        <v>2129</v>
      </c>
      <c r="H134" s="9" t="s">
        <v>108</v>
      </c>
      <c r="I134" s="3" t="s">
        <v>1830</v>
      </c>
      <c r="J134" s="13" t="s">
        <v>2130</v>
      </c>
      <c r="K134" s="14" t="s">
        <v>2131</v>
      </c>
      <c r="L134" s="17">
        <f t="shared" si="7"/>
        <v>1.4016203703703711E-2</v>
      </c>
      <c r="M134">
        <f t="shared" si="8"/>
        <v>5</v>
      </c>
    </row>
    <row r="135" spans="1:13" x14ac:dyDescent="0.25">
      <c r="A135" s="11"/>
      <c r="B135" s="12"/>
      <c r="C135" s="9" t="s">
        <v>514</v>
      </c>
      <c r="D135" s="9" t="s">
        <v>515</v>
      </c>
      <c r="E135" s="9" t="s">
        <v>516</v>
      </c>
      <c r="F135" s="9" t="s">
        <v>14</v>
      </c>
      <c r="G135" s="10" t="s">
        <v>15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2132</v>
      </c>
      <c r="H136" s="9" t="s">
        <v>108</v>
      </c>
      <c r="I136" s="3" t="s">
        <v>1830</v>
      </c>
      <c r="J136" s="13" t="s">
        <v>2133</v>
      </c>
      <c r="K136" s="14" t="s">
        <v>2134</v>
      </c>
      <c r="L136" s="17">
        <f t="shared" si="7"/>
        <v>3.7141203703703718E-2</v>
      </c>
      <c r="M136">
        <f t="shared" si="8"/>
        <v>9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2135</v>
      </c>
      <c r="H137" s="9" t="s">
        <v>108</v>
      </c>
      <c r="I137" s="3" t="s">
        <v>1830</v>
      </c>
      <c r="J137" s="13" t="s">
        <v>2136</v>
      </c>
      <c r="K137" s="14" t="s">
        <v>2137</v>
      </c>
      <c r="L137" s="17">
        <f t="shared" si="7"/>
        <v>4.6203703703703747E-2</v>
      </c>
      <c r="M137">
        <f t="shared" si="8"/>
        <v>13</v>
      </c>
    </row>
    <row r="138" spans="1:13" x14ac:dyDescent="0.25">
      <c r="A138" s="3" t="s">
        <v>520</v>
      </c>
      <c r="B138" s="9" t="s">
        <v>521</v>
      </c>
      <c r="C138" s="10" t="s">
        <v>15</v>
      </c>
      <c r="D138" s="5"/>
      <c r="E138" s="5"/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9" t="s">
        <v>1361</v>
      </c>
      <c r="D139" s="9" t="s">
        <v>1362</v>
      </c>
      <c r="E139" s="9" t="s">
        <v>1363</v>
      </c>
      <c r="F139" s="9" t="s">
        <v>14</v>
      </c>
      <c r="G139" s="10" t="s">
        <v>15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2138</v>
      </c>
      <c r="H140" s="9" t="s">
        <v>17</v>
      </c>
      <c r="I140" s="3" t="s">
        <v>1830</v>
      </c>
      <c r="J140" s="13" t="s">
        <v>2139</v>
      </c>
      <c r="K140" s="14" t="s">
        <v>2140</v>
      </c>
      <c r="L140" s="17">
        <f t="shared" si="7"/>
        <v>1.9606481481481475E-2</v>
      </c>
      <c r="M140">
        <f t="shared" si="8"/>
        <v>7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2141</v>
      </c>
      <c r="H141" s="9" t="s">
        <v>17</v>
      </c>
      <c r="I141" s="3" t="s">
        <v>1830</v>
      </c>
      <c r="J141" s="13" t="s">
        <v>2142</v>
      </c>
      <c r="K141" s="14" t="s">
        <v>2143</v>
      </c>
      <c r="L141" s="17">
        <f t="shared" si="7"/>
        <v>1.3576388888888791E-2</v>
      </c>
      <c r="M141">
        <f t="shared" si="8"/>
        <v>9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2144</v>
      </c>
      <c r="H142" s="9" t="s">
        <v>17</v>
      </c>
      <c r="I142" s="3" t="s">
        <v>1830</v>
      </c>
      <c r="J142" s="13" t="s">
        <v>2145</v>
      </c>
      <c r="K142" s="14" t="s">
        <v>2146</v>
      </c>
      <c r="L142" s="17">
        <f t="shared" si="7"/>
        <v>1.5706018518518494E-2</v>
      </c>
      <c r="M142">
        <f t="shared" si="8"/>
        <v>11</v>
      </c>
    </row>
    <row r="143" spans="1:13" x14ac:dyDescent="0.25">
      <c r="A143" s="11"/>
      <c r="B143" s="11"/>
      <c r="C143" s="3" t="s">
        <v>2116</v>
      </c>
      <c r="D143" s="3" t="s">
        <v>2117</v>
      </c>
      <c r="E143" s="3" t="s">
        <v>2122</v>
      </c>
      <c r="F143" s="3" t="s">
        <v>14</v>
      </c>
      <c r="G143" s="3" t="s">
        <v>2147</v>
      </c>
      <c r="H143" s="3" t="s">
        <v>17</v>
      </c>
      <c r="I143" s="3" t="s">
        <v>1830</v>
      </c>
      <c r="J143" s="15" t="s">
        <v>2148</v>
      </c>
      <c r="K143" s="16" t="s">
        <v>2149</v>
      </c>
      <c r="L143" s="17">
        <f t="shared" si="7"/>
        <v>1.4571759259259243E-2</v>
      </c>
      <c r="M143">
        <f t="shared" si="8"/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D20" sqref="D20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528</v>
      </c>
      <c r="M1" t="s">
        <v>525</v>
      </c>
      <c r="O1" t="s">
        <v>526</v>
      </c>
      <c r="P1" t="s">
        <v>527</v>
      </c>
      <c r="Q1" t="s">
        <v>529</v>
      </c>
      <c r="R1" t="s">
        <v>530</v>
      </c>
      <c r="S1" t="s">
        <v>531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0.875</v>
      </c>
      <c r="R2" s="18">
        <v>0</v>
      </c>
      <c r="S2" s="17">
        <f>AVERAGEIF($R$2:$R$25, "&lt;&gt; 0")</f>
        <v>1.7808938746438751E-2</v>
      </c>
    </row>
    <row r="3" spans="1:19" x14ac:dyDescent="0.25">
      <c r="A3" s="3" t="s">
        <v>27</v>
      </c>
      <c r="B3" s="9" t="s">
        <v>28</v>
      </c>
      <c r="C3" s="9" t="s">
        <v>88</v>
      </c>
      <c r="D3" s="9" t="s">
        <v>89</v>
      </c>
      <c r="E3" s="9" t="s">
        <v>89</v>
      </c>
      <c r="F3" s="9" t="s">
        <v>14</v>
      </c>
      <c r="G3" s="9" t="s">
        <v>2150</v>
      </c>
      <c r="H3" s="9" t="s">
        <v>43</v>
      </c>
      <c r="I3" s="3" t="s">
        <v>2151</v>
      </c>
      <c r="J3" s="13" t="s">
        <v>608</v>
      </c>
      <c r="K3" s="14" t="s">
        <v>2152</v>
      </c>
      <c r="L3" s="17">
        <f t="shared" ref="L3:L32" si="0">K3-J3</f>
        <v>1.5659722222222339E-2</v>
      </c>
      <c r="M3">
        <f t="shared" ref="M3:M32" si="1">HOUR(J3)</f>
        <v>21</v>
      </c>
      <c r="O3">
        <v>1</v>
      </c>
      <c r="P3">
        <f>COUNTIF(M:M,"1")</f>
        <v>2</v>
      </c>
      <c r="Q3">
        <f t="shared" ref="Q3:Q25" si="2">AVERAGE($P$2:$P$25)</f>
        <v>0.875</v>
      </c>
      <c r="R3" s="18">
        <f t="shared" ref="R3:R25" si="3">AVERAGEIF(M:M,O3,L:L)</f>
        <v>1.7187500000000008E-2</v>
      </c>
      <c r="S3" s="17">
        <f t="shared" ref="S3:S25" si="4">AVERAGEIF($R$2:$R$25, "&lt;&gt; 0")</f>
        <v>1.7808938746438751E-2</v>
      </c>
    </row>
    <row r="4" spans="1:19" x14ac:dyDescent="0.25">
      <c r="A4" s="3" t="s">
        <v>103</v>
      </c>
      <c r="B4" s="9" t="s">
        <v>104</v>
      </c>
      <c r="C4" s="10" t="s">
        <v>15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0.875</v>
      </c>
      <c r="R4" s="18">
        <f t="shared" si="3"/>
        <v>1.3275462962962961E-2</v>
      </c>
      <c r="S4" s="17">
        <f t="shared" si="4"/>
        <v>1.7808938746438751E-2</v>
      </c>
    </row>
    <row r="5" spans="1:19" x14ac:dyDescent="0.25">
      <c r="A5" s="11"/>
      <c r="B5" s="12"/>
      <c r="C5" s="9" t="s">
        <v>111</v>
      </c>
      <c r="D5" s="9" t="s">
        <v>112</v>
      </c>
      <c r="E5" s="9" t="s">
        <v>131</v>
      </c>
      <c r="F5" s="9" t="s">
        <v>14</v>
      </c>
      <c r="G5" s="10" t="s">
        <v>15</v>
      </c>
      <c r="H5" s="5"/>
      <c r="I5" s="6"/>
      <c r="J5" s="7"/>
      <c r="K5" s="8"/>
      <c r="O5">
        <v>3</v>
      </c>
      <c r="P5">
        <f>COUNTIF(M:M,"3")</f>
        <v>0</v>
      </c>
      <c r="Q5">
        <f t="shared" si="2"/>
        <v>0.875</v>
      </c>
      <c r="R5" s="18">
        <v>0</v>
      </c>
      <c r="S5" s="17">
        <f t="shared" si="4"/>
        <v>1.7808938746438751E-2</v>
      </c>
    </row>
    <row r="6" spans="1:19" x14ac:dyDescent="0.25">
      <c r="A6" s="11"/>
      <c r="B6" s="12"/>
      <c r="C6" s="12"/>
      <c r="D6" s="12"/>
      <c r="E6" s="12"/>
      <c r="F6" s="12"/>
      <c r="G6" s="9" t="s">
        <v>2153</v>
      </c>
      <c r="H6" s="9" t="s">
        <v>133</v>
      </c>
      <c r="I6" s="3" t="s">
        <v>2151</v>
      </c>
      <c r="J6" s="13" t="s">
        <v>2154</v>
      </c>
      <c r="K6" s="14" t="s">
        <v>2155</v>
      </c>
      <c r="L6" s="17">
        <f t="shared" si="0"/>
        <v>1.6793981481481486E-2</v>
      </c>
      <c r="M6">
        <f t="shared" si="1"/>
        <v>1</v>
      </c>
      <c r="O6">
        <v>4</v>
      </c>
      <c r="P6">
        <f>COUNTIF(M:M,"4")</f>
        <v>2</v>
      </c>
      <c r="Q6">
        <f t="shared" si="2"/>
        <v>0.875</v>
      </c>
      <c r="R6" s="18">
        <f t="shared" si="3"/>
        <v>1.47685185185185E-2</v>
      </c>
      <c r="S6" s="17">
        <f t="shared" si="4"/>
        <v>1.7808938746438751E-2</v>
      </c>
    </row>
    <row r="7" spans="1:19" x14ac:dyDescent="0.25">
      <c r="A7" s="11"/>
      <c r="B7" s="12"/>
      <c r="C7" s="12"/>
      <c r="D7" s="12"/>
      <c r="E7" s="12"/>
      <c r="F7" s="12"/>
      <c r="G7" s="9" t="s">
        <v>2156</v>
      </c>
      <c r="H7" s="9" t="s">
        <v>133</v>
      </c>
      <c r="I7" s="3" t="s">
        <v>2151</v>
      </c>
      <c r="J7" s="13" t="s">
        <v>2157</v>
      </c>
      <c r="K7" s="14" t="s">
        <v>2158</v>
      </c>
      <c r="L7" s="17">
        <f t="shared" si="0"/>
        <v>1.4189814814814794E-2</v>
      </c>
      <c r="M7">
        <f t="shared" si="1"/>
        <v>4</v>
      </c>
      <c r="O7">
        <v>5</v>
      </c>
      <c r="P7">
        <f>COUNTIF(M:M,"5")</f>
        <v>2</v>
      </c>
      <c r="Q7">
        <f t="shared" si="2"/>
        <v>0.875</v>
      </c>
      <c r="R7" s="18">
        <f t="shared" si="3"/>
        <v>1.6232638888888901E-2</v>
      </c>
      <c r="S7" s="17">
        <f t="shared" si="4"/>
        <v>1.7808938746438751E-2</v>
      </c>
    </row>
    <row r="8" spans="1:19" x14ac:dyDescent="0.25">
      <c r="A8" s="11"/>
      <c r="B8" s="12"/>
      <c r="C8" s="12"/>
      <c r="D8" s="12"/>
      <c r="E8" s="12"/>
      <c r="F8" s="12"/>
      <c r="G8" s="9" t="s">
        <v>2159</v>
      </c>
      <c r="H8" s="9" t="s">
        <v>133</v>
      </c>
      <c r="I8" s="3" t="s">
        <v>2151</v>
      </c>
      <c r="J8" s="13" t="s">
        <v>494</v>
      </c>
      <c r="K8" s="14" t="s">
        <v>2160</v>
      </c>
      <c r="L8" s="17">
        <f t="shared" si="0"/>
        <v>1.5347222222222207E-2</v>
      </c>
      <c r="M8">
        <f t="shared" si="1"/>
        <v>4</v>
      </c>
      <c r="O8">
        <v>6</v>
      </c>
      <c r="P8">
        <f>COUNTIF(M:M,"6")</f>
        <v>2</v>
      </c>
      <c r="Q8">
        <f t="shared" si="2"/>
        <v>0.875</v>
      </c>
      <c r="R8" s="18">
        <f t="shared" si="3"/>
        <v>1.3194444444444453E-2</v>
      </c>
      <c r="S8" s="17">
        <f t="shared" si="4"/>
        <v>1.7808938746438751E-2</v>
      </c>
    </row>
    <row r="9" spans="1:19" x14ac:dyDescent="0.25">
      <c r="A9" s="11"/>
      <c r="B9" s="12"/>
      <c r="C9" s="9" t="s">
        <v>271</v>
      </c>
      <c r="D9" s="9" t="s">
        <v>272</v>
      </c>
      <c r="E9" s="9" t="s">
        <v>2161</v>
      </c>
      <c r="F9" s="9" t="s">
        <v>14</v>
      </c>
      <c r="G9" s="9" t="s">
        <v>2162</v>
      </c>
      <c r="H9" s="9" t="s">
        <v>133</v>
      </c>
      <c r="I9" s="3" t="s">
        <v>2151</v>
      </c>
      <c r="J9" s="13" t="s">
        <v>2163</v>
      </c>
      <c r="K9" s="14" t="s">
        <v>2164</v>
      </c>
      <c r="L9" s="17">
        <f t="shared" si="0"/>
        <v>1.6122685185185226E-2</v>
      </c>
      <c r="M9">
        <f t="shared" si="1"/>
        <v>8</v>
      </c>
      <c r="O9">
        <v>7</v>
      </c>
      <c r="P9">
        <f>COUNTIF(M:M,"7")</f>
        <v>3</v>
      </c>
      <c r="Q9">
        <f t="shared" si="2"/>
        <v>0.875</v>
      </c>
      <c r="R9" s="18">
        <f t="shared" si="3"/>
        <v>1.711805555555555E-2</v>
      </c>
      <c r="S9" s="17">
        <f t="shared" si="4"/>
        <v>1.7808938746438751E-2</v>
      </c>
    </row>
    <row r="10" spans="1:19" x14ac:dyDescent="0.25">
      <c r="A10" s="3" t="s">
        <v>191</v>
      </c>
      <c r="B10" s="9" t="s">
        <v>192</v>
      </c>
      <c r="C10" s="10" t="s">
        <v>15</v>
      </c>
      <c r="D10" s="5"/>
      <c r="E10" s="5"/>
      <c r="F10" s="5"/>
      <c r="G10" s="5"/>
      <c r="H10" s="5"/>
      <c r="I10" s="6"/>
      <c r="J10" s="7"/>
      <c r="K10" s="8"/>
      <c r="O10">
        <v>8</v>
      </c>
      <c r="P10">
        <f>COUNTIF(M:M,"8")</f>
        <v>2</v>
      </c>
      <c r="Q10">
        <f t="shared" si="2"/>
        <v>0.875</v>
      </c>
      <c r="R10" s="18">
        <f t="shared" si="3"/>
        <v>1.4103009259259253E-2</v>
      </c>
      <c r="S10" s="17">
        <f t="shared" si="4"/>
        <v>1.7808938746438751E-2</v>
      </c>
    </row>
    <row r="11" spans="1:19" x14ac:dyDescent="0.25">
      <c r="A11" s="11"/>
      <c r="B11" s="12"/>
      <c r="C11" s="9" t="s">
        <v>153</v>
      </c>
      <c r="D11" s="9" t="s">
        <v>154</v>
      </c>
      <c r="E11" s="9" t="s">
        <v>154</v>
      </c>
      <c r="F11" s="9" t="s">
        <v>14</v>
      </c>
      <c r="G11" s="9" t="s">
        <v>2165</v>
      </c>
      <c r="H11" s="9" t="s">
        <v>108</v>
      </c>
      <c r="I11" s="3" t="s">
        <v>2151</v>
      </c>
      <c r="J11" s="13" t="s">
        <v>2166</v>
      </c>
      <c r="K11" s="14" t="s">
        <v>2167</v>
      </c>
      <c r="L11" s="17">
        <f t="shared" si="0"/>
        <v>2.0590277777777777E-2</v>
      </c>
      <c r="M11">
        <f t="shared" si="1"/>
        <v>7</v>
      </c>
      <c r="O11">
        <v>9</v>
      </c>
      <c r="P11">
        <f>COUNTIF(M:M,"9")</f>
        <v>1</v>
      </c>
      <c r="Q11">
        <f t="shared" si="2"/>
        <v>0.875</v>
      </c>
      <c r="R11" s="18">
        <f t="shared" si="3"/>
        <v>1.2129629629629601E-2</v>
      </c>
      <c r="S11" s="17">
        <f t="shared" si="4"/>
        <v>1.7808938746438751E-2</v>
      </c>
    </row>
    <row r="12" spans="1:19" x14ac:dyDescent="0.25">
      <c r="A12" s="11"/>
      <c r="B12" s="12"/>
      <c r="C12" s="9" t="s">
        <v>64</v>
      </c>
      <c r="D12" s="9" t="s">
        <v>65</v>
      </c>
      <c r="E12" s="9" t="s">
        <v>168</v>
      </c>
      <c r="F12" s="9" t="s">
        <v>14</v>
      </c>
      <c r="G12" s="9" t="s">
        <v>2168</v>
      </c>
      <c r="H12" s="9" t="s">
        <v>108</v>
      </c>
      <c r="I12" s="3" t="s">
        <v>2151</v>
      </c>
      <c r="J12" s="13" t="s">
        <v>2169</v>
      </c>
      <c r="K12" s="14" t="s">
        <v>2170</v>
      </c>
      <c r="L12" s="17">
        <f t="shared" si="0"/>
        <v>1.3275462962962961E-2</v>
      </c>
      <c r="M12">
        <f t="shared" si="1"/>
        <v>2</v>
      </c>
      <c r="O12">
        <v>10</v>
      </c>
      <c r="P12">
        <f>COUNTIF(M:M,"10")</f>
        <v>1</v>
      </c>
      <c r="Q12">
        <f t="shared" si="2"/>
        <v>0.875</v>
      </c>
      <c r="R12" s="18">
        <f t="shared" si="3"/>
        <v>5.5590277777777752E-2</v>
      </c>
      <c r="S12" s="17">
        <f t="shared" si="4"/>
        <v>1.7808938746438751E-2</v>
      </c>
    </row>
    <row r="13" spans="1:19" x14ac:dyDescent="0.25">
      <c r="A13" s="11"/>
      <c r="B13" s="12"/>
      <c r="C13" s="9" t="s">
        <v>337</v>
      </c>
      <c r="D13" s="9" t="s">
        <v>338</v>
      </c>
      <c r="E13" s="9" t="s">
        <v>338</v>
      </c>
      <c r="F13" s="9" t="s">
        <v>14</v>
      </c>
      <c r="G13" s="10" t="s">
        <v>15</v>
      </c>
      <c r="H13" s="5"/>
      <c r="I13" s="6"/>
      <c r="J13" s="7"/>
      <c r="K13" s="8"/>
      <c r="O13">
        <v>11</v>
      </c>
      <c r="P13">
        <f>COUNTIF(M:M,"11")</f>
        <v>2</v>
      </c>
      <c r="Q13">
        <f t="shared" si="2"/>
        <v>0.875</v>
      </c>
      <c r="R13" s="18">
        <f t="shared" si="3"/>
        <v>1.5659722222222172E-2</v>
      </c>
      <c r="S13" s="17">
        <f t="shared" si="4"/>
        <v>1.7808938746438751E-2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2171</v>
      </c>
      <c r="H14" s="9" t="s">
        <v>108</v>
      </c>
      <c r="I14" s="3" t="s">
        <v>2151</v>
      </c>
      <c r="J14" s="13" t="s">
        <v>2172</v>
      </c>
      <c r="K14" s="14" t="s">
        <v>2173</v>
      </c>
      <c r="L14" s="17">
        <f t="shared" si="0"/>
        <v>1.7581018518518531E-2</v>
      </c>
      <c r="M14">
        <f t="shared" si="1"/>
        <v>1</v>
      </c>
      <c r="O14">
        <v>12</v>
      </c>
      <c r="P14">
        <f>COUNTIF(M:M,"12")</f>
        <v>0</v>
      </c>
      <c r="Q14">
        <f t="shared" si="2"/>
        <v>0.875</v>
      </c>
      <c r="R14" s="18">
        <v>0</v>
      </c>
      <c r="S14" s="17">
        <f t="shared" si="4"/>
        <v>1.7808938746438751E-2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2174</v>
      </c>
      <c r="H15" s="9" t="s">
        <v>108</v>
      </c>
      <c r="I15" s="3" t="s">
        <v>2151</v>
      </c>
      <c r="J15" s="13" t="s">
        <v>2175</v>
      </c>
      <c r="K15" s="14" t="s">
        <v>2176</v>
      </c>
      <c r="L15" s="17">
        <f t="shared" si="0"/>
        <v>2.0104166666666673E-2</v>
      </c>
      <c r="M15">
        <f t="shared" si="1"/>
        <v>5</v>
      </c>
      <c r="O15">
        <v>13</v>
      </c>
      <c r="P15">
        <f>COUNTIF(M:M,"13")</f>
        <v>0</v>
      </c>
      <c r="Q15">
        <f t="shared" si="2"/>
        <v>0.875</v>
      </c>
      <c r="R15" s="18">
        <v>0</v>
      </c>
      <c r="S15" s="17">
        <f t="shared" si="4"/>
        <v>1.7808938746438751E-2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2177</v>
      </c>
      <c r="H16" s="9" t="s">
        <v>108</v>
      </c>
      <c r="I16" s="3" t="s">
        <v>2151</v>
      </c>
      <c r="J16" s="13" t="s">
        <v>2178</v>
      </c>
      <c r="K16" s="14" t="s">
        <v>2179</v>
      </c>
      <c r="L16" s="17">
        <f t="shared" si="0"/>
        <v>1.2361111111111128E-2</v>
      </c>
      <c r="M16">
        <f t="shared" si="1"/>
        <v>5</v>
      </c>
      <c r="O16">
        <v>14</v>
      </c>
      <c r="P16">
        <f>COUNTIF(M:M,"14")</f>
        <v>0</v>
      </c>
      <c r="Q16">
        <f t="shared" si="2"/>
        <v>0.875</v>
      </c>
      <c r="R16" s="18">
        <v>0</v>
      </c>
      <c r="S16" s="17">
        <f t="shared" si="4"/>
        <v>1.7808938746438751E-2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2180</v>
      </c>
      <c r="H17" s="9" t="s">
        <v>108</v>
      </c>
      <c r="I17" s="3" t="s">
        <v>2151</v>
      </c>
      <c r="J17" s="13" t="s">
        <v>2181</v>
      </c>
      <c r="K17" s="14" t="s">
        <v>2182</v>
      </c>
      <c r="L17" s="17">
        <f t="shared" si="0"/>
        <v>1.2129629629629601E-2</v>
      </c>
      <c r="M17">
        <f t="shared" si="1"/>
        <v>9</v>
      </c>
      <c r="O17">
        <v>15</v>
      </c>
      <c r="P17">
        <f>COUNTIF(M:M,"15")</f>
        <v>0</v>
      </c>
      <c r="Q17">
        <f t="shared" si="2"/>
        <v>0.875</v>
      </c>
      <c r="R17" s="18">
        <v>0</v>
      </c>
      <c r="S17" s="17">
        <f t="shared" si="4"/>
        <v>1.7808938746438751E-2</v>
      </c>
    </row>
    <row r="18" spans="1:19" x14ac:dyDescent="0.25">
      <c r="A18" s="11"/>
      <c r="B18" s="12"/>
      <c r="C18" s="9" t="s">
        <v>366</v>
      </c>
      <c r="D18" s="9" t="s">
        <v>367</v>
      </c>
      <c r="E18" s="9" t="s">
        <v>367</v>
      </c>
      <c r="F18" s="9" t="s">
        <v>14</v>
      </c>
      <c r="G18" s="10" t="s">
        <v>15</v>
      </c>
      <c r="H18" s="5"/>
      <c r="I18" s="6"/>
      <c r="J18" s="7"/>
      <c r="K18" s="8"/>
      <c r="O18">
        <v>16</v>
      </c>
      <c r="P18">
        <f>COUNTIF(M:M,"16")</f>
        <v>1</v>
      </c>
      <c r="Q18">
        <f t="shared" si="2"/>
        <v>0.875</v>
      </c>
      <c r="R18" s="18">
        <f t="shared" si="3"/>
        <v>1.3692129629629624E-2</v>
      </c>
      <c r="S18" s="17">
        <f t="shared" si="4"/>
        <v>1.7808938746438751E-2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2183</v>
      </c>
      <c r="H19" s="9" t="s">
        <v>108</v>
      </c>
      <c r="I19" s="3" t="s">
        <v>2151</v>
      </c>
      <c r="J19" s="13" t="s">
        <v>2184</v>
      </c>
      <c r="K19" s="14" t="s">
        <v>2185</v>
      </c>
      <c r="L19" s="17">
        <f t="shared" si="0"/>
        <v>1.8043981481481508E-2</v>
      </c>
      <c r="M19">
        <f t="shared" si="1"/>
        <v>7</v>
      </c>
      <c r="O19">
        <v>17</v>
      </c>
      <c r="P19">
        <f>COUNTIF(M:M,"17")</f>
        <v>0</v>
      </c>
      <c r="Q19">
        <f t="shared" si="2"/>
        <v>0.875</v>
      </c>
      <c r="R19" s="18">
        <v>0</v>
      </c>
      <c r="S19" s="17">
        <f t="shared" si="4"/>
        <v>1.7808938746438751E-2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2186</v>
      </c>
      <c r="H20" s="9" t="s">
        <v>108</v>
      </c>
      <c r="I20" s="3" t="s">
        <v>2151</v>
      </c>
      <c r="J20" s="13" t="s">
        <v>2187</v>
      </c>
      <c r="K20" s="14" t="s">
        <v>2188</v>
      </c>
      <c r="L20" s="17">
        <f t="shared" si="0"/>
        <v>5.5590277777777752E-2</v>
      </c>
      <c r="M20">
        <f t="shared" si="1"/>
        <v>10</v>
      </c>
      <c r="O20">
        <v>18</v>
      </c>
      <c r="P20">
        <f>COUNTIF(M:M,"18")</f>
        <v>0</v>
      </c>
      <c r="Q20">
        <f t="shared" si="2"/>
        <v>0.875</v>
      </c>
      <c r="R20" s="18">
        <v>0</v>
      </c>
      <c r="S20" s="17">
        <f t="shared" si="4"/>
        <v>1.7808938746438751E-2</v>
      </c>
    </row>
    <row r="21" spans="1:19" x14ac:dyDescent="0.25">
      <c r="A21" s="11"/>
      <c r="B21" s="12"/>
      <c r="C21" s="9" t="s">
        <v>394</v>
      </c>
      <c r="D21" s="9" t="s">
        <v>395</v>
      </c>
      <c r="E21" s="9" t="s">
        <v>396</v>
      </c>
      <c r="F21" s="9" t="s">
        <v>14</v>
      </c>
      <c r="G21" s="9" t="s">
        <v>2189</v>
      </c>
      <c r="H21" s="9" t="s">
        <v>398</v>
      </c>
      <c r="I21" s="3" t="s">
        <v>2151</v>
      </c>
      <c r="J21" s="13" t="s">
        <v>2190</v>
      </c>
      <c r="K21" s="14" t="s">
        <v>2191</v>
      </c>
      <c r="L21" s="17">
        <f t="shared" si="0"/>
        <v>1.3217592592592586E-2</v>
      </c>
      <c r="M21">
        <f t="shared" si="1"/>
        <v>6</v>
      </c>
      <c r="O21">
        <v>19</v>
      </c>
      <c r="P21">
        <f>COUNTIF(M:M,"19")</f>
        <v>0</v>
      </c>
      <c r="Q21">
        <f t="shared" si="2"/>
        <v>0.875</v>
      </c>
      <c r="R21" s="18">
        <v>0</v>
      </c>
      <c r="S21" s="17">
        <f t="shared" si="4"/>
        <v>1.7808938746438751E-2</v>
      </c>
    </row>
    <row r="22" spans="1:19" x14ac:dyDescent="0.25">
      <c r="A22" s="3" t="s">
        <v>430</v>
      </c>
      <c r="B22" s="9" t="s">
        <v>431</v>
      </c>
      <c r="C22" s="9" t="s">
        <v>1719</v>
      </c>
      <c r="D22" s="9" t="s">
        <v>1720</v>
      </c>
      <c r="E22" s="9" t="s">
        <v>1720</v>
      </c>
      <c r="F22" s="9" t="s">
        <v>434</v>
      </c>
      <c r="G22" s="9" t="s">
        <v>2192</v>
      </c>
      <c r="H22" s="9" t="s">
        <v>108</v>
      </c>
      <c r="I22" s="3" t="s">
        <v>2151</v>
      </c>
      <c r="J22" s="13" t="s">
        <v>2193</v>
      </c>
      <c r="K22" s="14" t="s">
        <v>2194</v>
      </c>
      <c r="L22" s="17">
        <f t="shared" si="0"/>
        <v>2.1122685185185182E-2</v>
      </c>
      <c r="O22">
        <v>20</v>
      </c>
      <c r="P22">
        <f>COUNTIF(M:M,"20")</f>
        <v>0</v>
      </c>
      <c r="Q22">
        <f t="shared" si="2"/>
        <v>0.875</v>
      </c>
      <c r="R22" s="18">
        <v>0</v>
      </c>
      <c r="S22" s="17">
        <f t="shared" si="4"/>
        <v>1.7808938746438751E-2</v>
      </c>
    </row>
    <row r="23" spans="1:19" x14ac:dyDescent="0.25">
      <c r="A23" s="3" t="s">
        <v>443</v>
      </c>
      <c r="B23" s="9" t="s">
        <v>444</v>
      </c>
      <c r="C23" s="10" t="s">
        <v>15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2"/>
        <v>0.875</v>
      </c>
      <c r="R23" s="18">
        <f t="shared" si="3"/>
        <v>1.5659722222222339E-2</v>
      </c>
      <c r="S23" s="17">
        <f t="shared" si="4"/>
        <v>1.7808938746438751E-2</v>
      </c>
    </row>
    <row r="24" spans="1:19" x14ac:dyDescent="0.25">
      <c r="A24" s="11"/>
      <c r="B24" s="12"/>
      <c r="C24" s="9" t="s">
        <v>445</v>
      </c>
      <c r="D24" s="9" t="s">
        <v>446</v>
      </c>
      <c r="E24" s="9" t="s">
        <v>447</v>
      </c>
      <c r="F24" s="9" t="s">
        <v>14</v>
      </c>
      <c r="G24" s="9" t="s">
        <v>2195</v>
      </c>
      <c r="H24" s="9" t="s">
        <v>108</v>
      </c>
      <c r="I24" s="3" t="s">
        <v>2151</v>
      </c>
      <c r="J24" s="13" t="s">
        <v>2196</v>
      </c>
      <c r="K24" s="14" t="s">
        <v>2197</v>
      </c>
      <c r="L24" s="17">
        <f t="shared" si="0"/>
        <v>1.2905092592592649E-2</v>
      </c>
      <c r="M24">
        <f t="shared" si="1"/>
        <v>23</v>
      </c>
      <c r="O24">
        <v>22</v>
      </c>
      <c r="P24">
        <f>COUNTIF(M:M,"22")</f>
        <v>0</v>
      </c>
      <c r="Q24">
        <f t="shared" si="2"/>
        <v>0.875</v>
      </c>
      <c r="R24" s="18">
        <v>0</v>
      </c>
      <c r="S24" s="17">
        <f t="shared" si="4"/>
        <v>1.7808938746438751E-2</v>
      </c>
    </row>
    <row r="25" spans="1:19" x14ac:dyDescent="0.25">
      <c r="A25" s="11"/>
      <c r="B25" s="12"/>
      <c r="C25" s="9" t="s">
        <v>466</v>
      </c>
      <c r="D25" s="9" t="s">
        <v>467</v>
      </c>
      <c r="E25" s="10" t="s">
        <v>15</v>
      </c>
      <c r="F25" s="5"/>
      <c r="G25" s="5"/>
      <c r="H25" s="5"/>
      <c r="I25" s="6"/>
      <c r="J25" s="7"/>
      <c r="K25" s="8"/>
      <c r="O25">
        <v>23</v>
      </c>
      <c r="P25">
        <f>COUNTIF(M:M,"23")</f>
        <v>1</v>
      </c>
      <c r="Q25">
        <f t="shared" si="2"/>
        <v>0.875</v>
      </c>
      <c r="R25" s="18">
        <f t="shared" si="3"/>
        <v>1.2905092592592649E-2</v>
      </c>
      <c r="S25" s="17">
        <f t="shared" si="4"/>
        <v>1.7808938746438751E-2</v>
      </c>
    </row>
    <row r="26" spans="1:19" x14ac:dyDescent="0.25">
      <c r="A26" s="11"/>
      <c r="B26" s="12"/>
      <c r="C26" s="12"/>
      <c r="D26" s="12"/>
      <c r="E26" s="9" t="s">
        <v>468</v>
      </c>
      <c r="F26" s="9" t="s">
        <v>14</v>
      </c>
      <c r="G26" s="9" t="s">
        <v>2198</v>
      </c>
      <c r="H26" s="9" t="s">
        <v>108</v>
      </c>
      <c r="I26" s="3" t="s">
        <v>2151</v>
      </c>
      <c r="J26" s="13" t="s">
        <v>2199</v>
      </c>
      <c r="K26" s="14" t="s">
        <v>2200</v>
      </c>
      <c r="L26" s="17">
        <f t="shared" si="0"/>
        <v>1.9780092592592557E-2</v>
      </c>
      <c r="M26">
        <f t="shared" si="1"/>
        <v>11</v>
      </c>
    </row>
    <row r="27" spans="1:19" x14ac:dyDescent="0.25">
      <c r="A27" s="11"/>
      <c r="B27" s="12"/>
      <c r="C27" s="12"/>
      <c r="D27" s="12"/>
      <c r="E27" s="9" t="s">
        <v>472</v>
      </c>
      <c r="F27" s="9" t="s">
        <v>14</v>
      </c>
      <c r="G27" s="10" t="s">
        <v>15</v>
      </c>
      <c r="H27" s="5"/>
      <c r="I27" s="6"/>
      <c r="J27" s="7"/>
      <c r="K27" s="8"/>
      <c r="O27" t="s">
        <v>2287</v>
      </c>
      <c r="P27">
        <f>SUM(P2:P25)</f>
        <v>21</v>
      </c>
    </row>
    <row r="28" spans="1:19" x14ac:dyDescent="0.25">
      <c r="A28" s="11"/>
      <c r="B28" s="12"/>
      <c r="C28" s="12"/>
      <c r="D28" s="12"/>
      <c r="E28" s="12"/>
      <c r="F28" s="12"/>
      <c r="G28" s="9" t="s">
        <v>2201</v>
      </c>
      <c r="H28" s="9" t="s">
        <v>108</v>
      </c>
      <c r="I28" s="3" t="s">
        <v>2151</v>
      </c>
      <c r="J28" s="13" t="s">
        <v>2202</v>
      </c>
      <c r="K28" s="14" t="s">
        <v>2203</v>
      </c>
      <c r="L28" s="17">
        <f t="shared" si="0"/>
        <v>1.2083333333333279E-2</v>
      </c>
      <c r="M28">
        <f t="shared" si="1"/>
        <v>8</v>
      </c>
    </row>
    <row r="29" spans="1:19" x14ac:dyDescent="0.25">
      <c r="A29" s="11"/>
      <c r="B29" s="12"/>
      <c r="C29" s="12"/>
      <c r="D29" s="12"/>
      <c r="E29" s="12"/>
      <c r="F29" s="12"/>
      <c r="G29" s="9" t="s">
        <v>2204</v>
      </c>
      <c r="H29" s="9" t="s">
        <v>108</v>
      </c>
      <c r="I29" s="3" t="s">
        <v>2151</v>
      </c>
      <c r="J29" s="13" t="s">
        <v>2205</v>
      </c>
      <c r="K29" s="14" t="s">
        <v>535</v>
      </c>
      <c r="L29" s="17">
        <f t="shared" si="0"/>
        <v>1.1539351851851787E-2</v>
      </c>
      <c r="M29">
        <f t="shared" si="1"/>
        <v>11</v>
      </c>
    </row>
    <row r="30" spans="1:19" x14ac:dyDescent="0.25">
      <c r="A30" s="11"/>
      <c r="B30" s="12"/>
      <c r="C30" s="12"/>
      <c r="D30" s="12"/>
      <c r="E30" s="9" t="s">
        <v>1768</v>
      </c>
      <c r="F30" s="9" t="s">
        <v>14</v>
      </c>
      <c r="G30" s="9" t="s">
        <v>2206</v>
      </c>
      <c r="H30" s="9" t="s">
        <v>108</v>
      </c>
      <c r="I30" s="3" t="s">
        <v>2151</v>
      </c>
      <c r="J30" s="13" t="s">
        <v>2207</v>
      </c>
      <c r="K30" s="14" t="s">
        <v>2208</v>
      </c>
      <c r="L30" s="17">
        <f t="shared" si="0"/>
        <v>1.3692129629629624E-2</v>
      </c>
      <c r="M30">
        <f t="shared" si="1"/>
        <v>16</v>
      </c>
    </row>
    <row r="31" spans="1:19" x14ac:dyDescent="0.25">
      <c r="A31" s="11"/>
      <c r="B31" s="12"/>
      <c r="C31" s="9" t="s">
        <v>514</v>
      </c>
      <c r="D31" s="9" t="s">
        <v>515</v>
      </c>
      <c r="E31" s="9" t="s">
        <v>903</v>
      </c>
      <c r="F31" s="9" t="s">
        <v>14</v>
      </c>
      <c r="G31" s="9" t="s">
        <v>2209</v>
      </c>
      <c r="H31" s="9" t="s">
        <v>108</v>
      </c>
      <c r="I31" s="3" t="s">
        <v>2151</v>
      </c>
      <c r="J31" s="13" t="s">
        <v>2210</v>
      </c>
      <c r="K31" s="14" t="s">
        <v>2211</v>
      </c>
      <c r="L31" s="17">
        <f t="shared" si="0"/>
        <v>1.271990740740736E-2</v>
      </c>
      <c r="M31">
        <f t="shared" si="1"/>
        <v>7</v>
      </c>
    </row>
    <row r="32" spans="1:19" x14ac:dyDescent="0.25">
      <c r="A32" s="3" t="s">
        <v>520</v>
      </c>
      <c r="B32" s="3" t="s">
        <v>521</v>
      </c>
      <c r="C32" s="3" t="s">
        <v>514</v>
      </c>
      <c r="D32" s="3" t="s">
        <v>515</v>
      </c>
      <c r="E32" s="3" t="s">
        <v>903</v>
      </c>
      <c r="F32" s="3" t="s">
        <v>14</v>
      </c>
      <c r="G32" s="3" t="s">
        <v>2212</v>
      </c>
      <c r="H32" s="3" t="s">
        <v>17</v>
      </c>
      <c r="I32" s="3" t="s">
        <v>2151</v>
      </c>
      <c r="J32" s="15" t="s">
        <v>2213</v>
      </c>
      <c r="K32" s="16" t="s">
        <v>2214</v>
      </c>
      <c r="L32" s="17">
        <f t="shared" si="0"/>
        <v>1.317129629629632E-2</v>
      </c>
      <c r="M32">
        <f t="shared" si="1"/>
        <v>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G7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8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528</v>
      </c>
      <c r="M1" t="s">
        <v>525</v>
      </c>
      <c r="O1" t="s">
        <v>526</v>
      </c>
      <c r="P1" t="s">
        <v>527</v>
      </c>
      <c r="Q1" t="s">
        <v>529</v>
      </c>
      <c r="R1" t="s">
        <v>530</v>
      </c>
      <c r="S1" t="s">
        <v>531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0.875</v>
      </c>
      <c r="R2" s="18">
        <v>0</v>
      </c>
      <c r="S2" s="17">
        <f>AVERAGEIF($R$2:$R$25, "&lt;&gt; 0")</f>
        <v>1.7854370915032673E-2</v>
      </c>
    </row>
    <row r="3" spans="1:19" x14ac:dyDescent="0.25">
      <c r="A3" s="3" t="s">
        <v>10</v>
      </c>
      <c r="B3" s="9" t="s">
        <v>11</v>
      </c>
      <c r="C3" s="9" t="s">
        <v>1320</v>
      </c>
      <c r="D3" s="9" t="s">
        <v>1321</v>
      </c>
      <c r="E3" s="9" t="s">
        <v>1321</v>
      </c>
      <c r="F3" s="9" t="s">
        <v>14</v>
      </c>
      <c r="G3" s="9" t="s">
        <v>2215</v>
      </c>
      <c r="H3" s="9" t="s">
        <v>17</v>
      </c>
      <c r="I3" s="3" t="s">
        <v>2216</v>
      </c>
      <c r="J3" s="13" t="s">
        <v>2217</v>
      </c>
      <c r="K3" s="14" t="s">
        <v>2218</v>
      </c>
      <c r="L3" s="17">
        <f t="shared" ref="L3:L31" si="0">K3-J3</f>
        <v>1.5243055555555551E-2</v>
      </c>
      <c r="M3">
        <f t="shared" ref="M3:M31" si="1">HOUR(J3)</f>
        <v>10</v>
      </c>
      <c r="O3">
        <v>1</v>
      </c>
      <c r="P3">
        <f>COUNTIF(M:M,"1")</f>
        <v>0</v>
      </c>
      <c r="Q3">
        <f t="shared" ref="Q3:Q25" si="2">AVERAGE($P$2:$P$25)</f>
        <v>0.875</v>
      </c>
      <c r="R3" s="18">
        <v>0</v>
      </c>
      <c r="S3" s="17">
        <f t="shared" ref="S3:S25" si="3">AVERAGEIF($R$2:$R$25, "&lt;&gt; 0")</f>
        <v>1.7854370915032673E-2</v>
      </c>
    </row>
    <row r="4" spans="1:19" x14ac:dyDescent="0.25">
      <c r="A4" s="3" t="s">
        <v>191</v>
      </c>
      <c r="B4" s="9" t="s">
        <v>192</v>
      </c>
      <c r="C4" s="10" t="s">
        <v>15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0.875</v>
      </c>
      <c r="R4" s="18">
        <f t="shared" ref="R4:R25" si="4">AVERAGEIF(M:M,O4,L:L)</f>
        <v>1.3148148148148145E-2</v>
      </c>
      <c r="S4" s="17">
        <f t="shared" si="3"/>
        <v>1.7854370915032673E-2</v>
      </c>
    </row>
    <row r="5" spans="1:19" x14ac:dyDescent="0.25">
      <c r="A5" s="11"/>
      <c r="B5" s="12"/>
      <c r="C5" s="9" t="s">
        <v>153</v>
      </c>
      <c r="D5" s="9" t="s">
        <v>154</v>
      </c>
      <c r="E5" s="9" t="s">
        <v>154</v>
      </c>
      <c r="F5" s="9" t="s">
        <v>14</v>
      </c>
      <c r="G5" s="10" t="s">
        <v>15</v>
      </c>
      <c r="H5" s="5"/>
      <c r="I5" s="6"/>
      <c r="J5" s="7"/>
      <c r="K5" s="8"/>
      <c r="O5">
        <v>3</v>
      </c>
      <c r="P5">
        <f>COUNTIF(M:M,"3")</f>
        <v>0</v>
      </c>
      <c r="Q5">
        <f t="shared" si="2"/>
        <v>0.875</v>
      </c>
      <c r="R5" s="18">
        <v>0</v>
      </c>
      <c r="S5" s="17">
        <f t="shared" si="3"/>
        <v>1.7854370915032673E-2</v>
      </c>
    </row>
    <row r="6" spans="1:19" x14ac:dyDescent="0.25">
      <c r="A6" s="11"/>
      <c r="B6" s="12"/>
      <c r="C6" s="12"/>
      <c r="D6" s="12"/>
      <c r="E6" s="12"/>
      <c r="F6" s="12"/>
      <c r="G6" s="9" t="s">
        <v>2219</v>
      </c>
      <c r="H6" s="9" t="s">
        <v>108</v>
      </c>
      <c r="I6" s="3" t="s">
        <v>2216</v>
      </c>
      <c r="J6" s="13" t="s">
        <v>2220</v>
      </c>
      <c r="K6" s="14" t="s">
        <v>2221</v>
      </c>
      <c r="L6" s="17">
        <f t="shared" si="0"/>
        <v>1.9641203703703702E-2</v>
      </c>
      <c r="M6">
        <f t="shared" si="1"/>
        <v>18</v>
      </c>
      <c r="O6">
        <v>4</v>
      </c>
      <c r="P6">
        <f>COUNTIF(M:M,"4")</f>
        <v>1</v>
      </c>
      <c r="Q6">
        <f t="shared" si="2"/>
        <v>0.875</v>
      </c>
      <c r="R6" s="18">
        <f t="shared" si="4"/>
        <v>1.7013888888888884E-2</v>
      </c>
      <c r="S6" s="17">
        <f t="shared" si="3"/>
        <v>1.7854370915032673E-2</v>
      </c>
    </row>
    <row r="7" spans="1:19" x14ac:dyDescent="0.25">
      <c r="A7" s="11"/>
      <c r="B7" s="12"/>
      <c r="C7" s="12"/>
      <c r="D7" s="12"/>
      <c r="E7" s="12"/>
      <c r="F7" s="12"/>
      <c r="G7" s="9" t="s">
        <v>2222</v>
      </c>
      <c r="H7" s="9" t="s">
        <v>108</v>
      </c>
      <c r="I7" s="3" t="s">
        <v>2216</v>
      </c>
      <c r="J7" s="13" t="s">
        <v>2223</v>
      </c>
      <c r="K7" s="14" t="s">
        <v>2224</v>
      </c>
      <c r="L7" s="17">
        <f t="shared" si="0"/>
        <v>1.2002314814814841E-2</v>
      </c>
      <c r="M7">
        <f t="shared" si="1"/>
        <v>6</v>
      </c>
      <c r="O7">
        <v>5</v>
      </c>
      <c r="P7">
        <f>COUNTIF(M:M,"5")</f>
        <v>1</v>
      </c>
      <c r="Q7">
        <f t="shared" si="2"/>
        <v>0.875</v>
      </c>
      <c r="R7" s="18">
        <f t="shared" si="4"/>
        <v>1.8298611111111085E-2</v>
      </c>
      <c r="S7" s="17">
        <f t="shared" si="3"/>
        <v>1.7854370915032673E-2</v>
      </c>
    </row>
    <row r="8" spans="1:19" x14ac:dyDescent="0.25">
      <c r="A8" s="11"/>
      <c r="B8" s="12"/>
      <c r="C8" s="12"/>
      <c r="D8" s="12"/>
      <c r="E8" s="12"/>
      <c r="F8" s="12"/>
      <c r="G8" s="9" t="s">
        <v>2225</v>
      </c>
      <c r="H8" s="9" t="s">
        <v>108</v>
      </c>
      <c r="I8" s="3" t="s">
        <v>2216</v>
      </c>
      <c r="J8" s="13" t="s">
        <v>2226</v>
      </c>
      <c r="K8" s="14" t="s">
        <v>2227</v>
      </c>
      <c r="L8" s="17">
        <f t="shared" si="0"/>
        <v>1.9594907407407325E-2</v>
      </c>
      <c r="M8">
        <f t="shared" si="1"/>
        <v>14</v>
      </c>
      <c r="O8">
        <v>6</v>
      </c>
      <c r="P8">
        <f>COUNTIF(M:M,"6")</f>
        <v>1</v>
      </c>
      <c r="Q8">
        <f t="shared" si="2"/>
        <v>0.875</v>
      </c>
      <c r="R8" s="18">
        <f t="shared" si="4"/>
        <v>1.2002314814814841E-2</v>
      </c>
      <c r="S8" s="17">
        <f t="shared" si="3"/>
        <v>1.7854370915032673E-2</v>
      </c>
    </row>
    <row r="9" spans="1:19" x14ac:dyDescent="0.25">
      <c r="A9" s="11"/>
      <c r="B9" s="12"/>
      <c r="C9" s="12"/>
      <c r="D9" s="12"/>
      <c r="E9" s="12"/>
      <c r="F9" s="12"/>
      <c r="G9" s="9" t="s">
        <v>2228</v>
      </c>
      <c r="H9" s="9" t="s">
        <v>108</v>
      </c>
      <c r="I9" s="3" t="s">
        <v>2216</v>
      </c>
      <c r="J9" s="13" t="s">
        <v>2229</v>
      </c>
      <c r="K9" s="14" t="s">
        <v>2230</v>
      </c>
      <c r="L9" s="17">
        <f t="shared" si="0"/>
        <v>1.4236111111111116E-2</v>
      </c>
      <c r="M9">
        <f t="shared" si="1"/>
        <v>15</v>
      </c>
      <c r="O9">
        <v>7</v>
      </c>
      <c r="P9">
        <f>COUNTIF(M:M,"7")</f>
        <v>0</v>
      </c>
      <c r="Q9">
        <f t="shared" si="2"/>
        <v>0.875</v>
      </c>
      <c r="R9" s="18">
        <v>0</v>
      </c>
      <c r="S9" s="17">
        <f t="shared" si="3"/>
        <v>1.7854370915032673E-2</v>
      </c>
    </row>
    <row r="10" spans="1:19" x14ac:dyDescent="0.25">
      <c r="A10" s="11"/>
      <c r="B10" s="12"/>
      <c r="C10" s="9" t="s">
        <v>64</v>
      </c>
      <c r="D10" s="9" t="s">
        <v>65</v>
      </c>
      <c r="E10" s="10" t="s">
        <v>15</v>
      </c>
      <c r="F10" s="5"/>
      <c r="G10" s="5"/>
      <c r="H10" s="5"/>
      <c r="I10" s="6"/>
      <c r="J10" s="7"/>
      <c r="K10" s="8"/>
      <c r="O10">
        <v>8</v>
      </c>
      <c r="P10">
        <f>COUNTIF(M:M,"8")</f>
        <v>1</v>
      </c>
      <c r="Q10">
        <f t="shared" si="2"/>
        <v>0.875</v>
      </c>
      <c r="R10" s="18">
        <f t="shared" si="4"/>
        <v>1.2314814814814834E-2</v>
      </c>
      <c r="S10" s="17">
        <f t="shared" si="3"/>
        <v>1.7854370915032673E-2</v>
      </c>
    </row>
    <row r="11" spans="1:19" x14ac:dyDescent="0.25">
      <c r="A11" s="11"/>
      <c r="B11" s="12"/>
      <c r="C11" s="12"/>
      <c r="D11" s="12"/>
      <c r="E11" s="9" t="s">
        <v>65</v>
      </c>
      <c r="F11" s="9" t="s">
        <v>14</v>
      </c>
      <c r="G11" s="9" t="s">
        <v>2231</v>
      </c>
      <c r="H11" s="9" t="s">
        <v>108</v>
      </c>
      <c r="I11" s="3" t="s">
        <v>2216</v>
      </c>
      <c r="J11" s="13" t="s">
        <v>2232</v>
      </c>
      <c r="K11" s="14" t="s">
        <v>2233</v>
      </c>
      <c r="L11" s="17">
        <f t="shared" si="0"/>
        <v>1.5601851851851811E-2</v>
      </c>
      <c r="M11">
        <f t="shared" si="1"/>
        <v>15</v>
      </c>
      <c r="O11">
        <v>9</v>
      </c>
      <c r="P11">
        <f>COUNTIF(M:M,"9")</f>
        <v>2</v>
      </c>
      <c r="Q11">
        <f t="shared" si="2"/>
        <v>0.875</v>
      </c>
      <c r="R11" s="18">
        <f t="shared" si="4"/>
        <v>1.692708333333337E-2</v>
      </c>
      <c r="S11" s="17">
        <f t="shared" si="3"/>
        <v>1.7854370915032673E-2</v>
      </c>
    </row>
    <row r="12" spans="1:19" x14ac:dyDescent="0.25">
      <c r="A12" s="11"/>
      <c r="B12" s="12"/>
      <c r="C12" s="12"/>
      <c r="D12" s="12"/>
      <c r="E12" s="9" t="s">
        <v>168</v>
      </c>
      <c r="F12" s="9" t="s">
        <v>14</v>
      </c>
      <c r="G12" s="9" t="s">
        <v>2234</v>
      </c>
      <c r="H12" s="9" t="s">
        <v>108</v>
      </c>
      <c r="I12" s="3" t="s">
        <v>2216</v>
      </c>
      <c r="J12" s="13" t="s">
        <v>2235</v>
      </c>
      <c r="K12" s="14" t="s">
        <v>2236</v>
      </c>
      <c r="L12" s="17">
        <f t="shared" si="0"/>
        <v>1.2986111111111143E-2</v>
      </c>
      <c r="M12">
        <f t="shared" si="1"/>
        <v>20</v>
      </c>
      <c r="O12">
        <v>10</v>
      </c>
      <c r="P12">
        <f>COUNTIF(M:M,"10")</f>
        <v>1</v>
      </c>
      <c r="Q12">
        <f t="shared" si="2"/>
        <v>0.875</v>
      </c>
      <c r="R12" s="18">
        <f t="shared" si="4"/>
        <v>1.5243055555555551E-2</v>
      </c>
      <c r="S12" s="17">
        <f t="shared" si="3"/>
        <v>1.7854370915032673E-2</v>
      </c>
    </row>
    <row r="13" spans="1:19" x14ac:dyDescent="0.25">
      <c r="A13" s="11"/>
      <c r="B13" s="12"/>
      <c r="C13" s="9" t="s">
        <v>337</v>
      </c>
      <c r="D13" s="9" t="s">
        <v>338</v>
      </c>
      <c r="E13" s="9" t="s">
        <v>338</v>
      </c>
      <c r="F13" s="9" t="s">
        <v>14</v>
      </c>
      <c r="G13" s="9" t="s">
        <v>2237</v>
      </c>
      <c r="H13" s="9" t="s">
        <v>108</v>
      </c>
      <c r="I13" s="3" t="s">
        <v>2216</v>
      </c>
      <c r="J13" s="13" t="s">
        <v>2238</v>
      </c>
      <c r="K13" s="14" t="s">
        <v>2239</v>
      </c>
      <c r="L13" s="17">
        <f t="shared" si="0"/>
        <v>2.4270833333333353E-2</v>
      </c>
      <c r="M13">
        <f t="shared" si="1"/>
        <v>15</v>
      </c>
      <c r="O13">
        <v>11</v>
      </c>
      <c r="P13">
        <f>COUNTIF(M:M,"11")</f>
        <v>1</v>
      </c>
      <c r="Q13">
        <f t="shared" si="2"/>
        <v>0.875</v>
      </c>
      <c r="R13" s="18">
        <f t="shared" si="4"/>
        <v>1.4236111111111061E-2</v>
      </c>
      <c r="S13" s="17">
        <f t="shared" si="3"/>
        <v>1.7854370915032673E-2</v>
      </c>
    </row>
    <row r="14" spans="1:19" x14ac:dyDescent="0.25">
      <c r="A14" s="3" t="s">
        <v>103</v>
      </c>
      <c r="B14" s="9" t="s">
        <v>104</v>
      </c>
      <c r="C14" s="10" t="s">
        <v>15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1</v>
      </c>
      <c r="Q14">
        <f t="shared" si="2"/>
        <v>0.875</v>
      </c>
      <c r="R14" s="18">
        <f t="shared" si="4"/>
        <v>1.4525462962962976E-2</v>
      </c>
      <c r="S14" s="17">
        <f t="shared" si="3"/>
        <v>1.7854370915032673E-2</v>
      </c>
    </row>
    <row r="15" spans="1:19" x14ac:dyDescent="0.25">
      <c r="A15" s="11"/>
      <c r="B15" s="12"/>
      <c r="C15" s="9" t="s">
        <v>111</v>
      </c>
      <c r="D15" s="9" t="s">
        <v>112</v>
      </c>
      <c r="E15" s="9" t="s">
        <v>131</v>
      </c>
      <c r="F15" s="9" t="s">
        <v>14</v>
      </c>
      <c r="G15" s="9" t="s">
        <v>2240</v>
      </c>
      <c r="H15" s="9" t="s">
        <v>133</v>
      </c>
      <c r="I15" s="3" t="s">
        <v>2216</v>
      </c>
      <c r="J15" s="13" t="s">
        <v>2241</v>
      </c>
      <c r="K15" s="14" t="s">
        <v>2242</v>
      </c>
      <c r="L15" s="17">
        <f t="shared" si="0"/>
        <v>1.706018518518515E-2</v>
      </c>
      <c r="M15">
        <f t="shared" si="1"/>
        <v>23</v>
      </c>
      <c r="O15">
        <v>13</v>
      </c>
      <c r="P15">
        <f>COUNTIF(M:M,"13")</f>
        <v>0</v>
      </c>
      <c r="Q15">
        <f t="shared" si="2"/>
        <v>0.875</v>
      </c>
      <c r="R15" s="18">
        <v>0</v>
      </c>
      <c r="S15" s="17">
        <f t="shared" si="3"/>
        <v>1.7854370915032673E-2</v>
      </c>
    </row>
    <row r="16" spans="1:19" x14ac:dyDescent="0.25">
      <c r="A16" s="11"/>
      <c r="B16" s="12"/>
      <c r="C16" s="9" t="s">
        <v>64</v>
      </c>
      <c r="D16" s="9" t="s">
        <v>65</v>
      </c>
      <c r="E16" s="9" t="s">
        <v>168</v>
      </c>
      <c r="F16" s="9" t="s">
        <v>14</v>
      </c>
      <c r="G16" s="9" t="s">
        <v>2243</v>
      </c>
      <c r="H16" s="9" t="s">
        <v>108</v>
      </c>
      <c r="I16" s="3" t="s">
        <v>2216</v>
      </c>
      <c r="J16" s="13" t="s">
        <v>2244</v>
      </c>
      <c r="K16" s="14" t="s">
        <v>2245</v>
      </c>
      <c r="L16" s="17">
        <f t="shared" si="0"/>
        <v>2.2766203703703747E-2</v>
      </c>
      <c r="M16">
        <f t="shared" si="1"/>
        <v>17</v>
      </c>
      <c r="O16">
        <v>14</v>
      </c>
      <c r="P16">
        <f>COUNTIF(M:M,"14")</f>
        <v>1</v>
      </c>
      <c r="Q16">
        <f t="shared" si="2"/>
        <v>0.875</v>
      </c>
      <c r="R16" s="18">
        <f t="shared" si="4"/>
        <v>1.9594907407407325E-2</v>
      </c>
      <c r="S16" s="17">
        <f t="shared" si="3"/>
        <v>1.7854370915032673E-2</v>
      </c>
    </row>
    <row r="17" spans="1:19" x14ac:dyDescent="0.25">
      <c r="A17" s="3" t="s">
        <v>27</v>
      </c>
      <c r="B17" s="9" t="s">
        <v>28</v>
      </c>
      <c r="C17" s="10" t="s">
        <v>15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4</v>
      </c>
      <c r="Q17">
        <f t="shared" si="2"/>
        <v>0.875</v>
      </c>
      <c r="R17" s="18">
        <f t="shared" si="4"/>
        <v>1.6898148148148134E-2</v>
      </c>
      <c r="S17" s="17">
        <f t="shared" si="3"/>
        <v>1.7854370915032673E-2</v>
      </c>
    </row>
    <row r="18" spans="1:19" x14ac:dyDescent="0.25">
      <c r="A18" s="11"/>
      <c r="B18" s="12"/>
      <c r="C18" s="9" t="s">
        <v>59</v>
      </c>
      <c r="D18" s="9" t="s">
        <v>60</v>
      </c>
      <c r="E18" s="9" t="s">
        <v>60</v>
      </c>
      <c r="F18" s="9" t="s">
        <v>14</v>
      </c>
      <c r="G18" s="9" t="s">
        <v>2246</v>
      </c>
      <c r="H18" s="9" t="s">
        <v>17</v>
      </c>
      <c r="I18" s="3" t="s">
        <v>2216</v>
      </c>
      <c r="J18" s="13" t="s">
        <v>2247</v>
      </c>
      <c r="K18" s="14" t="s">
        <v>2248</v>
      </c>
      <c r="L18" s="17">
        <f t="shared" si="0"/>
        <v>1.8298611111111085E-2</v>
      </c>
      <c r="M18">
        <f t="shared" si="1"/>
        <v>5</v>
      </c>
      <c r="O18">
        <v>16</v>
      </c>
      <c r="P18">
        <f>COUNTIF(M:M,"16")</f>
        <v>1</v>
      </c>
      <c r="Q18">
        <f t="shared" si="2"/>
        <v>0.875</v>
      </c>
      <c r="R18" s="18">
        <f t="shared" si="4"/>
        <v>4.84606481481481E-2</v>
      </c>
      <c r="S18" s="17">
        <f t="shared" si="3"/>
        <v>1.7854370915032673E-2</v>
      </c>
    </row>
    <row r="19" spans="1:19" x14ac:dyDescent="0.25">
      <c r="A19" s="11"/>
      <c r="B19" s="12"/>
      <c r="C19" s="9" t="s">
        <v>64</v>
      </c>
      <c r="D19" s="9" t="s">
        <v>65</v>
      </c>
      <c r="E19" s="9" t="s">
        <v>65</v>
      </c>
      <c r="F19" s="9" t="s">
        <v>14</v>
      </c>
      <c r="G19" s="9" t="s">
        <v>2249</v>
      </c>
      <c r="H19" s="9" t="s">
        <v>17</v>
      </c>
      <c r="I19" s="3" t="s">
        <v>2216</v>
      </c>
      <c r="J19" s="13" t="s">
        <v>2250</v>
      </c>
      <c r="K19" s="14" t="s">
        <v>2251</v>
      </c>
      <c r="L19" s="17">
        <f t="shared" si="0"/>
        <v>1.2407407407407423E-2</v>
      </c>
      <c r="M19">
        <f t="shared" si="1"/>
        <v>19</v>
      </c>
      <c r="O19">
        <v>17</v>
      </c>
      <c r="P19">
        <f>COUNTIF(M:M,"17")</f>
        <v>1</v>
      </c>
      <c r="Q19">
        <f t="shared" si="2"/>
        <v>0.875</v>
      </c>
      <c r="R19" s="18">
        <f t="shared" si="4"/>
        <v>2.2766203703703747E-2</v>
      </c>
      <c r="S19" s="17">
        <f t="shared" si="3"/>
        <v>1.7854370915032673E-2</v>
      </c>
    </row>
    <row r="20" spans="1:19" x14ac:dyDescent="0.25">
      <c r="A20" s="11"/>
      <c r="B20" s="12"/>
      <c r="C20" s="9" t="s">
        <v>83</v>
      </c>
      <c r="D20" s="9" t="s">
        <v>84</v>
      </c>
      <c r="E20" s="9" t="s">
        <v>84</v>
      </c>
      <c r="F20" s="9" t="s">
        <v>14</v>
      </c>
      <c r="G20" s="9" t="s">
        <v>2252</v>
      </c>
      <c r="H20" s="9" t="s">
        <v>17</v>
      </c>
      <c r="I20" s="3" t="s">
        <v>2216</v>
      </c>
      <c r="J20" s="13" t="s">
        <v>2253</v>
      </c>
      <c r="K20" s="14" t="s">
        <v>2254</v>
      </c>
      <c r="L20" s="17">
        <f t="shared" si="0"/>
        <v>4.84606481481481E-2</v>
      </c>
      <c r="M20">
        <f t="shared" si="1"/>
        <v>16</v>
      </c>
      <c r="O20">
        <v>18</v>
      </c>
      <c r="P20">
        <f>COUNTIF(M:M,"18")</f>
        <v>1</v>
      </c>
      <c r="Q20">
        <f t="shared" si="2"/>
        <v>0.875</v>
      </c>
      <c r="R20" s="18">
        <f t="shared" si="4"/>
        <v>1.9641203703703702E-2</v>
      </c>
      <c r="S20" s="17">
        <f t="shared" si="3"/>
        <v>1.7854370915032673E-2</v>
      </c>
    </row>
    <row r="21" spans="1:19" x14ac:dyDescent="0.25">
      <c r="A21" s="3" t="s">
        <v>443</v>
      </c>
      <c r="B21" s="9" t="s">
        <v>444</v>
      </c>
      <c r="C21" s="10" t="s">
        <v>15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1</v>
      </c>
      <c r="Q21">
        <f t="shared" si="2"/>
        <v>0.875</v>
      </c>
      <c r="R21" s="18">
        <f t="shared" si="4"/>
        <v>1.2407407407407423E-2</v>
      </c>
      <c r="S21" s="17">
        <f t="shared" si="3"/>
        <v>1.7854370915032673E-2</v>
      </c>
    </row>
    <row r="22" spans="1:19" x14ac:dyDescent="0.25">
      <c r="A22" s="11"/>
      <c r="B22" s="12"/>
      <c r="C22" s="9" t="s">
        <v>445</v>
      </c>
      <c r="D22" s="9" t="s">
        <v>446</v>
      </c>
      <c r="E22" s="9" t="s">
        <v>447</v>
      </c>
      <c r="F22" s="9" t="s">
        <v>14</v>
      </c>
      <c r="G22" s="10" t="s">
        <v>15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2"/>
        <v>0.875</v>
      </c>
      <c r="R22" s="18">
        <f t="shared" si="4"/>
        <v>1.2986111111111143E-2</v>
      </c>
      <c r="S22" s="17">
        <f t="shared" si="3"/>
        <v>1.7854370915032673E-2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2255</v>
      </c>
      <c r="H23" s="9" t="s">
        <v>108</v>
      </c>
      <c r="I23" s="3" t="s">
        <v>2216</v>
      </c>
      <c r="J23" s="13" t="s">
        <v>2256</v>
      </c>
      <c r="K23" s="14" t="s">
        <v>2257</v>
      </c>
      <c r="L23" s="17">
        <f t="shared" si="0"/>
        <v>1.3148148148148145E-2</v>
      </c>
      <c r="M23">
        <f t="shared" si="1"/>
        <v>2</v>
      </c>
      <c r="O23">
        <v>21</v>
      </c>
      <c r="P23">
        <f>COUNTIF(M:M,"21")</f>
        <v>0</v>
      </c>
      <c r="Q23">
        <f t="shared" si="2"/>
        <v>0.875</v>
      </c>
      <c r="R23" s="18">
        <v>0</v>
      </c>
      <c r="S23" s="17">
        <f t="shared" si="3"/>
        <v>1.7854370915032673E-2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2258</v>
      </c>
      <c r="H24" s="9" t="s">
        <v>108</v>
      </c>
      <c r="I24" s="3" t="s">
        <v>2216</v>
      </c>
      <c r="J24" s="13" t="s">
        <v>2259</v>
      </c>
      <c r="K24" s="14" t="s">
        <v>2260</v>
      </c>
      <c r="L24" s="17">
        <f t="shared" si="0"/>
        <v>1.7013888888888884E-2</v>
      </c>
      <c r="M24">
        <f t="shared" si="1"/>
        <v>4</v>
      </c>
      <c r="O24">
        <v>22</v>
      </c>
      <c r="P24">
        <f>COUNTIF(M:M,"22")</f>
        <v>0</v>
      </c>
      <c r="Q24">
        <f t="shared" si="2"/>
        <v>0.875</v>
      </c>
      <c r="R24" s="18">
        <v>0</v>
      </c>
      <c r="S24" s="17">
        <f t="shared" si="3"/>
        <v>1.7854370915032673E-2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2261</v>
      </c>
      <c r="H25" s="9" t="s">
        <v>108</v>
      </c>
      <c r="I25" s="3" t="s">
        <v>2216</v>
      </c>
      <c r="J25" s="13" t="s">
        <v>2262</v>
      </c>
      <c r="K25" s="14" t="s">
        <v>2263</v>
      </c>
      <c r="L25" s="17">
        <f t="shared" si="0"/>
        <v>1.7106481481481473E-2</v>
      </c>
      <c r="M25">
        <f t="shared" si="1"/>
        <v>9</v>
      </c>
      <c r="O25">
        <v>23</v>
      </c>
      <c r="P25">
        <f>COUNTIF(M:M,"23")</f>
        <v>1</v>
      </c>
      <c r="Q25">
        <f t="shared" si="2"/>
        <v>0.875</v>
      </c>
      <c r="R25" s="18">
        <f t="shared" si="4"/>
        <v>1.706018518518515E-2</v>
      </c>
      <c r="S25" s="17">
        <f t="shared" si="3"/>
        <v>1.7854370915032673E-2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2264</v>
      </c>
      <c r="H26" s="9" t="s">
        <v>108</v>
      </c>
      <c r="I26" s="3" t="s">
        <v>2216</v>
      </c>
      <c r="J26" s="13" t="s">
        <v>2265</v>
      </c>
      <c r="K26" s="14" t="s">
        <v>2266</v>
      </c>
      <c r="L26" s="17">
        <f t="shared" si="0"/>
        <v>1.4236111111111061E-2</v>
      </c>
      <c r="M26">
        <f t="shared" si="1"/>
        <v>11</v>
      </c>
    </row>
    <row r="27" spans="1:19" x14ac:dyDescent="0.25">
      <c r="A27" s="11"/>
      <c r="B27" s="12"/>
      <c r="C27" s="12"/>
      <c r="D27" s="12"/>
      <c r="E27" s="12"/>
      <c r="F27" s="12"/>
      <c r="G27" s="9" t="s">
        <v>2267</v>
      </c>
      <c r="H27" s="9" t="s">
        <v>108</v>
      </c>
      <c r="I27" s="3" t="s">
        <v>2216</v>
      </c>
      <c r="J27" s="13" t="s">
        <v>2268</v>
      </c>
      <c r="K27" s="14" t="s">
        <v>2269</v>
      </c>
      <c r="L27" s="17">
        <f t="shared" si="0"/>
        <v>1.3483796296296258E-2</v>
      </c>
      <c r="M27">
        <f t="shared" si="1"/>
        <v>15</v>
      </c>
      <c r="O27" t="s">
        <v>2288</v>
      </c>
      <c r="P27">
        <f>SUM(P2:P25)</f>
        <v>21</v>
      </c>
    </row>
    <row r="28" spans="1:19" x14ac:dyDescent="0.25">
      <c r="A28" s="11"/>
      <c r="B28" s="12"/>
      <c r="C28" s="9" t="s">
        <v>466</v>
      </c>
      <c r="D28" s="9" t="s">
        <v>467</v>
      </c>
      <c r="E28" s="9" t="s">
        <v>472</v>
      </c>
      <c r="F28" s="9" t="s">
        <v>14</v>
      </c>
      <c r="G28" s="9" t="s">
        <v>2270</v>
      </c>
      <c r="H28" s="9" t="s">
        <v>108</v>
      </c>
      <c r="I28" s="3" t="s">
        <v>2216</v>
      </c>
      <c r="J28" s="13" t="s">
        <v>2271</v>
      </c>
      <c r="K28" s="14" t="s">
        <v>2272</v>
      </c>
      <c r="L28" s="17">
        <f t="shared" si="0"/>
        <v>1.2314814814814834E-2</v>
      </c>
      <c r="M28">
        <f t="shared" si="1"/>
        <v>8</v>
      </c>
    </row>
    <row r="29" spans="1:19" x14ac:dyDescent="0.25">
      <c r="A29" s="3" t="s">
        <v>520</v>
      </c>
      <c r="B29" s="9" t="s">
        <v>521</v>
      </c>
      <c r="C29" s="9" t="s">
        <v>445</v>
      </c>
      <c r="D29" s="9" t="s">
        <v>446</v>
      </c>
      <c r="E29" s="9" t="s">
        <v>447</v>
      </c>
      <c r="F29" s="9" t="s">
        <v>14</v>
      </c>
      <c r="G29" s="10" t="s">
        <v>15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2273</v>
      </c>
      <c r="H30" s="9" t="s">
        <v>17</v>
      </c>
      <c r="I30" s="3" t="s">
        <v>2216</v>
      </c>
      <c r="J30" s="13" t="s">
        <v>2274</v>
      </c>
      <c r="K30" s="14" t="s">
        <v>2275</v>
      </c>
      <c r="L30" s="17">
        <f t="shared" si="0"/>
        <v>1.6747685185185268E-2</v>
      </c>
      <c r="M30">
        <f t="shared" si="1"/>
        <v>9</v>
      </c>
    </row>
    <row r="31" spans="1:19" x14ac:dyDescent="0.25">
      <c r="A31" s="11"/>
      <c r="B31" s="11"/>
      <c r="C31" s="11"/>
      <c r="D31" s="11"/>
      <c r="E31" s="11"/>
      <c r="F31" s="11"/>
      <c r="G31" s="3" t="s">
        <v>2276</v>
      </c>
      <c r="H31" s="3" t="s">
        <v>17</v>
      </c>
      <c r="I31" s="3" t="s">
        <v>2216</v>
      </c>
      <c r="J31" s="15" t="s">
        <v>2277</v>
      </c>
      <c r="K31" s="16" t="s">
        <v>2278</v>
      </c>
      <c r="L31" s="17">
        <f t="shared" si="0"/>
        <v>1.4525462962962976E-2</v>
      </c>
      <c r="M31">
        <f t="shared" si="1"/>
        <v>12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3"/>
  <sheetViews>
    <sheetView topLeftCell="K22" zoomScale="98" zoomScaleNormal="98" workbookViewId="0">
      <selection activeCell="O62" sqref="O62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2279</v>
      </c>
      <c r="K1" s="3" t="s">
        <v>7</v>
      </c>
      <c r="L1" s="3" t="s">
        <v>8</v>
      </c>
      <c r="M1" s="17" t="s">
        <v>528</v>
      </c>
      <c r="N1" t="s">
        <v>525</v>
      </c>
      <c r="P1" t="s">
        <v>526</v>
      </c>
      <c r="Q1" t="s">
        <v>527</v>
      </c>
      <c r="R1" t="s">
        <v>529</v>
      </c>
      <c r="S1" t="s">
        <v>530</v>
      </c>
      <c r="T1" t="s">
        <v>531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6</v>
      </c>
      <c r="R2">
        <f>AVERAGE($Q$2:$Q$25)</f>
        <v>29.416666666666668</v>
      </c>
      <c r="S2" s="17">
        <v>2.013888888888889E-2</v>
      </c>
      <c r="T2" s="17">
        <f>AVERAGEIF($S$2:$S$25,"&lt;&gt; 0")</f>
        <v>2.1353083023381712E-2</v>
      </c>
    </row>
    <row r="3" spans="1:20" x14ac:dyDescent="0.25">
      <c r="A3" s="3" t="s">
        <v>10</v>
      </c>
      <c r="B3" s="9" t="s">
        <v>11</v>
      </c>
      <c r="C3" s="10" t="s">
        <v>15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8</v>
      </c>
      <c r="R3">
        <f t="shared" ref="R3:R25" si="0">AVERAGE($Q$2:$Q$25)</f>
        <v>29.416666666666668</v>
      </c>
      <c r="S3" s="17">
        <f t="shared" ref="S3:S25" si="1">AVERAGEIF($N$2:$N$1200,  P3, $M$2:$M$1200)</f>
        <v>2.2352430555555559E-2</v>
      </c>
      <c r="T3" s="17">
        <f t="shared" ref="T3:T25" si="2">AVERAGEIF($S$2:$S$25,"&lt;&gt; 0")</f>
        <v>2.1353083023381712E-2</v>
      </c>
    </row>
    <row r="4" spans="1:20" x14ac:dyDescent="0.25">
      <c r="A4" s="11"/>
      <c r="B4" s="12"/>
      <c r="C4" s="9" t="s">
        <v>12</v>
      </c>
      <c r="D4" s="9" t="s">
        <v>13</v>
      </c>
      <c r="E4" s="9" t="s">
        <v>13</v>
      </c>
      <c r="F4" s="9" t="s">
        <v>14</v>
      </c>
      <c r="G4" s="10" t="s">
        <v>15</v>
      </c>
      <c r="H4" s="5"/>
      <c r="I4" s="5"/>
      <c r="J4" s="6"/>
      <c r="K4" s="7"/>
      <c r="L4" s="8"/>
      <c r="P4">
        <v>2</v>
      </c>
      <c r="Q4">
        <f>COUNTIF(N:N,"2")</f>
        <v>11</v>
      </c>
      <c r="R4">
        <f t="shared" si="0"/>
        <v>29.416666666666668</v>
      </c>
      <c r="S4" s="17">
        <f t="shared" si="1"/>
        <v>1.7642045454545452E-2</v>
      </c>
      <c r="T4" s="17">
        <f t="shared" si="2"/>
        <v>2.1353083023381712E-2</v>
      </c>
    </row>
    <row r="5" spans="1:20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9" t="s">
        <v>18</v>
      </c>
      <c r="J5" s="3" t="s">
        <v>2280</v>
      </c>
      <c r="K5" s="13" t="s">
        <v>19</v>
      </c>
      <c r="L5" s="14" t="s">
        <v>20</v>
      </c>
      <c r="M5" s="17">
        <f t="shared" ref="M5:M66" si="3">L5-K5</f>
        <v>2.0567129629629644E-2</v>
      </c>
      <c r="N5">
        <f t="shared" ref="N5:N66" si="4">HOUR(K5)</f>
        <v>7</v>
      </c>
      <c r="P5">
        <v>3</v>
      </c>
      <c r="Q5">
        <f>COUNTIF(N:N,"3")</f>
        <v>6</v>
      </c>
      <c r="R5">
        <f t="shared" si="0"/>
        <v>29.416666666666668</v>
      </c>
      <c r="S5" s="17">
        <f t="shared" si="1"/>
        <v>1.4045138888888878E-2</v>
      </c>
      <c r="T5" s="17">
        <f t="shared" si="2"/>
        <v>2.1353083023381712E-2</v>
      </c>
    </row>
    <row r="6" spans="1:20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9" t="s">
        <v>18</v>
      </c>
      <c r="J6" s="3" t="s">
        <v>2280</v>
      </c>
      <c r="K6" s="13" t="s">
        <v>22</v>
      </c>
      <c r="L6" s="14" t="s">
        <v>23</v>
      </c>
      <c r="M6" s="17">
        <f t="shared" si="3"/>
        <v>3.5625000000000018E-2</v>
      </c>
      <c r="N6">
        <f t="shared" si="4"/>
        <v>9</v>
      </c>
      <c r="P6">
        <v>4</v>
      </c>
      <c r="Q6">
        <f>COUNTIF(N:N,"4")</f>
        <v>40</v>
      </c>
      <c r="R6">
        <f t="shared" si="0"/>
        <v>29.416666666666668</v>
      </c>
      <c r="S6" s="17">
        <f t="shared" si="1"/>
        <v>1.6745659722222223E-2</v>
      </c>
      <c r="T6" s="17">
        <f t="shared" si="2"/>
        <v>2.1353083023381712E-2</v>
      </c>
    </row>
    <row r="7" spans="1:20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9" t="s">
        <v>18</v>
      </c>
      <c r="J7" s="3" t="s">
        <v>2280</v>
      </c>
      <c r="K7" s="13" t="s">
        <v>25</v>
      </c>
      <c r="L7" s="14" t="s">
        <v>26</v>
      </c>
      <c r="M7" s="17">
        <f t="shared" si="3"/>
        <v>2.9965277777777799E-2</v>
      </c>
      <c r="N7">
        <f t="shared" si="4"/>
        <v>15</v>
      </c>
      <c r="P7">
        <v>5</v>
      </c>
      <c r="Q7">
        <f>COUNTIF(N:N,"5")</f>
        <v>30</v>
      </c>
      <c r="R7">
        <f t="shared" si="0"/>
        <v>29.416666666666668</v>
      </c>
      <c r="S7" s="17">
        <f t="shared" si="1"/>
        <v>1.6713348765432089E-2</v>
      </c>
      <c r="T7" s="17">
        <f t="shared" si="2"/>
        <v>2.1353083023381712E-2</v>
      </c>
    </row>
    <row r="8" spans="1:20" x14ac:dyDescent="0.25">
      <c r="A8" s="11"/>
      <c r="B8" s="12"/>
      <c r="C8" s="12"/>
      <c r="D8" s="12"/>
      <c r="E8" s="12"/>
      <c r="F8" s="12"/>
      <c r="G8" s="9" t="s">
        <v>844</v>
      </c>
      <c r="H8" s="9" t="s">
        <v>17</v>
      </c>
      <c r="I8" s="9" t="s">
        <v>533</v>
      </c>
      <c r="J8" s="3" t="s">
        <v>2280</v>
      </c>
      <c r="K8" s="13" t="s">
        <v>845</v>
      </c>
      <c r="L8" s="14" t="s">
        <v>846</v>
      </c>
      <c r="M8" s="17">
        <f t="shared" si="3"/>
        <v>1.6504629629629619E-2</v>
      </c>
      <c r="N8">
        <f t="shared" si="4"/>
        <v>6</v>
      </c>
      <c r="P8">
        <v>6</v>
      </c>
      <c r="Q8">
        <f>COUNTIF(N:N,"6")</f>
        <v>51</v>
      </c>
      <c r="R8">
        <f t="shared" si="0"/>
        <v>29.416666666666668</v>
      </c>
      <c r="S8" s="17">
        <f t="shared" si="1"/>
        <v>2.0375363108206236E-2</v>
      </c>
      <c r="T8" s="17">
        <f t="shared" si="2"/>
        <v>2.1353083023381712E-2</v>
      </c>
    </row>
    <row r="9" spans="1:20" x14ac:dyDescent="0.25">
      <c r="A9" s="11"/>
      <c r="B9" s="12"/>
      <c r="C9" s="12"/>
      <c r="D9" s="12"/>
      <c r="E9" s="12"/>
      <c r="F9" s="12"/>
      <c r="G9" s="9" t="s">
        <v>847</v>
      </c>
      <c r="H9" s="9" t="s">
        <v>17</v>
      </c>
      <c r="I9" s="9" t="s">
        <v>533</v>
      </c>
      <c r="J9" s="3" t="s">
        <v>2280</v>
      </c>
      <c r="K9" s="13" t="s">
        <v>848</v>
      </c>
      <c r="L9" s="14" t="s">
        <v>849</v>
      </c>
      <c r="M9" s="17">
        <f t="shared" si="3"/>
        <v>1.5937500000000049E-2</v>
      </c>
      <c r="N9">
        <f t="shared" si="4"/>
        <v>12</v>
      </c>
      <c r="P9">
        <v>7</v>
      </c>
      <c r="Q9">
        <f>COUNTIF(N:N,"7")</f>
        <v>49</v>
      </c>
      <c r="R9">
        <f t="shared" si="0"/>
        <v>29.416666666666668</v>
      </c>
      <c r="S9" s="17">
        <f t="shared" si="1"/>
        <v>2.0993480725623587E-2</v>
      </c>
      <c r="T9" s="17">
        <f t="shared" si="2"/>
        <v>2.1353083023381712E-2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850</v>
      </c>
      <c r="H10" s="9" t="s">
        <v>17</v>
      </c>
      <c r="I10" s="9" t="s">
        <v>533</v>
      </c>
      <c r="J10" s="3" t="s">
        <v>2280</v>
      </c>
      <c r="K10" s="13" t="s">
        <v>851</v>
      </c>
      <c r="L10" s="14" t="s">
        <v>852</v>
      </c>
      <c r="M10" s="17">
        <f t="shared" si="3"/>
        <v>2.082175925925922E-2</v>
      </c>
      <c r="N10">
        <f t="shared" si="4"/>
        <v>13</v>
      </c>
      <c r="P10">
        <v>8</v>
      </c>
      <c r="Q10">
        <f>COUNTIF(N:N,"8")</f>
        <v>42</v>
      </c>
      <c r="R10">
        <f t="shared" si="0"/>
        <v>29.416666666666668</v>
      </c>
      <c r="S10" s="17">
        <f t="shared" si="1"/>
        <v>2.1723434744268091E-2</v>
      </c>
      <c r="T10" s="17">
        <f t="shared" si="2"/>
        <v>2.1353083023381712E-2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1299</v>
      </c>
      <c r="H11" s="9" t="s">
        <v>17</v>
      </c>
      <c r="I11" s="9" t="s">
        <v>944</v>
      </c>
      <c r="J11" s="3" t="s">
        <v>2280</v>
      </c>
      <c r="K11" s="13" t="s">
        <v>1300</v>
      </c>
      <c r="L11" s="14" t="s">
        <v>1301</v>
      </c>
      <c r="M11" s="17">
        <f t="shared" si="3"/>
        <v>2.6111111111111085E-2</v>
      </c>
      <c r="N11">
        <f t="shared" si="4"/>
        <v>9</v>
      </c>
      <c r="P11">
        <v>9</v>
      </c>
      <c r="Q11">
        <f>COUNTIF(N:N,"9")</f>
        <v>77</v>
      </c>
      <c r="R11">
        <f t="shared" si="0"/>
        <v>29.416666666666668</v>
      </c>
      <c r="S11" s="17">
        <f t="shared" si="1"/>
        <v>2.4188011063011078E-2</v>
      </c>
      <c r="T11" s="17">
        <f t="shared" si="2"/>
        <v>2.1353083023381712E-2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1382</v>
      </c>
      <c r="H12" s="9" t="s">
        <v>17</v>
      </c>
      <c r="I12" s="9" t="s">
        <v>1383</v>
      </c>
      <c r="J12" s="3" t="s">
        <v>2280</v>
      </c>
      <c r="K12" s="13" t="s">
        <v>1384</v>
      </c>
      <c r="L12" s="14" t="s">
        <v>1385</v>
      </c>
      <c r="M12" s="17">
        <f t="shared" si="3"/>
        <v>2.0567129629629616E-2</v>
      </c>
      <c r="N12">
        <f t="shared" si="4"/>
        <v>5</v>
      </c>
      <c r="P12">
        <v>10</v>
      </c>
      <c r="Q12">
        <f>COUNTIF(N:N,"10")</f>
        <v>58</v>
      </c>
      <c r="R12">
        <f t="shared" si="0"/>
        <v>29.416666666666668</v>
      </c>
      <c r="S12" s="17">
        <f t="shared" si="1"/>
        <v>3.0210528416347377E-2</v>
      </c>
      <c r="T12" s="17">
        <f t="shared" si="2"/>
        <v>2.1353083023381712E-2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1386</v>
      </c>
      <c r="H13" s="9" t="s">
        <v>17</v>
      </c>
      <c r="I13" s="9" t="s">
        <v>1383</v>
      </c>
      <c r="J13" s="3" t="s">
        <v>2280</v>
      </c>
      <c r="K13" s="13" t="s">
        <v>1387</v>
      </c>
      <c r="L13" s="14" t="s">
        <v>1388</v>
      </c>
      <c r="M13" s="17">
        <f t="shared" si="3"/>
        <v>3.3437500000000009E-2</v>
      </c>
      <c r="N13">
        <f t="shared" si="4"/>
        <v>7</v>
      </c>
      <c r="P13">
        <v>11</v>
      </c>
      <c r="Q13">
        <f>COUNTIF(N:N,"11")</f>
        <v>57</v>
      </c>
      <c r="R13">
        <f t="shared" si="0"/>
        <v>29.416666666666668</v>
      </c>
      <c r="S13" s="17">
        <f t="shared" si="1"/>
        <v>2.6338125406107873E-2</v>
      </c>
      <c r="T13" s="17">
        <f t="shared" si="2"/>
        <v>2.1353083023381712E-2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1389</v>
      </c>
      <c r="H14" s="9" t="s">
        <v>17</v>
      </c>
      <c r="I14" s="9" t="s">
        <v>1383</v>
      </c>
      <c r="J14" s="3" t="s">
        <v>2280</v>
      </c>
      <c r="K14" s="13" t="s">
        <v>1390</v>
      </c>
      <c r="L14" s="14" t="s">
        <v>1391</v>
      </c>
      <c r="M14" s="17">
        <f t="shared" si="3"/>
        <v>1.5960648148148182E-2</v>
      </c>
      <c r="N14">
        <f t="shared" si="4"/>
        <v>9</v>
      </c>
      <c r="P14">
        <v>12</v>
      </c>
      <c r="Q14">
        <f>COUNTIF(N:N,"12")</f>
        <v>41</v>
      </c>
      <c r="R14">
        <f t="shared" si="0"/>
        <v>29.416666666666668</v>
      </c>
      <c r="S14" s="17">
        <f t="shared" si="1"/>
        <v>2.7124548328816615E-2</v>
      </c>
      <c r="T14" s="17">
        <f t="shared" si="2"/>
        <v>2.1353083023381712E-2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1392</v>
      </c>
      <c r="H15" s="9" t="s">
        <v>17</v>
      </c>
      <c r="I15" s="9" t="s">
        <v>1383</v>
      </c>
      <c r="J15" s="3" t="s">
        <v>2280</v>
      </c>
      <c r="K15" s="13" t="s">
        <v>1393</v>
      </c>
      <c r="L15" s="14" t="s">
        <v>1394</v>
      </c>
      <c r="M15" s="17">
        <f t="shared" si="3"/>
        <v>3.0625000000000069E-2</v>
      </c>
      <c r="N15">
        <f t="shared" si="4"/>
        <v>11</v>
      </c>
      <c r="P15">
        <v>13</v>
      </c>
      <c r="Q15">
        <f>COUNTIF(N:N,"13")</f>
        <v>39</v>
      </c>
      <c r="R15">
        <f t="shared" si="0"/>
        <v>29.416666666666668</v>
      </c>
      <c r="S15" s="17">
        <f t="shared" si="1"/>
        <v>2.4063687084520415E-2</v>
      </c>
      <c r="T15" s="17">
        <f t="shared" si="2"/>
        <v>2.1353083023381712E-2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1829</v>
      </c>
      <c r="H16" s="9" t="s">
        <v>17</v>
      </c>
      <c r="I16" s="9" t="s">
        <v>1830</v>
      </c>
      <c r="J16" s="3" t="s">
        <v>2280</v>
      </c>
      <c r="K16" s="13" t="s">
        <v>1831</v>
      </c>
      <c r="L16" s="14" t="s">
        <v>1832</v>
      </c>
      <c r="M16" s="17">
        <f t="shared" si="3"/>
        <v>1.7025462962962978E-2</v>
      </c>
      <c r="N16">
        <f t="shared" si="4"/>
        <v>11</v>
      </c>
      <c r="P16">
        <v>14</v>
      </c>
      <c r="Q16">
        <f>COUNTIF(N:N,"14")</f>
        <v>45</v>
      </c>
      <c r="R16">
        <f t="shared" si="0"/>
        <v>29.416666666666668</v>
      </c>
      <c r="S16" s="17">
        <f t="shared" si="1"/>
        <v>2.2729938271604935E-2</v>
      </c>
      <c r="T16" s="17">
        <f t="shared" si="2"/>
        <v>2.1353083023381712E-2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1833</v>
      </c>
      <c r="H17" s="9" t="s">
        <v>17</v>
      </c>
      <c r="I17" s="9" t="s">
        <v>1830</v>
      </c>
      <c r="J17" s="3" t="s">
        <v>2280</v>
      </c>
      <c r="K17" s="13" t="s">
        <v>1834</v>
      </c>
      <c r="L17" s="14" t="s">
        <v>1835</v>
      </c>
      <c r="M17" s="17">
        <f t="shared" si="3"/>
        <v>1.4143518518518472E-2</v>
      </c>
      <c r="N17">
        <f t="shared" si="4"/>
        <v>13</v>
      </c>
      <c r="P17">
        <v>15</v>
      </c>
      <c r="Q17">
        <f>COUNTIF(N:N,"15")</f>
        <v>38</v>
      </c>
      <c r="R17">
        <f t="shared" si="0"/>
        <v>29.416666666666668</v>
      </c>
      <c r="S17" s="17">
        <f t="shared" si="1"/>
        <v>2.7860623781676402E-2</v>
      </c>
      <c r="T17" s="17">
        <f t="shared" si="2"/>
        <v>2.1353083023381712E-2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1836</v>
      </c>
      <c r="H18" s="9" t="s">
        <v>17</v>
      </c>
      <c r="I18" s="9" t="s">
        <v>1830</v>
      </c>
      <c r="J18" s="3" t="s">
        <v>2280</v>
      </c>
      <c r="K18" s="13" t="s">
        <v>1837</v>
      </c>
      <c r="L18" s="14" t="s">
        <v>1838</v>
      </c>
      <c r="M18" s="17">
        <f t="shared" si="3"/>
        <v>2.3402777777777772E-2</v>
      </c>
      <c r="N18">
        <f t="shared" si="4"/>
        <v>14</v>
      </c>
      <c r="P18">
        <v>16</v>
      </c>
      <c r="Q18">
        <f>COUNTIF(N:N,"16")</f>
        <v>29</v>
      </c>
      <c r="R18">
        <f t="shared" si="0"/>
        <v>29.416666666666668</v>
      </c>
      <c r="S18" s="17">
        <f t="shared" si="1"/>
        <v>2.6193326947637287E-2</v>
      </c>
      <c r="T18" s="17">
        <f t="shared" si="2"/>
        <v>2.1353083023381712E-2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1839</v>
      </c>
      <c r="H19" s="9" t="s">
        <v>17</v>
      </c>
      <c r="I19" s="9" t="s">
        <v>1830</v>
      </c>
      <c r="J19" s="3" t="s">
        <v>2280</v>
      </c>
      <c r="K19" s="13" t="s">
        <v>1840</v>
      </c>
      <c r="L19" s="14" t="s">
        <v>1841</v>
      </c>
      <c r="M19" s="17">
        <f t="shared" si="3"/>
        <v>1.5381944444444295E-2</v>
      </c>
      <c r="N19">
        <f t="shared" si="4"/>
        <v>16</v>
      </c>
      <c r="P19">
        <v>17</v>
      </c>
      <c r="Q19">
        <f>COUNTIF(N:N,"17")</f>
        <v>22</v>
      </c>
      <c r="R19">
        <f t="shared" si="0"/>
        <v>29.416666666666668</v>
      </c>
      <c r="S19" s="17">
        <f t="shared" si="1"/>
        <v>2.0506628787878792E-2</v>
      </c>
      <c r="T19" s="17">
        <f t="shared" si="2"/>
        <v>2.1353083023381712E-2</v>
      </c>
    </row>
    <row r="20" spans="1:20" x14ac:dyDescent="0.25">
      <c r="A20" s="11"/>
      <c r="B20" s="12"/>
      <c r="C20" s="9" t="s">
        <v>59</v>
      </c>
      <c r="D20" s="9" t="s">
        <v>60</v>
      </c>
      <c r="E20" s="9" t="s">
        <v>60</v>
      </c>
      <c r="F20" s="9" t="s">
        <v>14</v>
      </c>
      <c r="G20" s="10" t="s">
        <v>15</v>
      </c>
      <c r="H20" s="5"/>
      <c r="I20" s="5"/>
      <c r="J20" s="6"/>
      <c r="K20" s="7"/>
      <c r="L20" s="8"/>
      <c r="P20">
        <v>18</v>
      </c>
      <c r="Q20">
        <f>COUNTIF(N:N,"18")</f>
        <v>14</v>
      </c>
      <c r="R20">
        <f t="shared" si="0"/>
        <v>29.416666666666668</v>
      </c>
      <c r="S20" s="17">
        <f t="shared" si="1"/>
        <v>1.8042328042328075E-2</v>
      </c>
      <c r="T20" s="17">
        <f t="shared" si="2"/>
        <v>2.1353083023381712E-2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1395</v>
      </c>
      <c r="H21" s="9" t="s">
        <v>17</v>
      </c>
      <c r="I21" s="9" t="s">
        <v>1383</v>
      </c>
      <c r="J21" s="3" t="s">
        <v>2280</v>
      </c>
      <c r="K21" s="13" t="s">
        <v>1396</v>
      </c>
      <c r="L21" s="14" t="s">
        <v>1397</v>
      </c>
      <c r="M21" s="17">
        <f t="shared" si="3"/>
        <v>1.974537037037033E-2</v>
      </c>
      <c r="N21">
        <f t="shared" si="4"/>
        <v>9</v>
      </c>
      <c r="P21">
        <v>19</v>
      </c>
      <c r="Q21">
        <f>COUNTIF(N:N,"19")</f>
        <v>8</v>
      </c>
      <c r="R21">
        <f t="shared" si="0"/>
        <v>29.416666666666668</v>
      </c>
      <c r="S21" s="17">
        <f t="shared" si="1"/>
        <v>2.8647280092592625E-2</v>
      </c>
      <c r="T21" s="17">
        <f t="shared" si="2"/>
        <v>2.1353083023381712E-2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1398</v>
      </c>
      <c r="H22" s="9" t="s">
        <v>17</v>
      </c>
      <c r="I22" s="9" t="s">
        <v>1383</v>
      </c>
      <c r="J22" s="3" t="s">
        <v>2280</v>
      </c>
      <c r="K22" s="13" t="s">
        <v>1399</v>
      </c>
      <c r="L22" s="14" t="s">
        <v>1400</v>
      </c>
      <c r="M22" s="17">
        <f t="shared" si="3"/>
        <v>2.4849537037037073E-2</v>
      </c>
      <c r="N22">
        <f t="shared" si="4"/>
        <v>13</v>
      </c>
      <c r="P22">
        <v>20</v>
      </c>
      <c r="Q22">
        <f>COUNTIF(N:N,"20")</f>
        <v>7</v>
      </c>
      <c r="R22">
        <f t="shared" si="0"/>
        <v>29.416666666666668</v>
      </c>
      <c r="S22" s="17">
        <f t="shared" si="1"/>
        <v>1.4751984126984165E-2</v>
      </c>
      <c r="T22" s="17">
        <f t="shared" si="2"/>
        <v>2.1353083023381712E-2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1842</v>
      </c>
      <c r="H23" s="9" t="s">
        <v>17</v>
      </c>
      <c r="I23" s="9" t="s">
        <v>1830</v>
      </c>
      <c r="J23" s="3" t="s">
        <v>2280</v>
      </c>
      <c r="K23" s="13" t="s">
        <v>1843</v>
      </c>
      <c r="L23" s="14" t="s">
        <v>1844</v>
      </c>
      <c r="M23" s="17">
        <f t="shared" si="3"/>
        <v>1.649305555555558E-2</v>
      </c>
      <c r="N23">
        <f t="shared" si="4"/>
        <v>9</v>
      </c>
      <c r="P23">
        <v>21</v>
      </c>
      <c r="Q23">
        <f>COUNTIF(N:N,"21")</f>
        <v>15</v>
      </c>
      <c r="R23">
        <f t="shared" si="0"/>
        <v>29.416666666666668</v>
      </c>
      <c r="S23" s="17">
        <f t="shared" si="1"/>
        <v>1.4830246913580222E-2</v>
      </c>
      <c r="T23" s="17">
        <f t="shared" si="2"/>
        <v>2.1353083023381712E-2</v>
      </c>
    </row>
    <row r="24" spans="1:20" x14ac:dyDescent="0.25">
      <c r="A24" s="11"/>
      <c r="B24" s="12"/>
      <c r="C24" s="9" t="s">
        <v>64</v>
      </c>
      <c r="D24" s="9" t="s">
        <v>65</v>
      </c>
      <c r="E24" s="9" t="s">
        <v>168</v>
      </c>
      <c r="F24" s="9" t="s">
        <v>14</v>
      </c>
      <c r="G24" s="10" t="s">
        <v>15</v>
      </c>
      <c r="H24" s="5"/>
      <c r="I24" s="5"/>
      <c r="J24" s="6"/>
      <c r="K24" s="7"/>
      <c r="L24" s="8"/>
      <c r="P24">
        <v>22</v>
      </c>
      <c r="Q24">
        <f>COUNTIF(N:N,"22")</f>
        <v>5</v>
      </c>
      <c r="R24">
        <f t="shared" si="0"/>
        <v>29.416666666666668</v>
      </c>
      <c r="S24" s="17">
        <f t="shared" si="1"/>
        <v>2.0099537037036996E-2</v>
      </c>
      <c r="T24" s="17">
        <f t="shared" si="2"/>
        <v>2.1353083023381712E-2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1302</v>
      </c>
      <c r="H25" s="9" t="s">
        <v>17</v>
      </c>
      <c r="I25" s="9" t="s">
        <v>944</v>
      </c>
      <c r="J25" s="3" t="s">
        <v>2280</v>
      </c>
      <c r="K25" s="13" t="s">
        <v>1303</v>
      </c>
      <c r="L25" s="14" t="s">
        <v>1304</v>
      </c>
      <c r="M25" s="17">
        <f t="shared" si="3"/>
        <v>2.503472222222225E-2</v>
      </c>
      <c r="N25">
        <f t="shared" si="4"/>
        <v>18</v>
      </c>
      <c r="P25">
        <v>23</v>
      </c>
      <c r="Q25">
        <f>COUNTIF(N:N,"23")</f>
        <v>8</v>
      </c>
      <c r="R25">
        <f t="shared" si="0"/>
        <v>29.416666666666668</v>
      </c>
      <c r="S25" s="17">
        <f t="shared" si="1"/>
        <v>1.6157407407407412E-2</v>
      </c>
      <c r="T25" s="17">
        <f t="shared" si="2"/>
        <v>2.1353083023381712E-2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1305</v>
      </c>
      <c r="H26" s="9" t="s">
        <v>17</v>
      </c>
      <c r="I26" s="9" t="s">
        <v>944</v>
      </c>
      <c r="J26" s="3" t="s">
        <v>2280</v>
      </c>
      <c r="K26" s="13" t="s">
        <v>1306</v>
      </c>
      <c r="L26" s="14" t="s">
        <v>1307</v>
      </c>
      <c r="M26" s="17">
        <f t="shared" si="3"/>
        <v>1.3692129629629513E-2</v>
      </c>
      <c r="N26">
        <f t="shared" si="4"/>
        <v>21</v>
      </c>
    </row>
    <row r="27" spans="1:20" x14ac:dyDescent="0.25">
      <c r="A27" s="11"/>
      <c r="B27" s="12"/>
      <c r="C27" s="9" t="s">
        <v>366</v>
      </c>
      <c r="D27" s="9" t="s">
        <v>367</v>
      </c>
      <c r="E27" s="9" t="s">
        <v>367</v>
      </c>
      <c r="F27" s="9" t="s">
        <v>14</v>
      </c>
      <c r="G27" s="9" t="s">
        <v>853</v>
      </c>
      <c r="H27" s="9" t="s">
        <v>17</v>
      </c>
      <c r="I27" s="9" t="s">
        <v>533</v>
      </c>
      <c r="J27" s="3" t="s">
        <v>2280</v>
      </c>
      <c r="K27" s="13" t="s">
        <v>854</v>
      </c>
      <c r="L27" s="14" t="s">
        <v>855</v>
      </c>
      <c r="M27" s="17">
        <f t="shared" si="3"/>
        <v>2.0925925925925903E-2</v>
      </c>
      <c r="N27">
        <f t="shared" si="4"/>
        <v>17</v>
      </c>
      <c r="P27" t="s">
        <v>2282</v>
      </c>
      <c r="Q27">
        <v>135</v>
      </c>
    </row>
    <row r="28" spans="1:20" x14ac:dyDescent="0.25">
      <c r="A28" s="11"/>
      <c r="B28" s="12"/>
      <c r="C28" s="9" t="s">
        <v>557</v>
      </c>
      <c r="D28" s="9" t="s">
        <v>558</v>
      </c>
      <c r="E28" s="9" t="s">
        <v>558</v>
      </c>
      <c r="F28" s="9" t="s">
        <v>14</v>
      </c>
      <c r="G28" s="9" t="s">
        <v>856</v>
      </c>
      <c r="H28" s="9" t="s">
        <v>43</v>
      </c>
      <c r="I28" s="9" t="s">
        <v>533</v>
      </c>
      <c r="J28" s="3" t="s">
        <v>2280</v>
      </c>
      <c r="K28" s="13" t="s">
        <v>857</v>
      </c>
      <c r="L28" s="14" t="s">
        <v>858</v>
      </c>
      <c r="M28" s="17">
        <f t="shared" si="3"/>
        <v>2.2546296296296342E-2</v>
      </c>
      <c r="N28">
        <f t="shared" si="4"/>
        <v>13</v>
      </c>
      <c r="P28" t="s">
        <v>2283</v>
      </c>
      <c r="Q28">
        <v>134</v>
      </c>
    </row>
    <row r="29" spans="1:20" x14ac:dyDescent="0.25">
      <c r="A29" s="11"/>
      <c r="B29" s="12"/>
      <c r="C29" s="9" t="s">
        <v>460</v>
      </c>
      <c r="D29" s="9" t="s">
        <v>461</v>
      </c>
      <c r="E29" s="9" t="s">
        <v>461</v>
      </c>
      <c r="F29" s="9" t="s">
        <v>14</v>
      </c>
      <c r="G29" s="10" t="s">
        <v>15</v>
      </c>
      <c r="H29" s="5"/>
      <c r="I29" s="5"/>
      <c r="J29" s="6"/>
      <c r="K29" s="7"/>
      <c r="L29" s="8"/>
      <c r="P29" t="s">
        <v>2284</v>
      </c>
      <c r="Q29">
        <v>143</v>
      </c>
    </row>
    <row r="30" spans="1:20" x14ac:dyDescent="0.25">
      <c r="A30" s="11"/>
      <c r="B30" s="12"/>
      <c r="C30" s="12"/>
      <c r="D30" s="12"/>
      <c r="E30" s="12"/>
      <c r="F30" s="12"/>
      <c r="G30" s="9" t="s">
        <v>859</v>
      </c>
      <c r="H30" s="9" t="s">
        <v>17</v>
      </c>
      <c r="I30" s="9" t="s">
        <v>533</v>
      </c>
      <c r="J30" s="3" t="s">
        <v>2280</v>
      </c>
      <c r="K30" s="13" t="s">
        <v>860</v>
      </c>
      <c r="L30" s="14" t="s">
        <v>861</v>
      </c>
      <c r="M30" s="17">
        <f t="shared" si="3"/>
        <v>1.3078703703703703E-2</v>
      </c>
      <c r="N30">
        <f t="shared" si="4"/>
        <v>4</v>
      </c>
      <c r="P30" t="s">
        <v>2285</v>
      </c>
      <c r="Q30">
        <v>144</v>
      </c>
    </row>
    <row r="31" spans="1:20" x14ac:dyDescent="0.25">
      <c r="A31" s="11"/>
      <c r="B31" s="12"/>
      <c r="C31" s="12"/>
      <c r="D31" s="12"/>
      <c r="E31" s="12"/>
      <c r="F31" s="12"/>
      <c r="G31" s="9" t="s">
        <v>1308</v>
      </c>
      <c r="H31" s="9" t="s">
        <v>17</v>
      </c>
      <c r="I31" s="9" t="s">
        <v>944</v>
      </c>
      <c r="J31" s="3" t="s">
        <v>2280</v>
      </c>
      <c r="K31" s="13" t="s">
        <v>1309</v>
      </c>
      <c r="L31" s="14" t="s">
        <v>1310</v>
      </c>
      <c r="M31" s="17">
        <f t="shared" si="3"/>
        <v>1.6319444444444442E-2</v>
      </c>
      <c r="N31">
        <f t="shared" si="4"/>
        <v>6</v>
      </c>
      <c r="P31" t="s">
        <v>2286</v>
      </c>
      <c r="Q31">
        <v>107</v>
      </c>
    </row>
    <row r="32" spans="1:20" x14ac:dyDescent="0.25">
      <c r="A32" s="11"/>
      <c r="B32" s="12"/>
      <c r="C32" s="12"/>
      <c r="D32" s="12"/>
      <c r="E32" s="12"/>
      <c r="F32" s="12"/>
      <c r="G32" s="9" t="s">
        <v>1311</v>
      </c>
      <c r="H32" s="9" t="s">
        <v>17</v>
      </c>
      <c r="I32" s="9" t="s">
        <v>944</v>
      </c>
      <c r="J32" s="3" t="s">
        <v>2280</v>
      </c>
      <c r="K32" s="13" t="s">
        <v>1312</v>
      </c>
      <c r="L32" s="14" t="s">
        <v>1313</v>
      </c>
      <c r="M32" s="17">
        <f t="shared" si="3"/>
        <v>2.7141203703703709E-2</v>
      </c>
      <c r="N32">
        <f t="shared" si="4"/>
        <v>7</v>
      </c>
      <c r="P32" t="s">
        <v>2287</v>
      </c>
      <c r="Q32">
        <v>21</v>
      </c>
    </row>
    <row r="33" spans="1:17" x14ac:dyDescent="0.25">
      <c r="A33" s="11"/>
      <c r="B33" s="12"/>
      <c r="C33" s="12"/>
      <c r="D33" s="12"/>
      <c r="E33" s="12"/>
      <c r="F33" s="12"/>
      <c r="G33" s="9" t="s">
        <v>1314</v>
      </c>
      <c r="H33" s="9" t="s">
        <v>17</v>
      </c>
      <c r="I33" s="9" t="s">
        <v>944</v>
      </c>
      <c r="J33" s="3" t="s">
        <v>2280</v>
      </c>
      <c r="K33" s="13" t="s">
        <v>1315</v>
      </c>
      <c r="L33" s="14" t="s">
        <v>1316</v>
      </c>
      <c r="M33" s="17">
        <f t="shared" si="3"/>
        <v>3.9756944444444442E-2</v>
      </c>
      <c r="N33">
        <f t="shared" si="4"/>
        <v>12</v>
      </c>
      <c r="P33" t="s">
        <v>2288</v>
      </c>
      <c r="Q33">
        <v>21</v>
      </c>
    </row>
    <row r="34" spans="1:17" x14ac:dyDescent="0.25">
      <c r="A34" s="11"/>
      <c r="B34" s="12"/>
      <c r="C34" s="12"/>
      <c r="D34" s="12"/>
      <c r="E34" s="12"/>
      <c r="F34" s="12"/>
      <c r="G34" s="9" t="s">
        <v>1845</v>
      </c>
      <c r="H34" s="9" t="s">
        <v>17</v>
      </c>
      <c r="I34" s="9" t="s">
        <v>1830</v>
      </c>
      <c r="J34" s="3" t="s">
        <v>2280</v>
      </c>
      <c r="K34" s="13" t="s">
        <v>40</v>
      </c>
      <c r="L34" s="14" t="s">
        <v>1846</v>
      </c>
      <c r="M34" s="17">
        <f t="shared" si="3"/>
        <v>3.1736111111111132E-2</v>
      </c>
      <c r="N34">
        <f t="shared" si="4"/>
        <v>7</v>
      </c>
    </row>
    <row r="35" spans="1:17" x14ac:dyDescent="0.25">
      <c r="A35" s="11"/>
      <c r="B35" s="12"/>
      <c r="C35" s="9" t="s">
        <v>388</v>
      </c>
      <c r="D35" s="9" t="s">
        <v>389</v>
      </c>
      <c r="E35" s="9" t="s">
        <v>389</v>
      </c>
      <c r="F35" s="9" t="s">
        <v>14</v>
      </c>
      <c r="G35" s="9" t="s">
        <v>1317</v>
      </c>
      <c r="H35" s="9" t="s">
        <v>17</v>
      </c>
      <c r="I35" s="9" t="s">
        <v>944</v>
      </c>
      <c r="J35" s="3" t="s">
        <v>2280</v>
      </c>
      <c r="K35" s="13" t="s">
        <v>1318</v>
      </c>
      <c r="L35" s="14" t="s">
        <v>1319</v>
      </c>
      <c r="M35" s="17">
        <f t="shared" si="3"/>
        <v>2.1203703703703725E-2</v>
      </c>
      <c r="N35">
        <f t="shared" si="4"/>
        <v>14</v>
      </c>
    </row>
    <row r="36" spans="1:17" x14ac:dyDescent="0.25">
      <c r="A36" s="11"/>
      <c r="B36" s="12"/>
      <c r="C36" s="9" t="s">
        <v>394</v>
      </c>
      <c r="D36" s="9" t="s">
        <v>395</v>
      </c>
      <c r="E36" s="9" t="s">
        <v>395</v>
      </c>
      <c r="F36" s="9" t="s">
        <v>14</v>
      </c>
      <c r="G36" s="10" t="s">
        <v>15</v>
      </c>
      <c r="H36" s="5"/>
      <c r="I36" s="5"/>
      <c r="J36" s="6"/>
      <c r="K36" s="7"/>
      <c r="L36" s="8"/>
    </row>
    <row r="37" spans="1:17" x14ac:dyDescent="0.25">
      <c r="A37" s="11"/>
      <c r="B37" s="12"/>
      <c r="C37" s="12"/>
      <c r="D37" s="12"/>
      <c r="E37" s="12"/>
      <c r="F37" s="12"/>
      <c r="G37" s="9" t="s">
        <v>1401</v>
      </c>
      <c r="H37" s="9" t="s">
        <v>43</v>
      </c>
      <c r="I37" s="9" t="s">
        <v>1383</v>
      </c>
      <c r="J37" s="3" t="s">
        <v>2280</v>
      </c>
      <c r="K37" s="13" t="s">
        <v>1402</v>
      </c>
      <c r="L37" s="14" t="s">
        <v>1403</v>
      </c>
      <c r="M37" s="17">
        <f t="shared" si="3"/>
        <v>2.3506944444444566E-2</v>
      </c>
      <c r="N37">
        <f t="shared" si="4"/>
        <v>16</v>
      </c>
    </row>
    <row r="38" spans="1:17" x14ac:dyDescent="0.25">
      <c r="A38" s="11"/>
      <c r="B38" s="12"/>
      <c r="C38" s="12"/>
      <c r="D38" s="12"/>
      <c r="E38" s="12"/>
      <c r="F38" s="12"/>
      <c r="G38" s="9" t="s">
        <v>1847</v>
      </c>
      <c r="H38" s="9" t="s">
        <v>43</v>
      </c>
      <c r="I38" s="9" t="s">
        <v>1830</v>
      </c>
      <c r="J38" s="3" t="s">
        <v>2280</v>
      </c>
      <c r="K38" s="13" t="s">
        <v>1848</v>
      </c>
      <c r="L38" s="14" t="s">
        <v>1849</v>
      </c>
      <c r="M38" s="17">
        <f t="shared" si="3"/>
        <v>2.6666666666666727E-2</v>
      </c>
      <c r="N38">
        <f t="shared" si="4"/>
        <v>11</v>
      </c>
    </row>
    <row r="39" spans="1:17" x14ac:dyDescent="0.25">
      <c r="A39" s="11"/>
      <c r="B39" s="12"/>
      <c r="C39" s="12"/>
      <c r="D39" s="12"/>
      <c r="E39" s="12"/>
      <c r="F39" s="12"/>
      <c r="G39" s="9" t="s">
        <v>1850</v>
      </c>
      <c r="H39" s="9" t="s">
        <v>43</v>
      </c>
      <c r="I39" s="9" t="s">
        <v>1830</v>
      </c>
      <c r="J39" s="3" t="s">
        <v>2280</v>
      </c>
      <c r="K39" s="13" t="s">
        <v>1851</v>
      </c>
      <c r="L39" s="14" t="s">
        <v>1852</v>
      </c>
      <c r="M39" s="17">
        <f t="shared" si="3"/>
        <v>2.1504629629629624E-2</v>
      </c>
      <c r="N39">
        <f t="shared" si="4"/>
        <v>14</v>
      </c>
    </row>
    <row r="40" spans="1:17" x14ac:dyDescent="0.25">
      <c r="A40" s="11"/>
      <c r="B40" s="12"/>
      <c r="C40" s="12"/>
      <c r="D40" s="12"/>
      <c r="E40" s="12"/>
      <c r="F40" s="12"/>
      <c r="G40" s="9" t="s">
        <v>1853</v>
      </c>
      <c r="H40" s="9" t="s">
        <v>43</v>
      </c>
      <c r="I40" s="9" t="s">
        <v>1830</v>
      </c>
      <c r="J40" s="3" t="s">
        <v>2280</v>
      </c>
      <c r="K40" s="13" t="s">
        <v>1854</v>
      </c>
      <c r="L40" s="14" t="s">
        <v>1855</v>
      </c>
      <c r="M40" s="17">
        <f t="shared" si="3"/>
        <v>1.7893518518518614E-2</v>
      </c>
      <c r="N40">
        <f t="shared" si="4"/>
        <v>17</v>
      </c>
    </row>
    <row r="41" spans="1:17" x14ac:dyDescent="0.25">
      <c r="A41" s="11"/>
      <c r="B41" s="12"/>
      <c r="C41" s="9" t="s">
        <v>862</v>
      </c>
      <c r="D41" s="9" t="s">
        <v>863</v>
      </c>
      <c r="E41" s="9" t="s">
        <v>863</v>
      </c>
      <c r="F41" s="9" t="s">
        <v>14</v>
      </c>
      <c r="G41" s="9" t="s">
        <v>864</v>
      </c>
      <c r="H41" s="9" t="s">
        <v>17</v>
      </c>
      <c r="I41" s="9" t="s">
        <v>533</v>
      </c>
      <c r="J41" s="3" t="s">
        <v>2280</v>
      </c>
      <c r="K41" s="13" t="s">
        <v>865</v>
      </c>
      <c r="L41" s="14" t="s">
        <v>866</v>
      </c>
      <c r="M41" s="17">
        <f t="shared" si="3"/>
        <v>2.2951388888888924E-2</v>
      </c>
      <c r="N41">
        <f t="shared" si="4"/>
        <v>16</v>
      </c>
    </row>
    <row r="42" spans="1:17" x14ac:dyDescent="0.25">
      <c r="A42" s="11"/>
      <c r="B42" s="12"/>
      <c r="C42" s="9" t="s">
        <v>1320</v>
      </c>
      <c r="D42" s="9" t="s">
        <v>1321</v>
      </c>
      <c r="E42" s="9" t="s">
        <v>1321</v>
      </c>
      <c r="F42" s="9" t="s">
        <v>14</v>
      </c>
      <c r="G42" s="10" t="s">
        <v>15</v>
      </c>
      <c r="H42" s="5"/>
      <c r="I42" s="5"/>
      <c r="J42" s="6"/>
      <c r="K42" s="7"/>
      <c r="L42" s="8"/>
    </row>
    <row r="43" spans="1:17" x14ac:dyDescent="0.25">
      <c r="A43" s="11"/>
      <c r="B43" s="12"/>
      <c r="C43" s="12"/>
      <c r="D43" s="12"/>
      <c r="E43" s="12"/>
      <c r="F43" s="12"/>
      <c r="G43" s="9" t="s">
        <v>1322</v>
      </c>
      <c r="H43" s="9" t="s">
        <v>17</v>
      </c>
      <c r="I43" s="9" t="s">
        <v>944</v>
      </c>
      <c r="J43" s="3" t="s">
        <v>2280</v>
      </c>
      <c r="K43" s="13" t="s">
        <v>1323</v>
      </c>
      <c r="L43" s="14" t="s">
        <v>1324</v>
      </c>
      <c r="M43" s="17">
        <f t="shared" si="3"/>
        <v>3.4421296296296255E-2</v>
      </c>
      <c r="N43">
        <f t="shared" si="4"/>
        <v>6</v>
      </c>
    </row>
    <row r="44" spans="1:17" x14ac:dyDescent="0.25">
      <c r="A44" s="11"/>
      <c r="B44" s="12"/>
      <c r="C44" s="12"/>
      <c r="D44" s="12"/>
      <c r="E44" s="12"/>
      <c r="F44" s="12"/>
      <c r="G44" s="9" t="s">
        <v>2215</v>
      </c>
      <c r="H44" s="9" t="s">
        <v>17</v>
      </c>
      <c r="I44" s="9" t="s">
        <v>2216</v>
      </c>
      <c r="J44" s="3" t="s">
        <v>2280</v>
      </c>
      <c r="K44" s="13" t="s">
        <v>2217</v>
      </c>
      <c r="L44" s="14" t="s">
        <v>2218</v>
      </c>
      <c r="M44" s="17">
        <f t="shared" si="3"/>
        <v>1.5243055555555551E-2</v>
      </c>
      <c r="N44">
        <f t="shared" si="4"/>
        <v>10</v>
      </c>
    </row>
    <row r="45" spans="1:17" x14ac:dyDescent="0.25">
      <c r="A45" s="11"/>
      <c r="B45" s="12"/>
      <c r="C45" s="9" t="s">
        <v>1404</v>
      </c>
      <c r="D45" s="9" t="s">
        <v>1405</v>
      </c>
      <c r="E45" s="9" t="s">
        <v>1405</v>
      </c>
      <c r="F45" s="9" t="s">
        <v>14</v>
      </c>
      <c r="G45" s="9" t="s">
        <v>1406</v>
      </c>
      <c r="H45" s="9" t="s">
        <v>17</v>
      </c>
      <c r="I45" s="9" t="s">
        <v>1383</v>
      </c>
      <c r="J45" s="3" t="s">
        <v>2280</v>
      </c>
      <c r="K45" s="13" t="s">
        <v>1407</v>
      </c>
      <c r="L45" s="14" t="s">
        <v>1408</v>
      </c>
      <c r="M45" s="17">
        <f t="shared" si="3"/>
        <v>3.0624999999999958E-2</v>
      </c>
      <c r="N45">
        <f t="shared" si="4"/>
        <v>11</v>
      </c>
    </row>
    <row r="46" spans="1:17" x14ac:dyDescent="0.25">
      <c r="A46" s="11"/>
      <c r="B46" s="12"/>
      <c r="C46" s="9" t="s">
        <v>98</v>
      </c>
      <c r="D46" s="9" t="s">
        <v>99</v>
      </c>
      <c r="E46" s="9" t="s">
        <v>99</v>
      </c>
      <c r="F46" s="9" t="s">
        <v>14</v>
      </c>
      <c r="G46" s="10" t="s">
        <v>15</v>
      </c>
      <c r="H46" s="5"/>
      <c r="I46" s="5"/>
      <c r="J46" s="6"/>
      <c r="K46" s="7"/>
      <c r="L46" s="8"/>
    </row>
    <row r="47" spans="1:17" x14ac:dyDescent="0.25">
      <c r="A47" s="11"/>
      <c r="B47" s="12"/>
      <c r="C47" s="12"/>
      <c r="D47" s="12"/>
      <c r="E47" s="12"/>
      <c r="F47" s="12"/>
      <c r="G47" s="9" t="s">
        <v>867</v>
      </c>
      <c r="H47" s="9" t="s">
        <v>17</v>
      </c>
      <c r="I47" s="9" t="s">
        <v>533</v>
      </c>
      <c r="J47" s="3" t="s">
        <v>2280</v>
      </c>
      <c r="K47" s="13" t="s">
        <v>868</v>
      </c>
      <c r="L47" s="14" t="s">
        <v>869</v>
      </c>
      <c r="M47" s="17">
        <f t="shared" si="3"/>
        <v>2.2627314814814836E-2</v>
      </c>
      <c r="N47">
        <f t="shared" si="4"/>
        <v>8</v>
      </c>
    </row>
    <row r="48" spans="1:17" x14ac:dyDescent="0.25">
      <c r="A48" s="11"/>
      <c r="B48" s="12"/>
      <c r="C48" s="12"/>
      <c r="D48" s="12"/>
      <c r="E48" s="12"/>
      <c r="F48" s="12"/>
      <c r="G48" s="9" t="s">
        <v>1325</v>
      </c>
      <c r="H48" s="9" t="s">
        <v>17</v>
      </c>
      <c r="I48" s="9" t="s">
        <v>944</v>
      </c>
      <c r="J48" s="3" t="s">
        <v>2280</v>
      </c>
      <c r="K48" s="13" t="s">
        <v>1326</v>
      </c>
      <c r="L48" s="14" t="s">
        <v>1327</v>
      </c>
      <c r="M48" s="17">
        <f t="shared" si="3"/>
        <v>1.418981481481485E-2</v>
      </c>
      <c r="N48">
        <f t="shared" si="4"/>
        <v>15</v>
      </c>
    </row>
    <row r="49" spans="1:14" x14ac:dyDescent="0.25">
      <c r="A49" s="3" t="s">
        <v>27</v>
      </c>
      <c r="B49" s="9" t="s">
        <v>28</v>
      </c>
      <c r="C49" s="10" t="s">
        <v>15</v>
      </c>
      <c r="D49" s="5"/>
      <c r="E49" s="5"/>
      <c r="F49" s="5"/>
      <c r="G49" s="5"/>
      <c r="H49" s="5"/>
      <c r="I49" s="5"/>
      <c r="J49" s="6"/>
      <c r="K49" s="7"/>
      <c r="L49" s="8"/>
    </row>
    <row r="50" spans="1:14" x14ac:dyDescent="0.25">
      <c r="A50" s="11"/>
      <c r="B50" s="12"/>
      <c r="C50" s="9" t="s">
        <v>29</v>
      </c>
      <c r="D50" s="9" t="s">
        <v>30</v>
      </c>
      <c r="E50" s="9" t="s">
        <v>30</v>
      </c>
      <c r="F50" s="9" t="s">
        <v>14</v>
      </c>
      <c r="G50" s="10" t="s">
        <v>15</v>
      </c>
      <c r="H50" s="5"/>
      <c r="I50" s="5"/>
      <c r="J50" s="6"/>
      <c r="K50" s="7"/>
      <c r="L50" s="8"/>
    </row>
    <row r="51" spans="1:14" x14ac:dyDescent="0.25">
      <c r="A51" s="11"/>
      <c r="B51" s="12"/>
      <c r="C51" s="12"/>
      <c r="D51" s="12"/>
      <c r="E51" s="12"/>
      <c r="F51" s="12"/>
      <c r="G51" s="9" t="s">
        <v>31</v>
      </c>
      <c r="H51" s="9" t="s">
        <v>17</v>
      </c>
      <c r="I51" s="9" t="s">
        <v>18</v>
      </c>
      <c r="J51" s="3" t="s">
        <v>2280</v>
      </c>
      <c r="K51" s="13" t="s">
        <v>32</v>
      </c>
      <c r="L51" s="14" t="s">
        <v>33</v>
      </c>
      <c r="M51" s="17">
        <f t="shared" si="3"/>
        <v>2.7986111111111101E-2</v>
      </c>
      <c r="N51">
        <f t="shared" si="4"/>
        <v>7</v>
      </c>
    </row>
    <row r="52" spans="1:14" x14ac:dyDescent="0.25">
      <c r="A52" s="11"/>
      <c r="B52" s="12"/>
      <c r="C52" s="12"/>
      <c r="D52" s="12"/>
      <c r="E52" s="12"/>
      <c r="F52" s="12"/>
      <c r="G52" s="9" t="s">
        <v>34</v>
      </c>
      <c r="H52" s="9" t="s">
        <v>17</v>
      </c>
      <c r="I52" s="9" t="s">
        <v>18</v>
      </c>
      <c r="J52" s="3" t="s">
        <v>2280</v>
      </c>
      <c r="K52" s="13" t="s">
        <v>35</v>
      </c>
      <c r="L52" s="14" t="s">
        <v>36</v>
      </c>
      <c r="M52" s="17">
        <f t="shared" si="3"/>
        <v>2.9745370370370339E-2</v>
      </c>
      <c r="N52">
        <f t="shared" si="4"/>
        <v>11</v>
      </c>
    </row>
    <row r="53" spans="1:14" x14ac:dyDescent="0.25">
      <c r="A53" s="11"/>
      <c r="B53" s="12"/>
      <c r="C53" s="12"/>
      <c r="D53" s="12"/>
      <c r="E53" s="12"/>
      <c r="F53" s="12"/>
      <c r="G53" s="9" t="s">
        <v>943</v>
      </c>
      <c r="H53" s="9" t="s">
        <v>17</v>
      </c>
      <c r="I53" s="9" t="s">
        <v>944</v>
      </c>
      <c r="J53" s="3" t="s">
        <v>2280</v>
      </c>
      <c r="K53" s="13" t="s">
        <v>945</v>
      </c>
      <c r="L53" s="14" t="s">
        <v>946</v>
      </c>
      <c r="M53" s="17">
        <f t="shared" si="3"/>
        <v>3.3750000000000002E-2</v>
      </c>
      <c r="N53">
        <f t="shared" si="4"/>
        <v>8</v>
      </c>
    </row>
    <row r="54" spans="1:14" x14ac:dyDescent="0.25">
      <c r="A54" s="11"/>
      <c r="B54" s="12"/>
      <c r="C54" s="9" t="s">
        <v>37</v>
      </c>
      <c r="D54" s="9" t="s">
        <v>38</v>
      </c>
      <c r="E54" s="9" t="s">
        <v>38</v>
      </c>
      <c r="F54" s="9" t="s">
        <v>14</v>
      </c>
      <c r="G54" s="10" t="s">
        <v>15</v>
      </c>
      <c r="H54" s="5"/>
      <c r="I54" s="5"/>
      <c r="J54" s="6"/>
      <c r="K54" s="7"/>
      <c r="L54" s="8"/>
    </row>
    <row r="55" spans="1:14" x14ac:dyDescent="0.25">
      <c r="A55" s="11"/>
      <c r="B55" s="12"/>
      <c r="C55" s="12"/>
      <c r="D55" s="12"/>
      <c r="E55" s="12"/>
      <c r="F55" s="12"/>
      <c r="G55" s="9" t="s">
        <v>39</v>
      </c>
      <c r="H55" s="9" t="s">
        <v>17</v>
      </c>
      <c r="I55" s="9" t="s">
        <v>18</v>
      </c>
      <c r="J55" s="3" t="s">
        <v>2280</v>
      </c>
      <c r="K55" s="13" t="s">
        <v>40</v>
      </c>
      <c r="L55" s="14" t="s">
        <v>41</v>
      </c>
      <c r="M55" s="17">
        <f t="shared" si="3"/>
        <v>2.0023148148148151E-2</v>
      </c>
      <c r="N55">
        <f t="shared" si="4"/>
        <v>7</v>
      </c>
    </row>
    <row r="56" spans="1:14" x14ac:dyDescent="0.25">
      <c r="A56" s="11"/>
      <c r="B56" s="12"/>
      <c r="C56" s="12"/>
      <c r="D56" s="12"/>
      <c r="E56" s="12"/>
      <c r="F56" s="12"/>
      <c r="G56" s="9" t="s">
        <v>42</v>
      </c>
      <c r="H56" s="9" t="s">
        <v>43</v>
      </c>
      <c r="I56" s="9" t="s">
        <v>18</v>
      </c>
      <c r="J56" s="3" t="s">
        <v>2280</v>
      </c>
      <c r="K56" s="13" t="s">
        <v>44</v>
      </c>
      <c r="L56" s="14" t="s">
        <v>45</v>
      </c>
      <c r="M56" s="17">
        <f t="shared" si="3"/>
        <v>2.2164351851851838E-2</v>
      </c>
      <c r="N56">
        <f t="shared" si="4"/>
        <v>12</v>
      </c>
    </row>
    <row r="57" spans="1:14" x14ac:dyDescent="0.25">
      <c r="A57" s="11"/>
      <c r="B57" s="12"/>
      <c r="C57" s="12"/>
      <c r="D57" s="12"/>
      <c r="E57" s="12"/>
      <c r="F57" s="12"/>
      <c r="G57" s="9" t="s">
        <v>947</v>
      </c>
      <c r="H57" s="9" t="s">
        <v>43</v>
      </c>
      <c r="I57" s="9" t="s">
        <v>944</v>
      </c>
      <c r="J57" s="3" t="s">
        <v>2280</v>
      </c>
      <c r="K57" s="13" t="s">
        <v>948</v>
      </c>
      <c r="L57" s="14" t="s">
        <v>949</v>
      </c>
      <c r="M57" s="17">
        <f t="shared" si="3"/>
        <v>2.0150462962962967E-2</v>
      </c>
      <c r="N57">
        <f t="shared" si="4"/>
        <v>6</v>
      </c>
    </row>
    <row r="58" spans="1:14" x14ac:dyDescent="0.25">
      <c r="A58" s="11"/>
      <c r="B58" s="12"/>
      <c r="C58" s="12"/>
      <c r="D58" s="12"/>
      <c r="E58" s="12"/>
      <c r="F58" s="12"/>
      <c r="G58" s="9" t="s">
        <v>950</v>
      </c>
      <c r="H58" s="9" t="s">
        <v>43</v>
      </c>
      <c r="I58" s="9" t="s">
        <v>944</v>
      </c>
      <c r="J58" s="3" t="s">
        <v>2280</v>
      </c>
      <c r="K58" s="13" t="s">
        <v>951</v>
      </c>
      <c r="L58" s="14" t="s">
        <v>952</v>
      </c>
      <c r="M58" s="17">
        <f t="shared" si="3"/>
        <v>2.1701388888888895E-2</v>
      </c>
      <c r="N58">
        <f t="shared" si="4"/>
        <v>10</v>
      </c>
    </row>
    <row r="59" spans="1:14" x14ac:dyDescent="0.25">
      <c r="A59" s="11"/>
      <c r="B59" s="12"/>
      <c r="C59" s="12"/>
      <c r="D59" s="12"/>
      <c r="E59" s="12"/>
      <c r="F59" s="12"/>
      <c r="G59" s="9" t="s">
        <v>1409</v>
      </c>
      <c r="H59" s="9" t="s">
        <v>43</v>
      </c>
      <c r="I59" s="9" t="s">
        <v>1383</v>
      </c>
      <c r="J59" s="3" t="s">
        <v>2280</v>
      </c>
      <c r="K59" s="13" t="s">
        <v>1410</v>
      </c>
      <c r="L59" s="14" t="s">
        <v>1411</v>
      </c>
      <c r="M59" s="17">
        <f t="shared" si="3"/>
        <v>1.7187500000000022E-2</v>
      </c>
      <c r="N59">
        <f t="shared" si="4"/>
        <v>7</v>
      </c>
    </row>
    <row r="60" spans="1:14" x14ac:dyDescent="0.25">
      <c r="A60" s="11"/>
      <c r="B60" s="12"/>
      <c r="C60" s="12"/>
      <c r="D60" s="12"/>
      <c r="E60" s="12"/>
      <c r="F60" s="12"/>
      <c r="G60" s="9" t="s">
        <v>1412</v>
      </c>
      <c r="H60" s="9" t="s">
        <v>43</v>
      </c>
      <c r="I60" s="9" t="s">
        <v>1383</v>
      </c>
      <c r="J60" s="3" t="s">
        <v>2280</v>
      </c>
      <c r="K60" s="13" t="s">
        <v>1413</v>
      </c>
      <c r="L60" s="14" t="s">
        <v>1414</v>
      </c>
      <c r="M60" s="17">
        <f t="shared" si="3"/>
        <v>1.5034722222222185E-2</v>
      </c>
      <c r="N60">
        <f t="shared" si="4"/>
        <v>11</v>
      </c>
    </row>
    <row r="61" spans="1:14" x14ac:dyDescent="0.25">
      <c r="A61" s="11"/>
      <c r="B61" s="12"/>
      <c r="C61" s="12"/>
      <c r="D61" s="12"/>
      <c r="E61" s="12"/>
      <c r="F61" s="12"/>
      <c r="G61" s="9" t="s">
        <v>1415</v>
      </c>
      <c r="H61" s="9" t="s">
        <v>43</v>
      </c>
      <c r="I61" s="9" t="s">
        <v>1383</v>
      </c>
      <c r="J61" s="3" t="s">
        <v>2280</v>
      </c>
      <c r="K61" s="13" t="s">
        <v>1416</v>
      </c>
      <c r="L61" s="14" t="s">
        <v>1417</v>
      </c>
      <c r="M61" s="17">
        <f t="shared" si="3"/>
        <v>1.7870370370370425E-2</v>
      </c>
      <c r="N61">
        <f t="shared" si="4"/>
        <v>14</v>
      </c>
    </row>
    <row r="62" spans="1:14" x14ac:dyDescent="0.25">
      <c r="A62" s="11"/>
      <c r="B62" s="12"/>
      <c r="C62" s="12"/>
      <c r="D62" s="12"/>
      <c r="E62" s="12"/>
      <c r="F62" s="12"/>
      <c r="G62" s="9" t="s">
        <v>1856</v>
      </c>
      <c r="H62" s="9" t="s">
        <v>43</v>
      </c>
      <c r="I62" s="9" t="s">
        <v>1830</v>
      </c>
      <c r="J62" s="3" t="s">
        <v>2280</v>
      </c>
      <c r="K62" s="13" t="s">
        <v>1857</v>
      </c>
      <c r="L62" s="14" t="s">
        <v>1858</v>
      </c>
      <c r="M62" s="17">
        <f t="shared" si="3"/>
        <v>2.2546296296296287E-2</v>
      </c>
      <c r="N62">
        <f t="shared" si="4"/>
        <v>6</v>
      </c>
    </row>
    <row r="63" spans="1:14" x14ac:dyDescent="0.25">
      <c r="A63" s="11"/>
      <c r="B63" s="12"/>
      <c r="C63" s="9" t="s">
        <v>46</v>
      </c>
      <c r="D63" s="9" t="s">
        <v>47</v>
      </c>
      <c r="E63" s="9" t="s">
        <v>47</v>
      </c>
      <c r="F63" s="9" t="s">
        <v>14</v>
      </c>
      <c r="G63" s="10" t="s">
        <v>15</v>
      </c>
      <c r="H63" s="5"/>
      <c r="I63" s="5"/>
      <c r="J63" s="6"/>
      <c r="K63" s="7"/>
      <c r="L63" s="8"/>
    </row>
    <row r="64" spans="1:14" x14ac:dyDescent="0.25">
      <c r="A64" s="11"/>
      <c r="B64" s="12"/>
      <c r="C64" s="12"/>
      <c r="D64" s="12"/>
      <c r="E64" s="12"/>
      <c r="F64" s="12"/>
      <c r="G64" s="9" t="s">
        <v>48</v>
      </c>
      <c r="H64" s="9" t="s">
        <v>17</v>
      </c>
      <c r="I64" s="9" t="s">
        <v>18</v>
      </c>
      <c r="J64" s="3" t="s">
        <v>2280</v>
      </c>
      <c r="K64" s="13" t="s">
        <v>49</v>
      </c>
      <c r="L64" s="14" t="s">
        <v>50</v>
      </c>
      <c r="M64" s="17">
        <f t="shared" si="3"/>
        <v>1.7395833333333333E-2</v>
      </c>
      <c r="N64">
        <f t="shared" si="4"/>
        <v>7</v>
      </c>
    </row>
    <row r="65" spans="1:16" x14ac:dyDescent="0.25">
      <c r="A65" s="11"/>
      <c r="B65" s="12"/>
      <c r="C65" s="12"/>
      <c r="D65" s="12"/>
      <c r="E65" s="12"/>
      <c r="F65" s="12"/>
      <c r="G65" s="9" t="s">
        <v>51</v>
      </c>
      <c r="H65" s="9" t="s">
        <v>17</v>
      </c>
      <c r="I65" s="9" t="s">
        <v>18</v>
      </c>
      <c r="J65" s="3" t="s">
        <v>2280</v>
      </c>
      <c r="K65" s="13" t="s">
        <v>52</v>
      </c>
      <c r="L65" s="14" t="s">
        <v>53</v>
      </c>
      <c r="M65" s="17">
        <f t="shared" si="3"/>
        <v>3.5752314814814778E-2</v>
      </c>
      <c r="N65">
        <f t="shared" si="4"/>
        <v>11</v>
      </c>
    </row>
    <row r="66" spans="1:16" x14ac:dyDescent="0.25">
      <c r="A66" s="11"/>
      <c r="B66" s="12"/>
      <c r="C66" s="12"/>
      <c r="D66" s="12"/>
      <c r="E66" s="12"/>
      <c r="F66" s="12"/>
      <c r="G66" s="9" t="s">
        <v>953</v>
      </c>
      <c r="H66" s="9" t="s">
        <v>17</v>
      </c>
      <c r="I66" s="9" t="s">
        <v>944</v>
      </c>
      <c r="J66" s="3" t="s">
        <v>2280</v>
      </c>
      <c r="K66" s="13" t="s">
        <v>954</v>
      </c>
      <c r="L66" s="14" t="s">
        <v>955</v>
      </c>
      <c r="M66" s="17">
        <f t="shared" si="3"/>
        <v>2.241898148148147E-2</v>
      </c>
      <c r="N66">
        <f t="shared" si="4"/>
        <v>14</v>
      </c>
    </row>
    <row r="67" spans="1:16" x14ac:dyDescent="0.25">
      <c r="A67" s="11"/>
      <c r="B67" s="12"/>
      <c r="C67" s="12"/>
      <c r="D67" s="12"/>
      <c r="E67" s="12"/>
      <c r="F67" s="12"/>
      <c r="G67" s="9" t="s">
        <v>1859</v>
      </c>
      <c r="H67" s="9" t="s">
        <v>17</v>
      </c>
      <c r="I67" s="9" t="s">
        <v>1830</v>
      </c>
      <c r="J67" s="3" t="s">
        <v>2280</v>
      </c>
      <c r="K67" s="13" t="s">
        <v>1860</v>
      </c>
      <c r="L67" s="14" t="s">
        <v>1861</v>
      </c>
      <c r="M67" s="17">
        <f t="shared" ref="M67:M130" si="5">L67-K67</f>
        <v>1.5474537037037051E-2</v>
      </c>
      <c r="N67">
        <f t="shared" ref="N67:N130" si="6">HOUR(K67)</f>
        <v>8</v>
      </c>
    </row>
    <row r="68" spans="1:16" x14ac:dyDescent="0.25">
      <c r="A68" s="11"/>
      <c r="B68" s="12"/>
      <c r="C68" s="12"/>
      <c r="D68" s="12"/>
      <c r="E68" s="12"/>
      <c r="F68" s="12"/>
      <c r="G68" s="9" t="s">
        <v>1862</v>
      </c>
      <c r="H68" s="9" t="s">
        <v>17</v>
      </c>
      <c r="I68" s="9" t="s">
        <v>1830</v>
      </c>
      <c r="J68" s="3" t="s">
        <v>2280</v>
      </c>
      <c r="K68" s="13" t="s">
        <v>1863</v>
      </c>
      <c r="L68" s="14" t="s">
        <v>1864</v>
      </c>
      <c r="M68" s="17">
        <f t="shared" si="5"/>
        <v>2.1215277777777819E-2</v>
      </c>
      <c r="N68">
        <f t="shared" si="6"/>
        <v>11</v>
      </c>
    </row>
    <row r="69" spans="1:16" x14ac:dyDescent="0.25">
      <c r="A69" s="11"/>
      <c r="B69" s="12"/>
      <c r="C69" s="9" t="s">
        <v>54</v>
      </c>
      <c r="D69" s="9" t="s">
        <v>55</v>
      </c>
      <c r="E69" s="9" t="s">
        <v>55</v>
      </c>
      <c r="F69" s="9" t="s">
        <v>14</v>
      </c>
      <c r="G69" s="10" t="s">
        <v>15</v>
      </c>
      <c r="H69" s="5"/>
      <c r="I69" s="5"/>
      <c r="J69" s="6"/>
      <c r="K69" s="7"/>
      <c r="L69" s="8"/>
    </row>
    <row r="70" spans="1:16" x14ac:dyDescent="0.25">
      <c r="A70" s="11"/>
      <c r="B70" s="12"/>
      <c r="C70" s="12"/>
      <c r="D70" s="12"/>
      <c r="E70" s="12"/>
      <c r="F70" s="12"/>
      <c r="G70" s="9" t="s">
        <v>56</v>
      </c>
      <c r="H70" s="9" t="s">
        <v>43</v>
      </c>
      <c r="I70" s="9" t="s">
        <v>18</v>
      </c>
      <c r="J70" s="3" t="s">
        <v>2280</v>
      </c>
      <c r="K70" s="13" t="s">
        <v>57</v>
      </c>
      <c r="L70" s="14" t="s">
        <v>58</v>
      </c>
      <c r="M70" s="17">
        <f t="shared" si="5"/>
        <v>2.2916666666666585E-2</v>
      </c>
      <c r="N70">
        <f t="shared" si="6"/>
        <v>10</v>
      </c>
    </row>
    <row r="71" spans="1:16" x14ac:dyDescent="0.25">
      <c r="A71" s="11"/>
      <c r="B71" s="12"/>
      <c r="C71" s="12"/>
      <c r="D71" s="12"/>
      <c r="E71" s="12"/>
      <c r="F71" s="12"/>
      <c r="G71" s="9" t="s">
        <v>956</v>
      </c>
      <c r="H71" s="9" t="s">
        <v>43</v>
      </c>
      <c r="I71" s="9" t="s">
        <v>944</v>
      </c>
      <c r="J71" s="3" t="s">
        <v>2280</v>
      </c>
      <c r="K71" s="13" t="s">
        <v>957</v>
      </c>
      <c r="L71" s="14" t="s">
        <v>958</v>
      </c>
      <c r="M71" s="17">
        <f t="shared" si="5"/>
        <v>2.1574074074074079E-2</v>
      </c>
      <c r="N71">
        <f t="shared" si="6"/>
        <v>4</v>
      </c>
    </row>
    <row r="72" spans="1:16" x14ac:dyDescent="0.25">
      <c r="A72" s="11"/>
      <c r="B72" s="12"/>
      <c r="C72" s="12"/>
      <c r="D72" s="12"/>
      <c r="E72" s="12"/>
      <c r="F72" s="12"/>
      <c r="G72" s="9" t="s">
        <v>2281</v>
      </c>
      <c r="H72" s="9" t="s">
        <v>43</v>
      </c>
      <c r="I72" s="9" t="s">
        <v>1383</v>
      </c>
      <c r="J72" s="3" t="s">
        <v>2280</v>
      </c>
      <c r="K72" s="13" t="s">
        <v>1448</v>
      </c>
      <c r="L72" s="14" t="s">
        <v>1449</v>
      </c>
      <c r="M72" s="17">
        <f t="shared" si="5"/>
        <v>4.1076388888888815E-2</v>
      </c>
      <c r="N72">
        <f t="shared" si="6"/>
        <v>11</v>
      </c>
    </row>
    <row r="73" spans="1:16" x14ac:dyDescent="0.25">
      <c r="A73" s="11"/>
      <c r="B73" s="12"/>
      <c r="C73" s="9" t="s">
        <v>12</v>
      </c>
      <c r="D73" s="9" t="s">
        <v>13</v>
      </c>
      <c r="E73" s="9" t="s">
        <v>13</v>
      </c>
      <c r="F73" s="9" t="s">
        <v>14</v>
      </c>
      <c r="G73" s="10" t="s">
        <v>15</v>
      </c>
      <c r="H73" s="5"/>
      <c r="I73" s="5"/>
      <c r="J73" s="6"/>
      <c r="K73" s="7"/>
      <c r="L73" s="8"/>
    </row>
    <row r="74" spans="1:16" x14ac:dyDescent="0.25">
      <c r="A74" s="11"/>
      <c r="B74" s="12"/>
      <c r="C74" s="12"/>
      <c r="D74" s="12"/>
      <c r="E74" s="12"/>
      <c r="F74" s="12"/>
      <c r="G74" s="9" t="s">
        <v>959</v>
      </c>
      <c r="H74" s="9" t="s">
        <v>17</v>
      </c>
      <c r="I74" s="9" t="s">
        <v>944</v>
      </c>
      <c r="J74" s="3" t="s">
        <v>2280</v>
      </c>
      <c r="K74" s="13" t="s">
        <v>960</v>
      </c>
      <c r="L74" s="14" t="s">
        <v>961</v>
      </c>
      <c r="M74" s="17">
        <f t="shared" si="5"/>
        <v>3.1712962962962943E-2</v>
      </c>
      <c r="N74">
        <f t="shared" si="6"/>
        <v>6</v>
      </c>
    </row>
    <row r="75" spans="1:16" x14ac:dyDescent="0.25">
      <c r="A75" s="11"/>
      <c r="B75" s="12"/>
      <c r="C75" s="12"/>
      <c r="D75" s="12"/>
      <c r="E75" s="12"/>
      <c r="F75" s="12"/>
      <c r="G75" s="9" t="s">
        <v>1418</v>
      </c>
      <c r="H75" s="9" t="s">
        <v>17</v>
      </c>
      <c r="I75" s="9" t="s">
        <v>1383</v>
      </c>
      <c r="J75" s="3" t="s">
        <v>2280</v>
      </c>
      <c r="K75" s="13" t="s">
        <v>1419</v>
      </c>
      <c r="L75" s="14" t="s">
        <v>1420</v>
      </c>
      <c r="M75" s="17">
        <f t="shared" si="5"/>
        <v>1.9884259259259296E-2</v>
      </c>
      <c r="N75">
        <f t="shared" si="6"/>
        <v>13</v>
      </c>
    </row>
    <row r="76" spans="1:16" x14ac:dyDescent="0.25">
      <c r="A76" s="11"/>
      <c r="B76" s="12"/>
      <c r="C76" s="9" t="s">
        <v>59</v>
      </c>
      <c r="D76" s="9" t="s">
        <v>60</v>
      </c>
      <c r="E76" s="9" t="s">
        <v>60</v>
      </c>
      <c r="F76" s="9" t="s">
        <v>14</v>
      </c>
      <c r="G76" s="10" t="s">
        <v>15</v>
      </c>
      <c r="H76" s="5"/>
      <c r="I76" s="5"/>
      <c r="J76" s="6"/>
      <c r="K76" s="7"/>
      <c r="L76" s="8"/>
    </row>
    <row r="77" spans="1:16" x14ac:dyDescent="0.25">
      <c r="A77" s="11"/>
      <c r="B77" s="12"/>
      <c r="C77" s="12"/>
      <c r="D77" s="12"/>
      <c r="E77" s="12"/>
      <c r="F77" s="12"/>
      <c r="G77" s="9" t="s">
        <v>61</v>
      </c>
      <c r="H77" s="9" t="s">
        <v>17</v>
      </c>
      <c r="I77" s="9" t="s">
        <v>18</v>
      </c>
      <c r="J77" s="3" t="s">
        <v>2280</v>
      </c>
      <c r="K77" s="13" t="s">
        <v>62</v>
      </c>
      <c r="L77" s="14" t="s">
        <v>63</v>
      </c>
      <c r="M77" s="17">
        <f t="shared" si="5"/>
        <v>3.9340277777777821E-2</v>
      </c>
      <c r="N77">
        <f t="shared" si="6"/>
        <v>9</v>
      </c>
    </row>
    <row r="78" spans="1:16" x14ac:dyDescent="0.25">
      <c r="A78" s="11"/>
      <c r="B78" s="12"/>
      <c r="C78" s="12"/>
      <c r="D78" s="12"/>
      <c r="E78" s="12"/>
      <c r="F78" s="12"/>
      <c r="G78" s="9" t="s">
        <v>532</v>
      </c>
      <c r="H78" s="9" t="s">
        <v>17</v>
      </c>
      <c r="I78" s="9" t="s">
        <v>533</v>
      </c>
      <c r="J78" s="3" t="s">
        <v>2280</v>
      </c>
      <c r="K78" s="13" t="s">
        <v>534</v>
      </c>
      <c r="L78" s="14" t="s">
        <v>535</v>
      </c>
      <c r="M78" s="17">
        <f t="shared" si="5"/>
        <v>1.7962962962962903E-2</v>
      </c>
      <c r="N78">
        <f t="shared" si="6"/>
        <v>11</v>
      </c>
    </row>
    <row r="79" spans="1:16" x14ac:dyDescent="0.25">
      <c r="A79" s="11"/>
      <c r="B79" s="12"/>
      <c r="C79" s="12"/>
      <c r="D79" s="12"/>
      <c r="E79" s="12"/>
      <c r="F79" s="12"/>
      <c r="G79" s="9" t="s">
        <v>536</v>
      </c>
      <c r="H79" s="9" t="s">
        <v>17</v>
      </c>
      <c r="I79" s="9" t="s">
        <v>533</v>
      </c>
      <c r="J79" s="3" t="s">
        <v>2280</v>
      </c>
      <c r="K79" s="13" t="s">
        <v>537</v>
      </c>
      <c r="L79" s="14" t="s">
        <v>538</v>
      </c>
      <c r="M79" s="17">
        <f t="shared" si="5"/>
        <v>1.9780092592592613E-2</v>
      </c>
      <c r="N79">
        <f t="shared" si="6"/>
        <v>14</v>
      </c>
      <c r="P79" s="20"/>
    </row>
    <row r="80" spans="1:16" x14ac:dyDescent="0.25">
      <c r="A80" s="11"/>
      <c r="B80" s="12"/>
      <c r="C80" s="12"/>
      <c r="D80" s="12"/>
      <c r="E80" s="12"/>
      <c r="F80" s="12"/>
      <c r="G80" s="9" t="s">
        <v>962</v>
      </c>
      <c r="H80" s="9" t="s">
        <v>17</v>
      </c>
      <c r="I80" s="9" t="s">
        <v>944</v>
      </c>
      <c r="J80" s="3" t="s">
        <v>2280</v>
      </c>
      <c r="K80" s="13" t="s">
        <v>963</v>
      </c>
      <c r="L80" s="14" t="s">
        <v>964</v>
      </c>
      <c r="M80" s="17">
        <f t="shared" si="5"/>
        <v>2.2326388888888937E-2</v>
      </c>
      <c r="N80">
        <f t="shared" si="6"/>
        <v>9</v>
      </c>
      <c r="P80" s="20"/>
    </row>
    <row r="81" spans="1:16" x14ac:dyDescent="0.25">
      <c r="A81" s="11"/>
      <c r="B81" s="12"/>
      <c r="C81" s="12"/>
      <c r="D81" s="12"/>
      <c r="E81" s="12"/>
      <c r="F81" s="12"/>
      <c r="G81" s="9" t="s">
        <v>1421</v>
      </c>
      <c r="H81" s="9" t="s">
        <v>17</v>
      </c>
      <c r="I81" s="9" t="s">
        <v>1383</v>
      </c>
      <c r="J81" s="3" t="s">
        <v>2280</v>
      </c>
      <c r="K81" s="13" t="s">
        <v>1422</v>
      </c>
      <c r="L81" s="14" t="s">
        <v>1423</v>
      </c>
      <c r="M81" s="17">
        <f t="shared" si="5"/>
        <v>2.8159722222222239E-2</v>
      </c>
      <c r="N81">
        <f t="shared" si="6"/>
        <v>7</v>
      </c>
      <c r="P81" s="20"/>
    </row>
    <row r="82" spans="1:16" x14ac:dyDescent="0.25">
      <c r="A82" s="11"/>
      <c r="B82" s="12"/>
      <c r="C82" s="12"/>
      <c r="D82" s="12"/>
      <c r="E82" s="12"/>
      <c r="F82" s="12"/>
      <c r="G82" s="9" t="s">
        <v>2246</v>
      </c>
      <c r="H82" s="9" t="s">
        <v>17</v>
      </c>
      <c r="I82" s="9" t="s">
        <v>2216</v>
      </c>
      <c r="J82" s="3" t="s">
        <v>2280</v>
      </c>
      <c r="K82" s="13" t="s">
        <v>2247</v>
      </c>
      <c r="L82" s="14" t="s">
        <v>2248</v>
      </c>
      <c r="M82" s="17">
        <f t="shared" si="5"/>
        <v>1.8298611111111085E-2</v>
      </c>
      <c r="N82">
        <f t="shared" si="6"/>
        <v>5</v>
      </c>
      <c r="P82" s="20"/>
    </row>
    <row r="83" spans="1:16" x14ac:dyDescent="0.25">
      <c r="A83" s="11"/>
      <c r="B83" s="12"/>
      <c r="C83" s="9" t="s">
        <v>64</v>
      </c>
      <c r="D83" s="9" t="s">
        <v>65</v>
      </c>
      <c r="E83" s="10" t="s">
        <v>15</v>
      </c>
      <c r="F83" s="5"/>
      <c r="G83" s="5"/>
      <c r="H83" s="5"/>
      <c r="I83" s="5"/>
      <c r="J83" s="6"/>
      <c r="K83" s="7"/>
      <c r="L83" s="8"/>
      <c r="P83" s="20"/>
    </row>
    <row r="84" spans="1:16" x14ac:dyDescent="0.25">
      <c r="A84" s="11"/>
      <c r="B84" s="12"/>
      <c r="C84" s="12"/>
      <c r="D84" s="12"/>
      <c r="E84" s="9" t="s">
        <v>65</v>
      </c>
      <c r="F84" s="9" t="s">
        <v>14</v>
      </c>
      <c r="G84" s="10" t="s">
        <v>15</v>
      </c>
      <c r="H84" s="5"/>
      <c r="I84" s="5"/>
      <c r="J84" s="6"/>
      <c r="K84" s="7"/>
      <c r="L84" s="8"/>
      <c r="P84" s="21"/>
    </row>
    <row r="85" spans="1:16" x14ac:dyDescent="0.25">
      <c r="A85" s="11"/>
      <c r="B85" s="12"/>
      <c r="C85" s="12"/>
      <c r="D85" s="12"/>
      <c r="E85" s="12"/>
      <c r="F85" s="12"/>
      <c r="G85" s="9" t="s">
        <v>66</v>
      </c>
      <c r="H85" s="9" t="s">
        <v>17</v>
      </c>
      <c r="I85" s="9" t="s">
        <v>18</v>
      </c>
      <c r="J85" s="3" t="s">
        <v>2280</v>
      </c>
      <c r="K85" s="13" t="s">
        <v>67</v>
      </c>
      <c r="L85" s="14" t="s">
        <v>68</v>
      </c>
      <c r="M85" s="17">
        <f t="shared" si="5"/>
        <v>3.4050925925925846E-2</v>
      </c>
      <c r="N85">
        <f t="shared" si="6"/>
        <v>13</v>
      </c>
    </row>
    <row r="86" spans="1:16" x14ac:dyDescent="0.25">
      <c r="A86" s="11"/>
      <c r="B86" s="12"/>
      <c r="C86" s="12"/>
      <c r="D86" s="12"/>
      <c r="E86" s="12"/>
      <c r="F86" s="12"/>
      <c r="G86" s="9" t="s">
        <v>539</v>
      </c>
      <c r="H86" s="9" t="s">
        <v>17</v>
      </c>
      <c r="I86" s="9" t="s">
        <v>533</v>
      </c>
      <c r="J86" s="3" t="s">
        <v>2280</v>
      </c>
      <c r="K86" s="13" t="s">
        <v>540</v>
      </c>
      <c r="L86" s="14" t="s">
        <v>541</v>
      </c>
      <c r="M86" s="17">
        <f t="shared" si="5"/>
        <v>1.2083333333333335E-2</v>
      </c>
      <c r="N86">
        <v>0</v>
      </c>
      <c r="P86" s="20"/>
    </row>
    <row r="87" spans="1:16" x14ac:dyDescent="0.25">
      <c r="A87" s="11"/>
      <c r="B87" s="12"/>
      <c r="C87" s="12"/>
      <c r="D87" s="12"/>
      <c r="E87" s="12"/>
      <c r="F87" s="12"/>
      <c r="G87" s="9" t="s">
        <v>542</v>
      </c>
      <c r="H87" s="9" t="s">
        <v>17</v>
      </c>
      <c r="I87" s="9" t="s">
        <v>533</v>
      </c>
      <c r="J87" s="3" t="s">
        <v>2280</v>
      </c>
      <c r="K87" s="13" t="s">
        <v>543</v>
      </c>
      <c r="L87" s="14" t="s">
        <v>544</v>
      </c>
      <c r="M87" s="17">
        <f t="shared" si="5"/>
        <v>1.9398148148148137E-2</v>
      </c>
      <c r="N87">
        <f t="shared" si="6"/>
        <v>4</v>
      </c>
    </row>
    <row r="88" spans="1:16" x14ac:dyDescent="0.25">
      <c r="A88" s="11"/>
      <c r="B88" s="12"/>
      <c r="C88" s="12"/>
      <c r="D88" s="12"/>
      <c r="E88" s="12"/>
      <c r="F88" s="12"/>
      <c r="G88" s="9" t="s">
        <v>545</v>
      </c>
      <c r="H88" s="9" t="s">
        <v>17</v>
      </c>
      <c r="I88" s="9" t="s">
        <v>533</v>
      </c>
      <c r="J88" s="3" t="s">
        <v>2280</v>
      </c>
      <c r="K88" s="13" t="s">
        <v>546</v>
      </c>
      <c r="L88" s="14" t="s">
        <v>547</v>
      </c>
      <c r="M88" s="17">
        <f t="shared" si="5"/>
        <v>2.0381944444444466E-2</v>
      </c>
      <c r="N88">
        <f t="shared" si="6"/>
        <v>7</v>
      </c>
    </row>
    <row r="89" spans="1:16" x14ac:dyDescent="0.25">
      <c r="A89" s="11"/>
      <c r="B89" s="12"/>
      <c r="C89" s="12"/>
      <c r="D89" s="12"/>
      <c r="E89" s="12"/>
      <c r="F89" s="12"/>
      <c r="G89" s="9" t="s">
        <v>965</v>
      </c>
      <c r="H89" s="9" t="s">
        <v>17</v>
      </c>
      <c r="I89" s="9" t="s">
        <v>944</v>
      </c>
      <c r="J89" s="3" t="s">
        <v>2280</v>
      </c>
      <c r="K89" s="13" t="s">
        <v>966</v>
      </c>
      <c r="L89" s="14" t="s">
        <v>967</v>
      </c>
      <c r="M89" s="17">
        <f t="shared" si="5"/>
        <v>1.4988425925925974E-2</v>
      </c>
      <c r="N89">
        <f t="shared" si="6"/>
        <v>8</v>
      </c>
    </row>
    <row r="90" spans="1:16" x14ac:dyDescent="0.25">
      <c r="A90" s="11"/>
      <c r="B90" s="12"/>
      <c r="C90" s="12"/>
      <c r="D90" s="12"/>
      <c r="E90" s="12"/>
      <c r="F90" s="12"/>
      <c r="G90" s="9" t="s">
        <v>968</v>
      </c>
      <c r="H90" s="9" t="s">
        <v>17</v>
      </c>
      <c r="I90" s="9" t="s">
        <v>944</v>
      </c>
      <c r="J90" s="3" t="s">
        <v>2280</v>
      </c>
      <c r="K90" s="13" t="s">
        <v>969</v>
      </c>
      <c r="L90" s="14" t="s">
        <v>970</v>
      </c>
      <c r="M90" s="17">
        <f t="shared" si="5"/>
        <v>3.9560185185185226E-2</v>
      </c>
      <c r="N90">
        <f t="shared" si="6"/>
        <v>12</v>
      </c>
    </row>
    <row r="91" spans="1:16" x14ac:dyDescent="0.25">
      <c r="A91" s="11"/>
      <c r="B91" s="12"/>
      <c r="C91" s="12"/>
      <c r="D91" s="12"/>
      <c r="E91" s="12"/>
      <c r="F91" s="12"/>
      <c r="G91" s="9" t="s">
        <v>1865</v>
      </c>
      <c r="H91" s="9" t="s">
        <v>17</v>
      </c>
      <c r="I91" s="9" t="s">
        <v>1830</v>
      </c>
      <c r="J91" s="3" t="s">
        <v>2280</v>
      </c>
      <c r="K91" s="13" t="s">
        <v>1866</v>
      </c>
      <c r="L91" s="14" t="s">
        <v>1867</v>
      </c>
      <c r="M91" s="17">
        <f t="shared" si="5"/>
        <v>2.1111111111111081E-2</v>
      </c>
      <c r="N91">
        <f t="shared" si="6"/>
        <v>7</v>
      </c>
    </row>
    <row r="92" spans="1:16" x14ac:dyDescent="0.25">
      <c r="A92" s="11"/>
      <c r="B92" s="12"/>
      <c r="C92" s="12"/>
      <c r="D92" s="12"/>
      <c r="E92" s="12"/>
      <c r="F92" s="12"/>
      <c r="G92" s="9" t="s">
        <v>2249</v>
      </c>
      <c r="H92" s="9" t="s">
        <v>17</v>
      </c>
      <c r="I92" s="9" t="s">
        <v>2216</v>
      </c>
      <c r="J92" s="3" t="s">
        <v>2280</v>
      </c>
      <c r="K92" s="13" t="s">
        <v>2250</v>
      </c>
      <c r="L92" s="14" t="s">
        <v>2251</v>
      </c>
      <c r="M92" s="17">
        <f t="shared" si="5"/>
        <v>1.2407407407407423E-2</v>
      </c>
      <c r="N92">
        <f t="shared" si="6"/>
        <v>19</v>
      </c>
    </row>
    <row r="93" spans="1:16" x14ac:dyDescent="0.25">
      <c r="A93" s="11"/>
      <c r="B93" s="12"/>
      <c r="C93" s="12"/>
      <c r="D93" s="12"/>
      <c r="E93" s="9" t="s">
        <v>168</v>
      </c>
      <c r="F93" s="9" t="s">
        <v>14</v>
      </c>
      <c r="G93" s="10" t="s">
        <v>15</v>
      </c>
      <c r="H93" s="5"/>
      <c r="I93" s="5"/>
      <c r="J93" s="6"/>
      <c r="K93" s="7"/>
      <c r="L93" s="8"/>
    </row>
    <row r="94" spans="1:16" x14ac:dyDescent="0.25">
      <c r="A94" s="11"/>
      <c r="B94" s="12"/>
      <c r="C94" s="12"/>
      <c r="D94" s="12"/>
      <c r="E94" s="12"/>
      <c r="F94" s="12"/>
      <c r="G94" s="9" t="s">
        <v>971</v>
      </c>
      <c r="H94" s="9" t="s">
        <v>17</v>
      </c>
      <c r="I94" s="9" t="s">
        <v>944</v>
      </c>
      <c r="J94" s="3" t="s">
        <v>2280</v>
      </c>
      <c r="K94" s="13" t="s">
        <v>972</v>
      </c>
      <c r="L94" s="14" t="s">
        <v>973</v>
      </c>
      <c r="M94" s="17">
        <f t="shared" si="5"/>
        <v>2.5844907407407414E-2</v>
      </c>
      <c r="N94">
        <f t="shared" si="6"/>
        <v>11</v>
      </c>
    </row>
    <row r="95" spans="1:16" x14ac:dyDescent="0.25">
      <c r="A95" s="11"/>
      <c r="B95" s="12"/>
      <c r="C95" s="12"/>
      <c r="D95" s="12"/>
      <c r="E95" s="12"/>
      <c r="F95" s="12"/>
      <c r="G95" s="9" t="s">
        <v>1424</v>
      </c>
      <c r="H95" s="9" t="s">
        <v>17</v>
      </c>
      <c r="I95" s="9" t="s">
        <v>1383</v>
      </c>
      <c r="J95" s="3" t="s">
        <v>2280</v>
      </c>
      <c r="K95" s="13" t="s">
        <v>1425</v>
      </c>
      <c r="L95" s="14" t="s">
        <v>1426</v>
      </c>
      <c r="M95" s="17">
        <f t="shared" si="5"/>
        <v>2.2731481481481464E-2</v>
      </c>
      <c r="N95">
        <f t="shared" si="6"/>
        <v>6</v>
      </c>
    </row>
    <row r="96" spans="1:16" x14ac:dyDescent="0.25">
      <c r="A96" s="11"/>
      <c r="B96" s="12"/>
      <c r="C96" s="12"/>
      <c r="D96" s="12"/>
      <c r="E96" s="12"/>
      <c r="F96" s="12"/>
      <c r="G96" s="9" t="s">
        <v>1868</v>
      </c>
      <c r="H96" s="9" t="s">
        <v>17</v>
      </c>
      <c r="I96" s="9" t="s">
        <v>1830</v>
      </c>
      <c r="J96" s="3" t="s">
        <v>2280</v>
      </c>
      <c r="K96" s="13" t="s">
        <v>1869</v>
      </c>
      <c r="L96" s="14" t="s">
        <v>1870</v>
      </c>
      <c r="M96" s="17">
        <f t="shared" si="5"/>
        <v>3.9861111111111125E-2</v>
      </c>
      <c r="N96">
        <f t="shared" si="6"/>
        <v>10</v>
      </c>
    </row>
    <row r="97" spans="1:14" x14ac:dyDescent="0.25">
      <c r="A97" s="11"/>
      <c r="B97" s="12"/>
      <c r="C97" s="12"/>
      <c r="D97" s="12"/>
      <c r="E97" s="12"/>
      <c r="F97" s="12"/>
      <c r="G97" s="9" t="s">
        <v>1871</v>
      </c>
      <c r="H97" s="9" t="s">
        <v>17</v>
      </c>
      <c r="I97" s="9" t="s">
        <v>1830</v>
      </c>
      <c r="J97" s="3" t="s">
        <v>2280</v>
      </c>
      <c r="K97" s="13" t="s">
        <v>1872</v>
      </c>
      <c r="L97" s="14" t="s">
        <v>1873</v>
      </c>
      <c r="M97" s="17">
        <f t="shared" si="5"/>
        <v>2.49537037037037E-2</v>
      </c>
      <c r="N97">
        <f t="shared" si="6"/>
        <v>10</v>
      </c>
    </row>
    <row r="98" spans="1:14" x14ac:dyDescent="0.25">
      <c r="A98" s="11"/>
      <c r="B98" s="12"/>
      <c r="C98" s="9" t="s">
        <v>1427</v>
      </c>
      <c r="D98" s="9" t="s">
        <v>1428</v>
      </c>
      <c r="E98" s="9" t="s">
        <v>1428</v>
      </c>
      <c r="F98" s="9" t="s">
        <v>14</v>
      </c>
      <c r="G98" s="10" t="s">
        <v>15</v>
      </c>
      <c r="H98" s="5"/>
      <c r="I98" s="5"/>
      <c r="J98" s="6"/>
      <c r="K98" s="7"/>
      <c r="L98" s="8"/>
    </row>
    <row r="99" spans="1:14" x14ac:dyDescent="0.25">
      <c r="A99" s="11"/>
      <c r="B99" s="12"/>
      <c r="C99" s="12"/>
      <c r="D99" s="12"/>
      <c r="E99" s="12"/>
      <c r="F99" s="12"/>
      <c r="G99" s="9" t="s">
        <v>1429</v>
      </c>
      <c r="H99" s="9" t="s">
        <v>43</v>
      </c>
      <c r="I99" s="9" t="s">
        <v>1383</v>
      </c>
      <c r="J99" s="3" t="s">
        <v>2280</v>
      </c>
      <c r="K99" s="13" t="s">
        <v>1430</v>
      </c>
      <c r="L99" s="14" t="s">
        <v>1431</v>
      </c>
      <c r="M99" s="17">
        <f t="shared" si="5"/>
        <v>1.6828703703703735E-2</v>
      </c>
      <c r="N99">
        <f t="shared" si="6"/>
        <v>4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1432</v>
      </c>
      <c r="H100" s="9" t="s">
        <v>43</v>
      </c>
      <c r="I100" s="9" t="s">
        <v>1383</v>
      </c>
      <c r="J100" s="3" t="s">
        <v>2280</v>
      </c>
      <c r="K100" s="13" t="s">
        <v>1433</v>
      </c>
      <c r="L100" s="14" t="s">
        <v>1434</v>
      </c>
      <c r="M100" s="17">
        <f t="shared" si="5"/>
        <v>1.722222222222225E-2</v>
      </c>
      <c r="N100">
        <f t="shared" si="6"/>
        <v>16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1874</v>
      </c>
      <c r="H101" s="9" t="s">
        <v>43</v>
      </c>
      <c r="I101" s="9" t="s">
        <v>1830</v>
      </c>
      <c r="J101" s="3" t="s">
        <v>2280</v>
      </c>
      <c r="K101" s="13" t="s">
        <v>1875</v>
      </c>
      <c r="L101" s="14" t="s">
        <v>1876</v>
      </c>
      <c r="M101" s="17">
        <f t="shared" si="5"/>
        <v>1.5590277777777772E-2</v>
      </c>
      <c r="N101">
        <f t="shared" si="6"/>
        <v>4</v>
      </c>
    </row>
    <row r="102" spans="1:14" x14ac:dyDescent="0.25">
      <c r="A102" s="11"/>
      <c r="B102" s="12"/>
      <c r="C102" s="9" t="s">
        <v>69</v>
      </c>
      <c r="D102" s="9" t="s">
        <v>70</v>
      </c>
      <c r="E102" s="9" t="s">
        <v>70</v>
      </c>
      <c r="F102" s="9" t="s">
        <v>14</v>
      </c>
      <c r="G102" s="10" t="s">
        <v>15</v>
      </c>
      <c r="H102" s="5"/>
      <c r="I102" s="5"/>
      <c r="J102" s="6"/>
      <c r="K102" s="7"/>
      <c r="L102" s="8"/>
    </row>
    <row r="103" spans="1:14" x14ac:dyDescent="0.25">
      <c r="A103" s="11"/>
      <c r="B103" s="12"/>
      <c r="C103" s="12"/>
      <c r="D103" s="12"/>
      <c r="E103" s="12"/>
      <c r="F103" s="12"/>
      <c r="G103" s="9" t="s">
        <v>71</v>
      </c>
      <c r="H103" s="9" t="s">
        <v>17</v>
      </c>
      <c r="I103" s="9" t="s">
        <v>18</v>
      </c>
      <c r="J103" s="3" t="s">
        <v>2280</v>
      </c>
      <c r="K103" s="13" t="s">
        <v>72</v>
      </c>
      <c r="L103" s="14" t="s">
        <v>73</v>
      </c>
      <c r="M103" s="17">
        <f t="shared" si="5"/>
        <v>1.8888888888888872E-2</v>
      </c>
      <c r="N103">
        <f t="shared" si="6"/>
        <v>4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74</v>
      </c>
      <c r="H104" s="9" t="s">
        <v>43</v>
      </c>
      <c r="I104" s="9" t="s">
        <v>18</v>
      </c>
      <c r="J104" s="3" t="s">
        <v>2280</v>
      </c>
      <c r="K104" s="13" t="s">
        <v>75</v>
      </c>
      <c r="L104" s="14" t="s">
        <v>76</v>
      </c>
      <c r="M104" s="17">
        <f t="shared" si="5"/>
        <v>1.4016203703703711E-2</v>
      </c>
      <c r="N104">
        <f t="shared" si="6"/>
        <v>7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77</v>
      </c>
      <c r="H105" s="9" t="s">
        <v>43</v>
      </c>
      <c r="I105" s="9" t="s">
        <v>18</v>
      </c>
      <c r="J105" s="3" t="s">
        <v>2280</v>
      </c>
      <c r="K105" s="13" t="s">
        <v>78</v>
      </c>
      <c r="L105" s="14" t="s">
        <v>79</v>
      </c>
      <c r="M105" s="17">
        <f t="shared" si="5"/>
        <v>2.0983796296296264E-2</v>
      </c>
      <c r="N105">
        <f t="shared" si="6"/>
        <v>10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80</v>
      </c>
      <c r="H106" s="9" t="s">
        <v>43</v>
      </c>
      <c r="I106" s="9" t="s">
        <v>18</v>
      </c>
      <c r="J106" s="3" t="s">
        <v>2280</v>
      </c>
      <c r="K106" s="13" t="s">
        <v>81</v>
      </c>
      <c r="L106" s="14" t="s">
        <v>82</v>
      </c>
      <c r="M106" s="17">
        <f t="shared" si="5"/>
        <v>1.9849537037036957E-2</v>
      </c>
      <c r="N106">
        <f t="shared" si="6"/>
        <v>14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548</v>
      </c>
      <c r="H107" s="9" t="s">
        <v>43</v>
      </c>
      <c r="I107" s="9" t="s">
        <v>533</v>
      </c>
      <c r="J107" s="3" t="s">
        <v>2280</v>
      </c>
      <c r="K107" s="13" t="s">
        <v>549</v>
      </c>
      <c r="L107" s="14" t="s">
        <v>550</v>
      </c>
      <c r="M107" s="17">
        <f t="shared" si="5"/>
        <v>1.3287037037037042E-2</v>
      </c>
      <c r="N107">
        <f t="shared" si="6"/>
        <v>7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551</v>
      </c>
      <c r="H108" s="9" t="s">
        <v>17</v>
      </c>
      <c r="I108" s="9" t="s">
        <v>533</v>
      </c>
      <c r="J108" s="3" t="s">
        <v>2280</v>
      </c>
      <c r="K108" s="13" t="s">
        <v>552</v>
      </c>
      <c r="L108" s="14" t="s">
        <v>553</v>
      </c>
      <c r="M108" s="17">
        <f t="shared" si="5"/>
        <v>1.9618055555555569E-2</v>
      </c>
      <c r="N108">
        <f t="shared" si="6"/>
        <v>10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554</v>
      </c>
      <c r="H109" s="9" t="s">
        <v>43</v>
      </c>
      <c r="I109" s="9" t="s">
        <v>533</v>
      </c>
      <c r="J109" s="3" t="s">
        <v>2280</v>
      </c>
      <c r="K109" s="13" t="s">
        <v>555</v>
      </c>
      <c r="L109" s="14" t="s">
        <v>556</v>
      </c>
      <c r="M109" s="17">
        <f t="shared" si="5"/>
        <v>1.6655092592592569E-2</v>
      </c>
      <c r="N109">
        <f t="shared" si="6"/>
        <v>14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974</v>
      </c>
      <c r="H110" s="9" t="s">
        <v>43</v>
      </c>
      <c r="I110" s="9" t="s">
        <v>944</v>
      </c>
      <c r="J110" s="3" t="s">
        <v>2280</v>
      </c>
      <c r="K110" s="13" t="s">
        <v>975</v>
      </c>
      <c r="L110" s="14" t="s">
        <v>976</v>
      </c>
      <c r="M110" s="17">
        <f t="shared" si="5"/>
        <v>1.3761574074074079E-2</v>
      </c>
      <c r="N110">
        <f t="shared" si="6"/>
        <v>5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977</v>
      </c>
      <c r="H111" s="9" t="s">
        <v>17</v>
      </c>
      <c r="I111" s="9" t="s">
        <v>944</v>
      </c>
      <c r="J111" s="3" t="s">
        <v>2280</v>
      </c>
      <c r="K111" s="13" t="s">
        <v>978</v>
      </c>
      <c r="L111" s="14" t="s">
        <v>979</v>
      </c>
      <c r="M111" s="17">
        <f t="shared" si="5"/>
        <v>1.7245370370370383E-2</v>
      </c>
      <c r="N111">
        <f t="shared" si="6"/>
        <v>10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1435</v>
      </c>
      <c r="H112" s="9" t="s">
        <v>43</v>
      </c>
      <c r="I112" s="9" t="s">
        <v>1383</v>
      </c>
      <c r="J112" s="3" t="s">
        <v>2280</v>
      </c>
      <c r="K112" s="13" t="s">
        <v>1436</v>
      </c>
      <c r="L112" s="14" t="s">
        <v>1437</v>
      </c>
      <c r="M112" s="17">
        <f t="shared" si="5"/>
        <v>1.7557870370370376E-2</v>
      </c>
      <c r="N112">
        <f t="shared" si="6"/>
        <v>7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1438</v>
      </c>
      <c r="H113" s="9" t="s">
        <v>43</v>
      </c>
      <c r="I113" s="9" t="s">
        <v>1383</v>
      </c>
      <c r="J113" s="3" t="s">
        <v>2280</v>
      </c>
      <c r="K113" s="13" t="s">
        <v>1439</v>
      </c>
      <c r="L113" s="14" t="s">
        <v>1440</v>
      </c>
      <c r="M113" s="17">
        <f t="shared" si="5"/>
        <v>1.5381944444444462E-2</v>
      </c>
      <c r="N113">
        <f t="shared" si="6"/>
        <v>10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1441</v>
      </c>
      <c r="H114" s="9" t="s">
        <v>43</v>
      </c>
      <c r="I114" s="9" t="s">
        <v>1383</v>
      </c>
      <c r="J114" s="3" t="s">
        <v>2280</v>
      </c>
      <c r="K114" s="13" t="s">
        <v>1442</v>
      </c>
      <c r="L114" s="14" t="s">
        <v>1443</v>
      </c>
      <c r="M114" s="17">
        <f t="shared" si="5"/>
        <v>2.0370370370370372E-2</v>
      </c>
      <c r="N114">
        <f t="shared" si="6"/>
        <v>13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1877</v>
      </c>
      <c r="H115" s="9" t="s">
        <v>17</v>
      </c>
      <c r="I115" s="9" t="s">
        <v>1830</v>
      </c>
      <c r="J115" s="3" t="s">
        <v>2280</v>
      </c>
      <c r="K115" s="13" t="s">
        <v>1878</v>
      </c>
      <c r="L115" s="14" t="s">
        <v>1879</v>
      </c>
      <c r="M115" s="17">
        <f t="shared" si="5"/>
        <v>1.989583333333339E-2</v>
      </c>
      <c r="N115">
        <f t="shared" si="6"/>
        <v>7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1880</v>
      </c>
      <c r="H116" s="9" t="s">
        <v>17</v>
      </c>
      <c r="I116" s="9" t="s">
        <v>1830</v>
      </c>
      <c r="J116" s="3" t="s">
        <v>2280</v>
      </c>
      <c r="K116" s="13" t="s">
        <v>1881</v>
      </c>
      <c r="L116" s="14" t="s">
        <v>1882</v>
      </c>
      <c r="M116" s="17">
        <f t="shared" si="5"/>
        <v>1.5625E-2</v>
      </c>
      <c r="N116">
        <f t="shared" si="6"/>
        <v>13</v>
      </c>
    </row>
    <row r="117" spans="1:14" x14ac:dyDescent="0.25">
      <c r="A117" s="11"/>
      <c r="B117" s="12"/>
      <c r="C117" s="9" t="s">
        <v>557</v>
      </c>
      <c r="D117" s="9" t="s">
        <v>558</v>
      </c>
      <c r="E117" s="9" t="s">
        <v>558</v>
      </c>
      <c r="F117" s="9" t="s">
        <v>14</v>
      </c>
      <c r="G117" s="9" t="s">
        <v>559</v>
      </c>
      <c r="H117" s="9" t="s">
        <v>43</v>
      </c>
      <c r="I117" s="9" t="s">
        <v>533</v>
      </c>
      <c r="J117" s="3" t="s">
        <v>2280</v>
      </c>
      <c r="K117" s="13" t="s">
        <v>560</v>
      </c>
      <c r="L117" s="14" t="s">
        <v>561</v>
      </c>
      <c r="M117" s="17">
        <f t="shared" si="5"/>
        <v>2.6238425925925901E-2</v>
      </c>
      <c r="N117">
        <f t="shared" si="6"/>
        <v>6</v>
      </c>
    </row>
    <row r="118" spans="1:14" x14ac:dyDescent="0.25">
      <c r="A118" s="11"/>
      <c r="B118" s="12"/>
      <c r="C118" s="9" t="s">
        <v>460</v>
      </c>
      <c r="D118" s="9" t="s">
        <v>461</v>
      </c>
      <c r="E118" s="9" t="s">
        <v>461</v>
      </c>
      <c r="F118" s="9" t="s">
        <v>14</v>
      </c>
      <c r="G118" s="10" t="s">
        <v>15</v>
      </c>
      <c r="H118" s="5"/>
      <c r="I118" s="5"/>
      <c r="J118" s="6"/>
      <c r="K118" s="7"/>
      <c r="L118" s="8"/>
    </row>
    <row r="119" spans="1:14" x14ac:dyDescent="0.25">
      <c r="A119" s="11"/>
      <c r="B119" s="12"/>
      <c r="C119" s="12"/>
      <c r="D119" s="12"/>
      <c r="E119" s="12"/>
      <c r="F119" s="12"/>
      <c r="G119" s="9" t="s">
        <v>562</v>
      </c>
      <c r="H119" s="9" t="s">
        <v>17</v>
      </c>
      <c r="I119" s="9" t="s">
        <v>533</v>
      </c>
      <c r="J119" s="3" t="s">
        <v>2280</v>
      </c>
      <c r="K119" s="13" t="s">
        <v>563</v>
      </c>
      <c r="L119" s="14" t="s">
        <v>564</v>
      </c>
      <c r="M119" s="17">
        <f t="shared" si="5"/>
        <v>2.1851851851851845E-2</v>
      </c>
      <c r="N119">
        <f t="shared" si="6"/>
        <v>6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1883</v>
      </c>
      <c r="H120" s="9" t="s">
        <v>17</v>
      </c>
      <c r="I120" s="9" t="s">
        <v>1830</v>
      </c>
      <c r="J120" s="3" t="s">
        <v>2280</v>
      </c>
      <c r="K120" s="13" t="s">
        <v>1884</v>
      </c>
      <c r="L120" s="14" t="s">
        <v>1885</v>
      </c>
      <c r="M120" s="17">
        <f t="shared" si="5"/>
        <v>1.8090277777777775E-2</v>
      </c>
      <c r="N120">
        <f t="shared" si="6"/>
        <v>6</v>
      </c>
    </row>
    <row r="121" spans="1:14" x14ac:dyDescent="0.25">
      <c r="A121" s="11"/>
      <c r="B121" s="12"/>
      <c r="C121" s="9" t="s">
        <v>83</v>
      </c>
      <c r="D121" s="9" t="s">
        <v>84</v>
      </c>
      <c r="E121" s="9" t="s">
        <v>84</v>
      </c>
      <c r="F121" s="9" t="s">
        <v>14</v>
      </c>
      <c r="G121" s="10" t="s">
        <v>15</v>
      </c>
      <c r="H121" s="5"/>
      <c r="I121" s="5"/>
      <c r="J121" s="6"/>
      <c r="K121" s="7"/>
      <c r="L121" s="8"/>
    </row>
    <row r="122" spans="1:14" x14ac:dyDescent="0.25">
      <c r="A122" s="11"/>
      <c r="B122" s="12"/>
      <c r="C122" s="12"/>
      <c r="D122" s="12"/>
      <c r="E122" s="12"/>
      <c r="F122" s="12"/>
      <c r="G122" s="9" t="s">
        <v>85</v>
      </c>
      <c r="H122" s="9" t="s">
        <v>17</v>
      </c>
      <c r="I122" s="9" t="s">
        <v>18</v>
      </c>
      <c r="J122" s="3" t="s">
        <v>2280</v>
      </c>
      <c r="K122" s="13" t="s">
        <v>86</v>
      </c>
      <c r="L122" s="14" t="s">
        <v>87</v>
      </c>
      <c r="M122" s="17">
        <f t="shared" si="5"/>
        <v>1.8472222222222223E-2</v>
      </c>
      <c r="N122">
        <f t="shared" si="6"/>
        <v>14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565</v>
      </c>
      <c r="H123" s="9" t="s">
        <v>17</v>
      </c>
      <c r="I123" s="9" t="s">
        <v>533</v>
      </c>
      <c r="J123" s="3" t="s">
        <v>2280</v>
      </c>
      <c r="K123" s="13" t="s">
        <v>566</v>
      </c>
      <c r="L123" s="19" t="s">
        <v>1825</v>
      </c>
      <c r="M123" s="17">
        <f t="shared" si="5"/>
        <v>1.894675925925926E-2</v>
      </c>
      <c r="N123">
        <f t="shared" si="6"/>
        <v>23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980</v>
      </c>
      <c r="H124" s="9" t="s">
        <v>43</v>
      </c>
      <c r="I124" s="9" t="s">
        <v>944</v>
      </c>
      <c r="J124" s="3" t="s">
        <v>2280</v>
      </c>
      <c r="K124" s="13" t="s">
        <v>981</v>
      </c>
      <c r="L124" s="14" t="s">
        <v>982</v>
      </c>
      <c r="M124" s="17">
        <f t="shared" si="5"/>
        <v>2.4155092592592631E-2</v>
      </c>
      <c r="N124">
        <f t="shared" si="6"/>
        <v>13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983</v>
      </c>
      <c r="H125" s="9" t="s">
        <v>43</v>
      </c>
      <c r="I125" s="9" t="s">
        <v>944</v>
      </c>
      <c r="J125" s="3" t="s">
        <v>2280</v>
      </c>
      <c r="K125" s="13" t="s">
        <v>984</v>
      </c>
      <c r="L125" s="14" t="s">
        <v>985</v>
      </c>
      <c r="M125" s="17">
        <f t="shared" si="5"/>
        <v>1.5682870370370305E-2</v>
      </c>
      <c r="N125">
        <f t="shared" si="6"/>
        <v>17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1886</v>
      </c>
      <c r="H126" s="9" t="s">
        <v>17</v>
      </c>
      <c r="I126" s="9" t="s">
        <v>1830</v>
      </c>
      <c r="J126" s="3" t="s">
        <v>2280</v>
      </c>
      <c r="K126" s="13" t="s">
        <v>1887</v>
      </c>
      <c r="L126" s="14" t="s">
        <v>1888</v>
      </c>
      <c r="M126" s="17">
        <f t="shared" si="5"/>
        <v>3.1423611111111138E-2</v>
      </c>
      <c r="N126">
        <f t="shared" si="6"/>
        <v>17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2252</v>
      </c>
      <c r="H127" s="9" t="s">
        <v>17</v>
      </c>
      <c r="I127" s="9" t="s">
        <v>2216</v>
      </c>
      <c r="J127" s="3" t="s">
        <v>2280</v>
      </c>
      <c r="K127" s="13" t="s">
        <v>2253</v>
      </c>
      <c r="L127" s="14" t="s">
        <v>2254</v>
      </c>
      <c r="M127" s="17">
        <f t="shared" si="5"/>
        <v>4.84606481481481E-2</v>
      </c>
      <c r="N127">
        <f t="shared" si="6"/>
        <v>16</v>
      </c>
    </row>
    <row r="128" spans="1:14" x14ac:dyDescent="0.25">
      <c r="A128" s="11"/>
      <c r="B128" s="12"/>
      <c r="C128" s="9" t="s">
        <v>862</v>
      </c>
      <c r="D128" s="9" t="s">
        <v>863</v>
      </c>
      <c r="E128" s="9" t="s">
        <v>863</v>
      </c>
      <c r="F128" s="9" t="s">
        <v>14</v>
      </c>
      <c r="G128" s="9" t="s">
        <v>986</v>
      </c>
      <c r="H128" s="9" t="s">
        <v>17</v>
      </c>
      <c r="I128" s="9" t="s">
        <v>944</v>
      </c>
      <c r="J128" s="3" t="s">
        <v>2280</v>
      </c>
      <c r="K128" s="13" t="s">
        <v>987</v>
      </c>
      <c r="L128" s="14" t="s">
        <v>988</v>
      </c>
      <c r="M128" s="17">
        <f t="shared" si="5"/>
        <v>1.7037037037037017E-2</v>
      </c>
      <c r="N128">
        <f t="shared" si="6"/>
        <v>11</v>
      </c>
    </row>
    <row r="129" spans="1:14" x14ac:dyDescent="0.25">
      <c r="A129" s="11"/>
      <c r="B129" s="12"/>
      <c r="C129" s="9" t="s">
        <v>88</v>
      </c>
      <c r="D129" s="9" t="s">
        <v>89</v>
      </c>
      <c r="E129" s="9" t="s">
        <v>89</v>
      </c>
      <c r="F129" s="9" t="s">
        <v>14</v>
      </c>
      <c r="G129" s="10" t="s">
        <v>15</v>
      </c>
      <c r="H129" s="5"/>
      <c r="I129" s="5"/>
      <c r="J129" s="6"/>
      <c r="K129" s="7"/>
      <c r="L129" s="8"/>
    </row>
    <row r="130" spans="1:14" x14ac:dyDescent="0.25">
      <c r="A130" s="11"/>
      <c r="B130" s="12"/>
      <c r="C130" s="12"/>
      <c r="D130" s="12"/>
      <c r="E130" s="12"/>
      <c r="F130" s="12"/>
      <c r="G130" s="9" t="s">
        <v>90</v>
      </c>
      <c r="H130" s="9" t="s">
        <v>43</v>
      </c>
      <c r="I130" s="9" t="s">
        <v>18</v>
      </c>
      <c r="J130" s="3" t="s">
        <v>2280</v>
      </c>
      <c r="K130" s="13" t="s">
        <v>91</v>
      </c>
      <c r="L130" s="14" t="s">
        <v>92</v>
      </c>
      <c r="M130" s="17">
        <f t="shared" si="5"/>
        <v>2.0393518518518561E-2</v>
      </c>
      <c r="N130">
        <f t="shared" si="6"/>
        <v>10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2150</v>
      </c>
      <c r="H131" s="9" t="s">
        <v>43</v>
      </c>
      <c r="I131" s="9" t="s">
        <v>2151</v>
      </c>
      <c r="J131" s="3" t="s">
        <v>2280</v>
      </c>
      <c r="K131" s="13" t="s">
        <v>608</v>
      </c>
      <c r="L131" s="14" t="s">
        <v>2152</v>
      </c>
      <c r="M131" s="17">
        <f t="shared" ref="M131:M194" si="7">L131-K131</f>
        <v>1.5659722222222339E-2</v>
      </c>
      <c r="N131">
        <f t="shared" ref="N131:N194" si="8">HOUR(K131)</f>
        <v>21</v>
      </c>
    </row>
    <row r="132" spans="1:14" x14ac:dyDescent="0.25">
      <c r="A132" s="11"/>
      <c r="B132" s="12"/>
      <c r="C132" s="9" t="s">
        <v>1404</v>
      </c>
      <c r="D132" s="9" t="s">
        <v>1405</v>
      </c>
      <c r="E132" s="9" t="s">
        <v>1405</v>
      </c>
      <c r="F132" s="9" t="s">
        <v>14</v>
      </c>
      <c r="G132" s="9" t="s">
        <v>1444</v>
      </c>
      <c r="H132" s="9" t="s">
        <v>17</v>
      </c>
      <c r="I132" s="9" t="s">
        <v>1383</v>
      </c>
      <c r="J132" s="3" t="s">
        <v>2280</v>
      </c>
      <c r="K132" s="13" t="s">
        <v>1445</v>
      </c>
      <c r="L132" s="14" t="s">
        <v>1446</v>
      </c>
      <c r="M132" s="17">
        <f t="shared" si="7"/>
        <v>2.8067129629629595E-2</v>
      </c>
      <c r="N132">
        <f t="shared" si="8"/>
        <v>8</v>
      </c>
    </row>
    <row r="133" spans="1:14" x14ac:dyDescent="0.25">
      <c r="A133" s="11"/>
      <c r="B133" s="12"/>
      <c r="C133" s="9" t="s">
        <v>93</v>
      </c>
      <c r="D133" s="9" t="s">
        <v>94</v>
      </c>
      <c r="E133" s="9" t="s">
        <v>94</v>
      </c>
      <c r="F133" s="9" t="s">
        <v>14</v>
      </c>
      <c r="G133" s="10" t="s">
        <v>15</v>
      </c>
      <c r="H133" s="5"/>
      <c r="I133" s="5"/>
      <c r="J133" s="6"/>
      <c r="K133" s="7"/>
      <c r="L133" s="8"/>
    </row>
    <row r="134" spans="1:14" x14ac:dyDescent="0.25">
      <c r="A134" s="11"/>
      <c r="B134" s="12"/>
      <c r="C134" s="12"/>
      <c r="D134" s="12"/>
      <c r="E134" s="12"/>
      <c r="F134" s="12"/>
      <c r="G134" s="9" t="s">
        <v>95</v>
      </c>
      <c r="H134" s="9" t="s">
        <v>17</v>
      </c>
      <c r="I134" s="9" t="s">
        <v>18</v>
      </c>
      <c r="J134" s="3" t="s">
        <v>2280</v>
      </c>
      <c r="K134" s="13" t="s">
        <v>96</v>
      </c>
      <c r="L134" s="14" t="s">
        <v>97</v>
      </c>
      <c r="M134" s="17">
        <f t="shared" si="7"/>
        <v>2.4826388888888884E-2</v>
      </c>
      <c r="N134">
        <f t="shared" si="8"/>
        <v>13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567</v>
      </c>
      <c r="H135" s="9" t="s">
        <v>17</v>
      </c>
      <c r="I135" s="9" t="s">
        <v>533</v>
      </c>
      <c r="J135" s="3" t="s">
        <v>2280</v>
      </c>
      <c r="K135" s="13" t="s">
        <v>568</v>
      </c>
      <c r="L135" s="14" t="s">
        <v>569</v>
      </c>
      <c r="M135" s="17">
        <f t="shared" si="7"/>
        <v>2.8101851851851878E-2</v>
      </c>
      <c r="N135">
        <f t="shared" si="8"/>
        <v>8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989</v>
      </c>
      <c r="H136" s="9" t="s">
        <v>17</v>
      </c>
      <c r="I136" s="9" t="s">
        <v>944</v>
      </c>
      <c r="J136" s="3" t="s">
        <v>2280</v>
      </c>
      <c r="K136" s="13" t="s">
        <v>990</v>
      </c>
      <c r="L136" s="14" t="s">
        <v>991</v>
      </c>
      <c r="M136" s="17">
        <f t="shared" si="7"/>
        <v>2.0567129629629588E-2</v>
      </c>
      <c r="N136">
        <f t="shared" si="8"/>
        <v>14</v>
      </c>
    </row>
    <row r="137" spans="1:14" x14ac:dyDescent="0.25">
      <c r="A137" s="11"/>
      <c r="B137" s="12"/>
      <c r="C137" s="9" t="s">
        <v>98</v>
      </c>
      <c r="D137" s="9" t="s">
        <v>99</v>
      </c>
      <c r="E137" s="9" t="s">
        <v>99</v>
      </c>
      <c r="F137" s="9" t="s">
        <v>14</v>
      </c>
      <c r="G137" s="10" t="s">
        <v>15</v>
      </c>
      <c r="H137" s="5"/>
      <c r="I137" s="5"/>
      <c r="J137" s="6"/>
      <c r="K137" s="7"/>
      <c r="L137" s="8"/>
    </row>
    <row r="138" spans="1:14" x14ac:dyDescent="0.25">
      <c r="A138" s="11"/>
      <c r="B138" s="12"/>
      <c r="C138" s="12"/>
      <c r="D138" s="12"/>
      <c r="E138" s="12"/>
      <c r="F138" s="12"/>
      <c r="G138" s="9" t="s">
        <v>100</v>
      </c>
      <c r="H138" s="9" t="s">
        <v>17</v>
      </c>
      <c r="I138" s="9" t="s">
        <v>18</v>
      </c>
      <c r="J138" s="3" t="s">
        <v>2280</v>
      </c>
      <c r="K138" s="13" t="s">
        <v>101</v>
      </c>
      <c r="L138" s="14" t="s">
        <v>102</v>
      </c>
      <c r="M138" s="17">
        <f t="shared" si="7"/>
        <v>2.8668981481481504E-2</v>
      </c>
      <c r="N138">
        <f t="shared" si="8"/>
        <v>10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1450</v>
      </c>
      <c r="H139" s="9" t="s">
        <v>43</v>
      </c>
      <c r="I139" s="9" t="s">
        <v>1383</v>
      </c>
      <c r="J139" s="3" t="s">
        <v>2280</v>
      </c>
      <c r="K139" s="13" t="s">
        <v>1451</v>
      </c>
      <c r="L139" s="14" t="s">
        <v>1452</v>
      </c>
      <c r="M139" s="17">
        <f t="shared" si="7"/>
        <v>2.5092592592592555E-2</v>
      </c>
      <c r="N139">
        <f t="shared" si="8"/>
        <v>8</v>
      </c>
    </row>
    <row r="140" spans="1:14" x14ac:dyDescent="0.25">
      <c r="A140" s="3" t="s">
        <v>103</v>
      </c>
      <c r="B140" s="9" t="s">
        <v>104</v>
      </c>
      <c r="C140" s="10" t="s">
        <v>15</v>
      </c>
      <c r="D140" s="5"/>
      <c r="E140" s="5"/>
      <c r="F140" s="5"/>
      <c r="G140" s="5"/>
      <c r="H140" s="5"/>
      <c r="I140" s="5"/>
      <c r="J140" s="6"/>
      <c r="K140" s="7"/>
      <c r="L140" s="8"/>
    </row>
    <row r="141" spans="1:14" x14ac:dyDescent="0.25">
      <c r="A141" s="11"/>
      <c r="B141" s="12"/>
      <c r="C141" s="9" t="s">
        <v>105</v>
      </c>
      <c r="D141" s="9" t="s">
        <v>106</v>
      </c>
      <c r="E141" s="9" t="s">
        <v>106</v>
      </c>
      <c r="F141" s="9" t="s">
        <v>14</v>
      </c>
      <c r="G141" s="10" t="s">
        <v>15</v>
      </c>
      <c r="H141" s="5"/>
      <c r="I141" s="5"/>
      <c r="J141" s="6"/>
      <c r="K141" s="7"/>
      <c r="L141" s="8"/>
    </row>
    <row r="142" spans="1:14" x14ac:dyDescent="0.25">
      <c r="A142" s="11"/>
      <c r="B142" s="12"/>
      <c r="C142" s="12"/>
      <c r="D142" s="12"/>
      <c r="E142" s="12"/>
      <c r="F142" s="12"/>
      <c r="G142" s="9" t="s">
        <v>107</v>
      </c>
      <c r="H142" s="9" t="s">
        <v>108</v>
      </c>
      <c r="I142" s="9" t="s">
        <v>18</v>
      </c>
      <c r="J142" s="3" t="s">
        <v>2280</v>
      </c>
      <c r="K142" s="13" t="s">
        <v>109</v>
      </c>
      <c r="L142" s="14" t="s">
        <v>110</v>
      </c>
      <c r="M142" s="17">
        <f t="shared" si="7"/>
        <v>2.2511574074074003E-2</v>
      </c>
      <c r="N142">
        <f t="shared" si="8"/>
        <v>14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570</v>
      </c>
      <c r="H143" s="9" t="s">
        <v>108</v>
      </c>
      <c r="I143" s="9" t="s">
        <v>533</v>
      </c>
      <c r="J143" s="3" t="s">
        <v>2280</v>
      </c>
      <c r="K143" s="13" t="s">
        <v>571</v>
      </c>
      <c r="L143" s="14" t="s">
        <v>572</v>
      </c>
      <c r="M143" s="17">
        <f t="shared" si="7"/>
        <v>1.7719907407407365E-2</v>
      </c>
      <c r="N143">
        <f t="shared" si="8"/>
        <v>7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573</v>
      </c>
      <c r="H144" s="9" t="s">
        <v>108</v>
      </c>
      <c r="I144" s="9" t="s">
        <v>533</v>
      </c>
      <c r="J144" s="3" t="s">
        <v>2280</v>
      </c>
      <c r="K144" s="13" t="s">
        <v>574</v>
      </c>
      <c r="L144" s="14" t="s">
        <v>575</v>
      </c>
      <c r="M144" s="17">
        <f t="shared" si="7"/>
        <v>2.0567129629629699E-2</v>
      </c>
      <c r="N144">
        <f t="shared" si="8"/>
        <v>9</v>
      </c>
    </row>
    <row r="145" spans="1:14" x14ac:dyDescent="0.25">
      <c r="A145" s="11"/>
      <c r="B145" s="12"/>
      <c r="C145" s="9" t="s">
        <v>111</v>
      </c>
      <c r="D145" s="9" t="s">
        <v>112</v>
      </c>
      <c r="E145" s="10" t="s">
        <v>15</v>
      </c>
      <c r="F145" s="5"/>
      <c r="G145" s="5"/>
      <c r="H145" s="5"/>
      <c r="I145" s="5"/>
      <c r="J145" s="6"/>
      <c r="K145" s="7"/>
      <c r="L145" s="8"/>
    </row>
    <row r="146" spans="1:14" x14ac:dyDescent="0.25">
      <c r="A146" s="11"/>
      <c r="B146" s="12"/>
      <c r="C146" s="12"/>
      <c r="D146" s="12"/>
      <c r="E146" s="9" t="s">
        <v>112</v>
      </c>
      <c r="F146" s="9" t="s">
        <v>14</v>
      </c>
      <c r="G146" s="10" t="s">
        <v>15</v>
      </c>
      <c r="H146" s="5"/>
      <c r="I146" s="5"/>
      <c r="J146" s="6"/>
      <c r="K146" s="7"/>
      <c r="L146" s="8"/>
    </row>
    <row r="147" spans="1:14" x14ac:dyDescent="0.25">
      <c r="A147" s="11"/>
      <c r="B147" s="12"/>
      <c r="C147" s="12"/>
      <c r="D147" s="12"/>
      <c r="E147" s="12"/>
      <c r="F147" s="12"/>
      <c r="G147" s="9" t="s">
        <v>113</v>
      </c>
      <c r="H147" s="9" t="s">
        <v>108</v>
      </c>
      <c r="I147" s="9" t="s">
        <v>18</v>
      </c>
      <c r="J147" s="3" t="s">
        <v>2280</v>
      </c>
      <c r="K147" s="13" t="s">
        <v>114</v>
      </c>
      <c r="L147" s="14" t="s">
        <v>115</v>
      </c>
      <c r="M147" s="17">
        <f t="shared" si="7"/>
        <v>1.3310185185185175E-2</v>
      </c>
      <c r="N147">
        <f t="shared" si="8"/>
        <v>5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116</v>
      </c>
      <c r="H148" s="9" t="s">
        <v>108</v>
      </c>
      <c r="I148" s="9" t="s">
        <v>18</v>
      </c>
      <c r="J148" s="3" t="s">
        <v>2280</v>
      </c>
      <c r="K148" s="13" t="s">
        <v>117</v>
      </c>
      <c r="L148" s="14" t="s">
        <v>118</v>
      </c>
      <c r="M148" s="17">
        <f t="shared" si="7"/>
        <v>1.1817129629629664E-2</v>
      </c>
      <c r="N148">
        <f t="shared" si="8"/>
        <v>8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119</v>
      </c>
      <c r="H149" s="9" t="s">
        <v>108</v>
      </c>
      <c r="I149" s="9" t="s">
        <v>18</v>
      </c>
      <c r="J149" s="3" t="s">
        <v>2280</v>
      </c>
      <c r="K149" s="13" t="s">
        <v>120</v>
      </c>
      <c r="L149" s="14" t="s">
        <v>121</v>
      </c>
      <c r="M149" s="17">
        <f t="shared" si="7"/>
        <v>2.9120370370370408E-2</v>
      </c>
      <c r="N149">
        <f t="shared" si="8"/>
        <v>9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122</v>
      </c>
      <c r="H150" s="9" t="s">
        <v>108</v>
      </c>
      <c r="I150" s="9" t="s">
        <v>18</v>
      </c>
      <c r="J150" s="3" t="s">
        <v>2280</v>
      </c>
      <c r="K150" s="13" t="s">
        <v>123</v>
      </c>
      <c r="L150" s="14" t="s">
        <v>124</v>
      </c>
      <c r="M150" s="17">
        <f t="shared" si="7"/>
        <v>2.6446759259259267E-2</v>
      </c>
      <c r="N150">
        <f t="shared" si="8"/>
        <v>11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125</v>
      </c>
      <c r="H151" s="9" t="s">
        <v>108</v>
      </c>
      <c r="I151" s="9" t="s">
        <v>18</v>
      </c>
      <c r="J151" s="3" t="s">
        <v>2280</v>
      </c>
      <c r="K151" s="13" t="s">
        <v>126</v>
      </c>
      <c r="L151" s="14" t="s">
        <v>127</v>
      </c>
      <c r="M151" s="17">
        <f t="shared" si="7"/>
        <v>1.3518518518518596E-2</v>
      </c>
      <c r="N151">
        <f t="shared" si="8"/>
        <v>19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128</v>
      </c>
      <c r="H152" s="9" t="s">
        <v>108</v>
      </c>
      <c r="I152" s="9" t="s">
        <v>18</v>
      </c>
      <c r="J152" s="3" t="s">
        <v>2280</v>
      </c>
      <c r="K152" s="13" t="s">
        <v>129</v>
      </c>
      <c r="L152" s="14" t="s">
        <v>130</v>
      </c>
      <c r="M152" s="17">
        <f t="shared" si="7"/>
        <v>2.3981481481481493E-2</v>
      </c>
      <c r="N152">
        <f t="shared" si="8"/>
        <v>22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576</v>
      </c>
      <c r="H153" s="9" t="s">
        <v>108</v>
      </c>
      <c r="I153" s="9" t="s">
        <v>533</v>
      </c>
      <c r="J153" s="3" t="s">
        <v>2280</v>
      </c>
      <c r="K153" s="13" t="s">
        <v>577</v>
      </c>
      <c r="L153" s="14" t="s">
        <v>578</v>
      </c>
      <c r="M153" s="17">
        <f t="shared" si="7"/>
        <v>2.8275462962962961E-2</v>
      </c>
      <c r="N153">
        <f t="shared" si="8"/>
        <v>1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579</v>
      </c>
      <c r="H154" s="9" t="s">
        <v>108</v>
      </c>
      <c r="I154" s="9" t="s">
        <v>533</v>
      </c>
      <c r="J154" s="3" t="s">
        <v>2280</v>
      </c>
      <c r="K154" s="13" t="s">
        <v>580</v>
      </c>
      <c r="L154" s="14" t="s">
        <v>581</v>
      </c>
      <c r="M154" s="17">
        <f t="shared" si="7"/>
        <v>2.0439814814814827E-2</v>
      </c>
      <c r="N154">
        <f t="shared" si="8"/>
        <v>4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582</v>
      </c>
      <c r="H155" s="9" t="s">
        <v>108</v>
      </c>
      <c r="I155" s="9" t="s">
        <v>533</v>
      </c>
      <c r="J155" s="3" t="s">
        <v>2280</v>
      </c>
      <c r="K155" s="13" t="s">
        <v>583</v>
      </c>
      <c r="L155" s="14" t="s">
        <v>584</v>
      </c>
      <c r="M155" s="17">
        <f t="shared" si="7"/>
        <v>2.4050925925925948E-2</v>
      </c>
      <c r="N155">
        <f t="shared" si="8"/>
        <v>6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585</v>
      </c>
      <c r="H156" s="9" t="s">
        <v>108</v>
      </c>
      <c r="I156" s="9" t="s">
        <v>533</v>
      </c>
      <c r="J156" s="3" t="s">
        <v>2280</v>
      </c>
      <c r="K156" s="13" t="s">
        <v>586</v>
      </c>
      <c r="L156" s="14" t="s">
        <v>587</v>
      </c>
      <c r="M156" s="17">
        <f t="shared" si="7"/>
        <v>2.445601851851853E-2</v>
      </c>
      <c r="N156">
        <f t="shared" si="8"/>
        <v>7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588</v>
      </c>
      <c r="H157" s="9" t="s">
        <v>108</v>
      </c>
      <c r="I157" s="9" t="s">
        <v>533</v>
      </c>
      <c r="J157" s="3" t="s">
        <v>2280</v>
      </c>
      <c r="K157" s="13" t="s">
        <v>589</v>
      </c>
      <c r="L157" s="14" t="s">
        <v>590</v>
      </c>
      <c r="M157" s="17">
        <f t="shared" si="7"/>
        <v>1.5208333333333324E-2</v>
      </c>
      <c r="N157">
        <f t="shared" si="8"/>
        <v>9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591</v>
      </c>
      <c r="H158" s="9" t="s">
        <v>108</v>
      </c>
      <c r="I158" s="9" t="s">
        <v>533</v>
      </c>
      <c r="J158" s="3" t="s">
        <v>2280</v>
      </c>
      <c r="K158" s="13" t="s">
        <v>592</v>
      </c>
      <c r="L158" s="14" t="s">
        <v>593</v>
      </c>
      <c r="M158" s="17">
        <f t="shared" si="7"/>
        <v>2.8402777777777777E-2</v>
      </c>
      <c r="N158">
        <f t="shared" si="8"/>
        <v>11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594</v>
      </c>
      <c r="H159" s="9" t="s">
        <v>108</v>
      </c>
      <c r="I159" s="9" t="s">
        <v>533</v>
      </c>
      <c r="J159" s="3" t="s">
        <v>2280</v>
      </c>
      <c r="K159" s="13" t="s">
        <v>595</v>
      </c>
      <c r="L159" s="14" t="s">
        <v>596</v>
      </c>
      <c r="M159" s="17">
        <f t="shared" si="7"/>
        <v>1.5428240740740784E-2</v>
      </c>
      <c r="N159">
        <f t="shared" si="8"/>
        <v>13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597</v>
      </c>
      <c r="H160" s="9" t="s">
        <v>108</v>
      </c>
      <c r="I160" s="9" t="s">
        <v>533</v>
      </c>
      <c r="J160" s="3" t="s">
        <v>2280</v>
      </c>
      <c r="K160" s="13" t="s">
        <v>598</v>
      </c>
      <c r="L160" s="14" t="s">
        <v>599</v>
      </c>
      <c r="M160" s="17">
        <f t="shared" si="7"/>
        <v>1.5972222222222165E-2</v>
      </c>
      <c r="N160">
        <f t="shared" si="8"/>
        <v>18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600</v>
      </c>
      <c r="H161" s="9" t="s">
        <v>108</v>
      </c>
      <c r="I161" s="9" t="s">
        <v>533</v>
      </c>
      <c r="J161" s="3" t="s">
        <v>2280</v>
      </c>
      <c r="K161" s="13" t="s">
        <v>601</v>
      </c>
      <c r="L161" s="14" t="s">
        <v>602</v>
      </c>
      <c r="M161" s="17">
        <f t="shared" si="7"/>
        <v>2.4814814814814845E-2</v>
      </c>
      <c r="N161">
        <f t="shared" si="8"/>
        <v>22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992</v>
      </c>
      <c r="H162" s="9" t="s">
        <v>108</v>
      </c>
      <c r="I162" s="9" t="s">
        <v>944</v>
      </c>
      <c r="J162" s="3" t="s">
        <v>2280</v>
      </c>
      <c r="K162" s="13" t="s">
        <v>993</v>
      </c>
      <c r="L162" s="14" t="s">
        <v>994</v>
      </c>
      <c r="M162" s="17">
        <f t="shared" si="7"/>
        <v>3.7939814814814815E-2</v>
      </c>
      <c r="N162">
        <f t="shared" si="8"/>
        <v>2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995</v>
      </c>
      <c r="H163" s="9" t="s">
        <v>108</v>
      </c>
      <c r="I163" s="9" t="s">
        <v>944</v>
      </c>
      <c r="J163" s="3" t="s">
        <v>2280</v>
      </c>
      <c r="K163" s="13" t="s">
        <v>996</v>
      </c>
      <c r="L163" s="14" t="s">
        <v>997</v>
      </c>
      <c r="M163" s="17">
        <f t="shared" si="7"/>
        <v>1.4120370370370394E-2</v>
      </c>
      <c r="N163">
        <f t="shared" si="8"/>
        <v>4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998</v>
      </c>
      <c r="H164" s="9" t="s">
        <v>108</v>
      </c>
      <c r="I164" s="9" t="s">
        <v>944</v>
      </c>
      <c r="J164" s="3" t="s">
        <v>2280</v>
      </c>
      <c r="K164" s="13" t="s">
        <v>999</v>
      </c>
      <c r="L164" s="14" t="s">
        <v>1000</v>
      </c>
      <c r="M164" s="17">
        <f t="shared" si="7"/>
        <v>3.9097222222222228E-2</v>
      </c>
      <c r="N164">
        <f t="shared" si="8"/>
        <v>6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1001</v>
      </c>
      <c r="H165" s="9" t="s">
        <v>108</v>
      </c>
      <c r="I165" s="9" t="s">
        <v>944</v>
      </c>
      <c r="J165" s="3" t="s">
        <v>2280</v>
      </c>
      <c r="K165" s="13" t="s">
        <v>1002</v>
      </c>
      <c r="L165" s="14" t="s">
        <v>1003</v>
      </c>
      <c r="M165" s="17">
        <f t="shared" si="7"/>
        <v>2.6215277777777768E-2</v>
      </c>
      <c r="N165">
        <f t="shared" si="8"/>
        <v>7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1004</v>
      </c>
      <c r="H166" s="9" t="s">
        <v>108</v>
      </c>
      <c r="I166" s="9" t="s">
        <v>944</v>
      </c>
      <c r="J166" s="3" t="s">
        <v>2280</v>
      </c>
      <c r="K166" s="13" t="s">
        <v>1005</v>
      </c>
      <c r="L166" s="14" t="s">
        <v>1006</v>
      </c>
      <c r="M166" s="17">
        <f t="shared" si="7"/>
        <v>1.6782407407407329E-2</v>
      </c>
      <c r="N166">
        <f t="shared" si="8"/>
        <v>10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1007</v>
      </c>
      <c r="H167" s="9" t="s">
        <v>108</v>
      </c>
      <c r="I167" s="9" t="s">
        <v>944</v>
      </c>
      <c r="J167" s="3" t="s">
        <v>2280</v>
      </c>
      <c r="K167" s="13" t="s">
        <v>1008</v>
      </c>
      <c r="L167" s="14" t="s">
        <v>1009</v>
      </c>
      <c r="M167" s="17">
        <f t="shared" si="7"/>
        <v>1.8842592592592688E-2</v>
      </c>
      <c r="N167">
        <f t="shared" si="8"/>
        <v>10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1010</v>
      </c>
      <c r="H168" s="9" t="s">
        <v>108</v>
      </c>
      <c r="I168" s="9" t="s">
        <v>944</v>
      </c>
      <c r="J168" s="3" t="s">
        <v>2280</v>
      </c>
      <c r="K168" s="13" t="s">
        <v>1011</v>
      </c>
      <c r="L168" s="14" t="s">
        <v>1012</v>
      </c>
      <c r="M168" s="17">
        <f t="shared" si="7"/>
        <v>1.2569444444444411E-2</v>
      </c>
      <c r="N168">
        <f t="shared" si="8"/>
        <v>13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1013</v>
      </c>
      <c r="H169" s="9" t="s">
        <v>108</v>
      </c>
      <c r="I169" s="9" t="s">
        <v>944</v>
      </c>
      <c r="J169" s="3" t="s">
        <v>2280</v>
      </c>
      <c r="K169" s="13" t="s">
        <v>1014</v>
      </c>
      <c r="L169" s="14" t="s">
        <v>1015</v>
      </c>
      <c r="M169" s="17">
        <f t="shared" si="7"/>
        <v>2.2280092592592671E-2</v>
      </c>
      <c r="N169">
        <f t="shared" si="8"/>
        <v>18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1016</v>
      </c>
      <c r="H170" s="9" t="s">
        <v>108</v>
      </c>
      <c r="I170" s="9" t="s">
        <v>944</v>
      </c>
      <c r="J170" s="3" t="s">
        <v>2280</v>
      </c>
      <c r="K170" s="13" t="s">
        <v>1017</v>
      </c>
      <c r="L170" s="14" t="s">
        <v>1018</v>
      </c>
      <c r="M170" s="17">
        <f t="shared" si="7"/>
        <v>1.8414351851851807E-2</v>
      </c>
      <c r="N170">
        <f t="shared" si="8"/>
        <v>22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1453</v>
      </c>
      <c r="H171" s="9" t="s">
        <v>108</v>
      </c>
      <c r="I171" s="9" t="s">
        <v>1383</v>
      </c>
      <c r="J171" s="3" t="s">
        <v>2280</v>
      </c>
      <c r="K171" s="13" t="s">
        <v>1454</v>
      </c>
      <c r="L171" s="14" t="s">
        <v>1455</v>
      </c>
      <c r="M171" s="17">
        <f t="shared" si="7"/>
        <v>2.5312499999999995E-2</v>
      </c>
      <c r="N171">
        <f t="shared" si="8"/>
        <v>1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1456</v>
      </c>
      <c r="H172" s="9" t="s">
        <v>108</v>
      </c>
      <c r="I172" s="9" t="s">
        <v>1383</v>
      </c>
      <c r="J172" s="3" t="s">
        <v>2280</v>
      </c>
      <c r="K172" s="13" t="s">
        <v>1457</v>
      </c>
      <c r="L172" s="14" t="s">
        <v>1458</v>
      </c>
      <c r="M172" s="17">
        <f t="shared" si="7"/>
        <v>2.2314814814814787E-2</v>
      </c>
      <c r="N172">
        <f t="shared" si="8"/>
        <v>4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1459</v>
      </c>
      <c r="H173" s="9" t="s">
        <v>108</v>
      </c>
      <c r="I173" s="9" t="s">
        <v>1383</v>
      </c>
      <c r="J173" s="3" t="s">
        <v>2280</v>
      </c>
      <c r="K173" s="13" t="s">
        <v>1460</v>
      </c>
      <c r="L173" s="14" t="s">
        <v>1461</v>
      </c>
      <c r="M173" s="17">
        <f t="shared" si="7"/>
        <v>4.0196759259259252E-2</v>
      </c>
      <c r="N173">
        <f t="shared" si="8"/>
        <v>7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1462</v>
      </c>
      <c r="H174" s="9" t="s">
        <v>108</v>
      </c>
      <c r="I174" s="9" t="s">
        <v>1383</v>
      </c>
      <c r="J174" s="3" t="s">
        <v>2280</v>
      </c>
      <c r="K174" s="13" t="s">
        <v>1463</v>
      </c>
      <c r="L174" s="14" t="s">
        <v>1464</v>
      </c>
      <c r="M174" s="17">
        <f t="shared" si="7"/>
        <v>3.4039351851851918E-2</v>
      </c>
      <c r="N174">
        <f t="shared" si="8"/>
        <v>7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1465</v>
      </c>
      <c r="H175" s="9" t="s">
        <v>108</v>
      </c>
      <c r="I175" s="9" t="s">
        <v>1383</v>
      </c>
      <c r="J175" s="3" t="s">
        <v>2280</v>
      </c>
      <c r="K175" s="13" t="s">
        <v>1466</v>
      </c>
      <c r="L175" s="14" t="s">
        <v>1467</v>
      </c>
      <c r="M175" s="17">
        <f t="shared" si="7"/>
        <v>1.7627314814814887E-2</v>
      </c>
      <c r="N175">
        <f t="shared" si="8"/>
        <v>9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1468</v>
      </c>
      <c r="H176" s="9" t="s">
        <v>108</v>
      </c>
      <c r="I176" s="9" t="s">
        <v>1383</v>
      </c>
      <c r="J176" s="3" t="s">
        <v>2280</v>
      </c>
      <c r="K176" s="13" t="s">
        <v>1469</v>
      </c>
      <c r="L176" s="14" t="s">
        <v>1470</v>
      </c>
      <c r="M176" s="17">
        <f t="shared" si="7"/>
        <v>3.2928240740740744E-2</v>
      </c>
      <c r="N176">
        <f t="shared" si="8"/>
        <v>11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1471</v>
      </c>
      <c r="H177" s="9" t="s">
        <v>108</v>
      </c>
      <c r="I177" s="9" t="s">
        <v>1383</v>
      </c>
      <c r="J177" s="3" t="s">
        <v>2280</v>
      </c>
      <c r="K177" s="13" t="s">
        <v>1472</v>
      </c>
      <c r="L177" s="14" t="s">
        <v>1473</v>
      </c>
      <c r="M177" s="17">
        <f t="shared" si="7"/>
        <v>3.2511574074074068E-2</v>
      </c>
      <c r="N177">
        <f t="shared" si="8"/>
        <v>11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1474</v>
      </c>
      <c r="H178" s="9" t="s">
        <v>108</v>
      </c>
      <c r="I178" s="9" t="s">
        <v>1383</v>
      </c>
      <c r="J178" s="3" t="s">
        <v>2280</v>
      </c>
      <c r="K178" s="13" t="s">
        <v>1475</v>
      </c>
      <c r="L178" s="14" t="s">
        <v>1476</v>
      </c>
      <c r="M178" s="17">
        <f t="shared" si="7"/>
        <v>1.577546296296306E-2</v>
      </c>
      <c r="N178">
        <f t="shared" si="8"/>
        <v>18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1477</v>
      </c>
      <c r="H179" s="9" t="s">
        <v>108</v>
      </c>
      <c r="I179" s="9" t="s">
        <v>1383</v>
      </c>
      <c r="J179" s="3" t="s">
        <v>2280</v>
      </c>
      <c r="K179" s="13" t="s">
        <v>1478</v>
      </c>
      <c r="L179" s="14" t="s">
        <v>1479</v>
      </c>
      <c r="M179" s="17">
        <f t="shared" si="7"/>
        <v>1.9027777777777755E-2</v>
      </c>
      <c r="N179">
        <f t="shared" si="8"/>
        <v>12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1480</v>
      </c>
      <c r="H180" s="9" t="s">
        <v>108</v>
      </c>
      <c r="I180" s="9" t="s">
        <v>1383</v>
      </c>
      <c r="J180" s="3" t="s">
        <v>2280</v>
      </c>
      <c r="K180" s="13" t="s">
        <v>1481</v>
      </c>
      <c r="L180" s="14" t="s">
        <v>1482</v>
      </c>
      <c r="M180" s="17">
        <f t="shared" si="7"/>
        <v>1.9259259259259309E-2</v>
      </c>
      <c r="N180">
        <f t="shared" si="8"/>
        <v>16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1483</v>
      </c>
      <c r="H181" s="9" t="s">
        <v>108</v>
      </c>
      <c r="I181" s="9" t="s">
        <v>1383</v>
      </c>
      <c r="J181" s="3" t="s">
        <v>2280</v>
      </c>
      <c r="K181" s="13" t="s">
        <v>1484</v>
      </c>
      <c r="L181" s="14" t="s">
        <v>1485</v>
      </c>
      <c r="M181" s="17">
        <f t="shared" si="7"/>
        <v>1.3506944444444446E-2</v>
      </c>
      <c r="N181">
        <f t="shared" si="8"/>
        <v>21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1889</v>
      </c>
      <c r="H182" s="9" t="s">
        <v>108</v>
      </c>
      <c r="I182" s="9" t="s">
        <v>1830</v>
      </c>
      <c r="J182" s="3" t="s">
        <v>2280</v>
      </c>
      <c r="K182" s="13" t="s">
        <v>1890</v>
      </c>
      <c r="L182" s="14" t="s">
        <v>1891</v>
      </c>
      <c r="M182" s="17">
        <f t="shared" si="7"/>
        <v>3.7060185185185182E-2</v>
      </c>
      <c r="N182">
        <f t="shared" si="8"/>
        <v>1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1892</v>
      </c>
      <c r="H183" s="9" t="s">
        <v>108</v>
      </c>
      <c r="I183" s="9" t="s">
        <v>1830</v>
      </c>
      <c r="J183" s="3" t="s">
        <v>2280</v>
      </c>
      <c r="K183" s="13" t="s">
        <v>1893</v>
      </c>
      <c r="L183" s="14" t="s">
        <v>1894</v>
      </c>
      <c r="M183" s="17">
        <f t="shared" si="7"/>
        <v>1.2395833333333328E-2</v>
      </c>
      <c r="N183">
        <f t="shared" si="8"/>
        <v>4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1895</v>
      </c>
      <c r="H184" s="9" t="s">
        <v>108</v>
      </c>
      <c r="I184" s="9" t="s">
        <v>1830</v>
      </c>
      <c r="J184" s="3" t="s">
        <v>2280</v>
      </c>
      <c r="K184" s="13" t="s">
        <v>1896</v>
      </c>
      <c r="L184" s="14" t="s">
        <v>1897</v>
      </c>
      <c r="M184" s="17">
        <f t="shared" si="7"/>
        <v>1.526620370370374E-2</v>
      </c>
      <c r="N184">
        <f t="shared" si="8"/>
        <v>7</v>
      </c>
    </row>
    <row r="185" spans="1:14" x14ac:dyDescent="0.25">
      <c r="A185" s="11"/>
      <c r="B185" s="12"/>
      <c r="C185" s="12"/>
      <c r="D185" s="12"/>
      <c r="E185" s="9" t="s">
        <v>131</v>
      </c>
      <c r="F185" s="9" t="s">
        <v>14</v>
      </c>
      <c r="G185" s="10" t="s">
        <v>15</v>
      </c>
      <c r="H185" s="5"/>
      <c r="I185" s="5"/>
      <c r="J185" s="6"/>
      <c r="K185" s="7"/>
      <c r="L185" s="8"/>
    </row>
    <row r="186" spans="1:14" x14ac:dyDescent="0.25">
      <c r="A186" s="11"/>
      <c r="B186" s="12"/>
      <c r="C186" s="12"/>
      <c r="D186" s="12"/>
      <c r="E186" s="12"/>
      <c r="F186" s="12"/>
      <c r="G186" s="9" t="s">
        <v>132</v>
      </c>
      <c r="H186" s="9" t="s">
        <v>133</v>
      </c>
      <c r="I186" s="9" t="s">
        <v>18</v>
      </c>
      <c r="J186" s="3" t="s">
        <v>2280</v>
      </c>
      <c r="K186" s="13" t="s">
        <v>134</v>
      </c>
      <c r="L186" s="14" t="s">
        <v>135</v>
      </c>
      <c r="M186" s="17">
        <f t="shared" si="7"/>
        <v>2.3865740740740771E-2</v>
      </c>
      <c r="N186">
        <f t="shared" si="8"/>
        <v>9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136</v>
      </c>
      <c r="H187" s="9" t="s">
        <v>133</v>
      </c>
      <c r="I187" s="9" t="s">
        <v>18</v>
      </c>
      <c r="J187" s="3" t="s">
        <v>2280</v>
      </c>
      <c r="K187" s="13" t="s">
        <v>137</v>
      </c>
      <c r="L187" s="14" t="s">
        <v>138</v>
      </c>
      <c r="M187" s="17">
        <f t="shared" si="7"/>
        <v>1.3946759259259367E-2</v>
      </c>
      <c r="N187">
        <f t="shared" si="8"/>
        <v>20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603</v>
      </c>
      <c r="H188" s="9" t="s">
        <v>133</v>
      </c>
      <c r="I188" s="9" t="s">
        <v>533</v>
      </c>
      <c r="J188" s="3" t="s">
        <v>2280</v>
      </c>
      <c r="K188" s="13" t="s">
        <v>604</v>
      </c>
      <c r="L188" s="14" t="s">
        <v>605</v>
      </c>
      <c r="M188" s="17">
        <f t="shared" si="7"/>
        <v>1.4629629629629659E-2</v>
      </c>
      <c r="N188">
        <f t="shared" si="8"/>
        <v>9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606</v>
      </c>
      <c r="H189" s="9" t="s">
        <v>133</v>
      </c>
      <c r="I189" s="9" t="s">
        <v>533</v>
      </c>
      <c r="J189" s="3" t="s">
        <v>2280</v>
      </c>
      <c r="K189" s="13" t="s">
        <v>607</v>
      </c>
      <c r="L189" s="14" t="s">
        <v>608</v>
      </c>
      <c r="M189" s="17">
        <f t="shared" si="7"/>
        <v>1.3761574074073968E-2</v>
      </c>
      <c r="N189">
        <f t="shared" si="8"/>
        <v>21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1019</v>
      </c>
      <c r="H190" s="9" t="s">
        <v>133</v>
      </c>
      <c r="I190" s="9" t="s">
        <v>944</v>
      </c>
      <c r="J190" s="3" t="s">
        <v>2280</v>
      </c>
      <c r="K190" s="13" t="s">
        <v>1020</v>
      </c>
      <c r="L190" s="19" t="s">
        <v>1021</v>
      </c>
      <c r="M190" s="17">
        <f t="shared" si="7"/>
        <v>1.3969907407407407E-2</v>
      </c>
      <c r="N190">
        <v>0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1022</v>
      </c>
      <c r="H191" s="9" t="s">
        <v>133</v>
      </c>
      <c r="I191" s="9" t="s">
        <v>944</v>
      </c>
      <c r="J191" s="3" t="s">
        <v>2280</v>
      </c>
      <c r="K191" s="13" t="s">
        <v>1023</v>
      </c>
      <c r="L191" s="14" t="s">
        <v>1024</v>
      </c>
      <c r="M191" s="17">
        <f t="shared" si="7"/>
        <v>1.5347222222222207E-2</v>
      </c>
      <c r="N191">
        <f t="shared" si="8"/>
        <v>3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1025</v>
      </c>
      <c r="H192" s="9" t="s">
        <v>133</v>
      </c>
      <c r="I192" s="9" t="s">
        <v>944</v>
      </c>
      <c r="J192" s="3" t="s">
        <v>2280</v>
      </c>
      <c r="K192" s="13" t="s">
        <v>1026</v>
      </c>
      <c r="L192" s="14" t="s">
        <v>1027</v>
      </c>
      <c r="M192" s="17">
        <f t="shared" si="7"/>
        <v>2.004629629629634E-2</v>
      </c>
      <c r="N192">
        <f t="shared" si="8"/>
        <v>6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1028</v>
      </c>
      <c r="H193" s="9" t="s">
        <v>133</v>
      </c>
      <c r="I193" s="9" t="s">
        <v>944</v>
      </c>
      <c r="J193" s="3" t="s">
        <v>2280</v>
      </c>
      <c r="K193" s="13" t="s">
        <v>1029</v>
      </c>
      <c r="L193" s="14" t="s">
        <v>1030</v>
      </c>
      <c r="M193" s="17">
        <f t="shared" si="7"/>
        <v>1.9861111111111107E-2</v>
      </c>
      <c r="N193">
        <f t="shared" si="8"/>
        <v>9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1031</v>
      </c>
      <c r="H194" s="9" t="s">
        <v>133</v>
      </c>
      <c r="I194" s="9" t="s">
        <v>944</v>
      </c>
      <c r="J194" s="3" t="s">
        <v>2280</v>
      </c>
      <c r="K194" s="13" t="s">
        <v>1032</v>
      </c>
      <c r="L194" s="14" t="s">
        <v>1033</v>
      </c>
      <c r="M194" s="17">
        <f t="shared" si="7"/>
        <v>2.5439814814814721E-2</v>
      </c>
      <c r="N194">
        <f t="shared" si="8"/>
        <v>12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1034</v>
      </c>
      <c r="H195" s="9" t="s">
        <v>133</v>
      </c>
      <c r="I195" s="9" t="s">
        <v>944</v>
      </c>
      <c r="J195" s="3" t="s">
        <v>2280</v>
      </c>
      <c r="K195" s="13" t="s">
        <v>1035</v>
      </c>
      <c r="L195" s="14" t="s">
        <v>1036</v>
      </c>
      <c r="M195" s="17">
        <f t="shared" ref="M195:M258" si="9">L195-K195</f>
        <v>1.2951388888888804E-2</v>
      </c>
      <c r="N195">
        <f t="shared" ref="N195:N258" si="10">HOUR(K195)</f>
        <v>20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1486</v>
      </c>
      <c r="H196" s="9" t="s">
        <v>133</v>
      </c>
      <c r="I196" s="9" t="s">
        <v>1383</v>
      </c>
      <c r="J196" s="3" t="s">
        <v>2280</v>
      </c>
      <c r="K196" s="13" t="s">
        <v>1487</v>
      </c>
      <c r="L196" s="14" t="s">
        <v>1488</v>
      </c>
      <c r="M196" s="17">
        <f t="shared" si="9"/>
        <v>1.5416666666666634E-2</v>
      </c>
      <c r="N196">
        <f t="shared" si="10"/>
        <v>9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1489</v>
      </c>
      <c r="H197" s="9" t="s">
        <v>133</v>
      </c>
      <c r="I197" s="9" t="s">
        <v>1383</v>
      </c>
      <c r="J197" s="3" t="s">
        <v>2280</v>
      </c>
      <c r="K197" s="13" t="s">
        <v>1490</v>
      </c>
      <c r="L197" s="14" t="s">
        <v>1491</v>
      </c>
      <c r="M197" s="17">
        <f t="shared" si="9"/>
        <v>1.5104166666666474E-2</v>
      </c>
      <c r="N197">
        <f t="shared" si="10"/>
        <v>22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2153</v>
      </c>
      <c r="H198" s="9" t="s">
        <v>133</v>
      </c>
      <c r="I198" s="9" t="s">
        <v>2151</v>
      </c>
      <c r="J198" s="3" t="s">
        <v>2280</v>
      </c>
      <c r="K198" s="13" t="s">
        <v>2154</v>
      </c>
      <c r="L198" s="14" t="s">
        <v>2155</v>
      </c>
      <c r="M198" s="17">
        <f t="shared" si="9"/>
        <v>1.6793981481481486E-2</v>
      </c>
      <c r="N198">
        <f t="shared" si="10"/>
        <v>1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2156</v>
      </c>
      <c r="H199" s="9" t="s">
        <v>133</v>
      </c>
      <c r="I199" s="9" t="s">
        <v>2151</v>
      </c>
      <c r="J199" s="3" t="s">
        <v>2280</v>
      </c>
      <c r="K199" s="13" t="s">
        <v>2157</v>
      </c>
      <c r="L199" s="14" t="s">
        <v>2158</v>
      </c>
      <c r="M199" s="17">
        <f t="shared" si="9"/>
        <v>1.4189814814814794E-2</v>
      </c>
      <c r="N199">
        <f t="shared" si="10"/>
        <v>4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2159</v>
      </c>
      <c r="H200" s="9" t="s">
        <v>133</v>
      </c>
      <c r="I200" s="9" t="s">
        <v>2151</v>
      </c>
      <c r="J200" s="3" t="s">
        <v>2280</v>
      </c>
      <c r="K200" s="13" t="s">
        <v>494</v>
      </c>
      <c r="L200" s="14" t="s">
        <v>2160</v>
      </c>
      <c r="M200" s="17">
        <f t="shared" si="9"/>
        <v>1.5347222222222207E-2</v>
      </c>
      <c r="N200">
        <f t="shared" si="10"/>
        <v>4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2240</v>
      </c>
      <c r="H201" s="9" t="s">
        <v>133</v>
      </c>
      <c r="I201" s="9" t="s">
        <v>2216</v>
      </c>
      <c r="J201" s="3" t="s">
        <v>2280</v>
      </c>
      <c r="K201" s="13" t="s">
        <v>2241</v>
      </c>
      <c r="L201" s="14" t="s">
        <v>2242</v>
      </c>
      <c r="M201" s="17">
        <f t="shared" si="9"/>
        <v>1.706018518518515E-2</v>
      </c>
      <c r="N201">
        <f t="shared" si="10"/>
        <v>23</v>
      </c>
    </row>
    <row r="202" spans="1:14" x14ac:dyDescent="0.25">
      <c r="A202" s="11"/>
      <c r="B202" s="12"/>
      <c r="C202" s="9" t="s">
        <v>139</v>
      </c>
      <c r="D202" s="9" t="s">
        <v>140</v>
      </c>
      <c r="E202" s="9" t="s">
        <v>140</v>
      </c>
      <c r="F202" s="9" t="s">
        <v>14</v>
      </c>
      <c r="G202" s="10" t="s">
        <v>15</v>
      </c>
      <c r="H202" s="5"/>
      <c r="I202" s="5"/>
      <c r="J202" s="6"/>
      <c r="K202" s="7"/>
      <c r="L202" s="8"/>
    </row>
    <row r="203" spans="1:14" x14ac:dyDescent="0.25">
      <c r="A203" s="11"/>
      <c r="B203" s="12"/>
      <c r="C203" s="12"/>
      <c r="D203" s="12"/>
      <c r="E203" s="12"/>
      <c r="F203" s="12"/>
      <c r="G203" s="9" t="s">
        <v>141</v>
      </c>
      <c r="H203" s="9" t="s">
        <v>108</v>
      </c>
      <c r="I203" s="9" t="s">
        <v>18</v>
      </c>
      <c r="J203" s="3" t="s">
        <v>2280</v>
      </c>
      <c r="K203" s="13" t="s">
        <v>142</v>
      </c>
      <c r="L203" s="14" t="s">
        <v>143</v>
      </c>
      <c r="M203" s="17">
        <f t="shared" si="9"/>
        <v>1.635416666666667E-2</v>
      </c>
      <c r="N203">
        <f t="shared" si="10"/>
        <v>4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144</v>
      </c>
      <c r="H204" s="9" t="s">
        <v>108</v>
      </c>
      <c r="I204" s="9" t="s">
        <v>18</v>
      </c>
      <c r="J204" s="3" t="s">
        <v>2280</v>
      </c>
      <c r="K204" s="13" t="s">
        <v>145</v>
      </c>
      <c r="L204" s="14" t="s">
        <v>146</v>
      </c>
      <c r="M204" s="17">
        <f t="shared" si="9"/>
        <v>2.1157407407407458E-2</v>
      </c>
      <c r="N204">
        <f t="shared" si="10"/>
        <v>9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147</v>
      </c>
      <c r="H205" s="9" t="s">
        <v>108</v>
      </c>
      <c r="I205" s="9" t="s">
        <v>18</v>
      </c>
      <c r="J205" s="3" t="s">
        <v>2280</v>
      </c>
      <c r="K205" s="13" t="s">
        <v>148</v>
      </c>
      <c r="L205" s="14" t="s">
        <v>149</v>
      </c>
      <c r="M205" s="17">
        <f t="shared" si="9"/>
        <v>1.8321759259259274E-2</v>
      </c>
      <c r="N205">
        <f t="shared" si="10"/>
        <v>11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150</v>
      </c>
      <c r="H206" s="9" t="s">
        <v>108</v>
      </c>
      <c r="I206" s="9" t="s">
        <v>18</v>
      </c>
      <c r="J206" s="3" t="s">
        <v>2280</v>
      </c>
      <c r="K206" s="13" t="s">
        <v>151</v>
      </c>
      <c r="L206" s="14" t="s">
        <v>152</v>
      </c>
      <c r="M206" s="17">
        <f t="shared" si="9"/>
        <v>2.2534722222222192E-2</v>
      </c>
      <c r="N206">
        <f t="shared" si="10"/>
        <v>14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609</v>
      </c>
      <c r="H207" s="9" t="s">
        <v>108</v>
      </c>
      <c r="I207" s="9" t="s">
        <v>533</v>
      </c>
      <c r="J207" s="3" t="s">
        <v>2280</v>
      </c>
      <c r="K207" s="13" t="s">
        <v>610</v>
      </c>
      <c r="L207" s="14" t="s">
        <v>611</v>
      </c>
      <c r="M207" s="17">
        <f t="shared" si="9"/>
        <v>1.218749999999999E-2</v>
      </c>
      <c r="N207">
        <f t="shared" si="10"/>
        <v>4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612</v>
      </c>
      <c r="H208" s="9" t="s">
        <v>108</v>
      </c>
      <c r="I208" s="9" t="s">
        <v>533</v>
      </c>
      <c r="J208" s="3" t="s">
        <v>2280</v>
      </c>
      <c r="K208" s="13" t="s">
        <v>613</v>
      </c>
      <c r="L208" s="14" t="s">
        <v>614</v>
      </c>
      <c r="M208" s="17">
        <f t="shared" si="9"/>
        <v>1.8252314814814818E-2</v>
      </c>
      <c r="N208">
        <f t="shared" si="10"/>
        <v>11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1037</v>
      </c>
      <c r="H209" s="9" t="s">
        <v>108</v>
      </c>
      <c r="I209" s="9" t="s">
        <v>944</v>
      </c>
      <c r="J209" s="3" t="s">
        <v>2280</v>
      </c>
      <c r="K209" s="13" t="s">
        <v>1038</v>
      </c>
      <c r="L209" s="14" t="s">
        <v>1039</v>
      </c>
      <c r="M209" s="17">
        <f t="shared" si="9"/>
        <v>1.5486111111111089E-2</v>
      </c>
      <c r="N209">
        <f t="shared" si="10"/>
        <v>9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1040</v>
      </c>
      <c r="H210" s="9" t="s">
        <v>108</v>
      </c>
      <c r="I210" s="9" t="s">
        <v>944</v>
      </c>
      <c r="J210" s="3" t="s">
        <v>2280</v>
      </c>
      <c r="K210" s="13" t="s">
        <v>1041</v>
      </c>
      <c r="L210" s="14" t="s">
        <v>1042</v>
      </c>
      <c r="M210" s="17">
        <f t="shared" si="9"/>
        <v>1.5775462962962949E-2</v>
      </c>
      <c r="N210">
        <f t="shared" si="10"/>
        <v>13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1492</v>
      </c>
      <c r="H211" s="9" t="s">
        <v>108</v>
      </c>
      <c r="I211" s="9" t="s">
        <v>1383</v>
      </c>
      <c r="J211" s="3" t="s">
        <v>2280</v>
      </c>
      <c r="K211" s="13" t="s">
        <v>1493</v>
      </c>
      <c r="L211" s="14" t="s">
        <v>1494</v>
      </c>
      <c r="M211" s="17">
        <f t="shared" si="9"/>
        <v>2.0034722222222301E-2</v>
      </c>
      <c r="N211">
        <f t="shared" si="10"/>
        <v>9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1495</v>
      </c>
      <c r="H212" s="9" t="s">
        <v>108</v>
      </c>
      <c r="I212" s="9" t="s">
        <v>1383</v>
      </c>
      <c r="J212" s="3" t="s">
        <v>2280</v>
      </c>
      <c r="K212" s="13" t="s">
        <v>1496</v>
      </c>
      <c r="L212" s="14" t="s">
        <v>387</v>
      </c>
      <c r="M212" s="17">
        <f t="shared" si="9"/>
        <v>1.7303240740740689E-2</v>
      </c>
      <c r="N212">
        <f t="shared" si="10"/>
        <v>11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1497</v>
      </c>
      <c r="H213" s="9" t="s">
        <v>108</v>
      </c>
      <c r="I213" s="9" t="s">
        <v>1383</v>
      </c>
      <c r="J213" s="3" t="s">
        <v>2280</v>
      </c>
      <c r="K213" s="13" t="s">
        <v>1498</v>
      </c>
      <c r="L213" s="14" t="s">
        <v>1499</v>
      </c>
      <c r="M213" s="17">
        <f t="shared" si="9"/>
        <v>2.4155092592592631E-2</v>
      </c>
      <c r="N213">
        <f t="shared" si="10"/>
        <v>13</v>
      </c>
    </row>
    <row r="214" spans="1:14" x14ac:dyDescent="0.25">
      <c r="A214" s="11"/>
      <c r="B214" s="12"/>
      <c r="C214" s="9" t="s">
        <v>271</v>
      </c>
      <c r="D214" s="9" t="s">
        <v>272</v>
      </c>
      <c r="E214" s="9" t="s">
        <v>2161</v>
      </c>
      <c r="F214" s="9" t="s">
        <v>14</v>
      </c>
      <c r="G214" s="9" t="s">
        <v>2162</v>
      </c>
      <c r="H214" s="9" t="s">
        <v>133</v>
      </c>
      <c r="I214" s="9" t="s">
        <v>2151</v>
      </c>
      <c r="J214" s="3" t="s">
        <v>2280</v>
      </c>
      <c r="K214" s="13" t="s">
        <v>2163</v>
      </c>
      <c r="L214" s="14" t="s">
        <v>2164</v>
      </c>
      <c r="M214" s="17">
        <f t="shared" si="9"/>
        <v>1.6122685185185226E-2</v>
      </c>
      <c r="N214">
        <f t="shared" si="10"/>
        <v>8</v>
      </c>
    </row>
    <row r="215" spans="1:14" x14ac:dyDescent="0.25">
      <c r="A215" s="11"/>
      <c r="B215" s="12"/>
      <c r="C215" s="9" t="s">
        <v>311</v>
      </c>
      <c r="D215" s="9" t="s">
        <v>312</v>
      </c>
      <c r="E215" s="9" t="s">
        <v>312</v>
      </c>
      <c r="F215" s="9" t="s">
        <v>14</v>
      </c>
      <c r="G215" s="10" t="s">
        <v>15</v>
      </c>
      <c r="H215" s="5"/>
      <c r="I215" s="5"/>
      <c r="J215" s="6"/>
      <c r="K215" s="7"/>
      <c r="L215" s="8"/>
    </row>
    <row r="216" spans="1:14" x14ac:dyDescent="0.25">
      <c r="A216" s="11"/>
      <c r="B216" s="12"/>
      <c r="C216" s="12"/>
      <c r="D216" s="12"/>
      <c r="E216" s="12"/>
      <c r="F216" s="12"/>
      <c r="G216" s="9" t="s">
        <v>615</v>
      </c>
      <c r="H216" s="9" t="s">
        <v>108</v>
      </c>
      <c r="I216" s="9" t="s">
        <v>533</v>
      </c>
      <c r="J216" s="3" t="s">
        <v>2280</v>
      </c>
      <c r="K216" s="13" t="s">
        <v>616</v>
      </c>
      <c r="L216" s="14" t="s">
        <v>617</v>
      </c>
      <c r="M216" s="17">
        <f t="shared" si="9"/>
        <v>2.6307870370370356E-2</v>
      </c>
      <c r="N216">
        <f t="shared" si="10"/>
        <v>6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1043</v>
      </c>
      <c r="H217" s="9" t="s">
        <v>108</v>
      </c>
      <c r="I217" s="9" t="s">
        <v>944</v>
      </c>
      <c r="J217" s="3" t="s">
        <v>2280</v>
      </c>
      <c r="K217" s="13" t="s">
        <v>1044</v>
      </c>
      <c r="L217" s="14" t="s">
        <v>1045</v>
      </c>
      <c r="M217" s="17">
        <f t="shared" si="9"/>
        <v>1.3287037037037042E-2</v>
      </c>
      <c r="N217">
        <f t="shared" si="10"/>
        <v>2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1046</v>
      </c>
      <c r="H218" s="9" t="s">
        <v>108</v>
      </c>
      <c r="I218" s="9" t="s">
        <v>944</v>
      </c>
      <c r="J218" s="3" t="s">
        <v>2280</v>
      </c>
      <c r="K218" s="13" t="s">
        <v>1047</v>
      </c>
      <c r="L218" s="14" t="s">
        <v>1048</v>
      </c>
      <c r="M218" s="17">
        <f t="shared" si="9"/>
        <v>3.0937499999999951E-2</v>
      </c>
      <c r="N218">
        <f t="shared" si="10"/>
        <v>6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1898</v>
      </c>
      <c r="H219" s="9" t="s">
        <v>108</v>
      </c>
      <c r="I219" s="9" t="s">
        <v>1830</v>
      </c>
      <c r="J219" s="3" t="s">
        <v>2280</v>
      </c>
      <c r="K219" s="13" t="s">
        <v>1899</v>
      </c>
      <c r="L219" s="14" t="s">
        <v>1900</v>
      </c>
      <c r="M219" s="17">
        <f t="shared" si="9"/>
        <v>1.652777777777778E-2</v>
      </c>
      <c r="N219">
        <f t="shared" si="10"/>
        <v>4</v>
      </c>
    </row>
    <row r="220" spans="1:14" x14ac:dyDescent="0.25">
      <c r="A220" s="11"/>
      <c r="B220" s="12"/>
      <c r="C220" s="9" t="s">
        <v>153</v>
      </c>
      <c r="D220" s="9" t="s">
        <v>154</v>
      </c>
      <c r="E220" s="9" t="s">
        <v>155</v>
      </c>
      <c r="F220" s="9" t="s">
        <v>14</v>
      </c>
      <c r="G220" s="10" t="s">
        <v>15</v>
      </c>
      <c r="H220" s="5"/>
      <c r="I220" s="5"/>
      <c r="J220" s="6"/>
      <c r="K220" s="7"/>
      <c r="L220" s="8"/>
    </row>
    <row r="221" spans="1:14" x14ac:dyDescent="0.25">
      <c r="A221" s="11"/>
      <c r="B221" s="12"/>
      <c r="C221" s="12"/>
      <c r="D221" s="12"/>
      <c r="E221" s="12"/>
      <c r="F221" s="12"/>
      <c r="G221" s="9" t="s">
        <v>156</v>
      </c>
      <c r="H221" s="9" t="s">
        <v>133</v>
      </c>
      <c r="I221" s="9" t="s">
        <v>18</v>
      </c>
      <c r="J221" s="3" t="s">
        <v>2280</v>
      </c>
      <c r="K221" s="13" t="s">
        <v>157</v>
      </c>
      <c r="L221" s="14" t="s">
        <v>158</v>
      </c>
      <c r="M221" s="17">
        <f t="shared" si="9"/>
        <v>1.3611111111111129E-2</v>
      </c>
      <c r="N221">
        <f t="shared" si="10"/>
        <v>7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159</v>
      </c>
      <c r="H222" s="9" t="s">
        <v>133</v>
      </c>
      <c r="I222" s="9" t="s">
        <v>18</v>
      </c>
      <c r="J222" s="3" t="s">
        <v>2280</v>
      </c>
      <c r="K222" s="13" t="s">
        <v>160</v>
      </c>
      <c r="L222" s="14" t="s">
        <v>161</v>
      </c>
      <c r="M222" s="17">
        <f t="shared" si="9"/>
        <v>2.9988425925925932E-2</v>
      </c>
      <c r="N222">
        <f t="shared" si="10"/>
        <v>8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618</v>
      </c>
      <c r="H223" s="9" t="s">
        <v>133</v>
      </c>
      <c r="I223" s="9" t="s">
        <v>533</v>
      </c>
      <c r="J223" s="3" t="s">
        <v>2280</v>
      </c>
      <c r="K223" s="13" t="s">
        <v>619</v>
      </c>
      <c r="L223" s="14" t="s">
        <v>620</v>
      </c>
      <c r="M223" s="17">
        <f t="shared" si="9"/>
        <v>3.42824074074074E-2</v>
      </c>
      <c r="N223">
        <f t="shared" si="10"/>
        <v>8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621</v>
      </c>
      <c r="H224" s="9" t="s">
        <v>133</v>
      </c>
      <c r="I224" s="9" t="s">
        <v>533</v>
      </c>
      <c r="J224" s="3" t="s">
        <v>2280</v>
      </c>
      <c r="K224" s="13" t="s">
        <v>622</v>
      </c>
      <c r="L224" s="14" t="s">
        <v>623</v>
      </c>
      <c r="M224" s="17">
        <f t="shared" si="9"/>
        <v>2.6967592592592626E-2</v>
      </c>
      <c r="N224">
        <f t="shared" si="10"/>
        <v>13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624</v>
      </c>
      <c r="H225" s="9" t="s">
        <v>133</v>
      </c>
      <c r="I225" s="9" t="s">
        <v>533</v>
      </c>
      <c r="J225" s="3" t="s">
        <v>2280</v>
      </c>
      <c r="K225" s="13" t="s">
        <v>625</v>
      </c>
      <c r="L225" s="14" t="s">
        <v>626</v>
      </c>
      <c r="M225" s="17">
        <f t="shared" si="9"/>
        <v>2.8587962962962954E-2</v>
      </c>
      <c r="N225">
        <f t="shared" si="10"/>
        <v>15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627</v>
      </c>
      <c r="H226" s="9" t="s">
        <v>133</v>
      </c>
      <c r="I226" s="9" t="s">
        <v>533</v>
      </c>
      <c r="J226" s="3" t="s">
        <v>2280</v>
      </c>
      <c r="K226" s="13" t="s">
        <v>628</v>
      </c>
      <c r="L226" s="14" t="s">
        <v>629</v>
      </c>
      <c r="M226" s="17">
        <f t="shared" si="9"/>
        <v>2.5706018518518503E-2</v>
      </c>
      <c r="N226">
        <f t="shared" si="10"/>
        <v>17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1049</v>
      </c>
      <c r="H227" s="9" t="s">
        <v>133</v>
      </c>
      <c r="I227" s="9" t="s">
        <v>944</v>
      </c>
      <c r="J227" s="3" t="s">
        <v>2280</v>
      </c>
      <c r="K227" s="13" t="s">
        <v>1050</v>
      </c>
      <c r="L227" s="14" t="s">
        <v>1051</v>
      </c>
      <c r="M227" s="17">
        <f t="shared" si="9"/>
        <v>3.1469907407407405E-2</v>
      </c>
      <c r="N227">
        <f t="shared" si="10"/>
        <v>6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1052</v>
      </c>
      <c r="H228" s="9" t="s">
        <v>133</v>
      </c>
      <c r="I228" s="9" t="s">
        <v>944</v>
      </c>
      <c r="J228" s="3" t="s">
        <v>2280</v>
      </c>
      <c r="K228" s="13" t="s">
        <v>1053</v>
      </c>
      <c r="L228" s="14" t="s">
        <v>1054</v>
      </c>
      <c r="M228" s="17">
        <f t="shared" si="9"/>
        <v>2.2905092592592602E-2</v>
      </c>
      <c r="N228">
        <f t="shared" si="10"/>
        <v>8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1055</v>
      </c>
      <c r="H229" s="9" t="s">
        <v>133</v>
      </c>
      <c r="I229" s="9" t="s">
        <v>944</v>
      </c>
      <c r="J229" s="3" t="s">
        <v>2280</v>
      </c>
      <c r="K229" s="13" t="s">
        <v>1056</v>
      </c>
      <c r="L229" s="14" t="s">
        <v>1057</v>
      </c>
      <c r="M229" s="17">
        <f t="shared" si="9"/>
        <v>2.4675925925925934E-2</v>
      </c>
      <c r="N229">
        <f t="shared" si="10"/>
        <v>13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1058</v>
      </c>
      <c r="H230" s="9" t="s">
        <v>133</v>
      </c>
      <c r="I230" s="9" t="s">
        <v>944</v>
      </c>
      <c r="J230" s="3" t="s">
        <v>2280</v>
      </c>
      <c r="K230" s="13" t="s">
        <v>1059</v>
      </c>
      <c r="L230" s="14" t="s">
        <v>1060</v>
      </c>
      <c r="M230" s="17">
        <f t="shared" si="9"/>
        <v>2.4120370370370292E-2</v>
      </c>
      <c r="N230">
        <f t="shared" si="10"/>
        <v>17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1901</v>
      </c>
      <c r="H231" s="9" t="s">
        <v>133</v>
      </c>
      <c r="I231" s="9" t="s">
        <v>1830</v>
      </c>
      <c r="J231" s="3" t="s">
        <v>2280</v>
      </c>
      <c r="K231" s="13" t="s">
        <v>1902</v>
      </c>
      <c r="L231" s="14" t="s">
        <v>1903</v>
      </c>
      <c r="M231" s="17">
        <f t="shared" si="9"/>
        <v>1.649305555555558E-2</v>
      </c>
      <c r="N231">
        <f t="shared" si="10"/>
        <v>6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1904</v>
      </c>
      <c r="H232" s="9" t="s">
        <v>133</v>
      </c>
      <c r="I232" s="9" t="s">
        <v>1830</v>
      </c>
      <c r="J232" s="3" t="s">
        <v>2280</v>
      </c>
      <c r="K232" s="13" t="s">
        <v>1905</v>
      </c>
      <c r="L232" s="14" t="s">
        <v>1906</v>
      </c>
      <c r="M232" s="17">
        <f t="shared" si="9"/>
        <v>4.1898148148148184E-2</v>
      </c>
      <c r="N232">
        <f t="shared" si="10"/>
        <v>16</v>
      </c>
    </row>
    <row r="233" spans="1:14" x14ac:dyDescent="0.25">
      <c r="A233" s="11"/>
      <c r="B233" s="12"/>
      <c r="C233" s="9" t="s">
        <v>64</v>
      </c>
      <c r="D233" s="9" t="s">
        <v>65</v>
      </c>
      <c r="E233" s="10" t="s">
        <v>15</v>
      </c>
      <c r="F233" s="5"/>
      <c r="G233" s="5"/>
      <c r="H233" s="5"/>
      <c r="I233" s="5"/>
      <c r="J233" s="6"/>
      <c r="K233" s="7"/>
      <c r="L233" s="8"/>
    </row>
    <row r="234" spans="1:14" x14ac:dyDescent="0.25">
      <c r="A234" s="11"/>
      <c r="B234" s="12"/>
      <c r="C234" s="12"/>
      <c r="D234" s="12"/>
      <c r="E234" s="9" t="s">
        <v>65</v>
      </c>
      <c r="F234" s="9" t="s">
        <v>14</v>
      </c>
      <c r="G234" s="10" t="s">
        <v>15</v>
      </c>
      <c r="H234" s="5"/>
      <c r="I234" s="5"/>
      <c r="J234" s="6"/>
      <c r="K234" s="7"/>
      <c r="L234" s="8"/>
    </row>
    <row r="235" spans="1:14" x14ac:dyDescent="0.25">
      <c r="A235" s="11"/>
      <c r="B235" s="12"/>
      <c r="C235" s="12"/>
      <c r="D235" s="12"/>
      <c r="E235" s="12"/>
      <c r="F235" s="12"/>
      <c r="G235" s="9" t="s">
        <v>162</v>
      </c>
      <c r="H235" s="9" t="s">
        <v>108</v>
      </c>
      <c r="I235" s="9" t="s">
        <v>18</v>
      </c>
      <c r="J235" s="3" t="s">
        <v>2280</v>
      </c>
      <c r="K235" s="13" t="s">
        <v>163</v>
      </c>
      <c r="L235" s="14" t="s">
        <v>164</v>
      </c>
      <c r="M235" s="17">
        <f t="shared" si="9"/>
        <v>2.0636574074074099E-2</v>
      </c>
      <c r="N235">
        <f t="shared" si="10"/>
        <v>9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165</v>
      </c>
      <c r="H236" s="9" t="s">
        <v>108</v>
      </c>
      <c r="I236" s="9" t="s">
        <v>18</v>
      </c>
      <c r="J236" s="3" t="s">
        <v>2280</v>
      </c>
      <c r="K236" s="13" t="s">
        <v>166</v>
      </c>
      <c r="L236" s="14" t="s">
        <v>167</v>
      </c>
      <c r="M236" s="17">
        <f t="shared" si="9"/>
        <v>1.2673611111111094E-2</v>
      </c>
      <c r="N236">
        <f t="shared" si="10"/>
        <v>21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1061</v>
      </c>
      <c r="H237" s="9" t="s">
        <v>108</v>
      </c>
      <c r="I237" s="9" t="s">
        <v>944</v>
      </c>
      <c r="J237" s="3" t="s">
        <v>2280</v>
      </c>
      <c r="K237" s="13" t="s">
        <v>1062</v>
      </c>
      <c r="L237" s="14" t="s">
        <v>1063</v>
      </c>
      <c r="M237" s="17">
        <f t="shared" si="9"/>
        <v>1.2233796296296173E-2</v>
      </c>
      <c r="N237">
        <f t="shared" si="10"/>
        <v>21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1500</v>
      </c>
      <c r="H238" s="9" t="s">
        <v>108</v>
      </c>
      <c r="I238" s="9" t="s">
        <v>1383</v>
      </c>
      <c r="J238" s="3" t="s">
        <v>2280</v>
      </c>
      <c r="K238" s="13" t="s">
        <v>1501</v>
      </c>
      <c r="L238" s="14" t="s">
        <v>1502</v>
      </c>
      <c r="M238" s="17">
        <f t="shared" si="9"/>
        <v>1.295138888888886E-2</v>
      </c>
      <c r="N238">
        <f t="shared" si="10"/>
        <v>3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1503</v>
      </c>
      <c r="H239" s="9" t="s">
        <v>108</v>
      </c>
      <c r="I239" s="9" t="s">
        <v>1383</v>
      </c>
      <c r="J239" s="3" t="s">
        <v>2280</v>
      </c>
      <c r="K239" s="13" t="s">
        <v>1504</v>
      </c>
      <c r="L239" s="14" t="s">
        <v>1505</v>
      </c>
      <c r="M239" s="17">
        <f t="shared" si="9"/>
        <v>3.8668981481481512E-2</v>
      </c>
      <c r="N239">
        <f t="shared" si="10"/>
        <v>7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1506</v>
      </c>
      <c r="H240" s="9" t="s">
        <v>108</v>
      </c>
      <c r="I240" s="9" t="s">
        <v>1383</v>
      </c>
      <c r="J240" s="3" t="s">
        <v>2280</v>
      </c>
      <c r="K240" s="13" t="s">
        <v>1507</v>
      </c>
      <c r="L240" s="14" t="s">
        <v>1508</v>
      </c>
      <c r="M240" s="17">
        <f t="shared" si="9"/>
        <v>3.2141203703703658E-2</v>
      </c>
      <c r="N240">
        <f t="shared" si="10"/>
        <v>12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1907</v>
      </c>
      <c r="H241" s="9" t="s">
        <v>108</v>
      </c>
      <c r="I241" s="9" t="s">
        <v>1830</v>
      </c>
      <c r="J241" s="3" t="s">
        <v>2280</v>
      </c>
      <c r="K241" s="13" t="s">
        <v>1908</v>
      </c>
      <c r="L241" s="19" t="s">
        <v>1909</v>
      </c>
      <c r="M241" s="17">
        <f t="shared" si="9"/>
        <v>1.8136574074074076E-2</v>
      </c>
      <c r="N241">
        <v>0</v>
      </c>
    </row>
    <row r="242" spans="1:14" x14ac:dyDescent="0.25">
      <c r="A242" s="11"/>
      <c r="B242" s="12"/>
      <c r="C242" s="12"/>
      <c r="D242" s="12"/>
      <c r="E242" s="9" t="s">
        <v>168</v>
      </c>
      <c r="F242" s="9" t="s">
        <v>14</v>
      </c>
      <c r="G242" s="10" t="s">
        <v>15</v>
      </c>
      <c r="H242" s="5"/>
      <c r="I242" s="5"/>
      <c r="J242" s="6"/>
      <c r="K242" s="7"/>
      <c r="L242" s="8"/>
    </row>
    <row r="243" spans="1:14" x14ac:dyDescent="0.25">
      <c r="A243" s="11"/>
      <c r="B243" s="12"/>
      <c r="C243" s="12"/>
      <c r="D243" s="12"/>
      <c r="E243" s="12"/>
      <c r="F243" s="12"/>
      <c r="G243" s="9" t="s">
        <v>169</v>
      </c>
      <c r="H243" s="9" t="s">
        <v>108</v>
      </c>
      <c r="I243" s="9" t="s">
        <v>18</v>
      </c>
      <c r="J243" s="3" t="s">
        <v>2280</v>
      </c>
      <c r="K243" s="13" t="s">
        <v>170</v>
      </c>
      <c r="L243" s="14" t="s">
        <v>171</v>
      </c>
      <c r="M243" s="17">
        <f t="shared" si="9"/>
        <v>1.3807870370370366E-2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172</v>
      </c>
      <c r="H244" s="9" t="s">
        <v>108</v>
      </c>
      <c r="I244" s="9" t="s">
        <v>18</v>
      </c>
      <c r="J244" s="3" t="s">
        <v>2280</v>
      </c>
      <c r="K244" s="13" t="s">
        <v>173</v>
      </c>
      <c r="L244" s="14" t="s">
        <v>174</v>
      </c>
      <c r="M244" s="17">
        <f t="shared" si="9"/>
        <v>2.0370370370370483E-2</v>
      </c>
      <c r="N244">
        <f t="shared" si="10"/>
        <v>17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175</v>
      </c>
      <c r="H245" s="9" t="s">
        <v>108</v>
      </c>
      <c r="I245" s="9" t="s">
        <v>18</v>
      </c>
      <c r="J245" s="3" t="s">
        <v>2280</v>
      </c>
      <c r="K245" s="13" t="s">
        <v>176</v>
      </c>
      <c r="L245" s="14" t="s">
        <v>177</v>
      </c>
      <c r="M245" s="17">
        <f t="shared" si="9"/>
        <v>1.4236111111111005E-2</v>
      </c>
      <c r="N245">
        <f t="shared" si="10"/>
        <v>21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630</v>
      </c>
      <c r="H246" s="9" t="s">
        <v>108</v>
      </c>
      <c r="I246" s="9" t="s">
        <v>533</v>
      </c>
      <c r="J246" s="3" t="s">
        <v>2280</v>
      </c>
      <c r="K246" s="13" t="s">
        <v>631</v>
      </c>
      <c r="L246" s="14" t="s">
        <v>632</v>
      </c>
      <c r="M246" s="17">
        <f t="shared" si="9"/>
        <v>3.0069444444444426E-2</v>
      </c>
      <c r="N246">
        <f t="shared" si="10"/>
        <v>8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633</v>
      </c>
      <c r="H247" s="9" t="s">
        <v>108</v>
      </c>
      <c r="I247" s="9" t="s">
        <v>533</v>
      </c>
      <c r="J247" s="3" t="s">
        <v>2280</v>
      </c>
      <c r="K247" s="13" t="s">
        <v>634</v>
      </c>
      <c r="L247" s="14" t="s">
        <v>635</v>
      </c>
      <c r="M247" s="17">
        <f t="shared" si="9"/>
        <v>1.2777777777777777E-2</v>
      </c>
      <c r="N247">
        <f t="shared" si="10"/>
        <v>13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1509</v>
      </c>
      <c r="H248" s="9" t="s">
        <v>108</v>
      </c>
      <c r="I248" s="9" t="s">
        <v>1383</v>
      </c>
      <c r="J248" s="3" t="s">
        <v>2280</v>
      </c>
      <c r="K248" s="13" t="s">
        <v>1510</v>
      </c>
      <c r="L248" s="14" t="s">
        <v>1511</v>
      </c>
      <c r="M248" s="17">
        <f t="shared" si="9"/>
        <v>2.49537037037037E-2</v>
      </c>
      <c r="N248">
        <f t="shared" si="10"/>
        <v>11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1512</v>
      </c>
      <c r="H249" s="9" t="s">
        <v>108</v>
      </c>
      <c r="I249" s="9" t="s">
        <v>1383</v>
      </c>
      <c r="J249" s="3" t="s">
        <v>2280</v>
      </c>
      <c r="K249" s="13" t="s">
        <v>1513</v>
      </c>
      <c r="L249" s="14" t="s">
        <v>1514</v>
      </c>
      <c r="M249" s="17">
        <f t="shared" si="9"/>
        <v>1.4375000000000138E-2</v>
      </c>
      <c r="N249">
        <f t="shared" si="10"/>
        <v>20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1910</v>
      </c>
      <c r="H250" s="9" t="s">
        <v>108</v>
      </c>
      <c r="I250" s="9" t="s">
        <v>1830</v>
      </c>
      <c r="J250" s="3" t="s">
        <v>2280</v>
      </c>
      <c r="K250" s="13" t="s">
        <v>1911</v>
      </c>
      <c r="L250" s="14" t="s">
        <v>1912</v>
      </c>
      <c r="M250" s="17">
        <f t="shared" si="9"/>
        <v>2.8587962962962954E-2</v>
      </c>
      <c r="N250">
        <f t="shared" si="10"/>
        <v>10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1913</v>
      </c>
      <c r="H251" s="9" t="s">
        <v>108</v>
      </c>
      <c r="I251" s="9" t="s">
        <v>1830</v>
      </c>
      <c r="J251" s="3" t="s">
        <v>2280</v>
      </c>
      <c r="K251" s="13" t="s">
        <v>1914</v>
      </c>
      <c r="L251" s="14" t="s">
        <v>1915</v>
      </c>
      <c r="M251" s="17">
        <f t="shared" si="9"/>
        <v>2.5787037037037108E-2</v>
      </c>
      <c r="N251">
        <f t="shared" si="10"/>
        <v>18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1916</v>
      </c>
      <c r="H252" s="9" t="s">
        <v>108</v>
      </c>
      <c r="I252" s="9" t="s">
        <v>1830</v>
      </c>
      <c r="J252" s="3" t="s">
        <v>2280</v>
      </c>
      <c r="K252" s="13" t="s">
        <v>1917</v>
      </c>
      <c r="L252" s="14" t="s">
        <v>1918</v>
      </c>
      <c r="M252" s="17">
        <f t="shared" si="9"/>
        <v>1.3113425925925903E-2</v>
      </c>
      <c r="N252">
        <f t="shared" si="10"/>
        <v>21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1919</v>
      </c>
      <c r="H253" s="9" t="s">
        <v>108</v>
      </c>
      <c r="I253" s="9" t="s">
        <v>1830</v>
      </c>
      <c r="J253" s="3" t="s">
        <v>2280</v>
      </c>
      <c r="K253" s="13" t="s">
        <v>1920</v>
      </c>
      <c r="L253" s="14" t="s">
        <v>1921</v>
      </c>
      <c r="M253" s="17">
        <f t="shared" si="9"/>
        <v>1.7997685185185186E-2</v>
      </c>
      <c r="N253">
        <f t="shared" si="10"/>
        <v>14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2243</v>
      </c>
      <c r="H254" s="9" t="s">
        <v>108</v>
      </c>
      <c r="I254" s="9" t="s">
        <v>2216</v>
      </c>
      <c r="J254" s="3" t="s">
        <v>2280</v>
      </c>
      <c r="K254" s="13" t="s">
        <v>2244</v>
      </c>
      <c r="L254" s="14" t="s">
        <v>2245</v>
      </c>
      <c r="M254" s="17">
        <f t="shared" si="9"/>
        <v>2.2766203703703747E-2</v>
      </c>
      <c r="N254">
        <f t="shared" si="10"/>
        <v>17</v>
      </c>
    </row>
    <row r="255" spans="1:14" x14ac:dyDescent="0.25">
      <c r="A255" s="11"/>
      <c r="B255" s="12"/>
      <c r="C255" s="9" t="s">
        <v>1515</v>
      </c>
      <c r="D255" s="9" t="s">
        <v>1516</v>
      </c>
      <c r="E255" s="9" t="s">
        <v>1516</v>
      </c>
      <c r="F255" s="9" t="s">
        <v>14</v>
      </c>
      <c r="G255" s="10" t="s">
        <v>15</v>
      </c>
      <c r="H255" s="5"/>
      <c r="I255" s="5"/>
      <c r="J255" s="6"/>
      <c r="K255" s="7"/>
      <c r="L255" s="8"/>
    </row>
    <row r="256" spans="1:14" x14ac:dyDescent="0.25">
      <c r="A256" s="11"/>
      <c r="B256" s="12"/>
      <c r="C256" s="12"/>
      <c r="D256" s="12"/>
      <c r="E256" s="12"/>
      <c r="F256" s="12"/>
      <c r="G256" s="9" t="s">
        <v>1517</v>
      </c>
      <c r="H256" s="9" t="s">
        <v>108</v>
      </c>
      <c r="I256" s="9" t="s">
        <v>1383</v>
      </c>
      <c r="J256" s="3" t="s">
        <v>2280</v>
      </c>
      <c r="K256" s="13" t="s">
        <v>1518</v>
      </c>
      <c r="L256" s="14" t="s">
        <v>1519</v>
      </c>
      <c r="M256" s="17">
        <f t="shared" si="9"/>
        <v>1.4710648148148153E-2</v>
      </c>
      <c r="N256">
        <f t="shared" si="10"/>
        <v>7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1520</v>
      </c>
      <c r="H257" s="9" t="s">
        <v>108</v>
      </c>
      <c r="I257" s="9" t="s">
        <v>1383</v>
      </c>
      <c r="J257" s="3" t="s">
        <v>2280</v>
      </c>
      <c r="K257" s="13" t="s">
        <v>1521</v>
      </c>
      <c r="L257" s="14" t="s">
        <v>1522</v>
      </c>
      <c r="M257" s="17">
        <f t="shared" si="9"/>
        <v>2.2812500000000013E-2</v>
      </c>
      <c r="N257">
        <f t="shared" si="10"/>
        <v>7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1523</v>
      </c>
      <c r="H258" s="9" t="s">
        <v>108</v>
      </c>
      <c r="I258" s="9" t="s">
        <v>1383</v>
      </c>
      <c r="J258" s="3" t="s">
        <v>2280</v>
      </c>
      <c r="K258" s="13" t="s">
        <v>1524</v>
      </c>
      <c r="L258" s="14" t="s">
        <v>1525</v>
      </c>
      <c r="M258" s="17">
        <f t="shared" si="9"/>
        <v>2.6932870370370399E-2</v>
      </c>
      <c r="N258">
        <f t="shared" si="10"/>
        <v>10</v>
      </c>
    </row>
    <row r="259" spans="1:14" x14ac:dyDescent="0.25">
      <c r="A259" s="11"/>
      <c r="B259" s="12"/>
      <c r="C259" s="9" t="s">
        <v>366</v>
      </c>
      <c r="D259" s="9" t="s">
        <v>367</v>
      </c>
      <c r="E259" s="9" t="s">
        <v>367</v>
      </c>
      <c r="F259" s="9" t="s">
        <v>14</v>
      </c>
      <c r="G259" s="9" t="s">
        <v>1064</v>
      </c>
      <c r="H259" s="9" t="s">
        <v>108</v>
      </c>
      <c r="I259" s="9" t="s">
        <v>944</v>
      </c>
      <c r="J259" s="3" t="s">
        <v>2280</v>
      </c>
      <c r="K259" s="13" t="s">
        <v>1065</v>
      </c>
      <c r="L259" s="14" t="s">
        <v>1066</v>
      </c>
      <c r="M259" s="17">
        <f t="shared" ref="M259:M322" si="11">L259-K259</f>
        <v>3.0115740740740748E-2</v>
      </c>
      <c r="N259">
        <f t="shared" ref="N259:N322" si="12">HOUR(K259)</f>
        <v>17</v>
      </c>
    </row>
    <row r="260" spans="1:14" x14ac:dyDescent="0.25">
      <c r="A260" s="11"/>
      <c r="B260" s="12"/>
      <c r="C260" s="9" t="s">
        <v>377</v>
      </c>
      <c r="D260" s="9" t="s">
        <v>378</v>
      </c>
      <c r="E260" s="9" t="s">
        <v>378</v>
      </c>
      <c r="F260" s="9" t="s">
        <v>14</v>
      </c>
      <c r="G260" s="10" t="s">
        <v>15</v>
      </c>
      <c r="H260" s="5"/>
      <c r="I260" s="5"/>
      <c r="J260" s="6"/>
      <c r="K260" s="7"/>
      <c r="L260" s="8"/>
    </row>
    <row r="261" spans="1:14" x14ac:dyDescent="0.25">
      <c r="A261" s="11"/>
      <c r="B261" s="12"/>
      <c r="C261" s="12"/>
      <c r="D261" s="12"/>
      <c r="E261" s="12"/>
      <c r="F261" s="12"/>
      <c r="G261" s="9" t="s">
        <v>1067</v>
      </c>
      <c r="H261" s="9" t="s">
        <v>108</v>
      </c>
      <c r="I261" s="9" t="s">
        <v>944</v>
      </c>
      <c r="J261" s="3" t="s">
        <v>2280</v>
      </c>
      <c r="K261" s="13" t="s">
        <v>1068</v>
      </c>
      <c r="L261" s="14" t="s">
        <v>643</v>
      </c>
      <c r="M261" s="17">
        <f t="shared" si="11"/>
        <v>2.0115740740740795E-2</v>
      </c>
      <c r="N261">
        <f t="shared" si="12"/>
        <v>10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1526</v>
      </c>
      <c r="H262" s="9" t="s">
        <v>108</v>
      </c>
      <c r="I262" s="9" t="s">
        <v>1383</v>
      </c>
      <c r="J262" s="3" t="s">
        <v>2280</v>
      </c>
      <c r="K262" s="13" t="s">
        <v>1527</v>
      </c>
      <c r="L262" s="14" t="s">
        <v>1528</v>
      </c>
      <c r="M262" s="17">
        <f t="shared" si="11"/>
        <v>3.7037037037036979E-2</v>
      </c>
      <c r="N262">
        <f t="shared" si="12"/>
        <v>10</v>
      </c>
    </row>
    <row r="263" spans="1:14" x14ac:dyDescent="0.25">
      <c r="A263" s="11"/>
      <c r="B263" s="12"/>
      <c r="C263" s="9" t="s">
        <v>394</v>
      </c>
      <c r="D263" s="9" t="s">
        <v>395</v>
      </c>
      <c r="E263" s="9" t="s">
        <v>396</v>
      </c>
      <c r="F263" s="9" t="s">
        <v>14</v>
      </c>
      <c r="G263" s="10" t="s">
        <v>15</v>
      </c>
      <c r="H263" s="5"/>
      <c r="I263" s="5"/>
      <c r="J263" s="6"/>
      <c r="K263" s="7"/>
      <c r="L263" s="8"/>
    </row>
    <row r="264" spans="1:14" x14ac:dyDescent="0.25">
      <c r="A264" s="11"/>
      <c r="B264" s="12"/>
      <c r="C264" s="12"/>
      <c r="D264" s="12"/>
      <c r="E264" s="12"/>
      <c r="F264" s="12"/>
      <c r="G264" s="9" t="s">
        <v>1069</v>
      </c>
      <c r="H264" s="9" t="s">
        <v>108</v>
      </c>
      <c r="I264" s="9" t="s">
        <v>944</v>
      </c>
      <c r="J264" s="3" t="s">
        <v>2280</v>
      </c>
      <c r="K264" s="13" t="s">
        <v>1070</v>
      </c>
      <c r="L264" s="14" t="s">
        <v>1071</v>
      </c>
      <c r="M264" s="17">
        <f t="shared" si="11"/>
        <v>3.4178240740740773E-2</v>
      </c>
      <c r="N264">
        <f t="shared" si="12"/>
        <v>6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1072</v>
      </c>
      <c r="H265" s="9" t="s">
        <v>398</v>
      </c>
      <c r="I265" s="9" t="s">
        <v>944</v>
      </c>
      <c r="J265" s="3" t="s">
        <v>2280</v>
      </c>
      <c r="K265" s="13" t="s">
        <v>1073</v>
      </c>
      <c r="L265" s="19" t="s">
        <v>1826</v>
      </c>
      <c r="M265" s="17">
        <f t="shared" si="11"/>
        <v>2.0740740740740615E-2</v>
      </c>
      <c r="N265">
        <f t="shared" si="12"/>
        <v>23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1529</v>
      </c>
      <c r="H266" s="9" t="s">
        <v>398</v>
      </c>
      <c r="I266" s="9" t="s">
        <v>1383</v>
      </c>
      <c r="J266" s="3" t="s">
        <v>2280</v>
      </c>
      <c r="K266" s="13" t="s">
        <v>1530</v>
      </c>
      <c r="L266" s="14" t="s">
        <v>1531</v>
      </c>
      <c r="M266" s="17">
        <f t="shared" si="11"/>
        <v>2.2372685185185176E-2</v>
      </c>
      <c r="N266">
        <f t="shared" si="12"/>
        <v>5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1922</v>
      </c>
      <c r="H267" s="9" t="s">
        <v>108</v>
      </c>
      <c r="I267" s="9" t="s">
        <v>1830</v>
      </c>
      <c r="J267" s="3" t="s">
        <v>2280</v>
      </c>
      <c r="K267" s="13" t="s">
        <v>1923</v>
      </c>
      <c r="L267" s="14" t="s">
        <v>649</v>
      </c>
      <c r="M267" s="17">
        <f t="shared" si="11"/>
        <v>1.7268518518518516E-2</v>
      </c>
      <c r="N267">
        <f t="shared" si="12"/>
        <v>5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1924</v>
      </c>
      <c r="H268" s="9" t="s">
        <v>108</v>
      </c>
      <c r="I268" s="9" t="s">
        <v>1830</v>
      </c>
      <c r="J268" s="3" t="s">
        <v>2280</v>
      </c>
      <c r="K268" s="13" t="s">
        <v>1925</v>
      </c>
      <c r="L268" s="14" t="s">
        <v>1926</v>
      </c>
      <c r="M268" s="17">
        <f t="shared" si="11"/>
        <v>2.072916666666666E-2</v>
      </c>
      <c r="N268">
        <f t="shared" si="12"/>
        <v>5</v>
      </c>
    </row>
    <row r="269" spans="1:14" x14ac:dyDescent="0.25">
      <c r="A269" s="11"/>
      <c r="B269" s="12"/>
      <c r="C269" s="9" t="s">
        <v>1273</v>
      </c>
      <c r="D269" s="9" t="s">
        <v>1274</v>
      </c>
      <c r="E269" s="9" t="s">
        <v>1274</v>
      </c>
      <c r="F269" s="9" t="s">
        <v>14</v>
      </c>
      <c r="G269" s="9" t="s">
        <v>1927</v>
      </c>
      <c r="H269" s="9" t="s">
        <v>108</v>
      </c>
      <c r="I269" s="9" t="s">
        <v>1830</v>
      </c>
      <c r="J269" s="3" t="s">
        <v>2280</v>
      </c>
      <c r="K269" s="13" t="s">
        <v>1928</v>
      </c>
      <c r="L269" s="14" t="s">
        <v>1929</v>
      </c>
      <c r="M269" s="17">
        <f t="shared" si="11"/>
        <v>2.4363425925925886E-2</v>
      </c>
      <c r="N269">
        <f t="shared" si="12"/>
        <v>16</v>
      </c>
    </row>
    <row r="270" spans="1:14" x14ac:dyDescent="0.25">
      <c r="A270" s="11"/>
      <c r="B270" s="12"/>
      <c r="C270" s="9" t="s">
        <v>178</v>
      </c>
      <c r="D270" s="9" t="s">
        <v>179</v>
      </c>
      <c r="E270" s="9" t="s">
        <v>179</v>
      </c>
      <c r="F270" s="9" t="s">
        <v>14</v>
      </c>
      <c r="G270" s="10" t="s">
        <v>15</v>
      </c>
      <c r="H270" s="5"/>
      <c r="I270" s="5"/>
      <c r="J270" s="6"/>
      <c r="K270" s="7"/>
      <c r="L270" s="8"/>
    </row>
    <row r="271" spans="1:14" x14ac:dyDescent="0.25">
      <c r="A271" s="11"/>
      <c r="B271" s="12"/>
      <c r="C271" s="12"/>
      <c r="D271" s="12"/>
      <c r="E271" s="12"/>
      <c r="F271" s="12"/>
      <c r="G271" s="9" t="s">
        <v>180</v>
      </c>
      <c r="H271" s="9" t="s">
        <v>108</v>
      </c>
      <c r="I271" s="9" t="s">
        <v>18</v>
      </c>
      <c r="J271" s="3" t="s">
        <v>2280</v>
      </c>
      <c r="K271" s="13" t="s">
        <v>181</v>
      </c>
      <c r="L271" s="14" t="s">
        <v>182</v>
      </c>
      <c r="M271" s="17">
        <f t="shared" si="11"/>
        <v>2.2881944444444469E-2</v>
      </c>
      <c r="N271">
        <f t="shared" si="12"/>
        <v>10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636</v>
      </c>
      <c r="H272" s="9" t="s">
        <v>108</v>
      </c>
      <c r="I272" s="9" t="s">
        <v>533</v>
      </c>
      <c r="J272" s="3" t="s">
        <v>2280</v>
      </c>
      <c r="K272" s="13" t="s">
        <v>637</v>
      </c>
      <c r="L272" s="14" t="s">
        <v>638</v>
      </c>
      <c r="M272" s="17">
        <f t="shared" si="11"/>
        <v>2.4942129629629495E-2</v>
      </c>
      <c r="N272">
        <f t="shared" si="12"/>
        <v>14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639</v>
      </c>
      <c r="H273" s="9" t="s">
        <v>108</v>
      </c>
      <c r="I273" s="9" t="s">
        <v>533</v>
      </c>
      <c r="J273" s="3" t="s">
        <v>2280</v>
      </c>
      <c r="K273" s="13" t="s">
        <v>640</v>
      </c>
      <c r="L273" s="14" t="s">
        <v>641</v>
      </c>
      <c r="M273" s="17">
        <f t="shared" si="11"/>
        <v>2.4131944444444553E-2</v>
      </c>
      <c r="N273">
        <f t="shared" si="12"/>
        <v>15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1074</v>
      </c>
      <c r="H274" s="9" t="s">
        <v>108</v>
      </c>
      <c r="I274" s="9" t="s">
        <v>944</v>
      </c>
      <c r="J274" s="3" t="s">
        <v>2280</v>
      </c>
      <c r="K274" s="13" t="s">
        <v>1075</v>
      </c>
      <c r="L274" s="14" t="s">
        <v>1076</v>
      </c>
      <c r="M274" s="17">
        <f t="shared" si="11"/>
        <v>2.5856481481481453E-2</v>
      </c>
      <c r="N274">
        <f t="shared" si="12"/>
        <v>10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1077</v>
      </c>
      <c r="H275" s="9" t="s">
        <v>108</v>
      </c>
      <c r="I275" s="9" t="s">
        <v>944</v>
      </c>
      <c r="J275" s="3" t="s">
        <v>2280</v>
      </c>
      <c r="K275" s="13" t="s">
        <v>1078</v>
      </c>
      <c r="L275" s="14" t="s">
        <v>1079</v>
      </c>
      <c r="M275" s="17">
        <f t="shared" si="11"/>
        <v>2.704861111111112E-2</v>
      </c>
      <c r="N275">
        <f t="shared" si="12"/>
        <v>11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1532</v>
      </c>
      <c r="H276" s="9" t="s">
        <v>108</v>
      </c>
      <c r="I276" s="9" t="s">
        <v>1383</v>
      </c>
      <c r="J276" s="3" t="s">
        <v>2280</v>
      </c>
      <c r="K276" s="13" t="s">
        <v>1533</v>
      </c>
      <c r="L276" s="14" t="s">
        <v>1534</v>
      </c>
      <c r="M276" s="17">
        <f t="shared" si="11"/>
        <v>2.1180555555555536E-2</v>
      </c>
      <c r="N276">
        <f t="shared" si="12"/>
        <v>9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1535</v>
      </c>
      <c r="H277" s="9" t="s">
        <v>108</v>
      </c>
      <c r="I277" s="9" t="s">
        <v>1383</v>
      </c>
      <c r="J277" s="3" t="s">
        <v>2280</v>
      </c>
      <c r="K277" s="13" t="s">
        <v>1536</v>
      </c>
      <c r="L277" s="14" t="s">
        <v>1537</v>
      </c>
      <c r="M277" s="17">
        <f t="shared" si="11"/>
        <v>3.0694444444444358E-2</v>
      </c>
      <c r="N277">
        <f t="shared" si="12"/>
        <v>15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1930</v>
      </c>
      <c r="H278" s="9" t="s">
        <v>108</v>
      </c>
      <c r="I278" s="9" t="s">
        <v>1830</v>
      </c>
      <c r="J278" s="3" t="s">
        <v>2280</v>
      </c>
      <c r="K278" s="13" t="s">
        <v>1931</v>
      </c>
      <c r="L278" s="14" t="s">
        <v>1932</v>
      </c>
      <c r="M278" s="17">
        <f t="shared" si="11"/>
        <v>3.0138888888888937E-2</v>
      </c>
      <c r="N278">
        <f t="shared" si="12"/>
        <v>9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1933</v>
      </c>
      <c r="H279" s="9" t="s">
        <v>108</v>
      </c>
      <c r="I279" s="9" t="s">
        <v>1830</v>
      </c>
      <c r="J279" s="3" t="s">
        <v>2280</v>
      </c>
      <c r="K279" s="13" t="s">
        <v>1934</v>
      </c>
      <c r="L279" s="14" t="s">
        <v>1935</v>
      </c>
      <c r="M279" s="17">
        <f t="shared" si="11"/>
        <v>2.2905092592592657E-2</v>
      </c>
      <c r="N279">
        <f t="shared" si="12"/>
        <v>11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1936</v>
      </c>
      <c r="H280" s="9" t="s">
        <v>108</v>
      </c>
      <c r="I280" s="9" t="s">
        <v>1830</v>
      </c>
      <c r="J280" s="3" t="s">
        <v>2280</v>
      </c>
      <c r="K280" s="13" t="s">
        <v>1937</v>
      </c>
      <c r="L280" s="14" t="s">
        <v>1938</v>
      </c>
      <c r="M280" s="17">
        <f t="shared" si="11"/>
        <v>1.54861111111112E-2</v>
      </c>
      <c r="N280">
        <f t="shared" si="12"/>
        <v>12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1939</v>
      </c>
      <c r="H281" s="9" t="s">
        <v>108</v>
      </c>
      <c r="I281" s="9" t="s">
        <v>1830</v>
      </c>
      <c r="J281" s="3" t="s">
        <v>2280</v>
      </c>
      <c r="K281" s="13" t="s">
        <v>1940</v>
      </c>
      <c r="L281" s="14" t="s">
        <v>1941</v>
      </c>
      <c r="M281" s="17">
        <f t="shared" si="11"/>
        <v>1.8460648148148073E-2</v>
      </c>
      <c r="N281">
        <f t="shared" si="12"/>
        <v>15</v>
      </c>
    </row>
    <row r="282" spans="1:14" x14ac:dyDescent="0.25">
      <c r="A282" s="11"/>
      <c r="B282" s="12"/>
      <c r="C282" s="9" t="s">
        <v>183</v>
      </c>
      <c r="D282" s="9" t="s">
        <v>184</v>
      </c>
      <c r="E282" s="9" t="s">
        <v>184</v>
      </c>
      <c r="F282" s="9" t="s">
        <v>14</v>
      </c>
      <c r="G282" s="10" t="s">
        <v>15</v>
      </c>
      <c r="H282" s="5"/>
      <c r="I282" s="5"/>
      <c r="J282" s="6"/>
      <c r="K282" s="7"/>
      <c r="L282" s="8"/>
    </row>
    <row r="283" spans="1:14" x14ac:dyDescent="0.25">
      <c r="A283" s="11"/>
      <c r="B283" s="12"/>
      <c r="C283" s="12"/>
      <c r="D283" s="12"/>
      <c r="E283" s="12"/>
      <c r="F283" s="12"/>
      <c r="G283" s="9" t="s">
        <v>185</v>
      </c>
      <c r="H283" s="9" t="s">
        <v>133</v>
      </c>
      <c r="I283" s="9" t="s">
        <v>18</v>
      </c>
      <c r="J283" s="3" t="s">
        <v>2280</v>
      </c>
      <c r="K283" s="13" t="s">
        <v>186</v>
      </c>
      <c r="L283" s="14" t="s">
        <v>187</v>
      </c>
      <c r="M283" s="17">
        <f t="shared" si="11"/>
        <v>1.9479166666666603E-2</v>
      </c>
      <c r="N283">
        <f t="shared" si="12"/>
        <v>10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188</v>
      </c>
      <c r="H284" s="9" t="s">
        <v>133</v>
      </c>
      <c r="I284" s="9" t="s">
        <v>18</v>
      </c>
      <c r="J284" s="3" t="s">
        <v>2280</v>
      </c>
      <c r="K284" s="13" t="s">
        <v>189</v>
      </c>
      <c r="L284" s="14" t="s">
        <v>190</v>
      </c>
      <c r="M284" s="17">
        <f t="shared" si="11"/>
        <v>1.8078703703703791E-2</v>
      </c>
      <c r="N284">
        <f t="shared" si="12"/>
        <v>15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642</v>
      </c>
      <c r="H285" s="9" t="s">
        <v>133</v>
      </c>
      <c r="I285" s="9" t="s">
        <v>533</v>
      </c>
      <c r="J285" s="3" t="s">
        <v>2280</v>
      </c>
      <c r="K285" s="13" t="s">
        <v>643</v>
      </c>
      <c r="L285" s="14" t="s">
        <v>644</v>
      </c>
      <c r="M285" s="17">
        <f t="shared" si="11"/>
        <v>2.2407407407407431E-2</v>
      </c>
      <c r="N285">
        <f t="shared" si="12"/>
        <v>10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1080</v>
      </c>
      <c r="H286" s="9" t="s">
        <v>133</v>
      </c>
      <c r="I286" s="9" t="s">
        <v>944</v>
      </c>
      <c r="J286" s="3" t="s">
        <v>2280</v>
      </c>
      <c r="K286" s="13" t="s">
        <v>1081</v>
      </c>
      <c r="L286" s="14" t="s">
        <v>1082</v>
      </c>
      <c r="M286" s="17">
        <f t="shared" si="11"/>
        <v>2.1342592592592607E-2</v>
      </c>
      <c r="N286">
        <f t="shared" si="12"/>
        <v>5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1083</v>
      </c>
      <c r="H287" s="9" t="s">
        <v>133</v>
      </c>
      <c r="I287" s="9" t="s">
        <v>944</v>
      </c>
      <c r="J287" s="3" t="s">
        <v>2280</v>
      </c>
      <c r="K287" s="13" t="s">
        <v>1084</v>
      </c>
      <c r="L287" s="14" t="s">
        <v>1085</v>
      </c>
      <c r="M287" s="17">
        <f t="shared" si="11"/>
        <v>1.9062499999999982E-2</v>
      </c>
      <c r="N287">
        <f t="shared" si="12"/>
        <v>10</v>
      </c>
    </row>
    <row r="288" spans="1:14" x14ac:dyDescent="0.25">
      <c r="A288" s="3" t="s">
        <v>191</v>
      </c>
      <c r="B288" s="9" t="s">
        <v>192</v>
      </c>
      <c r="C288" s="10" t="s">
        <v>15</v>
      </c>
      <c r="D288" s="5"/>
      <c r="E288" s="5"/>
      <c r="F288" s="5"/>
      <c r="G288" s="5"/>
      <c r="H288" s="5"/>
      <c r="I288" s="5"/>
      <c r="J288" s="6"/>
      <c r="K288" s="7"/>
      <c r="L288" s="8"/>
    </row>
    <row r="289" spans="1:14" x14ac:dyDescent="0.25">
      <c r="A289" s="11"/>
      <c r="B289" s="12"/>
      <c r="C289" s="9" t="s">
        <v>105</v>
      </c>
      <c r="D289" s="9" t="s">
        <v>106</v>
      </c>
      <c r="E289" s="9" t="s">
        <v>106</v>
      </c>
      <c r="F289" s="9" t="s">
        <v>14</v>
      </c>
      <c r="G289" s="10" t="s">
        <v>15</v>
      </c>
      <c r="H289" s="5"/>
      <c r="I289" s="5"/>
      <c r="J289" s="6"/>
      <c r="K289" s="7"/>
      <c r="L289" s="8"/>
    </row>
    <row r="290" spans="1:14" x14ac:dyDescent="0.25">
      <c r="A290" s="11"/>
      <c r="B290" s="12"/>
      <c r="C290" s="12"/>
      <c r="D290" s="12"/>
      <c r="E290" s="12"/>
      <c r="F290" s="12"/>
      <c r="G290" s="9" t="s">
        <v>193</v>
      </c>
      <c r="H290" s="9" t="s">
        <v>108</v>
      </c>
      <c r="I290" s="9" t="s">
        <v>18</v>
      </c>
      <c r="J290" s="3" t="s">
        <v>2280</v>
      </c>
      <c r="K290" s="13" t="s">
        <v>194</v>
      </c>
      <c r="L290" s="14" t="s">
        <v>195</v>
      </c>
      <c r="M290" s="17">
        <f t="shared" si="11"/>
        <v>1.5729166666666683E-2</v>
      </c>
      <c r="N290">
        <f t="shared" si="12"/>
        <v>4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196</v>
      </c>
      <c r="H291" s="9" t="s">
        <v>108</v>
      </c>
      <c r="I291" s="9" t="s">
        <v>18</v>
      </c>
      <c r="J291" s="3" t="s">
        <v>2280</v>
      </c>
      <c r="K291" s="13" t="s">
        <v>197</v>
      </c>
      <c r="L291" s="14" t="s">
        <v>198</v>
      </c>
      <c r="M291" s="17">
        <f t="shared" si="11"/>
        <v>1.3749999999999957E-2</v>
      </c>
      <c r="N291">
        <f t="shared" si="12"/>
        <v>5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199</v>
      </c>
      <c r="H292" s="9" t="s">
        <v>108</v>
      </c>
      <c r="I292" s="9" t="s">
        <v>18</v>
      </c>
      <c r="J292" s="3" t="s">
        <v>2280</v>
      </c>
      <c r="K292" s="13" t="s">
        <v>200</v>
      </c>
      <c r="L292" s="14" t="s">
        <v>201</v>
      </c>
      <c r="M292" s="17">
        <f t="shared" si="11"/>
        <v>2.1736111111111067E-2</v>
      </c>
      <c r="N292">
        <f t="shared" si="12"/>
        <v>9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202</v>
      </c>
      <c r="H293" s="9" t="s">
        <v>108</v>
      </c>
      <c r="I293" s="9" t="s">
        <v>18</v>
      </c>
      <c r="J293" s="3" t="s">
        <v>2280</v>
      </c>
      <c r="K293" s="13" t="s">
        <v>203</v>
      </c>
      <c r="L293" s="14" t="s">
        <v>204</v>
      </c>
      <c r="M293" s="17">
        <f t="shared" si="11"/>
        <v>3.7650462962962927E-2</v>
      </c>
      <c r="N293">
        <f t="shared" si="12"/>
        <v>9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645</v>
      </c>
      <c r="H294" s="9" t="s">
        <v>108</v>
      </c>
      <c r="I294" s="9" t="s">
        <v>533</v>
      </c>
      <c r="J294" s="3" t="s">
        <v>2280</v>
      </c>
      <c r="K294" s="13" t="s">
        <v>646</v>
      </c>
      <c r="L294" s="14" t="s">
        <v>647</v>
      </c>
      <c r="M294" s="17">
        <f t="shared" si="11"/>
        <v>1.4918981481481491E-2</v>
      </c>
      <c r="N294">
        <f t="shared" si="12"/>
        <v>4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648</v>
      </c>
      <c r="H295" s="9" t="s">
        <v>108</v>
      </c>
      <c r="I295" s="9" t="s">
        <v>533</v>
      </c>
      <c r="J295" s="3" t="s">
        <v>2280</v>
      </c>
      <c r="K295" s="13" t="s">
        <v>649</v>
      </c>
      <c r="L295" s="14" t="s">
        <v>650</v>
      </c>
      <c r="M295" s="17">
        <f t="shared" si="11"/>
        <v>2.4027777777777759E-2</v>
      </c>
      <c r="N295">
        <f t="shared" si="12"/>
        <v>6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651</v>
      </c>
      <c r="H296" s="9" t="s">
        <v>108</v>
      </c>
      <c r="I296" s="9" t="s">
        <v>533</v>
      </c>
      <c r="J296" s="3" t="s">
        <v>2280</v>
      </c>
      <c r="K296" s="13" t="s">
        <v>652</v>
      </c>
      <c r="L296" s="14" t="s">
        <v>653</v>
      </c>
      <c r="M296" s="17">
        <f t="shared" si="11"/>
        <v>2.9282407407407396E-2</v>
      </c>
      <c r="N296">
        <f t="shared" si="12"/>
        <v>12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1086</v>
      </c>
      <c r="H297" s="9" t="s">
        <v>108</v>
      </c>
      <c r="I297" s="9" t="s">
        <v>944</v>
      </c>
      <c r="J297" s="3" t="s">
        <v>2280</v>
      </c>
      <c r="K297" s="13" t="s">
        <v>1087</v>
      </c>
      <c r="L297" s="14" t="s">
        <v>1088</v>
      </c>
      <c r="M297" s="17">
        <f t="shared" si="11"/>
        <v>1.4328703703703705E-2</v>
      </c>
      <c r="N297">
        <f t="shared" si="12"/>
        <v>5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1089</v>
      </c>
      <c r="H298" s="9" t="s">
        <v>108</v>
      </c>
      <c r="I298" s="9" t="s">
        <v>944</v>
      </c>
      <c r="J298" s="3" t="s">
        <v>2280</v>
      </c>
      <c r="K298" s="13" t="s">
        <v>1090</v>
      </c>
      <c r="L298" s="14" t="s">
        <v>1091</v>
      </c>
      <c r="M298" s="17">
        <f t="shared" si="11"/>
        <v>1.2546296296296278E-2</v>
      </c>
      <c r="N298">
        <f t="shared" si="12"/>
        <v>6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1092</v>
      </c>
      <c r="H299" s="9" t="s">
        <v>108</v>
      </c>
      <c r="I299" s="9" t="s">
        <v>944</v>
      </c>
      <c r="J299" s="3" t="s">
        <v>2280</v>
      </c>
      <c r="K299" s="13" t="s">
        <v>1093</v>
      </c>
      <c r="L299" s="14" t="s">
        <v>1094</v>
      </c>
      <c r="M299" s="17">
        <f t="shared" si="11"/>
        <v>1.3090277777777826E-2</v>
      </c>
      <c r="N299">
        <f t="shared" si="12"/>
        <v>8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1095</v>
      </c>
      <c r="H300" s="9" t="s">
        <v>108</v>
      </c>
      <c r="I300" s="9" t="s">
        <v>944</v>
      </c>
      <c r="J300" s="3" t="s">
        <v>2280</v>
      </c>
      <c r="K300" s="13" t="s">
        <v>1096</v>
      </c>
      <c r="L300" s="14" t="s">
        <v>1097</v>
      </c>
      <c r="M300" s="17">
        <f t="shared" si="11"/>
        <v>2.4050925925925892E-2</v>
      </c>
      <c r="N300">
        <f t="shared" si="12"/>
        <v>8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1098</v>
      </c>
      <c r="H301" s="9" t="s">
        <v>108</v>
      </c>
      <c r="I301" s="9" t="s">
        <v>944</v>
      </c>
      <c r="J301" s="3" t="s">
        <v>2280</v>
      </c>
      <c r="K301" s="13" t="s">
        <v>1099</v>
      </c>
      <c r="L301" s="14" t="s">
        <v>1100</v>
      </c>
      <c r="M301" s="17">
        <f t="shared" si="11"/>
        <v>1.7037037037037017E-2</v>
      </c>
      <c r="N301">
        <f t="shared" si="12"/>
        <v>11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1101</v>
      </c>
      <c r="H302" s="9" t="s">
        <v>108</v>
      </c>
      <c r="I302" s="9" t="s">
        <v>944</v>
      </c>
      <c r="J302" s="3" t="s">
        <v>2280</v>
      </c>
      <c r="K302" s="13" t="s">
        <v>1102</v>
      </c>
      <c r="L302" s="14" t="s">
        <v>1103</v>
      </c>
      <c r="M302" s="17">
        <f t="shared" si="11"/>
        <v>3.6122685185185244E-2</v>
      </c>
      <c r="N302">
        <f t="shared" si="12"/>
        <v>11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1104</v>
      </c>
      <c r="H303" s="9" t="s">
        <v>108</v>
      </c>
      <c r="I303" s="9" t="s">
        <v>944</v>
      </c>
      <c r="J303" s="3" t="s">
        <v>2280</v>
      </c>
      <c r="K303" s="13" t="s">
        <v>1105</v>
      </c>
      <c r="L303" s="14" t="s">
        <v>1106</v>
      </c>
      <c r="M303" s="17">
        <f t="shared" si="11"/>
        <v>1.9305555555555576E-2</v>
      </c>
      <c r="N303">
        <f t="shared" si="12"/>
        <v>18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1107</v>
      </c>
      <c r="H304" s="9" t="s">
        <v>108</v>
      </c>
      <c r="I304" s="9" t="s">
        <v>944</v>
      </c>
      <c r="J304" s="3" t="s">
        <v>2280</v>
      </c>
      <c r="K304" s="13" t="s">
        <v>1108</v>
      </c>
      <c r="L304" s="14" t="s">
        <v>1109</v>
      </c>
      <c r="M304" s="17">
        <f t="shared" si="11"/>
        <v>2.3252314814814934E-2</v>
      </c>
      <c r="N304">
        <f t="shared" si="12"/>
        <v>14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1538</v>
      </c>
      <c r="H305" s="9" t="s">
        <v>108</v>
      </c>
      <c r="I305" s="9" t="s">
        <v>1383</v>
      </c>
      <c r="J305" s="3" t="s">
        <v>2280</v>
      </c>
      <c r="K305" s="13" t="s">
        <v>1539</v>
      </c>
      <c r="L305" s="14" t="s">
        <v>1540</v>
      </c>
      <c r="M305" s="17">
        <f t="shared" si="11"/>
        <v>1.460648148148147E-2</v>
      </c>
      <c r="N305">
        <f t="shared" si="12"/>
        <v>4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1541</v>
      </c>
      <c r="H306" s="9" t="s">
        <v>108</v>
      </c>
      <c r="I306" s="9" t="s">
        <v>1383</v>
      </c>
      <c r="J306" s="3" t="s">
        <v>2280</v>
      </c>
      <c r="K306" s="13" t="s">
        <v>1542</v>
      </c>
      <c r="L306" s="14" t="s">
        <v>1543</v>
      </c>
      <c r="M306" s="17">
        <f t="shared" si="11"/>
        <v>1.3356481481481469E-2</v>
      </c>
      <c r="N306">
        <f t="shared" si="12"/>
        <v>5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1544</v>
      </c>
      <c r="H307" s="9" t="s">
        <v>108</v>
      </c>
      <c r="I307" s="9" t="s">
        <v>1383</v>
      </c>
      <c r="J307" s="3" t="s">
        <v>2280</v>
      </c>
      <c r="K307" s="13" t="s">
        <v>1545</v>
      </c>
      <c r="L307" s="14" t="s">
        <v>1546</v>
      </c>
      <c r="M307" s="17">
        <f t="shared" si="11"/>
        <v>3.1574074074074088E-2</v>
      </c>
      <c r="N307">
        <f t="shared" si="12"/>
        <v>14</v>
      </c>
    </row>
    <row r="308" spans="1:14" x14ac:dyDescent="0.25">
      <c r="A308" s="11"/>
      <c r="B308" s="12"/>
      <c r="C308" s="9" t="s">
        <v>111</v>
      </c>
      <c r="D308" s="9" t="s">
        <v>112</v>
      </c>
      <c r="E308" s="9" t="s">
        <v>112</v>
      </c>
      <c r="F308" s="9" t="s">
        <v>14</v>
      </c>
      <c r="G308" s="10" t="s">
        <v>15</v>
      </c>
      <c r="H308" s="5"/>
      <c r="I308" s="5"/>
      <c r="J308" s="6"/>
      <c r="K308" s="7"/>
      <c r="L308" s="8"/>
    </row>
    <row r="309" spans="1:14" x14ac:dyDescent="0.25">
      <c r="A309" s="11"/>
      <c r="B309" s="12"/>
      <c r="C309" s="12"/>
      <c r="D309" s="12"/>
      <c r="E309" s="12"/>
      <c r="F309" s="12"/>
      <c r="G309" s="9" t="s">
        <v>205</v>
      </c>
      <c r="H309" s="9" t="s">
        <v>108</v>
      </c>
      <c r="I309" s="9" t="s">
        <v>18</v>
      </c>
      <c r="J309" s="3" t="s">
        <v>2280</v>
      </c>
      <c r="K309" s="13" t="s">
        <v>206</v>
      </c>
      <c r="L309" s="14" t="s">
        <v>207</v>
      </c>
      <c r="M309" s="17">
        <f t="shared" si="11"/>
        <v>1.5648148148148133E-2</v>
      </c>
      <c r="N309">
        <f t="shared" si="12"/>
        <v>4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208</v>
      </c>
      <c r="H310" s="9" t="s">
        <v>108</v>
      </c>
      <c r="I310" s="9" t="s">
        <v>18</v>
      </c>
      <c r="J310" s="3" t="s">
        <v>2280</v>
      </c>
      <c r="K310" s="13" t="s">
        <v>209</v>
      </c>
      <c r="L310" s="14" t="s">
        <v>210</v>
      </c>
      <c r="M310" s="17">
        <f t="shared" si="11"/>
        <v>1.5358796296296273E-2</v>
      </c>
      <c r="N310">
        <f t="shared" si="12"/>
        <v>6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211</v>
      </c>
      <c r="H311" s="9" t="s">
        <v>108</v>
      </c>
      <c r="I311" s="9" t="s">
        <v>18</v>
      </c>
      <c r="J311" s="3" t="s">
        <v>2280</v>
      </c>
      <c r="K311" s="13" t="s">
        <v>212</v>
      </c>
      <c r="L311" s="14" t="s">
        <v>213</v>
      </c>
      <c r="M311" s="17">
        <f t="shared" si="11"/>
        <v>1.70717592592593E-2</v>
      </c>
      <c r="N311">
        <f t="shared" si="12"/>
        <v>6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214</v>
      </c>
      <c r="H312" s="9" t="s">
        <v>108</v>
      </c>
      <c r="I312" s="9" t="s">
        <v>18</v>
      </c>
      <c r="J312" s="3" t="s">
        <v>2280</v>
      </c>
      <c r="K312" s="13" t="s">
        <v>215</v>
      </c>
      <c r="L312" s="14" t="s">
        <v>216</v>
      </c>
      <c r="M312" s="17">
        <f t="shared" si="11"/>
        <v>2.090277777777777E-2</v>
      </c>
      <c r="N312">
        <f t="shared" si="12"/>
        <v>7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217</v>
      </c>
      <c r="H313" s="9" t="s">
        <v>108</v>
      </c>
      <c r="I313" s="9" t="s">
        <v>18</v>
      </c>
      <c r="J313" s="3" t="s">
        <v>2280</v>
      </c>
      <c r="K313" s="13" t="s">
        <v>218</v>
      </c>
      <c r="L313" s="14" t="s">
        <v>219</v>
      </c>
      <c r="M313" s="17">
        <f t="shared" si="11"/>
        <v>1.2696759259259283E-2</v>
      </c>
      <c r="N313">
        <f t="shared" si="12"/>
        <v>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220</v>
      </c>
      <c r="H314" s="9" t="s">
        <v>108</v>
      </c>
      <c r="I314" s="9" t="s">
        <v>18</v>
      </c>
      <c r="J314" s="3" t="s">
        <v>2280</v>
      </c>
      <c r="K314" s="13" t="s">
        <v>221</v>
      </c>
      <c r="L314" s="14" t="s">
        <v>222</v>
      </c>
      <c r="M314" s="17">
        <f t="shared" si="11"/>
        <v>1.8182870370370474E-2</v>
      </c>
      <c r="N314">
        <f t="shared" si="12"/>
        <v>8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223</v>
      </c>
      <c r="H315" s="9" t="s">
        <v>108</v>
      </c>
      <c r="I315" s="9" t="s">
        <v>18</v>
      </c>
      <c r="J315" s="3" t="s">
        <v>2280</v>
      </c>
      <c r="K315" s="13" t="s">
        <v>224</v>
      </c>
      <c r="L315" s="14" t="s">
        <v>225</v>
      </c>
      <c r="M315" s="17">
        <f t="shared" si="11"/>
        <v>1.3877314814814801E-2</v>
      </c>
      <c r="N315">
        <f t="shared" si="12"/>
        <v>9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226</v>
      </c>
      <c r="H316" s="9" t="s">
        <v>108</v>
      </c>
      <c r="I316" s="9" t="s">
        <v>18</v>
      </c>
      <c r="J316" s="3" t="s">
        <v>2280</v>
      </c>
      <c r="K316" s="13" t="s">
        <v>227</v>
      </c>
      <c r="L316" s="14" t="s">
        <v>228</v>
      </c>
      <c r="M316" s="17">
        <f t="shared" si="11"/>
        <v>2.2534722222222192E-2</v>
      </c>
      <c r="N316">
        <f t="shared" si="12"/>
        <v>9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229</v>
      </c>
      <c r="H317" s="9" t="s">
        <v>108</v>
      </c>
      <c r="I317" s="9" t="s">
        <v>18</v>
      </c>
      <c r="J317" s="3" t="s">
        <v>2280</v>
      </c>
      <c r="K317" s="13" t="s">
        <v>230</v>
      </c>
      <c r="L317" s="14" t="s">
        <v>231</v>
      </c>
      <c r="M317" s="17">
        <f t="shared" si="11"/>
        <v>1.853009259259264E-2</v>
      </c>
      <c r="N317">
        <f t="shared" si="12"/>
        <v>9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232</v>
      </c>
      <c r="H318" s="9" t="s">
        <v>108</v>
      </c>
      <c r="I318" s="9" t="s">
        <v>18</v>
      </c>
      <c r="J318" s="3" t="s">
        <v>2280</v>
      </c>
      <c r="K318" s="13" t="s">
        <v>233</v>
      </c>
      <c r="L318" s="14" t="s">
        <v>234</v>
      </c>
      <c r="M318" s="17">
        <f t="shared" si="11"/>
        <v>3.3518518518518503E-2</v>
      </c>
      <c r="N318">
        <f t="shared" si="12"/>
        <v>9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235</v>
      </c>
      <c r="H319" s="9" t="s">
        <v>108</v>
      </c>
      <c r="I319" s="9" t="s">
        <v>18</v>
      </c>
      <c r="J319" s="3" t="s">
        <v>2280</v>
      </c>
      <c r="K319" s="13" t="s">
        <v>236</v>
      </c>
      <c r="L319" s="14" t="s">
        <v>237</v>
      </c>
      <c r="M319" s="17">
        <f t="shared" si="11"/>
        <v>1.9155092592592626E-2</v>
      </c>
      <c r="N319">
        <f t="shared" si="12"/>
        <v>11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238</v>
      </c>
      <c r="H320" s="9" t="s">
        <v>108</v>
      </c>
      <c r="I320" s="9" t="s">
        <v>18</v>
      </c>
      <c r="J320" s="3" t="s">
        <v>2280</v>
      </c>
      <c r="K320" s="13" t="s">
        <v>239</v>
      </c>
      <c r="L320" s="14" t="s">
        <v>240</v>
      </c>
      <c r="M320" s="17">
        <f t="shared" si="11"/>
        <v>1.8773148148148122E-2</v>
      </c>
      <c r="N320">
        <f t="shared" si="12"/>
        <v>12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241</v>
      </c>
      <c r="H321" s="9" t="s">
        <v>108</v>
      </c>
      <c r="I321" s="9" t="s">
        <v>18</v>
      </c>
      <c r="J321" s="3" t="s">
        <v>2280</v>
      </c>
      <c r="K321" s="13" t="s">
        <v>242</v>
      </c>
      <c r="L321" s="14" t="s">
        <v>243</v>
      </c>
      <c r="M321" s="17">
        <f t="shared" si="11"/>
        <v>1.6701388888888835E-2</v>
      </c>
      <c r="N321">
        <f t="shared" si="12"/>
        <v>12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244</v>
      </c>
      <c r="H322" s="9" t="s">
        <v>108</v>
      </c>
      <c r="I322" s="9" t="s">
        <v>18</v>
      </c>
      <c r="J322" s="3" t="s">
        <v>2280</v>
      </c>
      <c r="K322" s="13" t="s">
        <v>245</v>
      </c>
      <c r="L322" s="14" t="s">
        <v>246</v>
      </c>
      <c r="M322" s="17">
        <f t="shared" si="11"/>
        <v>2.2789351851851825E-2</v>
      </c>
      <c r="N322">
        <f t="shared" si="12"/>
        <v>14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654</v>
      </c>
      <c r="H323" s="9" t="s">
        <v>108</v>
      </c>
      <c r="I323" s="9" t="s">
        <v>533</v>
      </c>
      <c r="J323" s="3" t="s">
        <v>2280</v>
      </c>
      <c r="K323" s="13" t="s">
        <v>655</v>
      </c>
      <c r="L323" s="14" t="s">
        <v>656</v>
      </c>
      <c r="M323" s="17">
        <f t="shared" ref="M323:M386" si="13">L323-K323</f>
        <v>1.4571759259259243E-2</v>
      </c>
      <c r="N323">
        <f t="shared" ref="N323:N386" si="14">HOUR(K323)</f>
        <v>6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657</v>
      </c>
      <c r="H324" s="9" t="s">
        <v>108</v>
      </c>
      <c r="I324" s="9" t="s">
        <v>533</v>
      </c>
      <c r="J324" s="3" t="s">
        <v>2280</v>
      </c>
      <c r="K324" s="13" t="s">
        <v>658</v>
      </c>
      <c r="L324" s="14" t="s">
        <v>659</v>
      </c>
      <c r="M324" s="17">
        <f t="shared" si="13"/>
        <v>1.5763888888888911E-2</v>
      </c>
      <c r="N324">
        <f t="shared" si="14"/>
        <v>6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660</v>
      </c>
      <c r="H325" s="9" t="s">
        <v>108</v>
      </c>
      <c r="I325" s="9" t="s">
        <v>533</v>
      </c>
      <c r="J325" s="3" t="s">
        <v>2280</v>
      </c>
      <c r="K325" s="13" t="s">
        <v>661</v>
      </c>
      <c r="L325" s="14" t="s">
        <v>662</v>
      </c>
      <c r="M325" s="17">
        <f t="shared" si="13"/>
        <v>1.3726851851851851E-2</v>
      </c>
      <c r="N325">
        <f t="shared" si="14"/>
        <v>9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663</v>
      </c>
      <c r="H326" s="9" t="s">
        <v>108</v>
      </c>
      <c r="I326" s="9" t="s">
        <v>533</v>
      </c>
      <c r="J326" s="3" t="s">
        <v>2280</v>
      </c>
      <c r="K326" s="13" t="s">
        <v>664</v>
      </c>
      <c r="L326" s="14" t="s">
        <v>665</v>
      </c>
      <c r="M326" s="17">
        <f t="shared" si="13"/>
        <v>1.4212962962962927E-2</v>
      </c>
      <c r="N326">
        <f t="shared" si="14"/>
        <v>9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666</v>
      </c>
      <c r="H327" s="9" t="s">
        <v>108</v>
      </c>
      <c r="I327" s="9" t="s">
        <v>533</v>
      </c>
      <c r="J327" s="3" t="s">
        <v>2280</v>
      </c>
      <c r="K327" s="13" t="s">
        <v>667</v>
      </c>
      <c r="L327" s="14" t="s">
        <v>668</v>
      </c>
      <c r="M327" s="17">
        <f t="shared" si="13"/>
        <v>1.4305555555555516E-2</v>
      </c>
      <c r="N327">
        <f t="shared" si="14"/>
        <v>11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669</v>
      </c>
      <c r="H328" s="9" t="s">
        <v>108</v>
      </c>
      <c r="I328" s="9" t="s">
        <v>533</v>
      </c>
      <c r="J328" s="3" t="s">
        <v>2280</v>
      </c>
      <c r="K328" s="13" t="s">
        <v>670</v>
      </c>
      <c r="L328" s="14" t="s">
        <v>671</v>
      </c>
      <c r="M328" s="17">
        <f t="shared" si="13"/>
        <v>1.5856481481481444E-2</v>
      </c>
      <c r="N328">
        <f t="shared" si="14"/>
        <v>12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1110</v>
      </c>
      <c r="H329" s="9" t="s">
        <v>108</v>
      </c>
      <c r="I329" s="9" t="s">
        <v>944</v>
      </c>
      <c r="J329" s="3" t="s">
        <v>2280</v>
      </c>
      <c r="K329" s="13" t="s">
        <v>1111</v>
      </c>
      <c r="L329" s="14" t="s">
        <v>1112</v>
      </c>
      <c r="M329" s="17">
        <f t="shared" si="13"/>
        <v>2.1145833333333364E-2</v>
      </c>
      <c r="N329">
        <f t="shared" si="14"/>
        <v>6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1113</v>
      </c>
      <c r="H330" s="9" t="s">
        <v>108</v>
      </c>
      <c r="I330" s="9" t="s">
        <v>944</v>
      </c>
      <c r="J330" s="3" t="s">
        <v>2280</v>
      </c>
      <c r="K330" s="13" t="s">
        <v>1114</v>
      </c>
      <c r="L330" s="14" t="s">
        <v>1115</v>
      </c>
      <c r="M330" s="17">
        <f t="shared" si="13"/>
        <v>1.4062499999999978E-2</v>
      </c>
      <c r="N330">
        <f t="shared" si="14"/>
        <v>6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1116</v>
      </c>
      <c r="H331" s="9" t="s">
        <v>108</v>
      </c>
      <c r="I331" s="9" t="s">
        <v>944</v>
      </c>
      <c r="J331" s="3" t="s">
        <v>2280</v>
      </c>
      <c r="K331" s="13" t="s">
        <v>1117</v>
      </c>
      <c r="L331" s="14" t="s">
        <v>1118</v>
      </c>
      <c r="M331" s="17">
        <f t="shared" si="13"/>
        <v>1.6053240740740715E-2</v>
      </c>
      <c r="N331">
        <f t="shared" si="14"/>
        <v>6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1119</v>
      </c>
      <c r="H332" s="9" t="s">
        <v>108</v>
      </c>
      <c r="I332" s="9" t="s">
        <v>944</v>
      </c>
      <c r="J332" s="3" t="s">
        <v>2280</v>
      </c>
      <c r="K332" s="13" t="s">
        <v>1120</v>
      </c>
      <c r="L332" s="14" t="s">
        <v>1121</v>
      </c>
      <c r="M332" s="17">
        <f t="shared" si="13"/>
        <v>1.6006944444444449E-2</v>
      </c>
      <c r="N332">
        <f t="shared" si="14"/>
        <v>9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1122</v>
      </c>
      <c r="H333" s="9" t="s">
        <v>108</v>
      </c>
      <c r="I333" s="9" t="s">
        <v>944</v>
      </c>
      <c r="J333" s="3" t="s">
        <v>2280</v>
      </c>
      <c r="K333" s="13" t="s">
        <v>1123</v>
      </c>
      <c r="L333" s="14" t="s">
        <v>1124</v>
      </c>
      <c r="M333" s="17">
        <f t="shared" si="13"/>
        <v>2.314814814814814E-2</v>
      </c>
      <c r="N333">
        <f t="shared" si="14"/>
        <v>9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1125</v>
      </c>
      <c r="H334" s="9" t="s">
        <v>108</v>
      </c>
      <c r="I334" s="9" t="s">
        <v>944</v>
      </c>
      <c r="J334" s="3" t="s">
        <v>2280</v>
      </c>
      <c r="K334" s="13" t="s">
        <v>1126</v>
      </c>
      <c r="L334" s="14" t="s">
        <v>1127</v>
      </c>
      <c r="M334" s="17">
        <f t="shared" si="13"/>
        <v>1.6678240740740702E-2</v>
      </c>
      <c r="N334">
        <f t="shared" si="14"/>
        <v>9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1128</v>
      </c>
      <c r="H335" s="9" t="s">
        <v>108</v>
      </c>
      <c r="I335" s="9" t="s">
        <v>944</v>
      </c>
      <c r="J335" s="3" t="s">
        <v>2280</v>
      </c>
      <c r="K335" s="13" t="s">
        <v>1129</v>
      </c>
      <c r="L335" s="14" t="s">
        <v>1130</v>
      </c>
      <c r="M335" s="17">
        <f t="shared" si="13"/>
        <v>2.3506944444444455E-2</v>
      </c>
      <c r="N335">
        <f t="shared" si="14"/>
        <v>11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1131</v>
      </c>
      <c r="H336" s="9" t="s">
        <v>108</v>
      </c>
      <c r="I336" s="9" t="s">
        <v>944</v>
      </c>
      <c r="J336" s="3" t="s">
        <v>2280</v>
      </c>
      <c r="K336" s="13" t="s">
        <v>1132</v>
      </c>
      <c r="L336" s="14" t="s">
        <v>1133</v>
      </c>
      <c r="M336" s="17">
        <f t="shared" si="13"/>
        <v>2.4120370370370292E-2</v>
      </c>
      <c r="N336">
        <f t="shared" si="14"/>
        <v>12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1547</v>
      </c>
      <c r="H337" s="9" t="s">
        <v>108</v>
      </c>
      <c r="I337" s="9" t="s">
        <v>1383</v>
      </c>
      <c r="J337" s="3" t="s">
        <v>2280</v>
      </c>
      <c r="K337" s="13" t="s">
        <v>1548</v>
      </c>
      <c r="L337" s="14" t="s">
        <v>1549</v>
      </c>
      <c r="M337" s="17">
        <f t="shared" si="13"/>
        <v>1.9652777777777797E-2</v>
      </c>
      <c r="N337">
        <f t="shared" si="14"/>
        <v>6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1550</v>
      </c>
      <c r="H338" s="9" t="s">
        <v>108</v>
      </c>
      <c r="I338" s="9" t="s">
        <v>1383</v>
      </c>
      <c r="J338" s="3" t="s">
        <v>2280</v>
      </c>
      <c r="K338" s="13" t="s">
        <v>1551</v>
      </c>
      <c r="L338" s="14" t="s">
        <v>1552</v>
      </c>
      <c r="M338" s="17">
        <f t="shared" si="13"/>
        <v>1.2824074074074043E-2</v>
      </c>
      <c r="N338">
        <f t="shared" si="14"/>
        <v>6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1553</v>
      </c>
      <c r="H339" s="9" t="s">
        <v>108</v>
      </c>
      <c r="I339" s="9" t="s">
        <v>1383</v>
      </c>
      <c r="J339" s="3" t="s">
        <v>2280</v>
      </c>
      <c r="K339" s="13" t="s">
        <v>1554</v>
      </c>
      <c r="L339" s="14" t="s">
        <v>1555</v>
      </c>
      <c r="M339" s="17">
        <f t="shared" si="13"/>
        <v>2.3032407407407418E-2</v>
      </c>
      <c r="N339">
        <f t="shared" si="14"/>
        <v>6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1556</v>
      </c>
      <c r="H340" s="9" t="s">
        <v>108</v>
      </c>
      <c r="I340" s="9" t="s">
        <v>1383</v>
      </c>
      <c r="J340" s="3" t="s">
        <v>2280</v>
      </c>
      <c r="K340" s="13" t="s">
        <v>1557</v>
      </c>
      <c r="L340" s="14" t="s">
        <v>1558</v>
      </c>
      <c r="M340" s="17">
        <f t="shared" si="13"/>
        <v>1.6145833333333359E-2</v>
      </c>
      <c r="N340">
        <f t="shared" si="14"/>
        <v>9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1559</v>
      </c>
      <c r="H341" s="9" t="s">
        <v>108</v>
      </c>
      <c r="I341" s="9" t="s">
        <v>1383</v>
      </c>
      <c r="J341" s="3" t="s">
        <v>2280</v>
      </c>
      <c r="K341" s="13" t="s">
        <v>1560</v>
      </c>
      <c r="L341" s="14" t="s">
        <v>1561</v>
      </c>
      <c r="M341" s="17">
        <f t="shared" si="13"/>
        <v>2.9398148148148173E-2</v>
      </c>
      <c r="N341">
        <f t="shared" si="14"/>
        <v>9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1562</v>
      </c>
      <c r="H342" s="9" t="s">
        <v>108</v>
      </c>
      <c r="I342" s="9" t="s">
        <v>1383</v>
      </c>
      <c r="J342" s="3" t="s">
        <v>2280</v>
      </c>
      <c r="K342" s="13" t="s">
        <v>1563</v>
      </c>
      <c r="L342" s="14" t="s">
        <v>1564</v>
      </c>
      <c r="M342" s="17">
        <f t="shared" si="13"/>
        <v>1.5671296296296322E-2</v>
      </c>
      <c r="N342">
        <f t="shared" si="14"/>
        <v>9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1565</v>
      </c>
      <c r="H343" s="9" t="s">
        <v>108</v>
      </c>
      <c r="I343" s="9" t="s">
        <v>1383</v>
      </c>
      <c r="J343" s="3" t="s">
        <v>2280</v>
      </c>
      <c r="K343" s="13" t="s">
        <v>1566</v>
      </c>
      <c r="L343" s="14" t="s">
        <v>1567</v>
      </c>
      <c r="M343" s="17">
        <f t="shared" si="13"/>
        <v>1.4502314814814843E-2</v>
      </c>
      <c r="N343">
        <f t="shared" si="14"/>
        <v>11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1568</v>
      </c>
      <c r="H344" s="9" t="s">
        <v>108</v>
      </c>
      <c r="I344" s="9" t="s">
        <v>1383</v>
      </c>
      <c r="J344" s="3" t="s">
        <v>2280</v>
      </c>
      <c r="K344" s="13" t="s">
        <v>1569</v>
      </c>
      <c r="L344" s="14" t="s">
        <v>1570</v>
      </c>
      <c r="M344" s="17">
        <f t="shared" si="13"/>
        <v>1.9305555555555576E-2</v>
      </c>
      <c r="N344">
        <f t="shared" si="14"/>
        <v>12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1942</v>
      </c>
      <c r="H345" s="9" t="s">
        <v>108</v>
      </c>
      <c r="I345" s="9" t="s">
        <v>1830</v>
      </c>
      <c r="J345" s="3" t="s">
        <v>2280</v>
      </c>
      <c r="K345" s="13" t="s">
        <v>1943</v>
      </c>
      <c r="L345" s="14" t="s">
        <v>1944</v>
      </c>
      <c r="M345" s="17">
        <f t="shared" si="13"/>
        <v>1.7326388888888877E-2</v>
      </c>
      <c r="N345">
        <f t="shared" si="14"/>
        <v>6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1945</v>
      </c>
      <c r="H346" s="9" t="s">
        <v>108</v>
      </c>
      <c r="I346" s="9" t="s">
        <v>1830</v>
      </c>
      <c r="J346" s="3" t="s">
        <v>2280</v>
      </c>
      <c r="K346" s="13" t="s">
        <v>336</v>
      </c>
      <c r="L346" s="14" t="s">
        <v>1946</v>
      </c>
      <c r="M346" s="17">
        <f t="shared" si="13"/>
        <v>1.6412037037037031E-2</v>
      </c>
      <c r="N346">
        <f t="shared" si="14"/>
        <v>7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1947</v>
      </c>
      <c r="H347" s="9" t="s">
        <v>108</v>
      </c>
      <c r="I347" s="9" t="s">
        <v>1830</v>
      </c>
      <c r="J347" s="3" t="s">
        <v>2280</v>
      </c>
      <c r="K347" s="13" t="s">
        <v>1948</v>
      </c>
      <c r="L347" s="14" t="s">
        <v>1949</v>
      </c>
      <c r="M347" s="17">
        <f t="shared" si="13"/>
        <v>1.6620370370370396E-2</v>
      </c>
      <c r="N347">
        <f t="shared" si="14"/>
        <v>7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1950</v>
      </c>
      <c r="H348" s="9" t="s">
        <v>108</v>
      </c>
      <c r="I348" s="9" t="s">
        <v>1830</v>
      </c>
      <c r="J348" s="3" t="s">
        <v>2280</v>
      </c>
      <c r="K348" s="13" t="s">
        <v>1951</v>
      </c>
      <c r="L348" s="14" t="s">
        <v>1952</v>
      </c>
      <c r="M348" s="17">
        <f t="shared" si="13"/>
        <v>1.6712962962962985E-2</v>
      </c>
      <c r="N348">
        <f t="shared" si="14"/>
        <v>7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1953</v>
      </c>
      <c r="H349" s="9" t="s">
        <v>108</v>
      </c>
      <c r="I349" s="9" t="s">
        <v>1830</v>
      </c>
      <c r="J349" s="3" t="s">
        <v>2280</v>
      </c>
      <c r="K349" s="13" t="s">
        <v>1954</v>
      </c>
      <c r="L349" s="14" t="s">
        <v>1955</v>
      </c>
      <c r="M349" s="17">
        <f t="shared" si="13"/>
        <v>3.9699074074074081E-2</v>
      </c>
      <c r="N349">
        <f t="shared" si="14"/>
        <v>9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1956</v>
      </c>
      <c r="H350" s="9" t="s">
        <v>108</v>
      </c>
      <c r="I350" s="9" t="s">
        <v>1830</v>
      </c>
      <c r="J350" s="3" t="s">
        <v>2280</v>
      </c>
      <c r="K350" s="13" t="s">
        <v>1957</v>
      </c>
      <c r="L350" s="14" t="s">
        <v>1958</v>
      </c>
      <c r="M350" s="17">
        <f t="shared" si="13"/>
        <v>2.1527777777777812E-2</v>
      </c>
      <c r="N350">
        <f t="shared" si="14"/>
        <v>9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1959</v>
      </c>
      <c r="H351" s="9" t="s">
        <v>108</v>
      </c>
      <c r="I351" s="9" t="s">
        <v>1830</v>
      </c>
      <c r="J351" s="3" t="s">
        <v>2280</v>
      </c>
      <c r="K351" s="13" t="s">
        <v>1960</v>
      </c>
      <c r="L351" s="14" t="s">
        <v>1961</v>
      </c>
      <c r="M351" s="17">
        <f t="shared" si="13"/>
        <v>2.3159722222222234E-2</v>
      </c>
      <c r="N351">
        <f t="shared" si="14"/>
        <v>9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1962</v>
      </c>
      <c r="H352" s="9" t="s">
        <v>108</v>
      </c>
      <c r="I352" s="9" t="s">
        <v>1830</v>
      </c>
      <c r="J352" s="3" t="s">
        <v>2280</v>
      </c>
      <c r="K352" s="13" t="s">
        <v>1963</v>
      </c>
      <c r="L352" s="14" t="s">
        <v>979</v>
      </c>
      <c r="M352" s="17">
        <f t="shared" si="13"/>
        <v>2.6736111111111072E-2</v>
      </c>
      <c r="N352">
        <f t="shared" si="14"/>
        <v>10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1964</v>
      </c>
      <c r="H353" s="9" t="s">
        <v>108</v>
      </c>
      <c r="I353" s="9" t="s">
        <v>1830</v>
      </c>
      <c r="J353" s="3" t="s">
        <v>2280</v>
      </c>
      <c r="K353" s="13" t="s">
        <v>1965</v>
      </c>
      <c r="L353" s="14" t="s">
        <v>1966</v>
      </c>
      <c r="M353" s="17">
        <f t="shared" si="13"/>
        <v>2.0173611111111045E-2</v>
      </c>
      <c r="N353">
        <f t="shared" si="14"/>
        <v>12</v>
      </c>
    </row>
    <row r="354" spans="1:14" x14ac:dyDescent="0.25">
      <c r="A354" s="11"/>
      <c r="B354" s="12"/>
      <c r="C354" s="9" t="s">
        <v>139</v>
      </c>
      <c r="D354" s="9" t="s">
        <v>140</v>
      </c>
      <c r="E354" s="9" t="s">
        <v>140</v>
      </c>
      <c r="F354" s="9" t="s">
        <v>14</v>
      </c>
      <c r="G354" s="10" t="s">
        <v>15</v>
      </c>
      <c r="H354" s="5"/>
      <c r="I354" s="5"/>
      <c r="J354" s="6"/>
      <c r="K354" s="7"/>
      <c r="L354" s="8"/>
    </row>
    <row r="355" spans="1:14" x14ac:dyDescent="0.25">
      <c r="A355" s="11"/>
      <c r="B355" s="12"/>
      <c r="C355" s="12"/>
      <c r="D355" s="12"/>
      <c r="E355" s="12"/>
      <c r="F355" s="12"/>
      <c r="G355" s="9" t="s">
        <v>247</v>
      </c>
      <c r="H355" s="9" t="s">
        <v>108</v>
      </c>
      <c r="I355" s="9" t="s">
        <v>18</v>
      </c>
      <c r="J355" s="3" t="s">
        <v>2280</v>
      </c>
      <c r="K355" s="13" t="s">
        <v>248</v>
      </c>
      <c r="L355" s="14" t="s">
        <v>249</v>
      </c>
      <c r="M355" s="17">
        <f t="shared" si="13"/>
        <v>1.7442129629629655E-2</v>
      </c>
      <c r="N355">
        <f t="shared" si="14"/>
        <v>4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250</v>
      </c>
      <c r="H356" s="9" t="s">
        <v>108</v>
      </c>
      <c r="I356" s="9" t="s">
        <v>18</v>
      </c>
      <c r="J356" s="3" t="s">
        <v>2280</v>
      </c>
      <c r="K356" s="13" t="s">
        <v>251</v>
      </c>
      <c r="L356" s="14" t="s">
        <v>252</v>
      </c>
      <c r="M356" s="17">
        <f t="shared" si="13"/>
        <v>2.2106481481481449E-2</v>
      </c>
      <c r="N356">
        <f t="shared" si="14"/>
        <v>4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253</v>
      </c>
      <c r="H357" s="9" t="s">
        <v>108</v>
      </c>
      <c r="I357" s="9" t="s">
        <v>18</v>
      </c>
      <c r="J357" s="3" t="s">
        <v>2280</v>
      </c>
      <c r="K357" s="13" t="s">
        <v>254</v>
      </c>
      <c r="L357" s="14" t="s">
        <v>255</v>
      </c>
      <c r="M357" s="17">
        <f t="shared" si="13"/>
        <v>1.6909722222222201E-2</v>
      </c>
      <c r="N357">
        <f t="shared" si="14"/>
        <v>6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256</v>
      </c>
      <c r="H358" s="9" t="s">
        <v>108</v>
      </c>
      <c r="I358" s="9" t="s">
        <v>18</v>
      </c>
      <c r="J358" s="3" t="s">
        <v>2280</v>
      </c>
      <c r="K358" s="13" t="s">
        <v>257</v>
      </c>
      <c r="L358" s="14" t="s">
        <v>258</v>
      </c>
      <c r="M358" s="17">
        <f t="shared" si="13"/>
        <v>1.3391203703703669E-2</v>
      </c>
      <c r="N358">
        <f t="shared" si="14"/>
        <v>7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259</v>
      </c>
      <c r="H359" s="9" t="s">
        <v>108</v>
      </c>
      <c r="I359" s="9" t="s">
        <v>18</v>
      </c>
      <c r="J359" s="3" t="s">
        <v>2280</v>
      </c>
      <c r="K359" s="13" t="s">
        <v>260</v>
      </c>
      <c r="L359" s="14" t="s">
        <v>261</v>
      </c>
      <c r="M359" s="17">
        <f t="shared" si="13"/>
        <v>1.7337962962963027E-2</v>
      </c>
      <c r="N359">
        <f t="shared" si="14"/>
        <v>8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262</v>
      </c>
      <c r="H360" s="9" t="s">
        <v>108</v>
      </c>
      <c r="I360" s="9" t="s">
        <v>18</v>
      </c>
      <c r="J360" s="3" t="s">
        <v>2280</v>
      </c>
      <c r="K360" s="13" t="s">
        <v>263</v>
      </c>
      <c r="L360" s="14" t="s">
        <v>264</v>
      </c>
      <c r="M360" s="17">
        <f t="shared" si="13"/>
        <v>1.7685185185185248E-2</v>
      </c>
      <c r="N360">
        <f t="shared" si="14"/>
        <v>9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265</v>
      </c>
      <c r="H361" s="9" t="s">
        <v>108</v>
      </c>
      <c r="I361" s="9" t="s">
        <v>18</v>
      </c>
      <c r="J361" s="3" t="s">
        <v>2280</v>
      </c>
      <c r="K361" s="13" t="s">
        <v>266</v>
      </c>
      <c r="L361" s="14" t="s">
        <v>267</v>
      </c>
      <c r="M361" s="17">
        <f t="shared" si="13"/>
        <v>5.7407407407407351E-2</v>
      </c>
      <c r="N361">
        <f t="shared" si="14"/>
        <v>10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268</v>
      </c>
      <c r="H362" s="9" t="s">
        <v>108</v>
      </c>
      <c r="I362" s="9" t="s">
        <v>18</v>
      </c>
      <c r="J362" s="3" t="s">
        <v>2280</v>
      </c>
      <c r="K362" s="13" t="s">
        <v>269</v>
      </c>
      <c r="L362" s="14" t="s">
        <v>270</v>
      </c>
      <c r="M362" s="17">
        <f t="shared" si="13"/>
        <v>2.7939814814814889E-2</v>
      </c>
      <c r="N362">
        <f t="shared" si="14"/>
        <v>12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672</v>
      </c>
      <c r="H363" s="9" t="s">
        <v>108</v>
      </c>
      <c r="I363" s="9" t="s">
        <v>533</v>
      </c>
      <c r="J363" s="3" t="s">
        <v>2280</v>
      </c>
      <c r="K363" s="13" t="s">
        <v>673</v>
      </c>
      <c r="L363" s="14" t="s">
        <v>674</v>
      </c>
      <c r="M363" s="17">
        <f t="shared" si="13"/>
        <v>1.5104166666666669E-2</v>
      </c>
      <c r="N363">
        <f t="shared" si="14"/>
        <v>4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675</v>
      </c>
      <c r="H364" s="9" t="s">
        <v>108</v>
      </c>
      <c r="I364" s="9" t="s">
        <v>533</v>
      </c>
      <c r="J364" s="3" t="s">
        <v>2280</v>
      </c>
      <c r="K364" s="13" t="s">
        <v>676</v>
      </c>
      <c r="L364" s="14" t="s">
        <v>677</v>
      </c>
      <c r="M364" s="17">
        <f t="shared" si="13"/>
        <v>2.0046296296296284E-2</v>
      </c>
      <c r="N364">
        <f t="shared" si="14"/>
        <v>4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678</v>
      </c>
      <c r="H365" s="9" t="s">
        <v>108</v>
      </c>
      <c r="I365" s="9" t="s">
        <v>533</v>
      </c>
      <c r="J365" s="3" t="s">
        <v>2280</v>
      </c>
      <c r="K365" s="13" t="s">
        <v>679</v>
      </c>
      <c r="L365" s="14" t="s">
        <v>680</v>
      </c>
      <c r="M365" s="17">
        <f t="shared" si="13"/>
        <v>1.8553240740740773E-2</v>
      </c>
      <c r="N365">
        <f t="shared" si="14"/>
        <v>6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681</v>
      </c>
      <c r="H366" s="9" t="s">
        <v>108</v>
      </c>
      <c r="I366" s="9" t="s">
        <v>533</v>
      </c>
      <c r="J366" s="3" t="s">
        <v>2280</v>
      </c>
      <c r="K366" s="13" t="s">
        <v>682</v>
      </c>
      <c r="L366" s="14" t="s">
        <v>683</v>
      </c>
      <c r="M366" s="17">
        <f t="shared" si="13"/>
        <v>1.5509259259259278E-2</v>
      </c>
      <c r="N366">
        <f t="shared" si="14"/>
        <v>7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684</v>
      </c>
      <c r="H367" s="9" t="s">
        <v>108</v>
      </c>
      <c r="I367" s="9" t="s">
        <v>533</v>
      </c>
      <c r="J367" s="3" t="s">
        <v>2280</v>
      </c>
      <c r="K367" s="13" t="s">
        <v>685</v>
      </c>
      <c r="L367" s="14" t="s">
        <v>686</v>
      </c>
      <c r="M367" s="17">
        <f t="shared" si="13"/>
        <v>1.3425925925925897E-2</v>
      </c>
      <c r="N367">
        <f t="shared" si="14"/>
        <v>8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687</v>
      </c>
      <c r="H368" s="9" t="s">
        <v>108</v>
      </c>
      <c r="I368" s="9" t="s">
        <v>533</v>
      </c>
      <c r="J368" s="3" t="s">
        <v>2280</v>
      </c>
      <c r="K368" s="13" t="s">
        <v>688</v>
      </c>
      <c r="L368" s="14" t="s">
        <v>689</v>
      </c>
      <c r="M368" s="17">
        <f t="shared" si="13"/>
        <v>2.4560185185185268E-2</v>
      </c>
      <c r="N368">
        <f t="shared" si="14"/>
        <v>8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690</v>
      </c>
      <c r="H369" s="9" t="s">
        <v>108</v>
      </c>
      <c r="I369" s="9" t="s">
        <v>533</v>
      </c>
      <c r="J369" s="3" t="s">
        <v>2280</v>
      </c>
      <c r="K369" s="13" t="s">
        <v>691</v>
      </c>
      <c r="L369" s="14" t="s">
        <v>692</v>
      </c>
      <c r="M369" s="17">
        <f t="shared" si="13"/>
        <v>2.878472222222217E-2</v>
      </c>
      <c r="N369">
        <f t="shared" si="14"/>
        <v>12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1134</v>
      </c>
      <c r="H370" s="9" t="s">
        <v>108</v>
      </c>
      <c r="I370" s="9" t="s">
        <v>944</v>
      </c>
      <c r="J370" s="3" t="s">
        <v>2280</v>
      </c>
      <c r="K370" s="13" t="s">
        <v>1135</v>
      </c>
      <c r="L370" s="14" t="s">
        <v>1136</v>
      </c>
      <c r="M370" s="17">
        <f t="shared" si="13"/>
        <v>1.0937500000000017E-2</v>
      </c>
      <c r="N370">
        <f t="shared" si="14"/>
        <v>4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1137</v>
      </c>
      <c r="H371" s="9" t="s">
        <v>108</v>
      </c>
      <c r="I371" s="9" t="s">
        <v>944</v>
      </c>
      <c r="J371" s="3" t="s">
        <v>2280</v>
      </c>
      <c r="K371" s="13" t="s">
        <v>1138</v>
      </c>
      <c r="L371" s="14" t="s">
        <v>1139</v>
      </c>
      <c r="M371" s="17">
        <f t="shared" si="13"/>
        <v>2.2268518518518521E-2</v>
      </c>
      <c r="N371">
        <f t="shared" si="14"/>
        <v>4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1140</v>
      </c>
      <c r="H372" s="9" t="s">
        <v>108</v>
      </c>
      <c r="I372" s="9" t="s">
        <v>944</v>
      </c>
      <c r="J372" s="3" t="s">
        <v>2280</v>
      </c>
      <c r="K372" s="13" t="s">
        <v>1141</v>
      </c>
      <c r="L372" s="14" t="s">
        <v>1142</v>
      </c>
      <c r="M372" s="17">
        <f t="shared" si="13"/>
        <v>1.9513888888888886E-2</v>
      </c>
      <c r="N372">
        <f t="shared" si="14"/>
        <v>6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1571</v>
      </c>
      <c r="H373" s="9" t="s">
        <v>108</v>
      </c>
      <c r="I373" s="9" t="s">
        <v>1383</v>
      </c>
      <c r="J373" s="3" t="s">
        <v>2280</v>
      </c>
      <c r="K373" s="13" t="s">
        <v>676</v>
      </c>
      <c r="L373" s="14" t="s">
        <v>1572</v>
      </c>
      <c r="M373" s="17">
        <f t="shared" si="13"/>
        <v>1.3368055555555536E-2</v>
      </c>
      <c r="N373">
        <f t="shared" si="14"/>
        <v>4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1573</v>
      </c>
      <c r="H374" s="9" t="s">
        <v>108</v>
      </c>
      <c r="I374" s="9" t="s">
        <v>1383</v>
      </c>
      <c r="J374" s="3" t="s">
        <v>2280</v>
      </c>
      <c r="K374" s="13" t="s">
        <v>1574</v>
      </c>
      <c r="L374" s="14" t="s">
        <v>1575</v>
      </c>
      <c r="M374" s="17">
        <f t="shared" si="13"/>
        <v>1.1122685185185222E-2</v>
      </c>
      <c r="N374">
        <f t="shared" si="14"/>
        <v>4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1576</v>
      </c>
      <c r="H375" s="9" t="s">
        <v>108</v>
      </c>
      <c r="I375" s="9" t="s">
        <v>1383</v>
      </c>
      <c r="J375" s="3" t="s">
        <v>2280</v>
      </c>
      <c r="K375" s="13" t="s">
        <v>1577</v>
      </c>
      <c r="L375" s="14" t="s">
        <v>1578</v>
      </c>
      <c r="M375" s="17">
        <f t="shared" si="13"/>
        <v>1.5462962962962956E-2</v>
      </c>
      <c r="N375">
        <f t="shared" si="14"/>
        <v>4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1579</v>
      </c>
      <c r="H376" s="9" t="s">
        <v>108</v>
      </c>
      <c r="I376" s="9" t="s">
        <v>1383</v>
      </c>
      <c r="J376" s="3" t="s">
        <v>2280</v>
      </c>
      <c r="K376" s="13" t="s">
        <v>1580</v>
      </c>
      <c r="L376" s="14" t="s">
        <v>1581</v>
      </c>
      <c r="M376" s="17">
        <f t="shared" si="13"/>
        <v>1.5243055555555579E-2</v>
      </c>
      <c r="N376">
        <f t="shared" si="14"/>
        <v>4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1582</v>
      </c>
      <c r="H377" s="9" t="s">
        <v>108</v>
      </c>
      <c r="I377" s="9" t="s">
        <v>1383</v>
      </c>
      <c r="J377" s="3" t="s">
        <v>2280</v>
      </c>
      <c r="K377" s="13" t="s">
        <v>1583</v>
      </c>
      <c r="L377" s="14" t="s">
        <v>1584</v>
      </c>
      <c r="M377" s="17">
        <f t="shared" si="13"/>
        <v>1.6099537037037037E-2</v>
      </c>
      <c r="N377">
        <f t="shared" si="14"/>
        <v>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1585</v>
      </c>
      <c r="H378" s="9" t="s">
        <v>108</v>
      </c>
      <c r="I378" s="9" t="s">
        <v>1383</v>
      </c>
      <c r="J378" s="3" t="s">
        <v>2280</v>
      </c>
      <c r="K378" s="13" t="s">
        <v>1586</v>
      </c>
      <c r="L378" s="14" t="s">
        <v>1587</v>
      </c>
      <c r="M378" s="17">
        <f t="shared" si="13"/>
        <v>1.2129629629629601E-2</v>
      </c>
      <c r="N378">
        <f t="shared" si="14"/>
        <v>6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1588</v>
      </c>
      <c r="H379" s="9" t="s">
        <v>108</v>
      </c>
      <c r="I379" s="9" t="s">
        <v>1383</v>
      </c>
      <c r="J379" s="3" t="s">
        <v>2280</v>
      </c>
      <c r="K379" s="13" t="s">
        <v>1589</v>
      </c>
      <c r="L379" s="14" t="s">
        <v>1590</v>
      </c>
      <c r="M379" s="17">
        <f t="shared" si="13"/>
        <v>1.2430555555555556E-2</v>
      </c>
      <c r="N379">
        <f t="shared" si="14"/>
        <v>6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1591</v>
      </c>
      <c r="H380" s="9" t="s">
        <v>108</v>
      </c>
      <c r="I380" s="9" t="s">
        <v>1383</v>
      </c>
      <c r="J380" s="3" t="s">
        <v>2280</v>
      </c>
      <c r="K380" s="13" t="s">
        <v>1592</v>
      </c>
      <c r="L380" s="14" t="s">
        <v>1593</v>
      </c>
      <c r="M380" s="17">
        <f t="shared" si="13"/>
        <v>2.3229166666666634E-2</v>
      </c>
      <c r="N380">
        <f t="shared" si="14"/>
        <v>6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1594</v>
      </c>
      <c r="H381" s="9" t="s">
        <v>108</v>
      </c>
      <c r="I381" s="9" t="s">
        <v>1383</v>
      </c>
      <c r="J381" s="3" t="s">
        <v>2280</v>
      </c>
      <c r="K381" s="13" t="s">
        <v>1595</v>
      </c>
      <c r="L381" s="14" t="s">
        <v>1596</v>
      </c>
      <c r="M381" s="17">
        <f t="shared" si="13"/>
        <v>2.2268518518518521E-2</v>
      </c>
      <c r="N381">
        <f t="shared" si="14"/>
        <v>7</v>
      </c>
    </row>
    <row r="382" spans="1:14" x14ac:dyDescent="0.25">
      <c r="A382" s="11"/>
      <c r="B382" s="12"/>
      <c r="C382" s="9" t="s">
        <v>271</v>
      </c>
      <c r="D382" s="9" t="s">
        <v>272</v>
      </c>
      <c r="E382" s="10" t="s">
        <v>15</v>
      </c>
      <c r="F382" s="5"/>
      <c r="G382" s="5"/>
      <c r="H382" s="5"/>
      <c r="I382" s="5"/>
      <c r="J382" s="6"/>
      <c r="K382" s="7"/>
      <c r="L382" s="8"/>
    </row>
    <row r="383" spans="1:14" x14ac:dyDescent="0.25">
      <c r="A383" s="11"/>
      <c r="B383" s="12"/>
      <c r="C383" s="12"/>
      <c r="D383" s="12"/>
      <c r="E383" s="9" t="s">
        <v>273</v>
      </c>
      <c r="F383" s="9" t="s">
        <v>14</v>
      </c>
      <c r="G383" s="10" t="s">
        <v>15</v>
      </c>
      <c r="H383" s="5"/>
      <c r="I383" s="5"/>
      <c r="J383" s="6"/>
      <c r="K383" s="7"/>
      <c r="L383" s="8"/>
    </row>
    <row r="384" spans="1:14" x14ac:dyDescent="0.25">
      <c r="A384" s="11"/>
      <c r="B384" s="12"/>
      <c r="C384" s="12"/>
      <c r="D384" s="12"/>
      <c r="E384" s="12"/>
      <c r="F384" s="12"/>
      <c r="G384" s="9" t="s">
        <v>274</v>
      </c>
      <c r="H384" s="9" t="s">
        <v>108</v>
      </c>
      <c r="I384" s="9" t="s">
        <v>18</v>
      </c>
      <c r="J384" s="3" t="s">
        <v>2280</v>
      </c>
      <c r="K384" s="13" t="s">
        <v>275</v>
      </c>
      <c r="L384" s="14" t="s">
        <v>276</v>
      </c>
      <c r="M384" s="17">
        <f t="shared" si="13"/>
        <v>2.3530092592592589E-2</v>
      </c>
      <c r="N384">
        <f t="shared" si="14"/>
        <v>9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277</v>
      </c>
      <c r="H385" s="9" t="s">
        <v>108</v>
      </c>
      <c r="I385" s="9" t="s">
        <v>18</v>
      </c>
      <c r="J385" s="3" t="s">
        <v>2280</v>
      </c>
      <c r="K385" s="13" t="s">
        <v>278</v>
      </c>
      <c r="L385" s="14" t="s">
        <v>279</v>
      </c>
      <c r="M385" s="17">
        <f t="shared" si="13"/>
        <v>2.3993055555555587E-2</v>
      </c>
      <c r="N385">
        <f t="shared" si="14"/>
        <v>10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280</v>
      </c>
      <c r="H386" s="9" t="s">
        <v>108</v>
      </c>
      <c r="I386" s="9" t="s">
        <v>18</v>
      </c>
      <c r="J386" s="3" t="s">
        <v>2280</v>
      </c>
      <c r="K386" s="13" t="s">
        <v>281</v>
      </c>
      <c r="L386" s="14" t="s">
        <v>282</v>
      </c>
      <c r="M386" s="17">
        <f t="shared" si="13"/>
        <v>5.3206018518518472E-2</v>
      </c>
      <c r="N386">
        <f t="shared" si="14"/>
        <v>10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283</v>
      </c>
      <c r="H387" s="9" t="s">
        <v>108</v>
      </c>
      <c r="I387" s="9" t="s">
        <v>18</v>
      </c>
      <c r="J387" s="3" t="s">
        <v>2280</v>
      </c>
      <c r="K387" s="13" t="s">
        <v>284</v>
      </c>
      <c r="L387" s="14" t="s">
        <v>285</v>
      </c>
      <c r="M387" s="17">
        <f t="shared" ref="M387:M450" si="15">L387-K387</f>
        <v>2.3356481481481395E-2</v>
      </c>
      <c r="N387">
        <f t="shared" ref="N387:N450" si="16">HOUR(K387)</f>
        <v>13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286</v>
      </c>
      <c r="H388" s="9" t="s">
        <v>108</v>
      </c>
      <c r="I388" s="9" t="s">
        <v>18</v>
      </c>
      <c r="J388" s="3" t="s">
        <v>2280</v>
      </c>
      <c r="K388" s="13" t="s">
        <v>287</v>
      </c>
      <c r="L388" s="14" t="s">
        <v>288</v>
      </c>
      <c r="M388" s="17">
        <f t="shared" si="15"/>
        <v>2.8275462962962905E-2</v>
      </c>
      <c r="N388">
        <f t="shared" si="16"/>
        <v>14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693</v>
      </c>
      <c r="H389" s="9" t="s">
        <v>108</v>
      </c>
      <c r="I389" s="9" t="s">
        <v>533</v>
      </c>
      <c r="J389" s="3" t="s">
        <v>2280</v>
      </c>
      <c r="K389" s="13" t="s">
        <v>694</v>
      </c>
      <c r="L389" s="14" t="s">
        <v>695</v>
      </c>
      <c r="M389" s="17">
        <f t="shared" si="15"/>
        <v>1.7731481481481459E-2</v>
      </c>
      <c r="N389">
        <f t="shared" si="16"/>
        <v>7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696</v>
      </c>
      <c r="H390" s="9" t="s">
        <v>108</v>
      </c>
      <c r="I390" s="9" t="s">
        <v>533</v>
      </c>
      <c r="J390" s="3" t="s">
        <v>2280</v>
      </c>
      <c r="K390" s="13" t="s">
        <v>230</v>
      </c>
      <c r="L390" s="14" t="s">
        <v>697</v>
      </c>
      <c r="M390" s="17">
        <f t="shared" si="15"/>
        <v>2.4108796296296309E-2</v>
      </c>
      <c r="N390">
        <f t="shared" si="16"/>
        <v>9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698</v>
      </c>
      <c r="H391" s="9" t="s">
        <v>108</v>
      </c>
      <c r="I391" s="9" t="s">
        <v>533</v>
      </c>
      <c r="J391" s="3" t="s">
        <v>2280</v>
      </c>
      <c r="K391" s="13" t="s">
        <v>699</v>
      </c>
      <c r="L391" s="14" t="s">
        <v>700</v>
      </c>
      <c r="M391" s="17">
        <f t="shared" si="15"/>
        <v>2.5787037037037108E-2</v>
      </c>
      <c r="N391">
        <f t="shared" si="16"/>
        <v>10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701</v>
      </c>
      <c r="H392" s="9" t="s">
        <v>108</v>
      </c>
      <c r="I392" s="9" t="s">
        <v>533</v>
      </c>
      <c r="J392" s="3" t="s">
        <v>2280</v>
      </c>
      <c r="K392" s="13" t="s">
        <v>702</v>
      </c>
      <c r="L392" s="14" t="s">
        <v>703</v>
      </c>
      <c r="M392" s="17">
        <f t="shared" si="15"/>
        <v>4.0856481481481521E-2</v>
      </c>
      <c r="N392">
        <f t="shared" si="16"/>
        <v>10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704</v>
      </c>
      <c r="H393" s="9" t="s">
        <v>108</v>
      </c>
      <c r="I393" s="9" t="s">
        <v>533</v>
      </c>
      <c r="J393" s="3" t="s">
        <v>2280</v>
      </c>
      <c r="K393" s="13" t="s">
        <v>705</v>
      </c>
      <c r="L393" s="14" t="s">
        <v>706</v>
      </c>
      <c r="M393" s="17">
        <f t="shared" si="15"/>
        <v>3.44444444444445E-2</v>
      </c>
      <c r="N393">
        <f t="shared" si="16"/>
        <v>10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707</v>
      </c>
      <c r="H394" s="9" t="s">
        <v>108</v>
      </c>
      <c r="I394" s="9" t="s">
        <v>533</v>
      </c>
      <c r="J394" s="3" t="s">
        <v>2280</v>
      </c>
      <c r="K394" s="13" t="s">
        <v>708</v>
      </c>
      <c r="L394" s="14" t="s">
        <v>709</v>
      </c>
      <c r="M394" s="17">
        <f t="shared" si="15"/>
        <v>1.4236111111111116E-2</v>
      </c>
      <c r="N394">
        <f t="shared" si="16"/>
        <v>13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710</v>
      </c>
      <c r="H395" s="9" t="s">
        <v>108</v>
      </c>
      <c r="I395" s="9" t="s">
        <v>533</v>
      </c>
      <c r="J395" s="3" t="s">
        <v>2280</v>
      </c>
      <c r="K395" s="13" t="s">
        <v>711</v>
      </c>
      <c r="L395" s="14" t="s">
        <v>712</v>
      </c>
      <c r="M395" s="17">
        <f t="shared" si="15"/>
        <v>2.2106481481481421E-2</v>
      </c>
      <c r="N395">
        <f t="shared" si="16"/>
        <v>17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1143</v>
      </c>
      <c r="H396" s="9" t="s">
        <v>108</v>
      </c>
      <c r="I396" s="9" t="s">
        <v>944</v>
      </c>
      <c r="J396" s="3" t="s">
        <v>2280</v>
      </c>
      <c r="K396" s="13" t="s">
        <v>1144</v>
      </c>
      <c r="L396" s="14" t="s">
        <v>1145</v>
      </c>
      <c r="M396" s="17">
        <f t="shared" si="15"/>
        <v>2.6064814814814818E-2</v>
      </c>
      <c r="N396">
        <f t="shared" si="16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1146</v>
      </c>
      <c r="H397" s="9" t="s">
        <v>108</v>
      </c>
      <c r="I397" s="9" t="s">
        <v>944</v>
      </c>
      <c r="J397" s="3" t="s">
        <v>2280</v>
      </c>
      <c r="K397" s="13" t="s">
        <v>1147</v>
      </c>
      <c r="L397" s="14" t="s">
        <v>1148</v>
      </c>
      <c r="M397" s="17">
        <f t="shared" si="15"/>
        <v>2.3981481481481548E-2</v>
      </c>
      <c r="N397">
        <f t="shared" si="16"/>
        <v>9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1149</v>
      </c>
      <c r="H398" s="9" t="s">
        <v>108</v>
      </c>
      <c r="I398" s="9" t="s">
        <v>944</v>
      </c>
      <c r="J398" s="3" t="s">
        <v>2280</v>
      </c>
      <c r="K398" s="13" t="s">
        <v>1150</v>
      </c>
      <c r="L398" s="14" t="s">
        <v>1151</v>
      </c>
      <c r="M398" s="17">
        <f t="shared" si="15"/>
        <v>3.6296296296296271E-2</v>
      </c>
      <c r="N398">
        <f t="shared" si="16"/>
        <v>9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1152</v>
      </c>
      <c r="H399" s="9" t="s">
        <v>108</v>
      </c>
      <c r="I399" s="9" t="s">
        <v>944</v>
      </c>
      <c r="J399" s="3" t="s">
        <v>2280</v>
      </c>
      <c r="K399" s="13" t="s">
        <v>1153</v>
      </c>
      <c r="L399" s="14" t="s">
        <v>1154</v>
      </c>
      <c r="M399" s="17">
        <f t="shared" si="15"/>
        <v>4.601851851851857E-2</v>
      </c>
      <c r="N399">
        <f t="shared" si="16"/>
        <v>12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1155</v>
      </c>
      <c r="H400" s="9" t="s">
        <v>108</v>
      </c>
      <c r="I400" s="9" t="s">
        <v>944</v>
      </c>
      <c r="J400" s="3" t="s">
        <v>2280</v>
      </c>
      <c r="K400" s="13" t="s">
        <v>1156</v>
      </c>
      <c r="L400" s="14" t="s">
        <v>1157</v>
      </c>
      <c r="M400" s="17">
        <f t="shared" si="15"/>
        <v>2.2372685185185204E-2</v>
      </c>
      <c r="N400">
        <f t="shared" si="16"/>
        <v>12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1597</v>
      </c>
      <c r="H401" s="9" t="s">
        <v>108</v>
      </c>
      <c r="I401" s="9" t="s">
        <v>1383</v>
      </c>
      <c r="J401" s="3" t="s">
        <v>2280</v>
      </c>
      <c r="K401" s="13" t="s">
        <v>1598</v>
      </c>
      <c r="L401" s="14" t="s">
        <v>1599</v>
      </c>
      <c r="M401" s="17">
        <f t="shared" si="15"/>
        <v>2.3333333333333317E-2</v>
      </c>
      <c r="N401">
        <f t="shared" si="16"/>
        <v>7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1600</v>
      </c>
      <c r="H402" s="9" t="s">
        <v>108</v>
      </c>
      <c r="I402" s="9" t="s">
        <v>1383</v>
      </c>
      <c r="J402" s="3" t="s">
        <v>2280</v>
      </c>
      <c r="K402" s="13" t="s">
        <v>1601</v>
      </c>
      <c r="L402" s="14" t="s">
        <v>1602</v>
      </c>
      <c r="M402" s="17">
        <f t="shared" si="15"/>
        <v>3.3437500000000009E-2</v>
      </c>
      <c r="N402">
        <f t="shared" si="16"/>
        <v>8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1603</v>
      </c>
      <c r="H403" s="9" t="s">
        <v>108</v>
      </c>
      <c r="I403" s="9" t="s">
        <v>1383</v>
      </c>
      <c r="J403" s="3" t="s">
        <v>2280</v>
      </c>
      <c r="K403" s="13" t="s">
        <v>1604</v>
      </c>
      <c r="L403" s="14" t="s">
        <v>1605</v>
      </c>
      <c r="M403" s="17">
        <f t="shared" si="15"/>
        <v>3.5682870370370323E-2</v>
      </c>
      <c r="N403">
        <f t="shared" si="16"/>
        <v>9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1606</v>
      </c>
      <c r="H404" s="9" t="s">
        <v>108</v>
      </c>
      <c r="I404" s="9" t="s">
        <v>1383</v>
      </c>
      <c r="J404" s="3" t="s">
        <v>2280</v>
      </c>
      <c r="K404" s="13" t="s">
        <v>1607</v>
      </c>
      <c r="L404" s="14" t="s">
        <v>1608</v>
      </c>
      <c r="M404" s="17">
        <f t="shared" si="15"/>
        <v>4.3993055555555494E-2</v>
      </c>
      <c r="N404">
        <f t="shared" si="16"/>
        <v>10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1609</v>
      </c>
      <c r="H405" s="9" t="s">
        <v>108</v>
      </c>
      <c r="I405" s="9" t="s">
        <v>1383</v>
      </c>
      <c r="J405" s="3" t="s">
        <v>2280</v>
      </c>
      <c r="K405" s="13" t="s">
        <v>1610</v>
      </c>
      <c r="L405" s="14" t="s">
        <v>1611</v>
      </c>
      <c r="M405" s="17">
        <f t="shared" si="15"/>
        <v>3.4131944444444451E-2</v>
      </c>
      <c r="N405">
        <f t="shared" si="16"/>
        <v>11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1612</v>
      </c>
      <c r="H406" s="9" t="s">
        <v>108</v>
      </c>
      <c r="I406" s="9" t="s">
        <v>1383</v>
      </c>
      <c r="J406" s="3" t="s">
        <v>2280</v>
      </c>
      <c r="K406" s="13" t="s">
        <v>1613</v>
      </c>
      <c r="L406" s="14" t="s">
        <v>1614</v>
      </c>
      <c r="M406" s="17">
        <f t="shared" si="15"/>
        <v>3.8761574074074101E-2</v>
      </c>
      <c r="N406">
        <f t="shared" si="16"/>
        <v>13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1615</v>
      </c>
      <c r="H407" s="9" t="s">
        <v>108</v>
      </c>
      <c r="I407" s="9" t="s">
        <v>1383</v>
      </c>
      <c r="J407" s="3" t="s">
        <v>2280</v>
      </c>
      <c r="K407" s="13" t="s">
        <v>1616</v>
      </c>
      <c r="L407" s="14" t="s">
        <v>1617</v>
      </c>
      <c r="M407" s="17">
        <f t="shared" si="15"/>
        <v>2.2141203703703649E-2</v>
      </c>
      <c r="N407">
        <f t="shared" si="16"/>
        <v>14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1618</v>
      </c>
      <c r="H408" s="9" t="s">
        <v>108</v>
      </c>
      <c r="I408" s="9" t="s">
        <v>1383</v>
      </c>
      <c r="J408" s="3" t="s">
        <v>2280</v>
      </c>
      <c r="K408" s="13" t="s">
        <v>1619</v>
      </c>
      <c r="L408" s="14" t="s">
        <v>1620</v>
      </c>
      <c r="M408" s="17">
        <f t="shared" si="15"/>
        <v>3.2789351851851833E-2</v>
      </c>
      <c r="N408">
        <f t="shared" si="16"/>
        <v>14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1967</v>
      </c>
      <c r="H409" s="9" t="s">
        <v>108</v>
      </c>
      <c r="I409" s="9" t="s">
        <v>1830</v>
      </c>
      <c r="J409" s="3" t="s">
        <v>2280</v>
      </c>
      <c r="K409" s="13" t="s">
        <v>1968</v>
      </c>
      <c r="L409" s="14" t="s">
        <v>1969</v>
      </c>
      <c r="M409" s="17">
        <f t="shared" si="15"/>
        <v>1.3356481481481441E-2</v>
      </c>
      <c r="N409">
        <f t="shared" si="16"/>
        <v>5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1970</v>
      </c>
      <c r="H410" s="9" t="s">
        <v>108</v>
      </c>
      <c r="I410" s="9" t="s">
        <v>1830</v>
      </c>
      <c r="J410" s="3" t="s">
        <v>2280</v>
      </c>
      <c r="K410" s="13" t="s">
        <v>1971</v>
      </c>
      <c r="L410" s="14" t="s">
        <v>1972</v>
      </c>
      <c r="M410" s="17">
        <f t="shared" si="15"/>
        <v>1.5520833333333317E-2</v>
      </c>
      <c r="N410">
        <f t="shared" si="16"/>
        <v>8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1973</v>
      </c>
      <c r="H411" s="9" t="s">
        <v>108</v>
      </c>
      <c r="I411" s="9" t="s">
        <v>1830</v>
      </c>
      <c r="J411" s="3" t="s">
        <v>2280</v>
      </c>
      <c r="K411" s="13" t="s">
        <v>1974</v>
      </c>
      <c r="L411" s="14" t="s">
        <v>1975</v>
      </c>
      <c r="M411" s="17">
        <f t="shared" si="15"/>
        <v>2.5115740740740744E-2</v>
      </c>
      <c r="N411">
        <f t="shared" si="16"/>
        <v>9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1976</v>
      </c>
      <c r="H412" s="9" t="s">
        <v>108</v>
      </c>
      <c r="I412" s="9" t="s">
        <v>1830</v>
      </c>
      <c r="J412" s="3" t="s">
        <v>2280</v>
      </c>
      <c r="K412" s="13" t="s">
        <v>1977</v>
      </c>
      <c r="L412" s="14" t="s">
        <v>1978</v>
      </c>
      <c r="M412" s="17">
        <f t="shared" si="15"/>
        <v>3.0729166666666696E-2</v>
      </c>
      <c r="N412">
        <f t="shared" si="16"/>
        <v>10</v>
      </c>
    </row>
    <row r="413" spans="1:14" x14ac:dyDescent="0.25">
      <c r="A413" s="11"/>
      <c r="B413" s="12"/>
      <c r="C413" s="12"/>
      <c r="D413" s="12"/>
      <c r="E413" s="9" t="s">
        <v>289</v>
      </c>
      <c r="F413" s="9" t="s">
        <v>14</v>
      </c>
      <c r="G413" s="10" t="s">
        <v>15</v>
      </c>
      <c r="H413" s="5"/>
      <c r="I413" s="5"/>
      <c r="J413" s="6"/>
      <c r="K413" s="7"/>
      <c r="L413" s="8"/>
    </row>
    <row r="414" spans="1:14" x14ac:dyDescent="0.25">
      <c r="A414" s="11"/>
      <c r="B414" s="12"/>
      <c r="C414" s="12"/>
      <c r="D414" s="12"/>
      <c r="E414" s="12"/>
      <c r="F414" s="12"/>
      <c r="G414" s="9" t="s">
        <v>290</v>
      </c>
      <c r="H414" s="9" t="s">
        <v>108</v>
      </c>
      <c r="I414" s="9" t="s">
        <v>18</v>
      </c>
      <c r="J414" s="3" t="s">
        <v>2280</v>
      </c>
      <c r="K414" s="13" t="s">
        <v>291</v>
      </c>
      <c r="L414" s="14" t="s">
        <v>292</v>
      </c>
      <c r="M414" s="17">
        <f t="shared" si="15"/>
        <v>2.7002314814814826E-2</v>
      </c>
      <c r="N414">
        <f t="shared" si="16"/>
        <v>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293</v>
      </c>
      <c r="H415" s="9" t="s">
        <v>108</v>
      </c>
      <c r="I415" s="9" t="s">
        <v>18</v>
      </c>
      <c r="J415" s="3" t="s">
        <v>2280</v>
      </c>
      <c r="K415" s="13" t="s">
        <v>294</v>
      </c>
      <c r="L415" s="14" t="s">
        <v>295</v>
      </c>
      <c r="M415" s="17">
        <f t="shared" si="15"/>
        <v>2.2199074074074066E-2</v>
      </c>
      <c r="N415">
        <f t="shared" si="16"/>
        <v>7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296</v>
      </c>
      <c r="H416" s="9" t="s">
        <v>108</v>
      </c>
      <c r="I416" s="9" t="s">
        <v>18</v>
      </c>
      <c r="J416" s="3" t="s">
        <v>2280</v>
      </c>
      <c r="K416" s="13" t="s">
        <v>297</v>
      </c>
      <c r="L416" s="14" t="s">
        <v>298</v>
      </c>
      <c r="M416" s="17">
        <f t="shared" si="15"/>
        <v>4.0706018518518516E-2</v>
      </c>
      <c r="N416">
        <f t="shared" si="16"/>
        <v>10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299</v>
      </c>
      <c r="H417" s="9" t="s">
        <v>108</v>
      </c>
      <c r="I417" s="9" t="s">
        <v>18</v>
      </c>
      <c r="J417" s="3" t="s">
        <v>2280</v>
      </c>
      <c r="K417" s="13" t="s">
        <v>300</v>
      </c>
      <c r="L417" s="14" t="s">
        <v>301</v>
      </c>
      <c r="M417" s="17">
        <f t="shared" si="15"/>
        <v>4.1944444444444451E-2</v>
      </c>
      <c r="N417">
        <f t="shared" si="16"/>
        <v>12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302</v>
      </c>
      <c r="H418" s="9" t="s">
        <v>108</v>
      </c>
      <c r="I418" s="9" t="s">
        <v>18</v>
      </c>
      <c r="J418" s="3" t="s">
        <v>2280</v>
      </c>
      <c r="K418" s="13" t="s">
        <v>303</v>
      </c>
      <c r="L418" s="14" t="s">
        <v>304</v>
      </c>
      <c r="M418" s="17">
        <f t="shared" si="15"/>
        <v>4.67361111111112E-2</v>
      </c>
      <c r="N418">
        <f t="shared" si="16"/>
        <v>12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305</v>
      </c>
      <c r="H419" s="9" t="s">
        <v>108</v>
      </c>
      <c r="I419" s="9" t="s">
        <v>18</v>
      </c>
      <c r="J419" s="3" t="s">
        <v>2280</v>
      </c>
      <c r="K419" s="13" t="s">
        <v>306</v>
      </c>
      <c r="L419" s="14" t="s">
        <v>307</v>
      </c>
      <c r="M419" s="17">
        <f t="shared" si="15"/>
        <v>4.1655092592592591E-2</v>
      </c>
      <c r="N419">
        <f t="shared" si="16"/>
        <v>13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308</v>
      </c>
      <c r="H420" s="9" t="s">
        <v>108</v>
      </c>
      <c r="I420" s="9" t="s">
        <v>18</v>
      </c>
      <c r="J420" s="3" t="s">
        <v>2280</v>
      </c>
      <c r="K420" s="13" t="s">
        <v>309</v>
      </c>
      <c r="L420" s="14" t="s">
        <v>310</v>
      </c>
      <c r="M420" s="17">
        <f t="shared" si="15"/>
        <v>2.3969907407407454E-2</v>
      </c>
      <c r="N420">
        <f t="shared" si="16"/>
        <v>13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713</v>
      </c>
      <c r="H421" s="9" t="s">
        <v>108</v>
      </c>
      <c r="I421" s="9" t="s">
        <v>533</v>
      </c>
      <c r="J421" s="3" t="s">
        <v>2280</v>
      </c>
      <c r="K421" s="13" t="s">
        <v>714</v>
      </c>
      <c r="L421" s="14" t="s">
        <v>715</v>
      </c>
      <c r="M421" s="17">
        <f t="shared" si="15"/>
        <v>1.7233796296296289E-2</v>
      </c>
      <c r="N421">
        <f t="shared" si="16"/>
        <v>9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716</v>
      </c>
      <c r="H422" s="9" t="s">
        <v>108</v>
      </c>
      <c r="I422" s="9" t="s">
        <v>533</v>
      </c>
      <c r="J422" s="3" t="s">
        <v>2280</v>
      </c>
      <c r="K422" s="13" t="s">
        <v>717</v>
      </c>
      <c r="L422" s="14" t="s">
        <v>718</v>
      </c>
      <c r="M422" s="17">
        <f t="shared" si="15"/>
        <v>1.5092592592592602E-2</v>
      </c>
      <c r="N422">
        <f t="shared" si="16"/>
        <v>9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719</v>
      </c>
      <c r="H423" s="9" t="s">
        <v>108</v>
      </c>
      <c r="I423" s="9" t="s">
        <v>533</v>
      </c>
      <c r="J423" s="3" t="s">
        <v>2280</v>
      </c>
      <c r="K423" s="13" t="s">
        <v>720</v>
      </c>
      <c r="L423" s="14" t="s">
        <v>721</v>
      </c>
      <c r="M423" s="17">
        <f t="shared" si="15"/>
        <v>3.126157407407415E-2</v>
      </c>
      <c r="N423">
        <f t="shared" si="16"/>
        <v>11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722</v>
      </c>
      <c r="H424" s="9" t="s">
        <v>108</v>
      </c>
      <c r="I424" s="9" t="s">
        <v>533</v>
      </c>
      <c r="J424" s="3" t="s">
        <v>2280</v>
      </c>
      <c r="K424" s="13" t="s">
        <v>723</v>
      </c>
      <c r="L424" s="14" t="s">
        <v>724</v>
      </c>
      <c r="M424" s="17">
        <f t="shared" si="15"/>
        <v>2.9490740740740762E-2</v>
      </c>
      <c r="N424">
        <f t="shared" si="16"/>
        <v>11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725</v>
      </c>
      <c r="H425" s="9" t="s">
        <v>108</v>
      </c>
      <c r="I425" s="9" t="s">
        <v>533</v>
      </c>
      <c r="J425" s="3" t="s">
        <v>2280</v>
      </c>
      <c r="K425" s="13" t="s">
        <v>726</v>
      </c>
      <c r="L425" s="14" t="s">
        <v>727</v>
      </c>
      <c r="M425" s="17">
        <f t="shared" si="15"/>
        <v>3.0231481481481415E-2</v>
      </c>
      <c r="N425">
        <f t="shared" si="16"/>
        <v>11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728</v>
      </c>
      <c r="H426" s="9" t="s">
        <v>108</v>
      </c>
      <c r="I426" s="9" t="s">
        <v>533</v>
      </c>
      <c r="J426" s="3" t="s">
        <v>2280</v>
      </c>
      <c r="K426" s="13" t="s">
        <v>729</v>
      </c>
      <c r="L426" s="14" t="s">
        <v>730</v>
      </c>
      <c r="M426" s="17">
        <f t="shared" si="15"/>
        <v>1.8333333333333313E-2</v>
      </c>
      <c r="N426">
        <f t="shared" si="16"/>
        <v>14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731</v>
      </c>
      <c r="H427" s="9" t="s">
        <v>108</v>
      </c>
      <c r="I427" s="9" t="s">
        <v>533</v>
      </c>
      <c r="J427" s="3" t="s">
        <v>2280</v>
      </c>
      <c r="K427" s="13" t="s">
        <v>732</v>
      </c>
      <c r="L427" s="14" t="s">
        <v>733</v>
      </c>
      <c r="M427" s="17">
        <f t="shared" si="15"/>
        <v>3.2858796296296289E-2</v>
      </c>
      <c r="N427">
        <f t="shared" si="16"/>
        <v>15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734</v>
      </c>
      <c r="H428" s="9" t="s">
        <v>108</v>
      </c>
      <c r="I428" s="9" t="s">
        <v>533</v>
      </c>
      <c r="J428" s="3" t="s">
        <v>2280</v>
      </c>
      <c r="K428" s="13" t="s">
        <v>735</v>
      </c>
      <c r="L428" s="14" t="s">
        <v>736</v>
      </c>
      <c r="M428" s="17">
        <f t="shared" si="15"/>
        <v>4.0624999999999911E-2</v>
      </c>
      <c r="N428">
        <f t="shared" si="16"/>
        <v>15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1158</v>
      </c>
      <c r="H429" s="9" t="s">
        <v>108</v>
      </c>
      <c r="I429" s="9" t="s">
        <v>944</v>
      </c>
      <c r="J429" s="3" t="s">
        <v>2280</v>
      </c>
      <c r="K429" s="13" t="s">
        <v>1159</v>
      </c>
      <c r="L429" s="14" t="s">
        <v>1160</v>
      </c>
      <c r="M429" s="17">
        <f t="shared" si="15"/>
        <v>2.4837962962963034E-2</v>
      </c>
      <c r="N429">
        <f t="shared" si="16"/>
        <v>9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1161</v>
      </c>
      <c r="H430" s="9" t="s">
        <v>108</v>
      </c>
      <c r="I430" s="9" t="s">
        <v>944</v>
      </c>
      <c r="J430" s="3" t="s">
        <v>2280</v>
      </c>
      <c r="K430" s="13" t="s">
        <v>1162</v>
      </c>
      <c r="L430" s="14" t="s">
        <v>1163</v>
      </c>
      <c r="M430" s="17">
        <f t="shared" si="15"/>
        <v>2.8020833333333328E-2</v>
      </c>
      <c r="N430">
        <f t="shared" si="16"/>
        <v>9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1164</v>
      </c>
      <c r="H431" s="9" t="s">
        <v>108</v>
      </c>
      <c r="I431" s="9" t="s">
        <v>944</v>
      </c>
      <c r="J431" s="3" t="s">
        <v>2280</v>
      </c>
      <c r="K431" s="13" t="s">
        <v>1165</v>
      </c>
      <c r="L431" s="14" t="s">
        <v>1166</v>
      </c>
      <c r="M431" s="17">
        <f t="shared" si="15"/>
        <v>4.3750000000000067E-2</v>
      </c>
      <c r="N431">
        <f t="shared" si="16"/>
        <v>12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1167</v>
      </c>
      <c r="H432" s="9" t="s">
        <v>108</v>
      </c>
      <c r="I432" s="9" t="s">
        <v>944</v>
      </c>
      <c r="J432" s="3" t="s">
        <v>2280</v>
      </c>
      <c r="K432" s="13" t="s">
        <v>1168</v>
      </c>
      <c r="L432" s="14" t="s">
        <v>1169</v>
      </c>
      <c r="M432" s="17">
        <f t="shared" si="15"/>
        <v>2.1643518518518534E-2</v>
      </c>
      <c r="N432">
        <f t="shared" si="16"/>
        <v>13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1621</v>
      </c>
      <c r="H433" s="9" t="s">
        <v>108</v>
      </c>
      <c r="I433" s="9" t="s">
        <v>1383</v>
      </c>
      <c r="J433" s="3" t="s">
        <v>2280</v>
      </c>
      <c r="K433" s="13" t="s">
        <v>1622</v>
      </c>
      <c r="L433" s="14" t="s">
        <v>1623</v>
      </c>
      <c r="M433" s="17">
        <f t="shared" si="15"/>
        <v>1.4085648148148167E-2</v>
      </c>
      <c r="N433">
        <f t="shared" si="16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1624</v>
      </c>
      <c r="H434" s="9" t="s">
        <v>108</v>
      </c>
      <c r="I434" s="9" t="s">
        <v>1383</v>
      </c>
      <c r="J434" s="3" t="s">
        <v>2280</v>
      </c>
      <c r="K434" s="13" t="s">
        <v>1625</v>
      </c>
      <c r="L434" s="14" t="s">
        <v>1626</v>
      </c>
      <c r="M434" s="17">
        <f t="shared" si="15"/>
        <v>3.964120370370372E-2</v>
      </c>
      <c r="N434">
        <f t="shared" si="16"/>
        <v>9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1627</v>
      </c>
      <c r="H435" s="9" t="s">
        <v>108</v>
      </c>
      <c r="I435" s="9" t="s">
        <v>1383</v>
      </c>
      <c r="J435" s="3" t="s">
        <v>2280</v>
      </c>
      <c r="K435" s="13" t="s">
        <v>1628</v>
      </c>
      <c r="L435" s="14" t="s">
        <v>1629</v>
      </c>
      <c r="M435" s="17">
        <f t="shared" si="15"/>
        <v>3.0972222222222123E-2</v>
      </c>
      <c r="N435">
        <f t="shared" si="16"/>
        <v>11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1630</v>
      </c>
      <c r="H436" s="9" t="s">
        <v>108</v>
      </c>
      <c r="I436" s="9" t="s">
        <v>1383</v>
      </c>
      <c r="J436" s="3" t="s">
        <v>2280</v>
      </c>
      <c r="K436" s="13" t="s">
        <v>1631</v>
      </c>
      <c r="L436" s="14" t="s">
        <v>1632</v>
      </c>
      <c r="M436" s="17">
        <f t="shared" si="15"/>
        <v>3.5798611111111045E-2</v>
      </c>
      <c r="N436">
        <f t="shared" si="16"/>
        <v>13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1633</v>
      </c>
      <c r="H437" s="9" t="s">
        <v>108</v>
      </c>
      <c r="I437" s="9" t="s">
        <v>1383</v>
      </c>
      <c r="J437" s="3" t="s">
        <v>2280</v>
      </c>
      <c r="K437" s="13" t="s">
        <v>1634</v>
      </c>
      <c r="L437" s="14" t="s">
        <v>1536</v>
      </c>
      <c r="M437" s="17">
        <f t="shared" si="15"/>
        <v>3.4490740740740766E-2</v>
      </c>
      <c r="N437">
        <f t="shared" si="16"/>
        <v>14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1979</v>
      </c>
      <c r="H438" s="9" t="s">
        <v>108</v>
      </c>
      <c r="I438" s="9" t="s">
        <v>1830</v>
      </c>
      <c r="J438" s="3" t="s">
        <v>2280</v>
      </c>
      <c r="K438" s="13" t="s">
        <v>1980</v>
      </c>
      <c r="L438" s="14" t="s">
        <v>1981</v>
      </c>
      <c r="M438" s="17">
        <f t="shared" si="15"/>
        <v>2.7916666666666645E-2</v>
      </c>
      <c r="N438">
        <f t="shared" si="16"/>
        <v>9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1982</v>
      </c>
      <c r="H439" s="9" t="s">
        <v>108</v>
      </c>
      <c r="I439" s="9" t="s">
        <v>1830</v>
      </c>
      <c r="J439" s="3" t="s">
        <v>2280</v>
      </c>
      <c r="K439" s="13" t="s">
        <v>1983</v>
      </c>
      <c r="L439" s="14" t="s">
        <v>1984</v>
      </c>
      <c r="M439" s="17">
        <f t="shared" si="15"/>
        <v>2.2835648148148091E-2</v>
      </c>
      <c r="N439">
        <f t="shared" si="16"/>
        <v>10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1985</v>
      </c>
      <c r="H440" s="9" t="s">
        <v>108</v>
      </c>
      <c r="I440" s="9" t="s">
        <v>1830</v>
      </c>
      <c r="J440" s="3" t="s">
        <v>2280</v>
      </c>
      <c r="K440" s="13" t="s">
        <v>1986</v>
      </c>
      <c r="L440" s="14" t="s">
        <v>1987</v>
      </c>
      <c r="M440" s="17">
        <f t="shared" si="15"/>
        <v>2.2326388888888937E-2</v>
      </c>
      <c r="N440">
        <f t="shared" si="16"/>
        <v>12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1988</v>
      </c>
      <c r="H441" s="9" t="s">
        <v>108</v>
      </c>
      <c r="I441" s="9" t="s">
        <v>1830</v>
      </c>
      <c r="J441" s="3" t="s">
        <v>2280</v>
      </c>
      <c r="K441" s="13" t="s">
        <v>1989</v>
      </c>
      <c r="L441" s="14" t="s">
        <v>1990</v>
      </c>
      <c r="M441" s="17">
        <f t="shared" si="15"/>
        <v>1.4374999999999916E-2</v>
      </c>
      <c r="N441">
        <f t="shared" si="16"/>
        <v>13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1991</v>
      </c>
      <c r="H442" s="9" t="s">
        <v>108</v>
      </c>
      <c r="I442" s="9" t="s">
        <v>1830</v>
      </c>
      <c r="J442" s="3" t="s">
        <v>2280</v>
      </c>
      <c r="K442" s="13" t="s">
        <v>1992</v>
      </c>
      <c r="L442" s="14" t="s">
        <v>1993</v>
      </c>
      <c r="M442" s="17">
        <f t="shared" si="15"/>
        <v>2.834490740740736E-2</v>
      </c>
      <c r="N442">
        <f t="shared" si="16"/>
        <v>14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1994</v>
      </c>
      <c r="H443" s="9" t="s">
        <v>108</v>
      </c>
      <c r="I443" s="9" t="s">
        <v>1830</v>
      </c>
      <c r="J443" s="3" t="s">
        <v>2280</v>
      </c>
      <c r="K443" s="13" t="s">
        <v>1995</v>
      </c>
      <c r="L443" s="14" t="s">
        <v>1996</v>
      </c>
      <c r="M443" s="17">
        <f t="shared" si="15"/>
        <v>2.8738425925925903E-2</v>
      </c>
      <c r="N443">
        <f t="shared" si="16"/>
        <v>14</v>
      </c>
    </row>
    <row r="444" spans="1:14" x14ac:dyDescent="0.25">
      <c r="A444" s="11"/>
      <c r="B444" s="12"/>
      <c r="C444" s="9" t="s">
        <v>311</v>
      </c>
      <c r="D444" s="9" t="s">
        <v>312</v>
      </c>
      <c r="E444" s="9" t="s">
        <v>312</v>
      </c>
      <c r="F444" s="9" t="s">
        <v>14</v>
      </c>
      <c r="G444" s="10" t="s">
        <v>15</v>
      </c>
      <c r="H444" s="5"/>
      <c r="I444" s="5"/>
      <c r="J444" s="6"/>
      <c r="K444" s="7"/>
      <c r="L444" s="8"/>
    </row>
    <row r="445" spans="1:14" x14ac:dyDescent="0.25">
      <c r="A445" s="11"/>
      <c r="B445" s="12"/>
      <c r="C445" s="12"/>
      <c r="D445" s="12"/>
      <c r="E445" s="12"/>
      <c r="F445" s="12"/>
      <c r="G445" s="9" t="s">
        <v>313</v>
      </c>
      <c r="H445" s="9" t="s">
        <v>108</v>
      </c>
      <c r="I445" s="9" t="s">
        <v>18</v>
      </c>
      <c r="J445" s="3" t="s">
        <v>2280</v>
      </c>
      <c r="K445" s="13" t="s">
        <v>314</v>
      </c>
      <c r="L445" s="14" t="s">
        <v>315</v>
      </c>
      <c r="M445" s="17">
        <f t="shared" si="15"/>
        <v>1.5590277777777772E-2</v>
      </c>
      <c r="N445">
        <f t="shared" si="16"/>
        <v>2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316</v>
      </c>
      <c r="H446" s="9" t="s">
        <v>108</v>
      </c>
      <c r="I446" s="9" t="s">
        <v>18</v>
      </c>
      <c r="J446" s="3" t="s">
        <v>2280</v>
      </c>
      <c r="K446" s="13" t="s">
        <v>317</v>
      </c>
      <c r="L446" s="14" t="s">
        <v>318</v>
      </c>
      <c r="M446" s="17">
        <f t="shared" si="15"/>
        <v>1.3923611111111095E-2</v>
      </c>
      <c r="N446">
        <f t="shared" si="16"/>
        <v>5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737</v>
      </c>
      <c r="H447" s="9" t="s">
        <v>108</v>
      </c>
      <c r="I447" s="9" t="s">
        <v>533</v>
      </c>
      <c r="J447" s="3" t="s">
        <v>2280</v>
      </c>
      <c r="K447" s="13" t="s">
        <v>738</v>
      </c>
      <c r="L447" s="14" t="s">
        <v>739</v>
      </c>
      <c r="M447" s="17">
        <f t="shared" si="15"/>
        <v>2.270833333333333E-2</v>
      </c>
      <c r="N447">
        <f t="shared" si="16"/>
        <v>2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1635</v>
      </c>
      <c r="H448" s="9" t="s">
        <v>108</v>
      </c>
      <c r="I448" s="9" t="s">
        <v>1383</v>
      </c>
      <c r="J448" s="3" t="s">
        <v>2280</v>
      </c>
      <c r="K448" s="13" t="s">
        <v>1636</v>
      </c>
      <c r="L448" s="14" t="s">
        <v>1637</v>
      </c>
      <c r="M448" s="17">
        <f t="shared" si="15"/>
        <v>1.5729166666666669E-2</v>
      </c>
      <c r="N448">
        <f t="shared" si="16"/>
        <v>2</v>
      </c>
    </row>
    <row r="449" spans="1:14" x14ac:dyDescent="0.25">
      <c r="A449" s="11"/>
      <c r="B449" s="12"/>
      <c r="C449" s="9" t="s">
        <v>153</v>
      </c>
      <c r="D449" s="9" t="s">
        <v>154</v>
      </c>
      <c r="E449" s="9" t="s">
        <v>154</v>
      </c>
      <c r="F449" s="9" t="s">
        <v>14</v>
      </c>
      <c r="G449" s="10" t="s">
        <v>15</v>
      </c>
      <c r="H449" s="5"/>
      <c r="I449" s="5"/>
      <c r="J449" s="6"/>
      <c r="K449" s="7"/>
      <c r="L449" s="8"/>
    </row>
    <row r="450" spans="1:14" x14ac:dyDescent="0.25">
      <c r="A450" s="11"/>
      <c r="B450" s="12"/>
      <c r="C450" s="12"/>
      <c r="D450" s="12"/>
      <c r="E450" s="12"/>
      <c r="F450" s="12"/>
      <c r="G450" s="9" t="s">
        <v>319</v>
      </c>
      <c r="H450" s="9" t="s">
        <v>108</v>
      </c>
      <c r="I450" s="9" t="s">
        <v>18</v>
      </c>
      <c r="J450" s="3" t="s">
        <v>2280</v>
      </c>
      <c r="K450" s="13" t="s">
        <v>320</v>
      </c>
      <c r="L450" s="14" t="s">
        <v>321</v>
      </c>
      <c r="M450" s="17">
        <f t="shared" si="15"/>
        <v>4.2696759259259254E-2</v>
      </c>
      <c r="N450">
        <f t="shared" si="16"/>
        <v>11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322</v>
      </c>
      <c r="H451" s="9" t="s">
        <v>108</v>
      </c>
      <c r="I451" s="9" t="s">
        <v>18</v>
      </c>
      <c r="J451" s="3" t="s">
        <v>2280</v>
      </c>
      <c r="K451" s="13" t="s">
        <v>323</v>
      </c>
      <c r="L451" s="14" t="s">
        <v>324</v>
      </c>
      <c r="M451" s="17">
        <f t="shared" ref="M451:M514" si="17">L451-K451</f>
        <v>3.341435185185182E-2</v>
      </c>
      <c r="N451">
        <f t="shared" ref="N451:N514" si="18">HOUR(K451)</f>
        <v>12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325</v>
      </c>
      <c r="H452" s="9" t="s">
        <v>108</v>
      </c>
      <c r="I452" s="9" t="s">
        <v>18</v>
      </c>
      <c r="J452" s="3" t="s">
        <v>2280</v>
      </c>
      <c r="K452" s="13" t="s">
        <v>326</v>
      </c>
      <c r="L452" s="14" t="s">
        <v>327</v>
      </c>
      <c r="M452" s="17">
        <f t="shared" si="17"/>
        <v>2.8252314814814716E-2</v>
      </c>
      <c r="N452">
        <f t="shared" si="18"/>
        <v>15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740</v>
      </c>
      <c r="H453" s="9" t="s">
        <v>108</v>
      </c>
      <c r="I453" s="9" t="s">
        <v>533</v>
      </c>
      <c r="J453" s="3" t="s">
        <v>2280</v>
      </c>
      <c r="K453" s="13" t="s">
        <v>741</v>
      </c>
      <c r="L453" s="14" t="s">
        <v>742</v>
      </c>
      <c r="M453" s="17">
        <f t="shared" si="17"/>
        <v>2.200231481481485E-2</v>
      </c>
      <c r="N453">
        <f t="shared" si="18"/>
        <v>6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743</v>
      </c>
      <c r="H454" s="9" t="s">
        <v>108</v>
      </c>
      <c r="I454" s="9" t="s">
        <v>533</v>
      </c>
      <c r="J454" s="3" t="s">
        <v>2280</v>
      </c>
      <c r="K454" s="13" t="s">
        <v>744</v>
      </c>
      <c r="L454" s="14" t="s">
        <v>745</v>
      </c>
      <c r="M454" s="17">
        <f t="shared" si="17"/>
        <v>2.5960648148148191E-2</v>
      </c>
      <c r="N454">
        <f t="shared" si="18"/>
        <v>10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746</v>
      </c>
      <c r="H455" s="9" t="s">
        <v>108</v>
      </c>
      <c r="I455" s="9" t="s">
        <v>533</v>
      </c>
      <c r="J455" s="3" t="s">
        <v>2280</v>
      </c>
      <c r="K455" s="13" t="s">
        <v>747</v>
      </c>
      <c r="L455" s="14" t="s">
        <v>748</v>
      </c>
      <c r="M455" s="17">
        <f t="shared" si="17"/>
        <v>2.3333333333333317E-2</v>
      </c>
      <c r="N455">
        <f t="shared" si="18"/>
        <v>14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1170</v>
      </c>
      <c r="H456" s="9" t="s">
        <v>108</v>
      </c>
      <c r="I456" s="9" t="s">
        <v>944</v>
      </c>
      <c r="J456" s="3" t="s">
        <v>2280</v>
      </c>
      <c r="K456" s="13" t="s">
        <v>1171</v>
      </c>
      <c r="L456" s="14" t="s">
        <v>1172</v>
      </c>
      <c r="M456" s="17">
        <f t="shared" si="17"/>
        <v>1.8043981481481508E-2</v>
      </c>
      <c r="N456">
        <f t="shared" si="18"/>
        <v>11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1173</v>
      </c>
      <c r="H457" s="9" t="s">
        <v>108</v>
      </c>
      <c r="I457" s="9" t="s">
        <v>944</v>
      </c>
      <c r="J457" s="3" t="s">
        <v>2280</v>
      </c>
      <c r="K457" s="13" t="s">
        <v>1174</v>
      </c>
      <c r="L457" s="14" t="s">
        <v>1175</v>
      </c>
      <c r="M457" s="17">
        <f t="shared" si="17"/>
        <v>2.7835648148148207E-2</v>
      </c>
      <c r="N457">
        <f t="shared" si="18"/>
        <v>11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1176</v>
      </c>
      <c r="H458" s="9" t="s">
        <v>108</v>
      </c>
      <c r="I458" s="9" t="s">
        <v>944</v>
      </c>
      <c r="J458" s="3" t="s">
        <v>2280</v>
      </c>
      <c r="K458" s="13" t="s">
        <v>1177</v>
      </c>
      <c r="L458" s="14" t="s">
        <v>1178</v>
      </c>
      <c r="M458" s="17">
        <f t="shared" si="17"/>
        <v>1.606481481481481E-2</v>
      </c>
      <c r="N458">
        <f t="shared" si="18"/>
        <v>14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1179</v>
      </c>
      <c r="H459" s="9" t="s">
        <v>108</v>
      </c>
      <c r="I459" s="9" t="s">
        <v>944</v>
      </c>
      <c r="J459" s="3" t="s">
        <v>2280</v>
      </c>
      <c r="K459" s="13" t="s">
        <v>1180</v>
      </c>
      <c r="L459" s="14" t="s">
        <v>1181</v>
      </c>
      <c r="M459" s="17">
        <f t="shared" si="17"/>
        <v>1.9143518518518476E-2</v>
      </c>
      <c r="N459">
        <f t="shared" si="18"/>
        <v>16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1638</v>
      </c>
      <c r="H460" s="9" t="s">
        <v>108</v>
      </c>
      <c r="I460" s="9" t="s">
        <v>1383</v>
      </c>
      <c r="J460" s="3" t="s">
        <v>2280</v>
      </c>
      <c r="K460" s="13" t="s">
        <v>1639</v>
      </c>
      <c r="L460" s="14" t="s">
        <v>1640</v>
      </c>
      <c r="M460" s="17">
        <f t="shared" si="17"/>
        <v>2.2048611111111116E-2</v>
      </c>
      <c r="N460">
        <f t="shared" si="18"/>
        <v>7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1641</v>
      </c>
      <c r="H461" s="9" t="s">
        <v>108</v>
      </c>
      <c r="I461" s="9" t="s">
        <v>1383</v>
      </c>
      <c r="J461" s="3" t="s">
        <v>2280</v>
      </c>
      <c r="K461" s="13" t="s">
        <v>1642</v>
      </c>
      <c r="L461" s="14" t="s">
        <v>1643</v>
      </c>
      <c r="M461" s="17">
        <f t="shared" si="17"/>
        <v>3.4097222222222223E-2</v>
      </c>
      <c r="N461">
        <f t="shared" si="18"/>
        <v>10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1644</v>
      </c>
      <c r="H462" s="9" t="s">
        <v>108</v>
      </c>
      <c r="I462" s="9" t="s">
        <v>1383</v>
      </c>
      <c r="J462" s="3" t="s">
        <v>2280</v>
      </c>
      <c r="K462" s="13" t="s">
        <v>1645</v>
      </c>
      <c r="L462" s="14" t="s">
        <v>1646</v>
      </c>
      <c r="M462" s="17">
        <f t="shared" si="17"/>
        <v>3.1585648148148127E-2</v>
      </c>
      <c r="N462">
        <f t="shared" si="18"/>
        <v>11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1647</v>
      </c>
      <c r="H463" s="9" t="s">
        <v>108</v>
      </c>
      <c r="I463" s="9" t="s">
        <v>1383</v>
      </c>
      <c r="J463" s="3" t="s">
        <v>2280</v>
      </c>
      <c r="K463" s="13" t="s">
        <v>1648</v>
      </c>
      <c r="L463" s="14" t="s">
        <v>1649</v>
      </c>
      <c r="M463" s="17">
        <f t="shared" si="17"/>
        <v>3.168981481481481E-2</v>
      </c>
      <c r="N463">
        <f t="shared" si="18"/>
        <v>15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1650</v>
      </c>
      <c r="H464" s="9" t="s">
        <v>108</v>
      </c>
      <c r="I464" s="9" t="s">
        <v>1383</v>
      </c>
      <c r="J464" s="3" t="s">
        <v>2280</v>
      </c>
      <c r="K464" s="13" t="s">
        <v>1651</v>
      </c>
      <c r="L464" s="14" t="s">
        <v>1652</v>
      </c>
      <c r="M464" s="17">
        <f t="shared" si="17"/>
        <v>1.3356481481481608E-2</v>
      </c>
      <c r="N464">
        <f t="shared" si="18"/>
        <v>16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1997</v>
      </c>
      <c r="H465" s="9" t="s">
        <v>108</v>
      </c>
      <c r="I465" s="9" t="s">
        <v>1830</v>
      </c>
      <c r="J465" s="3" t="s">
        <v>2280</v>
      </c>
      <c r="K465" s="13" t="s">
        <v>1998</v>
      </c>
      <c r="L465" s="14" t="s">
        <v>1999</v>
      </c>
      <c r="M465" s="17">
        <f t="shared" si="17"/>
        <v>1.6400462962962936E-2</v>
      </c>
      <c r="N465">
        <f t="shared" si="18"/>
        <v>6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2000</v>
      </c>
      <c r="H466" s="9" t="s">
        <v>108</v>
      </c>
      <c r="I466" s="9" t="s">
        <v>1830</v>
      </c>
      <c r="J466" s="3" t="s">
        <v>2280</v>
      </c>
      <c r="K466" s="13" t="s">
        <v>2001</v>
      </c>
      <c r="L466" s="14" t="s">
        <v>2002</v>
      </c>
      <c r="M466" s="17">
        <f t="shared" si="17"/>
        <v>4.3217592592592613E-2</v>
      </c>
      <c r="N466">
        <f t="shared" si="18"/>
        <v>9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2003</v>
      </c>
      <c r="H467" s="9" t="s">
        <v>108</v>
      </c>
      <c r="I467" s="9" t="s">
        <v>1830</v>
      </c>
      <c r="J467" s="3" t="s">
        <v>2280</v>
      </c>
      <c r="K467" s="13" t="s">
        <v>2004</v>
      </c>
      <c r="L467" s="14" t="s">
        <v>2005</v>
      </c>
      <c r="M467" s="17">
        <f t="shared" si="17"/>
        <v>4.67361111111112E-2</v>
      </c>
      <c r="N467">
        <f t="shared" si="18"/>
        <v>9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2006</v>
      </c>
      <c r="H468" s="9" t="s">
        <v>108</v>
      </c>
      <c r="I468" s="9" t="s">
        <v>1830</v>
      </c>
      <c r="J468" s="3" t="s">
        <v>2280</v>
      </c>
      <c r="K468" s="13" t="s">
        <v>2007</v>
      </c>
      <c r="L468" s="14" t="s">
        <v>723</v>
      </c>
      <c r="M468" s="17">
        <f t="shared" si="17"/>
        <v>2.567129629629622E-2</v>
      </c>
      <c r="N468">
        <f t="shared" si="18"/>
        <v>10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2008</v>
      </c>
      <c r="H469" s="9" t="s">
        <v>108</v>
      </c>
      <c r="I469" s="9" t="s">
        <v>1830</v>
      </c>
      <c r="J469" s="3" t="s">
        <v>2280</v>
      </c>
      <c r="K469" s="13" t="s">
        <v>2009</v>
      </c>
      <c r="L469" s="14" t="s">
        <v>2010</v>
      </c>
      <c r="M469" s="17">
        <f t="shared" si="17"/>
        <v>2.1388888888888902E-2</v>
      </c>
      <c r="N469">
        <f t="shared" si="18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2011</v>
      </c>
      <c r="H470" s="9" t="s">
        <v>108</v>
      </c>
      <c r="I470" s="9" t="s">
        <v>1830</v>
      </c>
      <c r="J470" s="3" t="s">
        <v>2280</v>
      </c>
      <c r="K470" s="13" t="s">
        <v>2012</v>
      </c>
      <c r="L470" s="14" t="s">
        <v>2013</v>
      </c>
      <c r="M470" s="17">
        <f t="shared" si="17"/>
        <v>2.1377314814814863E-2</v>
      </c>
      <c r="N470">
        <f t="shared" si="18"/>
        <v>14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2014</v>
      </c>
      <c r="H471" s="9" t="s">
        <v>108</v>
      </c>
      <c r="I471" s="9" t="s">
        <v>1830</v>
      </c>
      <c r="J471" s="3" t="s">
        <v>2280</v>
      </c>
      <c r="K471" s="13" t="s">
        <v>2015</v>
      </c>
      <c r="L471" s="14" t="s">
        <v>2016</v>
      </c>
      <c r="M471" s="17">
        <f t="shared" si="17"/>
        <v>1.6782407407407329E-2</v>
      </c>
      <c r="N471">
        <f t="shared" si="18"/>
        <v>14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2017</v>
      </c>
      <c r="H472" s="9" t="s">
        <v>108</v>
      </c>
      <c r="I472" s="9" t="s">
        <v>1830</v>
      </c>
      <c r="J472" s="3" t="s">
        <v>2280</v>
      </c>
      <c r="K472" s="13" t="s">
        <v>2018</v>
      </c>
      <c r="L472" s="14" t="s">
        <v>2019</v>
      </c>
      <c r="M472" s="17">
        <f t="shared" si="17"/>
        <v>1.7881944444444464E-2</v>
      </c>
      <c r="N472">
        <f t="shared" si="18"/>
        <v>15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2020</v>
      </c>
      <c r="H473" s="9" t="s">
        <v>108</v>
      </c>
      <c r="I473" s="9" t="s">
        <v>1830</v>
      </c>
      <c r="J473" s="3" t="s">
        <v>2280</v>
      </c>
      <c r="K473" s="13" t="s">
        <v>2021</v>
      </c>
      <c r="L473" s="14" t="s">
        <v>2022</v>
      </c>
      <c r="M473" s="17">
        <f t="shared" si="17"/>
        <v>2.4918981481481417E-2</v>
      </c>
      <c r="N473">
        <f t="shared" si="18"/>
        <v>15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2165</v>
      </c>
      <c r="H474" s="9" t="s">
        <v>108</v>
      </c>
      <c r="I474" s="9" t="s">
        <v>2151</v>
      </c>
      <c r="J474" s="3" t="s">
        <v>2280</v>
      </c>
      <c r="K474" s="13" t="s">
        <v>2166</v>
      </c>
      <c r="L474" s="14" t="s">
        <v>2167</v>
      </c>
      <c r="M474" s="17">
        <f t="shared" si="17"/>
        <v>2.0590277777777777E-2</v>
      </c>
      <c r="N474">
        <f t="shared" si="18"/>
        <v>7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2219</v>
      </c>
      <c r="H475" s="9" t="s">
        <v>108</v>
      </c>
      <c r="I475" s="9" t="s">
        <v>2216</v>
      </c>
      <c r="J475" s="3" t="s">
        <v>2280</v>
      </c>
      <c r="K475" s="13" t="s">
        <v>2220</v>
      </c>
      <c r="L475" s="14" t="s">
        <v>2221</v>
      </c>
      <c r="M475" s="17">
        <f t="shared" si="17"/>
        <v>1.9641203703703702E-2</v>
      </c>
      <c r="N475">
        <f t="shared" si="18"/>
        <v>18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2222</v>
      </c>
      <c r="H476" s="9" t="s">
        <v>108</v>
      </c>
      <c r="I476" s="9" t="s">
        <v>2216</v>
      </c>
      <c r="J476" s="3" t="s">
        <v>2280</v>
      </c>
      <c r="K476" s="13" t="s">
        <v>2223</v>
      </c>
      <c r="L476" s="14" t="s">
        <v>2224</v>
      </c>
      <c r="M476" s="17">
        <f t="shared" si="17"/>
        <v>1.2002314814814841E-2</v>
      </c>
      <c r="N476">
        <f t="shared" si="18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2225</v>
      </c>
      <c r="H477" s="9" t="s">
        <v>108</v>
      </c>
      <c r="I477" s="9" t="s">
        <v>2216</v>
      </c>
      <c r="J477" s="3" t="s">
        <v>2280</v>
      </c>
      <c r="K477" s="13" t="s">
        <v>2226</v>
      </c>
      <c r="L477" s="14" t="s">
        <v>2227</v>
      </c>
      <c r="M477" s="17">
        <f t="shared" si="17"/>
        <v>1.9594907407407325E-2</v>
      </c>
      <c r="N477">
        <f t="shared" si="18"/>
        <v>14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2228</v>
      </c>
      <c r="H478" s="9" t="s">
        <v>108</v>
      </c>
      <c r="I478" s="9" t="s">
        <v>2216</v>
      </c>
      <c r="J478" s="3" t="s">
        <v>2280</v>
      </c>
      <c r="K478" s="13" t="s">
        <v>2229</v>
      </c>
      <c r="L478" s="14" t="s">
        <v>2230</v>
      </c>
      <c r="M478" s="17">
        <f t="shared" si="17"/>
        <v>1.4236111111111116E-2</v>
      </c>
      <c r="N478">
        <f t="shared" si="18"/>
        <v>15</v>
      </c>
    </row>
    <row r="479" spans="1:14" x14ac:dyDescent="0.25">
      <c r="A479" s="11"/>
      <c r="B479" s="12"/>
      <c r="C479" s="9" t="s">
        <v>64</v>
      </c>
      <c r="D479" s="9" t="s">
        <v>65</v>
      </c>
      <c r="E479" s="10" t="s">
        <v>15</v>
      </c>
      <c r="F479" s="5"/>
      <c r="G479" s="5"/>
      <c r="H479" s="5"/>
      <c r="I479" s="5"/>
      <c r="J479" s="6"/>
      <c r="K479" s="7"/>
      <c r="L479" s="8"/>
    </row>
    <row r="480" spans="1:14" x14ac:dyDescent="0.25">
      <c r="A480" s="11"/>
      <c r="B480" s="12"/>
      <c r="C480" s="12"/>
      <c r="D480" s="12"/>
      <c r="E480" s="9" t="s">
        <v>65</v>
      </c>
      <c r="F480" s="9" t="s">
        <v>14</v>
      </c>
      <c r="G480" s="10" t="s">
        <v>15</v>
      </c>
      <c r="H480" s="5"/>
      <c r="I480" s="5"/>
      <c r="J480" s="6"/>
      <c r="K480" s="7"/>
      <c r="L480" s="8"/>
    </row>
    <row r="481" spans="1:14" x14ac:dyDescent="0.25">
      <c r="A481" s="11"/>
      <c r="B481" s="12"/>
      <c r="C481" s="12"/>
      <c r="D481" s="12"/>
      <c r="E481" s="12"/>
      <c r="F481" s="12"/>
      <c r="G481" s="9" t="s">
        <v>328</v>
      </c>
      <c r="H481" s="9" t="s">
        <v>108</v>
      </c>
      <c r="I481" s="9" t="s">
        <v>18</v>
      </c>
      <c r="J481" s="3" t="s">
        <v>2280</v>
      </c>
      <c r="K481" s="13" t="s">
        <v>329</v>
      </c>
      <c r="L481" s="14" t="s">
        <v>330</v>
      </c>
      <c r="M481" s="17">
        <f t="shared" si="17"/>
        <v>2.093749999999997E-2</v>
      </c>
      <c r="N481">
        <f t="shared" si="18"/>
        <v>4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749</v>
      </c>
      <c r="H482" s="9" t="s">
        <v>108</v>
      </c>
      <c r="I482" s="9" t="s">
        <v>533</v>
      </c>
      <c r="J482" s="3" t="s">
        <v>2280</v>
      </c>
      <c r="K482" s="13" t="s">
        <v>750</v>
      </c>
      <c r="L482" s="14" t="s">
        <v>751</v>
      </c>
      <c r="M482" s="17">
        <f t="shared" si="17"/>
        <v>1.2557870370370372E-2</v>
      </c>
      <c r="N482">
        <f t="shared" si="18"/>
        <v>3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752</v>
      </c>
      <c r="H483" s="9" t="s">
        <v>108</v>
      </c>
      <c r="I483" s="9" t="s">
        <v>533</v>
      </c>
      <c r="J483" s="3" t="s">
        <v>2280</v>
      </c>
      <c r="K483" s="13" t="s">
        <v>753</v>
      </c>
      <c r="L483" s="14" t="s">
        <v>754</v>
      </c>
      <c r="M483" s="17">
        <f t="shared" si="17"/>
        <v>1.1643518518518525E-2</v>
      </c>
      <c r="N483">
        <f t="shared" si="18"/>
        <v>20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755</v>
      </c>
      <c r="H484" s="9" t="s">
        <v>108</v>
      </c>
      <c r="I484" s="9" t="s">
        <v>533</v>
      </c>
      <c r="J484" s="3" t="s">
        <v>2280</v>
      </c>
      <c r="K484" s="13" t="s">
        <v>756</v>
      </c>
      <c r="L484" s="14" t="s">
        <v>757</v>
      </c>
      <c r="M484" s="17">
        <f t="shared" si="17"/>
        <v>1.056712962962969E-2</v>
      </c>
      <c r="N484">
        <f t="shared" si="18"/>
        <v>23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1182</v>
      </c>
      <c r="H485" s="9" t="s">
        <v>108</v>
      </c>
      <c r="I485" s="9" t="s">
        <v>944</v>
      </c>
      <c r="J485" s="3" t="s">
        <v>2280</v>
      </c>
      <c r="K485" s="13" t="s">
        <v>1183</v>
      </c>
      <c r="L485" s="14" t="s">
        <v>1184</v>
      </c>
      <c r="M485" s="17">
        <f t="shared" si="17"/>
        <v>1.1828703703703702E-2</v>
      </c>
      <c r="N485">
        <f t="shared" si="18"/>
        <v>2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1185</v>
      </c>
      <c r="H486" s="9" t="s">
        <v>108</v>
      </c>
      <c r="I486" s="9" t="s">
        <v>944</v>
      </c>
      <c r="J486" s="3" t="s">
        <v>2280</v>
      </c>
      <c r="K486" s="13" t="s">
        <v>1186</v>
      </c>
      <c r="L486" s="14" t="s">
        <v>1187</v>
      </c>
      <c r="M486" s="17">
        <f t="shared" si="17"/>
        <v>1.8159722222222202E-2</v>
      </c>
      <c r="N486">
        <f t="shared" si="18"/>
        <v>4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1653</v>
      </c>
      <c r="H487" s="9" t="s">
        <v>108</v>
      </c>
      <c r="I487" s="9" t="s">
        <v>1383</v>
      </c>
      <c r="J487" s="3" t="s">
        <v>2280</v>
      </c>
      <c r="K487" s="13" t="s">
        <v>1654</v>
      </c>
      <c r="L487" s="14" t="s">
        <v>1655</v>
      </c>
      <c r="M487" s="17">
        <f t="shared" si="17"/>
        <v>9.7222222222222224E-3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1656</v>
      </c>
      <c r="H488" s="9" t="s">
        <v>108</v>
      </c>
      <c r="I488" s="9" t="s">
        <v>1383</v>
      </c>
      <c r="J488" s="3" t="s">
        <v>2280</v>
      </c>
      <c r="K488" s="13" t="s">
        <v>1657</v>
      </c>
      <c r="L488" s="14" t="s">
        <v>1658</v>
      </c>
      <c r="M488" s="17">
        <f t="shared" si="17"/>
        <v>1.5717592592592561E-2</v>
      </c>
      <c r="N488">
        <f t="shared" si="18"/>
        <v>4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2023</v>
      </c>
      <c r="H489" s="9" t="s">
        <v>108</v>
      </c>
      <c r="I489" s="9" t="s">
        <v>1830</v>
      </c>
      <c r="J489" s="3" t="s">
        <v>2280</v>
      </c>
      <c r="K489" s="13" t="s">
        <v>2024</v>
      </c>
      <c r="L489" s="14" t="s">
        <v>2025</v>
      </c>
      <c r="M489" s="17">
        <f t="shared" si="17"/>
        <v>1.0729166666666651E-2</v>
      </c>
      <c r="N489">
        <f t="shared" si="18"/>
        <v>3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2231</v>
      </c>
      <c r="H490" s="9" t="s">
        <v>108</v>
      </c>
      <c r="I490" s="9" t="s">
        <v>2216</v>
      </c>
      <c r="J490" s="3" t="s">
        <v>2280</v>
      </c>
      <c r="K490" s="13" t="s">
        <v>2232</v>
      </c>
      <c r="L490" s="14" t="s">
        <v>2233</v>
      </c>
      <c r="M490" s="17">
        <f t="shared" si="17"/>
        <v>1.5601851851851811E-2</v>
      </c>
      <c r="N490">
        <f t="shared" si="18"/>
        <v>15</v>
      </c>
    </row>
    <row r="491" spans="1:14" x14ac:dyDescent="0.25">
      <c r="A491" s="11"/>
      <c r="B491" s="12"/>
      <c r="C491" s="12"/>
      <c r="D491" s="12"/>
      <c r="E491" s="9" t="s">
        <v>168</v>
      </c>
      <c r="F491" s="9" t="s">
        <v>14</v>
      </c>
      <c r="G491" s="10" t="s">
        <v>15</v>
      </c>
      <c r="H491" s="5"/>
      <c r="I491" s="5"/>
      <c r="J491" s="6"/>
      <c r="K491" s="7"/>
      <c r="L491" s="8"/>
    </row>
    <row r="492" spans="1:14" x14ac:dyDescent="0.25">
      <c r="A492" s="11"/>
      <c r="B492" s="12"/>
      <c r="C492" s="12"/>
      <c r="D492" s="12"/>
      <c r="E492" s="12"/>
      <c r="F492" s="12"/>
      <c r="G492" s="9" t="s">
        <v>331</v>
      </c>
      <c r="H492" s="9" t="s">
        <v>108</v>
      </c>
      <c r="I492" s="9" t="s">
        <v>18</v>
      </c>
      <c r="J492" s="3" t="s">
        <v>2280</v>
      </c>
      <c r="K492" s="13" t="s">
        <v>332</v>
      </c>
      <c r="L492" s="14" t="s">
        <v>333</v>
      </c>
      <c r="M492" s="17">
        <f t="shared" si="17"/>
        <v>1.4039351851851845E-2</v>
      </c>
      <c r="N492">
        <f t="shared" si="18"/>
        <v>6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334</v>
      </c>
      <c r="H493" s="9" t="s">
        <v>108</v>
      </c>
      <c r="I493" s="9" t="s">
        <v>18</v>
      </c>
      <c r="J493" s="3" t="s">
        <v>2280</v>
      </c>
      <c r="K493" s="13" t="s">
        <v>335</v>
      </c>
      <c r="L493" s="14" t="s">
        <v>336</v>
      </c>
      <c r="M493" s="17">
        <f t="shared" si="17"/>
        <v>2.2592592592592609E-2</v>
      </c>
      <c r="N493">
        <f t="shared" si="18"/>
        <v>6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758</v>
      </c>
      <c r="H494" s="9" t="s">
        <v>108</v>
      </c>
      <c r="I494" s="9" t="s">
        <v>533</v>
      </c>
      <c r="J494" s="3" t="s">
        <v>2280</v>
      </c>
      <c r="K494" s="13" t="s">
        <v>759</v>
      </c>
      <c r="L494" s="14" t="s">
        <v>760</v>
      </c>
      <c r="M494" s="17">
        <f t="shared" si="17"/>
        <v>3.0011574074074066E-2</v>
      </c>
      <c r="N494">
        <f t="shared" si="18"/>
        <v>6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761</v>
      </c>
      <c r="H495" s="9" t="s">
        <v>108</v>
      </c>
      <c r="I495" s="9" t="s">
        <v>533</v>
      </c>
      <c r="J495" s="3" t="s">
        <v>2280</v>
      </c>
      <c r="K495" s="13" t="s">
        <v>762</v>
      </c>
      <c r="L495" s="14" t="s">
        <v>763</v>
      </c>
      <c r="M495" s="17">
        <f t="shared" si="17"/>
        <v>2.4027777777777759E-2</v>
      </c>
      <c r="N495">
        <f t="shared" si="18"/>
        <v>8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764</v>
      </c>
      <c r="H496" s="9" t="s">
        <v>108</v>
      </c>
      <c r="I496" s="9" t="s">
        <v>533</v>
      </c>
      <c r="J496" s="3" t="s">
        <v>2280</v>
      </c>
      <c r="K496" s="13" t="s">
        <v>765</v>
      </c>
      <c r="L496" s="14" t="s">
        <v>766</v>
      </c>
      <c r="M496" s="17">
        <f t="shared" si="17"/>
        <v>1.2824074074074154E-2</v>
      </c>
      <c r="N496">
        <f t="shared" si="18"/>
        <v>16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1659</v>
      </c>
      <c r="H497" s="9" t="s">
        <v>108</v>
      </c>
      <c r="I497" s="9" t="s">
        <v>1383</v>
      </c>
      <c r="J497" s="3" t="s">
        <v>2280</v>
      </c>
      <c r="K497" s="13" t="s">
        <v>1660</v>
      </c>
      <c r="L497" s="14" t="s">
        <v>1661</v>
      </c>
      <c r="M497" s="17">
        <f t="shared" si="17"/>
        <v>2.7766203703703751E-2</v>
      </c>
      <c r="N497">
        <f t="shared" si="18"/>
        <v>12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1662</v>
      </c>
      <c r="H498" s="9" t="s">
        <v>108</v>
      </c>
      <c r="I498" s="9" t="s">
        <v>1383</v>
      </c>
      <c r="J498" s="3" t="s">
        <v>2280</v>
      </c>
      <c r="K498" s="13" t="s">
        <v>1663</v>
      </c>
      <c r="L498" s="14" t="s">
        <v>1664</v>
      </c>
      <c r="M498" s="17">
        <f t="shared" si="17"/>
        <v>1.2222222222222245E-2</v>
      </c>
      <c r="N498">
        <f t="shared" si="18"/>
        <v>17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2026</v>
      </c>
      <c r="H499" s="9" t="s">
        <v>108</v>
      </c>
      <c r="I499" s="9" t="s">
        <v>1830</v>
      </c>
      <c r="J499" s="3" t="s">
        <v>2280</v>
      </c>
      <c r="K499" s="13" t="s">
        <v>2027</v>
      </c>
      <c r="L499" s="14" t="s">
        <v>2028</v>
      </c>
      <c r="M499" s="17">
        <f t="shared" si="17"/>
        <v>1.3657407407407396E-2</v>
      </c>
      <c r="N499">
        <f t="shared" si="18"/>
        <v>6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2029</v>
      </c>
      <c r="H500" s="9" t="s">
        <v>108</v>
      </c>
      <c r="I500" s="9" t="s">
        <v>1830</v>
      </c>
      <c r="J500" s="3" t="s">
        <v>2280</v>
      </c>
      <c r="K500" s="13" t="s">
        <v>2030</v>
      </c>
      <c r="L500" s="14" t="s">
        <v>2031</v>
      </c>
      <c r="M500" s="17">
        <f t="shared" si="17"/>
        <v>1.2337962962962967E-2</v>
      </c>
      <c r="N500">
        <f t="shared" si="18"/>
        <v>8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2168</v>
      </c>
      <c r="H501" s="9" t="s">
        <v>108</v>
      </c>
      <c r="I501" s="9" t="s">
        <v>2151</v>
      </c>
      <c r="J501" s="3" t="s">
        <v>2280</v>
      </c>
      <c r="K501" s="13" t="s">
        <v>2169</v>
      </c>
      <c r="L501" s="14" t="s">
        <v>2170</v>
      </c>
      <c r="M501" s="17">
        <f t="shared" si="17"/>
        <v>1.3275462962962961E-2</v>
      </c>
      <c r="N501">
        <f t="shared" si="18"/>
        <v>2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2234</v>
      </c>
      <c r="H502" s="9" t="s">
        <v>108</v>
      </c>
      <c r="I502" s="9" t="s">
        <v>2216</v>
      </c>
      <c r="J502" s="3" t="s">
        <v>2280</v>
      </c>
      <c r="K502" s="13" t="s">
        <v>2235</v>
      </c>
      <c r="L502" s="14" t="s">
        <v>2236</v>
      </c>
      <c r="M502" s="17">
        <f t="shared" si="17"/>
        <v>1.2986111111111143E-2</v>
      </c>
      <c r="N502">
        <f t="shared" si="18"/>
        <v>20</v>
      </c>
    </row>
    <row r="503" spans="1:14" x14ac:dyDescent="0.25">
      <c r="A503" s="11"/>
      <c r="B503" s="12"/>
      <c r="C503" s="9" t="s">
        <v>1515</v>
      </c>
      <c r="D503" s="9" t="s">
        <v>1516</v>
      </c>
      <c r="E503" s="9" t="s">
        <v>1516</v>
      </c>
      <c r="F503" s="9" t="s">
        <v>14</v>
      </c>
      <c r="G503" s="10" t="s">
        <v>15</v>
      </c>
      <c r="H503" s="5"/>
      <c r="I503" s="5"/>
      <c r="J503" s="6"/>
      <c r="K503" s="7"/>
      <c r="L503" s="8"/>
    </row>
    <row r="504" spans="1:14" x14ac:dyDescent="0.25">
      <c r="A504" s="11"/>
      <c r="B504" s="12"/>
      <c r="C504" s="12"/>
      <c r="D504" s="12"/>
      <c r="E504" s="12"/>
      <c r="F504" s="12"/>
      <c r="G504" s="9" t="s">
        <v>1665</v>
      </c>
      <c r="H504" s="9" t="s">
        <v>108</v>
      </c>
      <c r="I504" s="9" t="s">
        <v>1383</v>
      </c>
      <c r="J504" s="3" t="s">
        <v>2280</v>
      </c>
      <c r="K504" s="13" t="s">
        <v>1666</v>
      </c>
      <c r="L504" s="14" t="s">
        <v>1667</v>
      </c>
      <c r="M504" s="17">
        <f t="shared" si="17"/>
        <v>4.2962962962962925E-2</v>
      </c>
      <c r="N504">
        <f t="shared" si="18"/>
        <v>10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2032</v>
      </c>
      <c r="H505" s="9" t="s">
        <v>108</v>
      </c>
      <c r="I505" s="9" t="s">
        <v>1830</v>
      </c>
      <c r="J505" s="3" t="s">
        <v>2280</v>
      </c>
      <c r="K505" s="13" t="s">
        <v>2033</v>
      </c>
      <c r="L505" s="14" t="s">
        <v>2034</v>
      </c>
      <c r="M505" s="17">
        <f t="shared" si="17"/>
        <v>1.3553240740740713E-2</v>
      </c>
      <c r="N505">
        <f t="shared" si="18"/>
        <v>7</v>
      </c>
    </row>
    <row r="506" spans="1:14" x14ac:dyDescent="0.25">
      <c r="A506" s="11"/>
      <c r="B506" s="12"/>
      <c r="C506" s="9" t="s">
        <v>337</v>
      </c>
      <c r="D506" s="9" t="s">
        <v>338</v>
      </c>
      <c r="E506" s="9" t="s">
        <v>338</v>
      </c>
      <c r="F506" s="9" t="s">
        <v>14</v>
      </c>
      <c r="G506" s="10" t="s">
        <v>15</v>
      </c>
      <c r="H506" s="5"/>
      <c r="I506" s="5"/>
      <c r="J506" s="6"/>
      <c r="K506" s="7"/>
      <c r="L506" s="8"/>
    </row>
    <row r="507" spans="1:14" x14ac:dyDescent="0.25">
      <c r="A507" s="11"/>
      <c r="B507" s="12"/>
      <c r="C507" s="12"/>
      <c r="D507" s="12"/>
      <c r="E507" s="12"/>
      <c r="F507" s="12"/>
      <c r="G507" s="9" t="s">
        <v>339</v>
      </c>
      <c r="H507" s="9" t="s">
        <v>108</v>
      </c>
      <c r="I507" s="9" t="s">
        <v>18</v>
      </c>
      <c r="J507" s="3" t="s">
        <v>2280</v>
      </c>
      <c r="K507" s="13" t="s">
        <v>340</v>
      </c>
      <c r="L507" s="14" t="s">
        <v>341</v>
      </c>
      <c r="M507" s="17">
        <f t="shared" si="17"/>
        <v>1.5347222222222234E-2</v>
      </c>
      <c r="N507">
        <f t="shared" si="18"/>
        <v>6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342</v>
      </c>
      <c r="H508" s="9" t="s">
        <v>108</v>
      </c>
      <c r="I508" s="9" t="s">
        <v>18</v>
      </c>
      <c r="J508" s="3" t="s">
        <v>2280</v>
      </c>
      <c r="K508" s="13" t="s">
        <v>343</v>
      </c>
      <c r="L508" s="14" t="s">
        <v>344</v>
      </c>
      <c r="M508" s="17">
        <f t="shared" si="17"/>
        <v>4.7349537037037037E-2</v>
      </c>
      <c r="N508">
        <f t="shared" si="18"/>
        <v>10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345</v>
      </c>
      <c r="H509" s="9" t="s">
        <v>108</v>
      </c>
      <c r="I509" s="9" t="s">
        <v>18</v>
      </c>
      <c r="J509" s="3" t="s">
        <v>2280</v>
      </c>
      <c r="K509" s="13" t="s">
        <v>346</v>
      </c>
      <c r="L509" s="14" t="s">
        <v>347</v>
      </c>
      <c r="M509" s="17">
        <f t="shared" si="17"/>
        <v>4.1886574074074034E-2</v>
      </c>
      <c r="N509">
        <f t="shared" si="18"/>
        <v>11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348</v>
      </c>
      <c r="H510" s="9" t="s">
        <v>108</v>
      </c>
      <c r="I510" s="9" t="s">
        <v>18</v>
      </c>
      <c r="J510" s="3" t="s">
        <v>2280</v>
      </c>
      <c r="K510" s="13" t="s">
        <v>349</v>
      </c>
      <c r="L510" s="14" t="s">
        <v>350</v>
      </c>
      <c r="M510" s="17">
        <f t="shared" si="17"/>
        <v>3.2326388888888835E-2</v>
      </c>
      <c r="N510">
        <f t="shared" si="18"/>
        <v>14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351</v>
      </c>
      <c r="H511" s="9" t="s">
        <v>108</v>
      </c>
      <c r="I511" s="9" t="s">
        <v>18</v>
      </c>
      <c r="J511" s="3" t="s">
        <v>2280</v>
      </c>
      <c r="K511" s="13" t="s">
        <v>352</v>
      </c>
      <c r="L511" s="14" t="s">
        <v>353</v>
      </c>
      <c r="M511" s="17">
        <f t="shared" si="17"/>
        <v>5.1597222222222294E-2</v>
      </c>
      <c r="N511">
        <f t="shared" si="18"/>
        <v>15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354</v>
      </c>
      <c r="H512" s="9" t="s">
        <v>108</v>
      </c>
      <c r="I512" s="9" t="s">
        <v>18</v>
      </c>
      <c r="J512" s="3" t="s">
        <v>2280</v>
      </c>
      <c r="K512" s="13" t="s">
        <v>355</v>
      </c>
      <c r="L512" s="14" t="s">
        <v>356</v>
      </c>
      <c r="M512" s="17">
        <f t="shared" si="17"/>
        <v>4.6620370370370368E-2</v>
      </c>
      <c r="N512">
        <f t="shared" si="18"/>
        <v>15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357</v>
      </c>
      <c r="H513" s="9" t="s">
        <v>108</v>
      </c>
      <c r="I513" s="9" t="s">
        <v>18</v>
      </c>
      <c r="J513" s="3" t="s">
        <v>2280</v>
      </c>
      <c r="K513" s="13" t="s">
        <v>358</v>
      </c>
      <c r="L513" s="14" t="s">
        <v>359</v>
      </c>
      <c r="M513" s="17">
        <f t="shared" si="17"/>
        <v>1.6076388888888959E-2</v>
      </c>
      <c r="N513">
        <f t="shared" si="18"/>
        <v>18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360</v>
      </c>
      <c r="H514" s="9" t="s">
        <v>108</v>
      </c>
      <c r="I514" s="9" t="s">
        <v>18</v>
      </c>
      <c r="J514" s="3" t="s">
        <v>2280</v>
      </c>
      <c r="K514" s="13" t="s">
        <v>361</v>
      </c>
      <c r="L514" s="14" t="s">
        <v>362</v>
      </c>
      <c r="M514" s="17">
        <f t="shared" si="17"/>
        <v>1.8703703703703778E-2</v>
      </c>
      <c r="N514">
        <f t="shared" si="18"/>
        <v>21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363</v>
      </c>
      <c r="H515" s="9" t="s">
        <v>108</v>
      </c>
      <c r="I515" s="9" t="s">
        <v>18</v>
      </c>
      <c r="J515" s="3" t="s">
        <v>2280</v>
      </c>
      <c r="K515" s="13" t="s">
        <v>364</v>
      </c>
      <c r="L515" s="14" t="s">
        <v>365</v>
      </c>
      <c r="M515" s="17">
        <f t="shared" ref="M515:M578" si="19">L515-K515</f>
        <v>1.8634259259259323E-2</v>
      </c>
      <c r="N515">
        <f t="shared" ref="N515:N578" si="20">HOUR(K515)</f>
        <v>23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767</v>
      </c>
      <c r="H516" s="9" t="s">
        <v>108</v>
      </c>
      <c r="I516" s="9" t="s">
        <v>533</v>
      </c>
      <c r="J516" s="3" t="s">
        <v>2280</v>
      </c>
      <c r="K516" s="13" t="s">
        <v>768</v>
      </c>
      <c r="L516" s="19" t="s">
        <v>769</v>
      </c>
      <c r="M516" s="17">
        <f t="shared" si="19"/>
        <v>1.8784722222222227E-2</v>
      </c>
      <c r="N516">
        <v>0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770</v>
      </c>
      <c r="H517" s="9" t="s">
        <v>108</v>
      </c>
      <c r="I517" s="9" t="s">
        <v>533</v>
      </c>
      <c r="J517" s="3" t="s">
        <v>2280</v>
      </c>
      <c r="K517" s="13" t="s">
        <v>771</v>
      </c>
      <c r="L517" s="14" t="s">
        <v>772</v>
      </c>
      <c r="M517" s="17">
        <f t="shared" si="19"/>
        <v>1.596064814814814E-2</v>
      </c>
      <c r="N517">
        <f t="shared" si="20"/>
        <v>2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773</v>
      </c>
      <c r="H518" s="9" t="s">
        <v>108</v>
      </c>
      <c r="I518" s="9" t="s">
        <v>533</v>
      </c>
      <c r="J518" s="3" t="s">
        <v>2280</v>
      </c>
      <c r="K518" s="13" t="s">
        <v>774</v>
      </c>
      <c r="L518" s="14" t="s">
        <v>775</v>
      </c>
      <c r="M518" s="17">
        <f t="shared" si="19"/>
        <v>2.3333333333333345E-2</v>
      </c>
      <c r="N518">
        <f t="shared" si="20"/>
        <v>5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776</v>
      </c>
      <c r="H519" s="9" t="s">
        <v>108</v>
      </c>
      <c r="I519" s="9" t="s">
        <v>533</v>
      </c>
      <c r="J519" s="3" t="s">
        <v>2280</v>
      </c>
      <c r="K519" s="13" t="s">
        <v>777</v>
      </c>
      <c r="L519" s="14" t="s">
        <v>778</v>
      </c>
      <c r="M519" s="17">
        <f t="shared" si="19"/>
        <v>2.402777777777787E-2</v>
      </c>
      <c r="N519">
        <f t="shared" si="20"/>
        <v>8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779</v>
      </c>
      <c r="H520" s="9" t="s">
        <v>108</v>
      </c>
      <c r="I520" s="9" t="s">
        <v>533</v>
      </c>
      <c r="J520" s="3" t="s">
        <v>2280</v>
      </c>
      <c r="K520" s="13" t="s">
        <v>780</v>
      </c>
      <c r="L520" s="14" t="s">
        <v>781</v>
      </c>
      <c r="M520" s="17">
        <f t="shared" si="19"/>
        <v>2.2534722222222248E-2</v>
      </c>
      <c r="N520">
        <f t="shared" si="20"/>
        <v>9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782</v>
      </c>
      <c r="H521" s="9" t="s">
        <v>108</v>
      </c>
      <c r="I521" s="9" t="s">
        <v>533</v>
      </c>
      <c r="J521" s="3" t="s">
        <v>2280</v>
      </c>
      <c r="K521" s="13" t="s">
        <v>783</v>
      </c>
      <c r="L521" s="14" t="s">
        <v>784</v>
      </c>
      <c r="M521" s="17">
        <f t="shared" si="19"/>
        <v>3.4976851851851898E-2</v>
      </c>
      <c r="N521">
        <f t="shared" si="20"/>
        <v>10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785</v>
      </c>
      <c r="H522" s="9" t="s">
        <v>108</v>
      </c>
      <c r="I522" s="9" t="s">
        <v>533</v>
      </c>
      <c r="J522" s="3" t="s">
        <v>2280</v>
      </c>
      <c r="K522" s="13" t="s">
        <v>786</v>
      </c>
      <c r="L522" s="14" t="s">
        <v>787</v>
      </c>
      <c r="M522" s="17">
        <f t="shared" si="19"/>
        <v>4.1168981481481515E-2</v>
      </c>
      <c r="N522">
        <f t="shared" si="20"/>
        <v>10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788</v>
      </c>
      <c r="H523" s="9" t="s">
        <v>108</v>
      </c>
      <c r="I523" s="9" t="s">
        <v>533</v>
      </c>
      <c r="J523" s="3" t="s">
        <v>2280</v>
      </c>
      <c r="K523" s="13" t="s">
        <v>789</v>
      </c>
      <c r="L523" s="14" t="s">
        <v>790</v>
      </c>
      <c r="M523" s="17">
        <f t="shared" si="19"/>
        <v>1.2615740740740677E-2</v>
      </c>
      <c r="N523">
        <f t="shared" si="20"/>
        <v>13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791</v>
      </c>
      <c r="H524" s="9" t="s">
        <v>108</v>
      </c>
      <c r="I524" s="9" t="s">
        <v>533</v>
      </c>
      <c r="J524" s="3" t="s">
        <v>2280</v>
      </c>
      <c r="K524" s="13" t="s">
        <v>792</v>
      </c>
      <c r="L524" s="14" t="s">
        <v>793</v>
      </c>
      <c r="M524" s="17">
        <f t="shared" si="19"/>
        <v>1.4583333333333393E-2</v>
      </c>
      <c r="N524">
        <f t="shared" si="20"/>
        <v>18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794</v>
      </c>
      <c r="H525" s="9" t="s">
        <v>108</v>
      </c>
      <c r="I525" s="9" t="s">
        <v>533</v>
      </c>
      <c r="J525" s="3" t="s">
        <v>2280</v>
      </c>
      <c r="K525" s="13" t="s">
        <v>795</v>
      </c>
      <c r="L525" s="14" t="s">
        <v>796</v>
      </c>
      <c r="M525" s="17">
        <f t="shared" si="19"/>
        <v>1.9131944444444438E-2</v>
      </c>
      <c r="N525">
        <f t="shared" si="20"/>
        <v>19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797</v>
      </c>
      <c r="H526" s="9" t="s">
        <v>108</v>
      </c>
      <c r="I526" s="9" t="s">
        <v>533</v>
      </c>
      <c r="J526" s="3" t="s">
        <v>2280</v>
      </c>
      <c r="K526" s="13" t="s">
        <v>798</v>
      </c>
      <c r="L526" s="14" t="s">
        <v>799</v>
      </c>
      <c r="M526" s="17">
        <f t="shared" si="19"/>
        <v>2.8414351851851816E-2</v>
      </c>
      <c r="N526">
        <f t="shared" si="20"/>
        <v>14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800</v>
      </c>
      <c r="H527" s="9" t="s">
        <v>108</v>
      </c>
      <c r="I527" s="9" t="s">
        <v>533</v>
      </c>
      <c r="J527" s="3" t="s">
        <v>2280</v>
      </c>
      <c r="K527" s="13" t="s">
        <v>801</v>
      </c>
      <c r="L527" s="14" t="s">
        <v>802</v>
      </c>
      <c r="M527" s="17">
        <f t="shared" si="19"/>
        <v>3.6504629629629637E-2</v>
      </c>
      <c r="N527">
        <f t="shared" si="20"/>
        <v>14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803</v>
      </c>
      <c r="H528" s="9" t="s">
        <v>108</v>
      </c>
      <c r="I528" s="9" t="s">
        <v>533</v>
      </c>
      <c r="J528" s="3" t="s">
        <v>2280</v>
      </c>
      <c r="K528" s="13" t="s">
        <v>804</v>
      </c>
      <c r="L528" s="14" t="s">
        <v>805</v>
      </c>
      <c r="M528" s="17">
        <f t="shared" si="19"/>
        <v>4.9525462962962896E-2</v>
      </c>
      <c r="N528">
        <f t="shared" si="20"/>
        <v>15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806</v>
      </c>
      <c r="H529" s="9" t="s">
        <v>108</v>
      </c>
      <c r="I529" s="9" t="s">
        <v>533</v>
      </c>
      <c r="J529" s="3" t="s">
        <v>2280</v>
      </c>
      <c r="K529" s="13" t="s">
        <v>807</v>
      </c>
      <c r="L529" s="14" t="s">
        <v>808</v>
      </c>
      <c r="M529" s="17">
        <f t="shared" si="19"/>
        <v>1.3229166666666625E-2</v>
      </c>
      <c r="N529">
        <f t="shared" si="20"/>
        <v>17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1188</v>
      </c>
      <c r="H530" s="9" t="s">
        <v>108</v>
      </c>
      <c r="I530" s="9" t="s">
        <v>944</v>
      </c>
      <c r="J530" s="3" t="s">
        <v>2280</v>
      </c>
      <c r="K530" s="13" t="s">
        <v>1189</v>
      </c>
      <c r="L530" s="14" t="s">
        <v>1190</v>
      </c>
      <c r="M530" s="17">
        <f t="shared" si="19"/>
        <v>2.7546296296296298E-2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1191</v>
      </c>
      <c r="H531" s="9" t="s">
        <v>108</v>
      </c>
      <c r="I531" s="9" t="s">
        <v>944</v>
      </c>
      <c r="J531" s="3" t="s">
        <v>2280</v>
      </c>
      <c r="K531" s="13" t="s">
        <v>1192</v>
      </c>
      <c r="L531" s="14" t="s">
        <v>1193</v>
      </c>
      <c r="M531" s="17">
        <f t="shared" si="19"/>
        <v>1.3541666666666667E-2</v>
      </c>
      <c r="N531">
        <f t="shared" si="20"/>
        <v>1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1194</v>
      </c>
      <c r="H532" s="9" t="s">
        <v>108</v>
      </c>
      <c r="I532" s="9" t="s">
        <v>944</v>
      </c>
      <c r="J532" s="3" t="s">
        <v>2280</v>
      </c>
      <c r="K532" s="13" t="s">
        <v>1195</v>
      </c>
      <c r="L532" s="14" t="s">
        <v>1196</v>
      </c>
      <c r="M532" s="17">
        <f t="shared" si="19"/>
        <v>1.9178240740740746E-2</v>
      </c>
      <c r="N532">
        <f t="shared" si="20"/>
        <v>1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1197</v>
      </c>
      <c r="H533" s="9" t="s">
        <v>108</v>
      </c>
      <c r="I533" s="9" t="s">
        <v>944</v>
      </c>
      <c r="J533" s="3" t="s">
        <v>2280</v>
      </c>
      <c r="K533" s="13" t="s">
        <v>1198</v>
      </c>
      <c r="L533" s="14" t="s">
        <v>1199</v>
      </c>
      <c r="M533" s="17">
        <f t="shared" si="19"/>
        <v>2.9583333333333295E-2</v>
      </c>
      <c r="N533">
        <f t="shared" si="20"/>
        <v>6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1200</v>
      </c>
      <c r="H534" s="9" t="s">
        <v>108</v>
      </c>
      <c r="I534" s="9" t="s">
        <v>944</v>
      </c>
      <c r="J534" s="3" t="s">
        <v>2280</v>
      </c>
      <c r="K534" s="13" t="s">
        <v>1201</v>
      </c>
      <c r="L534" s="14" t="s">
        <v>1202</v>
      </c>
      <c r="M534" s="17">
        <f t="shared" si="19"/>
        <v>1.1921296296296235E-2</v>
      </c>
      <c r="N534">
        <f t="shared" si="20"/>
        <v>7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1203</v>
      </c>
      <c r="H535" s="9" t="s">
        <v>108</v>
      </c>
      <c r="I535" s="9" t="s">
        <v>944</v>
      </c>
      <c r="J535" s="3" t="s">
        <v>2280</v>
      </c>
      <c r="K535" s="13" t="s">
        <v>1204</v>
      </c>
      <c r="L535" s="14" t="s">
        <v>1205</v>
      </c>
      <c r="M535" s="17">
        <f t="shared" si="19"/>
        <v>1.4050925925925883E-2</v>
      </c>
      <c r="N535">
        <f t="shared" si="20"/>
        <v>8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1206</v>
      </c>
      <c r="H536" s="9" t="s">
        <v>108</v>
      </c>
      <c r="I536" s="9" t="s">
        <v>944</v>
      </c>
      <c r="J536" s="3" t="s">
        <v>2280</v>
      </c>
      <c r="K536" s="13" t="s">
        <v>1207</v>
      </c>
      <c r="L536" s="14" t="s">
        <v>1208</v>
      </c>
      <c r="M536" s="17">
        <f t="shared" si="19"/>
        <v>2.1296296296296313E-2</v>
      </c>
      <c r="N536">
        <f t="shared" si="20"/>
        <v>9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1209</v>
      </c>
      <c r="H537" s="9" t="s">
        <v>108</v>
      </c>
      <c r="I537" s="9" t="s">
        <v>944</v>
      </c>
      <c r="J537" s="3" t="s">
        <v>2280</v>
      </c>
      <c r="K537" s="13" t="s">
        <v>1210</v>
      </c>
      <c r="L537" s="14" t="s">
        <v>1211</v>
      </c>
      <c r="M537" s="17">
        <f t="shared" si="19"/>
        <v>3.6481481481481448E-2</v>
      </c>
      <c r="N537">
        <f t="shared" si="20"/>
        <v>11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1212</v>
      </c>
      <c r="H538" s="9" t="s">
        <v>108</v>
      </c>
      <c r="I538" s="9" t="s">
        <v>944</v>
      </c>
      <c r="J538" s="3" t="s">
        <v>2280</v>
      </c>
      <c r="K538" s="13" t="s">
        <v>1213</v>
      </c>
      <c r="L538" s="14" t="s">
        <v>1214</v>
      </c>
      <c r="M538" s="17">
        <f t="shared" si="19"/>
        <v>3.4490740740740711E-2</v>
      </c>
      <c r="N538">
        <f t="shared" si="20"/>
        <v>11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1215</v>
      </c>
      <c r="H539" s="9" t="s">
        <v>108</v>
      </c>
      <c r="I539" s="9" t="s">
        <v>944</v>
      </c>
      <c r="J539" s="3" t="s">
        <v>2280</v>
      </c>
      <c r="K539" s="13" t="s">
        <v>1216</v>
      </c>
      <c r="L539" s="14" t="s">
        <v>1217</v>
      </c>
      <c r="M539" s="17">
        <f t="shared" si="19"/>
        <v>3.3495370370370314E-2</v>
      </c>
      <c r="N539">
        <f t="shared" si="20"/>
        <v>12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1218</v>
      </c>
      <c r="H540" s="9" t="s">
        <v>108</v>
      </c>
      <c r="I540" s="9" t="s">
        <v>944</v>
      </c>
      <c r="J540" s="3" t="s">
        <v>2280</v>
      </c>
      <c r="K540" s="13" t="s">
        <v>1219</v>
      </c>
      <c r="L540" s="14" t="s">
        <v>1220</v>
      </c>
      <c r="M540" s="17">
        <f t="shared" si="19"/>
        <v>3.7094907407407396E-2</v>
      </c>
      <c r="N540">
        <f t="shared" si="20"/>
        <v>12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1221</v>
      </c>
      <c r="H541" s="9" t="s">
        <v>108</v>
      </c>
      <c r="I541" s="9" t="s">
        <v>944</v>
      </c>
      <c r="J541" s="3" t="s">
        <v>2280</v>
      </c>
      <c r="K541" s="13" t="s">
        <v>1222</v>
      </c>
      <c r="L541" s="14" t="s">
        <v>1223</v>
      </c>
      <c r="M541" s="17">
        <f t="shared" si="19"/>
        <v>1.216435185185194E-2</v>
      </c>
      <c r="N541">
        <f t="shared" si="20"/>
        <v>19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1224</v>
      </c>
      <c r="H542" s="9" t="s">
        <v>108</v>
      </c>
      <c r="I542" s="9" t="s">
        <v>944</v>
      </c>
      <c r="J542" s="3" t="s">
        <v>2280</v>
      </c>
      <c r="K542" s="13" t="s">
        <v>1225</v>
      </c>
      <c r="L542" s="14" t="s">
        <v>1226</v>
      </c>
      <c r="M542" s="17">
        <f t="shared" si="19"/>
        <v>8.0289351851851931E-2</v>
      </c>
      <c r="N542">
        <f t="shared" si="20"/>
        <v>19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1227</v>
      </c>
      <c r="H543" s="9" t="s">
        <v>108</v>
      </c>
      <c r="I543" s="9" t="s">
        <v>944</v>
      </c>
      <c r="J543" s="3" t="s">
        <v>2280</v>
      </c>
      <c r="K543" s="13" t="s">
        <v>1228</v>
      </c>
      <c r="L543" s="14" t="s">
        <v>1229</v>
      </c>
      <c r="M543" s="17">
        <f t="shared" si="19"/>
        <v>1.6550925925925886E-2</v>
      </c>
      <c r="N543">
        <f t="shared" si="20"/>
        <v>21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1230</v>
      </c>
      <c r="H544" s="9" t="s">
        <v>108</v>
      </c>
      <c r="I544" s="9" t="s">
        <v>944</v>
      </c>
      <c r="J544" s="3" t="s">
        <v>2280</v>
      </c>
      <c r="K544" s="13" t="s">
        <v>1231</v>
      </c>
      <c r="L544" s="14" t="s">
        <v>1232</v>
      </c>
      <c r="M544" s="17">
        <f t="shared" si="19"/>
        <v>2.7002314814814854E-2</v>
      </c>
      <c r="N544">
        <f t="shared" si="20"/>
        <v>15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1233</v>
      </c>
      <c r="H545" s="9" t="s">
        <v>108</v>
      </c>
      <c r="I545" s="9" t="s">
        <v>944</v>
      </c>
      <c r="J545" s="3" t="s">
        <v>2280</v>
      </c>
      <c r="K545" s="13" t="s">
        <v>1234</v>
      </c>
      <c r="L545" s="14" t="s">
        <v>1235</v>
      </c>
      <c r="M545" s="17">
        <f t="shared" si="19"/>
        <v>4.1493055555555491E-2</v>
      </c>
      <c r="N545">
        <f t="shared" si="20"/>
        <v>16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1236</v>
      </c>
      <c r="H546" s="9" t="s">
        <v>108</v>
      </c>
      <c r="I546" s="9" t="s">
        <v>944</v>
      </c>
      <c r="J546" s="3" t="s">
        <v>2280</v>
      </c>
      <c r="K546" s="13" t="s">
        <v>1237</v>
      </c>
      <c r="L546" s="14" t="s">
        <v>1238</v>
      </c>
      <c r="M546" s="17">
        <f t="shared" si="19"/>
        <v>5.570601851851853E-2</v>
      </c>
      <c r="N546">
        <f t="shared" si="20"/>
        <v>16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1239</v>
      </c>
      <c r="H547" s="9" t="s">
        <v>108</v>
      </c>
      <c r="I547" s="9" t="s">
        <v>944</v>
      </c>
      <c r="J547" s="3" t="s">
        <v>2280</v>
      </c>
      <c r="K547" s="13" t="s">
        <v>1240</v>
      </c>
      <c r="L547" s="14" t="s">
        <v>1241</v>
      </c>
      <c r="M547" s="17">
        <f t="shared" si="19"/>
        <v>1.8182870370370363E-2</v>
      </c>
      <c r="N547">
        <f t="shared" si="20"/>
        <v>22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1242</v>
      </c>
      <c r="H548" s="9" t="s">
        <v>108</v>
      </c>
      <c r="I548" s="9" t="s">
        <v>944</v>
      </c>
      <c r="J548" s="3" t="s">
        <v>2280</v>
      </c>
      <c r="K548" s="13" t="s">
        <v>1243</v>
      </c>
      <c r="L548" s="19" t="s">
        <v>1827</v>
      </c>
      <c r="M548" s="17">
        <f t="shared" si="19"/>
        <v>1.6400462962963047E-2</v>
      </c>
      <c r="N548">
        <f t="shared" si="20"/>
        <v>23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1244</v>
      </c>
      <c r="H549" s="9" t="s">
        <v>108</v>
      </c>
      <c r="I549" s="9" t="s">
        <v>944</v>
      </c>
      <c r="J549" s="3" t="s">
        <v>2280</v>
      </c>
      <c r="K549" s="13" t="s">
        <v>1245</v>
      </c>
      <c r="L549" s="19" t="s">
        <v>1828</v>
      </c>
      <c r="M549" s="17">
        <f t="shared" si="19"/>
        <v>1.4004629629629561E-2</v>
      </c>
      <c r="N549">
        <f t="shared" si="20"/>
        <v>23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1668</v>
      </c>
      <c r="H550" s="9" t="s">
        <v>108</v>
      </c>
      <c r="I550" s="9" t="s">
        <v>1383</v>
      </c>
      <c r="J550" s="3" t="s">
        <v>2280</v>
      </c>
      <c r="K550" s="13" t="s">
        <v>1669</v>
      </c>
      <c r="L550" s="14" t="s">
        <v>1670</v>
      </c>
      <c r="M550" s="17">
        <f t="shared" si="19"/>
        <v>1.8495370370370356E-2</v>
      </c>
      <c r="N550">
        <f t="shared" si="20"/>
        <v>3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1671</v>
      </c>
      <c r="H551" s="9" t="s">
        <v>108</v>
      </c>
      <c r="I551" s="9" t="s">
        <v>1383</v>
      </c>
      <c r="J551" s="3" t="s">
        <v>2280</v>
      </c>
      <c r="K551" s="13" t="s">
        <v>1672</v>
      </c>
      <c r="L551" s="14" t="s">
        <v>1673</v>
      </c>
      <c r="M551" s="17">
        <f t="shared" si="19"/>
        <v>1.6828703703703707E-2</v>
      </c>
      <c r="N551">
        <f t="shared" si="20"/>
        <v>5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1674</v>
      </c>
      <c r="H552" s="9" t="s">
        <v>108</v>
      </c>
      <c r="I552" s="9" t="s">
        <v>1383</v>
      </c>
      <c r="J552" s="3" t="s">
        <v>2280</v>
      </c>
      <c r="K552" s="13" t="s">
        <v>1675</v>
      </c>
      <c r="L552" s="14" t="s">
        <v>1676</v>
      </c>
      <c r="M552" s="17">
        <f t="shared" si="19"/>
        <v>3.067129629629628E-2</v>
      </c>
      <c r="N552">
        <f t="shared" si="20"/>
        <v>9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1677</v>
      </c>
      <c r="H553" s="9" t="s">
        <v>108</v>
      </c>
      <c r="I553" s="9" t="s">
        <v>1383</v>
      </c>
      <c r="J553" s="3" t="s">
        <v>2280</v>
      </c>
      <c r="K553" s="13" t="s">
        <v>1678</v>
      </c>
      <c r="L553" s="14" t="s">
        <v>1679</v>
      </c>
      <c r="M553" s="17">
        <f t="shared" si="19"/>
        <v>1.3402777777777763E-2</v>
      </c>
      <c r="N553">
        <f t="shared" si="20"/>
        <v>18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1680</v>
      </c>
      <c r="H554" s="9" t="s">
        <v>108</v>
      </c>
      <c r="I554" s="9" t="s">
        <v>1383</v>
      </c>
      <c r="J554" s="3" t="s">
        <v>2280</v>
      </c>
      <c r="K554" s="13" t="s">
        <v>1681</v>
      </c>
      <c r="L554" s="14" t="s">
        <v>1682</v>
      </c>
      <c r="M554" s="17">
        <f t="shared" si="19"/>
        <v>1.9814814814814952E-2</v>
      </c>
      <c r="N554">
        <f t="shared" si="20"/>
        <v>21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1683</v>
      </c>
      <c r="H555" s="9" t="s">
        <v>108</v>
      </c>
      <c r="I555" s="9" t="s">
        <v>1383</v>
      </c>
      <c r="J555" s="3" t="s">
        <v>2280</v>
      </c>
      <c r="K555" s="13" t="s">
        <v>1684</v>
      </c>
      <c r="L555" s="14" t="s">
        <v>1685</v>
      </c>
      <c r="M555" s="17">
        <f t="shared" si="19"/>
        <v>1.5856481481481333E-2</v>
      </c>
      <c r="N555">
        <f t="shared" si="20"/>
        <v>21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2035</v>
      </c>
      <c r="H556" s="9" t="s">
        <v>108</v>
      </c>
      <c r="I556" s="9" t="s">
        <v>1830</v>
      </c>
      <c r="J556" s="3" t="s">
        <v>2280</v>
      </c>
      <c r="K556" s="13" t="s">
        <v>2036</v>
      </c>
      <c r="L556" s="14" t="s">
        <v>2037</v>
      </c>
      <c r="M556" s="17">
        <f t="shared" si="19"/>
        <v>1.5509259259259268E-2</v>
      </c>
      <c r="N556">
        <v>0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2038</v>
      </c>
      <c r="H557" s="9" t="s">
        <v>108</v>
      </c>
      <c r="I557" s="9" t="s">
        <v>1830</v>
      </c>
      <c r="J557" s="3" t="s">
        <v>2280</v>
      </c>
      <c r="K557" s="13" t="s">
        <v>2039</v>
      </c>
      <c r="L557" s="14" t="s">
        <v>2040</v>
      </c>
      <c r="M557" s="17">
        <f t="shared" si="19"/>
        <v>4.5347222222222219E-2</v>
      </c>
      <c r="N557">
        <v>0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2041</v>
      </c>
      <c r="H558" s="9" t="s">
        <v>108</v>
      </c>
      <c r="I558" s="9" t="s">
        <v>1830</v>
      </c>
      <c r="J558" s="3" t="s">
        <v>2280</v>
      </c>
      <c r="K558" s="13" t="s">
        <v>2042</v>
      </c>
      <c r="L558" s="14" t="s">
        <v>2043</v>
      </c>
      <c r="M558" s="17">
        <f t="shared" si="19"/>
        <v>1.9328703703703709E-2</v>
      </c>
      <c r="N558">
        <f t="shared" si="20"/>
        <v>2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2044</v>
      </c>
      <c r="H559" s="9" t="s">
        <v>108</v>
      </c>
      <c r="I559" s="9" t="s">
        <v>1830</v>
      </c>
      <c r="J559" s="3" t="s">
        <v>2280</v>
      </c>
      <c r="K559" s="13" t="s">
        <v>2045</v>
      </c>
      <c r="L559" s="14" t="s">
        <v>2046</v>
      </c>
      <c r="M559" s="17">
        <f t="shared" si="19"/>
        <v>2.6678240740740738E-2</v>
      </c>
      <c r="N559">
        <f t="shared" si="20"/>
        <v>5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2047</v>
      </c>
      <c r="H560" s="9" t="s">
        <v>108</v>
      </c>
      <c r="I560" s="9" t="s">
        <v>1830</v>
      </c>
      <c r="J560" s="3" t="s">
        <v>2280</v>
      </c>
      <c r="K560" s="13" t="s">
        <v>2048</v>
      </c>
      <c r="L560" s="14" t="s">
        <v>2049</v>
      </c>
      <c r="M560" s="17">
        <f t="shared" si="19"/>
        <v>2.5972222222222285E-2</v>
      </c>
      <c r="N560">
        <f t="shared" si="20"/>
        <v>9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2050</v>
      </c>
      <c r="H561" s="9" t="s">
        <v>108</v>
      </c>
      <c r="I561" s="9" t="s">
        <v>1830</v>
      </c>
      <c r="J561" s="3" t="s">
        <v>2280</v>
      </c>
      <c r="K561" s="13" t="s">
        <v>2051</v>
      </c>
      <c r="L561" s="14" t="s">
        <v>2052</v>
      </c>
      <c r="M561" s="17">
        <f t="shared" si="19"/>
        <v>2.3969907407407398E-2</v>
      </c>
      <c r="N561">
        <f t="shared" si="20"/>
        <v>9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2053</v>
      </c>
      <c r="H562" s="9" t="s">
        <v>108</v>
      </c>
      <c r="I562" s="9" t="s">
        <v>1830</v>
      </c>
      <c r="J562" s="3" t="s">
        <v>2280</v>
      </c>
      <c r="K562" s="13" t="s">
        <v>2054</v>
      </c>
      <c r="L562" s="14" t="s">
        <v>2055</v>
      </c>
      <c r="M562" s="17">
        <f t="shared" si="19"/>
        <v>3.718750000000004E-2</v>
      </c>
      <c r="N562">
        <f t="shared" si="20"/>
        <v>9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2056</v>
      </c>
      <c r="H563" s="9" t="s">
        <v>108</v>
      </c>
      <c r="I563" s="9" t="s">
        <v>1830</v>
      </c>
      <c r="J563" s="3" t="s">
        <v>2280</v>
      </c>
      <c r="K563" s="13" t="s">
        <v>2057</v>
      </c>
      <c r="L563" s="14" t="s">
        <v>2058</v>
      </c>
      <c r="M563" s="17">
        <f t="shared" si="19"/>
        <v>2.0312500000000067E-2</v>
      </c>
      <c r="N563">
        <f t="shared" si="20"/>
        <v>20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2059</v>
      </c>
      <c r="H564" s="9" t="s">
        <v>108</v>
      </c>
      <c r="I564" s="9" t="s">
        <v>1830</v>
      </c>
      <c r="J564" s="3" t="s">
        <v>2280</v>
      </c>
      <c r="K564" s="13" t="s">
        <v>2060</v>
      </c>
      <c r="L564" s="14" t="s">
        <v>2061</v>
      </c>
      <c r="M564" s="17">
        <f t="shared" si="19"/>
        <v>1.7048611111111112E-2</v>
      </c>
      <c r="N564">
        <f t="shared" si="20"/>
        <v>20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2062</v>
      </c>
      <c r="H565" s="9" t="s">
        <v>108</v>
      </c>
      <c r="I565" s="9" t="s">
        <v>1830</v>
      </c>
      <c r="J565" s="3" t="s">
        <v>2280</v>
      </c>
      <c r="K565" s="13" t="s">
        <v>2063</v>
      </c>
      <c r="L565" s="14" t="s">
        <v>2064</v>
      </c>
      <c r="M565" s="17">
        <f t="shared" si="19"/>
        <v>1.7673611111111098E-2</v>
      </c>
      <c r="N565">
        <f t="shared" si="20"/>
        <v>13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2065</v>
      </c>
      <c r="H566" s="9" t="s">
        <v>108</v>
      </c>
      <c r="I566" s="9" t="s">
        <v>1830</v>
      </c>
      <c r="J566" s="3" t="s">
        <v>2280</v>
      </c>
      <c r="K566" s="13" t="s">
        <v>2066</v>
      </c>
      <c r="L566" s="14" t="s">
        <v>2067</v>
      </c>
      <c r="M566" s="17">
        <f t="shared" si="19"/>
        <v>2.4143518518518592E-2</v>
      </c>
      <c r="N566">
        <f t="shared" si="20"/>
        <v>14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2068</v>
      </c>
      <c r="H567" s="9" t="s">
        <v>108</v>
      </c>
      <c r="I567" s="9" t="s">
        <v>1830</v>
      </c>
      <c r="J567" s="3" t="s">
        <v>2280</v>
      </c>
      <c r="K567" s="13" t="s">
        <v>2069</v>
      </c>
      <c r="L567" s="14" t="s">
        <v>2070</v>
      </c>
      <c r="M567" s="17">
        <f t="shared" si="19"/>
        <v>1.7546296296296338E-2</v>
      </c>
      <c r="N567">
        <f t="shared" si="20"/>
        <v>14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2071</v>
      </c>
      <c r="H568" s="9" t="s">
        <v>108</v>
      </c>
      <c r="I568" s="9" t="s">
        <v>1830</v>
      </c>
      <c r="J568" s="3" t="s">
        <v>2280</v>
      </c>
      <c r="K568" s="13" t="s">
        <v>2072</v>
      </c>
      <c r="L568" s="14" t="s">
        <v>2073</v>
      </c>
      <c r="M568" s="17">
        <f t="shared" si="19"/>
        <v>2.561342592592597E-2</v>
      </c>
      <c r="N568">
        <f t="shared" si="20"/>
        <v>17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2171</v>
      </c>
      <c r="H569" s="9" t="s">
        <v>108</v>
      </c>
      <c r="I569" s="9" t="s">
        <v>2151</v>
      </c>
      <c r="J569" s="3" t="s">
        <v>2280</v>
      </c>
      <c r="K569" s="13" t="s">
        <v>2172</v>
      </c>
      <c r="L569" s="14" t="s">
        <v>2173</v>
      </c>
      <c r="M569" s="17">
        <f t="shared" si="19"/>
        <v>1.7581018518518531E-2</v>
      </c>
      <c r="N569">
        <f t="shared" si="20"/>
        <v>1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2174</v>
      </c>
      <c r="H570" s="9" t="s">
        <v>108</v>
      </c>
      <c r="I570" s="9" t="s">
        <v>2151</v>
      </c>
      <c r="J570" s="3" t="s">
        <v>2280</v>
      </c>
      <c r="K570" s="13" t="s">
        <v>2175</v>
      </c>
      <c r="L570" s="14" t="s">
        <v>2176</v>
      </c>
      <c r="M570" s="17">
        <f t="shared" si="19"/>
        <v>2.0104166666666673E-2</v>
      </c>
      <c r="N570">
        <f t="shared" si="20"/>
        <v>5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2177</v>
      </c>
      <c r="H571" s="9" t="s">
        <v>108</v>
      </c>
      <c r="I571" s="9" t="s">
        <v>2151</v>
      </c>
      <c r="J571" s="3" t="s">
        <v>2280</v>
      </c>
      <c r="K571" s="13" t="s">
        <v>2178</v>
      </c>
      <c r="L571" s="14" t="s">
        <v>2179</v>
      </c>
      <c r="M571" s="17">
        <f t="shared" si="19"/>
        <v>1.2361111111111128E-2</v>
      </c>
      <c r="N571">
        <f t="shared" si="20"/>
        <v>5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2180</v>
      </c>
      <c r="H572" s="9" t="s">
        <v>108</v>
      </c>
      <c r="I572" s="9" t="s">
        <v>2151</v>
      </c>
      <c r="J572" s="3" t="s">
        <v>2280</v>
      </c>
      <c r="K572" s="13" t="s">
        <v>2181</v>
      </c>
      <c r="L572" s="14" t="s">
        <v>2182</v>
      </c>
      <c r="M572" s="17">
        <f t="shared" si="19"/>
        <v>1.2129629629629601E-2</v>
      </c>
      <c r="N572">
        <f t="shared" si="20"/>
        <v>9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2237</v>
      </c>
      <c r="H573" s="9" t="s">
        <v>108</v>
      </c>
      <c r="I573" s="9" t="s">
        <v>2216</v>
      </c>
      <c r="J573" s="3" t="s">
        <v>2280</v>
      </c>
      <c r="K573" s="13" t="s">
        <v>2238</v>
      </c>
      <c r="L573" s="14" t="s">
        <v>2239</v>
      </c>
      <c r="M573" s="17">
        <f t="shared" si="19"/>
        <v>2.4270833333333353E-2</v>
      </c>
      <c r="N573">
        <f t="shared" si="20"/>
        <v>15</v>
      </c>
    </row>
    <row r="574" spans="1:14" x14ac:dyDescent="0.25">
      <c r="A574" s="11"/>
      <c r="B574" s="12"/>
      <c r="C574" s="9" t="s">
        <v>366</v>
      </c>
      <c r="D574" s="9" t="s">
        <v>367</v>
      </c>
      <c r="E574" s="9" t="s">
        <v>367</v>
      </c>
      <c r="F574" s="9" t="s">
        <v>14</v>
      </c>
      <c r="G574" s="10" t="s">
        <v>15</v>
      </c>
      <c r="H574" s="5"/>
      <c r="I574" s="5"/>
      <c r="J574" s="6"/>
      <c r="K574" s="7"/>
      <c r="L574" s="8"/>
    </row>
    <row r="575" spans="1:14" x14ac:dyDescent="0.25">
      <c r="A575" s="11"/>
      <c r="B575" s="12"/>
      <c r="C575" s="12"/>
      <c r="D575" s="12"/>
      <c r="E575" s="12"/>
      <c r="F575" s="12"/>
      <c r="G575" s="9" t="s">
        <v>368</v>
      </c>
      <c r="H575" s="9" t="s">
        <v>108</v>
      </c>
      <c r="I575" s="9" t="s">
        <v>18</v>
      </c>
      <c r="J575" s="3" t="s">
        <v>2280</v>
      </c>
      <c r="K575" s="13" t="s">
        <v>369</v>
      </c>
      <c r="L575" s="14" t="s">
        <v>370</v>
      </c>
      <c r="M575" s="17">
        <f t="shared" si="19"/>
        <v>4.3368055555555562E-2</v>
      </c>
      <c r="N575">
        <f t="shared" si="20"/>
        <v>13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371</v>
      </c>
      <c r="H576" s="9" t="s">
        <v>108</v>
      </c>
      <c r="I576" s="9" t="s">
        <v>18</v>
      </c>
      <c r="J576" s="3" t="s">
        <v>2280</v>
      </c>
      <c r="K576" s="13" t="s">
        <v>372</v>
      </c>
      <c r="L576" s="14" t="s">
        <v>373</v>
      </c>
      <c r="M576" s="17">
        <f t="shared" si="19"/>
        <v>1.7974537037036997E-2</v>
      </c>
      <c r="N576">
        <f t="shared" si="20"/>
        <v>17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374</v>
      </c>
      <c r="H577" s="9" t="s">
        <v>108</v>
      </c>
      <c r="I577" s="9" t="s">
        <v>18</v>
      </c>
      <c r="J577" s="3" t="s">
        <v>2280</v>
      </c>
      <c r="K577" s="13" t="s">
        <v>375</v>
      </c>
      <c r="L577" s="14" t="s">
        <v>376</v>
      </c>
      <c r="M577" s="17">
        <f t="shared" si="19"/>
        <v>1.5451388888888862E-2</v>
      </c>
      <c r="N577">
        <f t="shared" si="20"/>
        <v>17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1686</v>
      </c>
      <c r="H578" s="9" t="s">
        <v>108</v>
      </c>
      <c r="I578" s="9" t="s">
        <v>1383</v>
      </c>
      <c r="J578" s="3" t="s">
        <v>2280</v>
      </c>
      <c r="K578" s="13" t="s">
        <v>1687</v>
      </c>
      <c r="L578" s="14" t="s">
        <v>1688</v>
      </c>
      <c r="M578" s="17">
        <f t="shared" si="19"/>
        <v>1.344907407407403E-2</v>
      </c>
      <c r="N578">
        <f t="shared" si="20"/>
        <v>18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2183</v>
      </c>
      <c r="H579" s="9" t="s">
        <v>108</v>
      </c>
      <c r="I579" s="9" t="s">
        <v>2151</v>
      </c>
      <c r="J579" s="3" t="s">
        <v>2280</v>
      </c>
      <c r="K579" s="13" t="s">
        <v>2184</v>
      </c>
      <c r="L579" s="14" t="s">
        <v>2185</v>
      </c>
      <c r="M579" s="17">
        <f t="shared" ref="M579:M642" si="21">L579-K579</f>
        <v>1.8043981481481508E-2</v>
      </c>
      <c r="N579">
        <f t="shared" ref="N579:N642" si="22">HOUR(K579)</f>
        <v>7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2186</v>
      </c>
      <c r="H580" s="9" t="s">
        <v>108</v>
      </c>
      <c r="I580" s="9" t="s">
        <v>2151</v>
      </c>
      <c r="J580" s="3" t="s">
        <v>2280</v>
      </c>
      <c r="K580" s="13" t="s">
        <v>2187</v>
      </c>
      <c r="L580" s="14" t="s">
        <v>2188</v>
      </c>
      <c r="M580" s="17">
        <f t="shared" si="21"/>
        <v>5.5590277777777752E-2</v>
      </c>
      <c r="N580">
        <f t="shared" si="22"/>
        <v>10</v>
      </c>
    </row>
    <row r="581" spans="1:14" x14ac:dyDescent="0.25">
      <c r="A581" s="11"/>
      <c r="B581" s="12"/>
      <c r="C581" s="9" t="s">
        <v>377</v>
      </c>
      <c r="D581" s="9" t="s">
        <v>378</v>
      </c>
      <c r="E581" s="9" t="s">
        <v>378</v>
      </c>
      <c r="F581" s="9" t="s">
        <v>14</v>
      </c>
      <c r="G581" s="10" t="s">
        <v>15</v>
      </c>
      <c r="H581" s="5"/>
      <c r="I581" s="5"/>
      <c r="J581" s="6"/>
      <c r="K581" s="7"/>
      <c r="L581" s="8"/>
    </row>
    <row r="582" spans="1:14" x14ac:dyDescent="0.25">
      <c r="A582" s="11"/>
      <c r="B582" s="12"/>
      <c r="C582" s="12"/>
      <c r="D582" s="12"/>
      <c r="E582" s="12"/>
      <c r="F582" s="12"/>
      <c r="G582" s="9" t="s">
        <v>379</v>
      </c>
      <c r="H582" s="9" t="s">
        <v>108</v>
      </c>
      <c r="I582" s="9" t="s">
        <v>18</v>
      </c>
      <c r="J582" s="3" t="s">
        <v>2280</v>
      </c>
      <c r="K582" s="13" t="s">
        <v>380</v>
      </c>
      <c r="L582" s="14" t="s">
        <v>381</v>
      </c>
      <c r="M582" s="17">
        <f t="shared" si="21"/>
        <v>1.570601851851855E-2</v>
      </c>
      <c r="N582">
        <f t="shared" si="22"/>
        <v>5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382</v>
      </c>
      <c r="H583" s="9" t="s">
        <v>108</v>
      </c>
      <c r="I583" s="9" t="s">
        <v>18</v>
      </c>
      <c r="J583" s="3" t="s">
        <v>2280</v>
      </c>
      <c r="K583" s="13" t="s">
        <v>383</v>
      </c>
      <c r="L583" s="14" t="s">
        <v>384</v>
      </c>
      <c r="M583" s="17">
        <f t="shared" si="21"/>
        <v>2.1087962962962892E-2</v>
      </c>
      <c r="N583">
        <f t="shared" si="22"/>
        <v>7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385</v>
      </c>
      <c r="H584" s="9" t="s">
        <v>108</v>
      </c>
      <c r="I584" s="9" t="s">
        <v>18</v>
      </c>
      <c r="J584" s="3" t="s">
        <v>2280</v>
      </c>
      <c r="K584" s="13" t="s">
        <v>386</v>
      </c>
      <c r="L584" s="14" t="s">
        <v>387</v>
      </c>
      <c r="M584" s="17">
        <f t="shared" si="21"/>
        <v>3.5162037037037019E-2</v>
      </c>
      <c r="N584">
        <f t="shared" si="22"/>
        <v>11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809</v>
      </c>
      <c r="H585" s="9" t="s">
        <v>108</v>
      </c>
      <c r="I585" s="9" t="s">
        <v>533</v>
      </c>
      <c r="J585" s="3" t="s">
        <v>2280</v>
      </c>
      <c r="K585" s="13" t="s">
        <v>810</v>
      </c>
      <c r="L585" s="14" t="s">
        <v>811</v>
      </c>
      <c r="M585" s="17">
        <f t="shared" si="21"/>
        <v>2.4849537037037017E-2</v>
      </c>
      <c r="N585">
        <f t="shared" si="22"/>
        <v>6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812</v>
      </c>
      <c r="H586" s="9" t="s">
        <v>108</v>
      </c>
      <c r="I586" s="9" t="s">
        <v>533</v>
      </c>
      <c r="J586" s="3" t="s">
        <v>2280</v>
      </c>
      <c r="K586" s="13" t="s">
        <v>813</v>
      </c>
      <c r="L586" s="14" t="s">
        <v>814</v>
      </c>
      <c r="M586" s="17">
        <f t="shared" si="21"/>
        <v>1.7754629629629648E-2</v>
      </c>
      <c r="N586">
        <f t="shared" si="22"/>
        <v>8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815</v>
      </c>
      <c r="H587" s="9" t="s">
        <v>108</v>
      </c>
      <c r="I587" s="9" t="s">
        <v>533</v>
      </c>
      <c r="J587" s="3" t="s">
        <v>2280</v>
      </c>
      <c r="K587" s="13" t="s">
        <v>816</v>
      </c>
      <c r="L587" s="14" t="s">
        <v>817</v>
      </c>
      <c r="M587" s="17">
        <f t="shared" si="21"/>
        <v>4.7592592592592631E-2</v>
      </c>
      <c r="N587">
        <f t="shared" si="22"/>
        <v>10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818</v>
      </c>
      <c r="H588" s="9" t="s">
        <v>108</v>
      </c>
      <c r="I588" s="9" t="s">
        <v>533</v>
      </c>
      <c r="J588" s="3" t="s">
        <v>2280</v>
      </c>
      <c r="K588" s="13" t="s">
        <v>819</v>
      </c>
      <c r="L588" s="14" t="s">
        <v>820</v>
      </c>
      <c r="M588" s="17">
        <f t="shared" si="21"/>
        <v>3.3263888888888871E-2</v>
      </c>
      <c r="N588">
        <f t="shared" si="22"/>
        <v>11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1246</v>
      </c>
      <c r="H589" s="9" t="s">
        <v>108</v>
      </c>
      <c r="I589" s="9" t="s">
        <v>944</v>
      </c>
      <c r="J589" s="3" t="s">
        <v>2280</v>
      </c>
      <c r="K589" s="13" t="s">
        <v>1247</v>
      </c>
      <c r="L589" s="14" t="s">
        <v>1248</v>
      </c>
      <c r="M589" s="17">
        <f t="shared" si="21"/>
        <v>2.0069444444444418E-2</v>
      </c>
      <c r="N589">
        <f t="shared" si="22"/>
        <v>5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1249</v>
      </c>
      <c r="H590" s="9" t="s">
        <v>108</v>
      </c>
      <c r="I590" s="9" t="s">
        <v>944</v>
      </c>
      <c r="J590" s="3" t="s">
        <v>2280</v>
      </c>
      <c r="K590" s="13" t="s">
        <v>1250</v>
      </c>
      <c r="L590" s="14" t="s">
        <v>1251</v>
      </c>
      <c r="M590" s="17">
        <f t="shared" si="21"/>
        <v>1.6956018518518523E-2</v>
      </c>
      <c r="N590">
        <f t="shared" si="22"/>
        <v>8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1252</v>
      </c>
      <c r="H591" s="9" t="s">
        <v>108</v>
      </c>
      <c r="I591" s="9" t="s">
        <v>944</v>
      </c>
      <c r="J591" s="3" t="s">
        <v>2280</v>
      </c>
      <c r="K591" s="13" t="s">
        <v>1253</v>
      </c>
      <c r="L591" s="14" t="s">
        <v>1254</v>
      </c>
      <c r="M591" s="17">
        <f t="shared" si="21"/>
        <v>2.4282407407407447E-2</v>
      </c>
      <c r="N591">
        <f t="shared" si="22"/>
        <v>8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1255</v>
      </c>
      <c r="H592" s="9" t="s">
        <v>108</v>
      </c>
      <c r="I592" s="9" t="s">
        <v>944</v>
      </c>
      <c r="J592" s="3" t="s">
        <v>2280</v>
      </c>
      <c r="K592" s="13" t="s">
        <v>1256</v>
      </c>
      <c r="L592" s="14" t="s">
        <v>1257</v>
      </c>
      <c r="M592" s="17">
        <f t="shared" si="21"/>
        <v>2.1180555555555591E-2</v>
      </c>
      <c r="N592">
        <f t="shared" si="22"/>
        <v>11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1689</v>
      </c>
      <c r="H593" s="9" t="s">
        <v>108</v>
      </c>
      <c r="I593" s="9" t="s">
        <v>1383</v>
      </c>
      <c r="J593" s="3" t="s">
        <v>2280</v>
      </c>
      <c r="K593" s="13" t="s">
        <v>1690</v>
      </c>
      <c r="L593" s="14" t="s">
        <v>1691</v>
      </c>
      <c r="M593" s="17">
        <f t="shared" si="21"/>
        <v>1.4236111111111088E-2</v>
      </c>
      <c r="N593">
        <f t="shared" si="22"/>
        <v>5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1692</v>
      </c>
      <c r="H594" s="9" t="s">
        <v>108</v>
      </c>
      <c r="I594" s="9" t="s">
        <v>1383</v>
      </c>
      <c r="J594" s="3" t="s">
        <v>2280</v>
      </c>
      <c r="K594" s="13" t="s">
        <v>1693</v>
      </c>
      <c r="L594" s="14" t="s">
        <v>1694</v>
      </c>
      <c r="M594" s="17">
        <f t="shared" si="21"/>
        <v>2.1215277777777819E-2</v>
      </c>
      <c r="N594">
        <f t="shared" si="22"/>
        <v>8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1695</v>
      </c>
      <c r="H595" s="9" t="s">
        <v>108</v>
      </c>
      <c r="I595" s="9" t="s">
        <v>1383</v>
      </c>
      <c r="J595" s="3" t="s">
        <v>2280</v>
      </c>
      <c r="K595" s="13" t="s">
        <v>1696</v>
      </c>
      <c r="L595" s="14" t="s">
        <v>1697</v>
      </c>
      <c r="M595" s="17">
        <f t="shared" si="21"/>
        <v>3.0300925925925926E-2</v>
      </c>
      <c r="N595">
        <f t="shared" si="22"/>
        <v>9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1698</v>
      </c>
      <c r="H596" s="9" t="s">
        <v>108</v>
      </c>
      <c r="I596" s="9" t="s">
        <v>1383</v>
      </c>
      <c r="J596" s="3" t="s">
        <v>2280</v>
      </c>
      <c r="K596" s="13" t="s">
        <v>1699</v>
      </c>
      <c r="L596" s="14" t="s">
        <v>1700</v>
      </c>
      <c r="M596" s="17">
        <f t="shared" si="21"/>
        <v>2.5092592592592555E-2</v>
      </c>
      <c r="N596">
        <f t="shared" si="22"/>
        <v>13</v>
      </c>
    </row>
    <row r="597" spans="1:14" x14ac:dyDescent="0.25">
      <c r="A597" s="11"/>
      <c r="B597" s="12"/>
      <c r="C597" s="9" t="s">
        <v>388</v>
      </c>
      <c r="D597" s="9" t="s">
        <v>389</v>
      </c>
      <c r="E597" s="9" t="s">
        <v>389</v>
      </c>
      <c r="F597" s="9" t="s">
        <v>14</v>
      </c>
      <c r="G597" s="9" t="s">
        <v>390</v>
      </c>
      <c r="H597" s="9" t="s">
        <v>391</v>
      </c>
      <c r="I597" s="9" t="s">
        <v>18</v>
      </c>
      <c r="J597" s="3" t="s">
        <v>2280</v>
      </c>
      <c r="K597" s="13" t="s">
        <v>392</v>
      </c>
      <c r="L597" s="14" t="s">
        <v>393</v>
      </c>
      <c r="M597" s="17">
        <f t="shared" si="21"/>
        <v>4.1655092592592591E-2</v>
      </c>
      <c r="N597">
        <f t="shared" si="22"/>
        <v>15</v>
      </c>
    </row>
    <row r="598" spans="1:14" x14ac:dyDescent="0.25">
      <c r="A598" s="11"/>
      <c r="B598" s="12"/>
      <c r="C598" s="9" t="s">
        <v>394</v>
      </c>
      <c r="D598" s="9" t="s">
        <v>395</v>
      </c>
      <c r="E598" s="10" t="s">
        <v>15</v>
      </c>
      <c r="F598" s="5"/>
      <c r="G598" s="5"/>
      <c r="H598" s="5"/>
      <c r="I598" s="5"/>
      <c r="J598" s="6"/>
      <c r="K598" s="7"/>
      <c r="L598" s="8"/>
    </row>
    <row r="599" spans="1:14" x14ac:dyDescent="0.25">
      <c r="A599" s="11"/>
      <c r="B599" s="12"/>
      <c r="C599" s="12"/>
      <c r="D599" s="12"/>
      <c r="E599" s="9" t="s">
        <v>396</v>
      </c>
      <c r="F599" s="9" t="s">
        <v>14</v>
      </c>
      <c r="G599" s="10" t="s">
        <v>15</v>
      </c>
      <c r="H599" s="5"/>
      <c r="I599" s="5"/>
      <c r="J599" s="6"/>
      <c r="K599" s="7"/>
      <c r="L599" s="8"/>
    </row>
    <row r="600" spans="1:14" x14ac:dyDescent="0.25">
      <c r="A600" s="11"/>
      <c r="B600" s="12"/>
      <c r="C600" s="12"/>
      <c r="D600" s="12"/>
      <c r="E600" s="12"/>
      <c r="F600" s="12"/>
      <c r="G600" s="9" t="s">
        <v>397</v>
      </c>
      <c r="H600" s="9" t="s">
        <v>398</v>
      </c>
      <c r="I600" s="9" t="s">
        <v>18</v>
      </c>
      <c r="J600" s="3" t="s">
        <v>2280</v>
      </c>
      <c r="K600" s="13" t="s">
        <v>399</v>
      </c>
      <c r="L600" s="14" t="s">
        <v>400</v>
      </c>
      <c r="M600" s="17">
        <f t="shared" si="21"/>
        <v>1.186342592592593E-2</v>
      </c>
      <c r="N600">
        <f t="shared" si="22"/>
        <v>5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401</v>
      </c>
      <c r="H601" s="9" t="s">
        <v>398</v>
      </c>
      <c r="I601" s="9" t="s">
        <v>18</v>
      </c>
      <c r="J601" s="3" t="s">
        <v>2280</v>
      </c>
      <c r="K601" s="13" t="s">
        <v>402</v>
      </c>
      <c r="L601" s="14" t="s">
        <v>403</v>
      </c>
      <c r="M601" s="17">
        <f t="shared" si="21"/>
        <v>2.6921296296296304E-2</v>
      </c>
      <c r="N601">
        <f t="shared" si="22"/>
        <v>9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404</v>
      </c>
      <c r="H602" s="9" t="s">
        <v>398</v>
      </c>
      <c r="I602" s="9" t="s">
        <v>18</v>
      </c>
      <c r="J602" s="3" t="s">
        <v>2280</v>
      </c>
      <c r="K602" s="13" t="s">
        <v>405</v>
      </c>
      <c r="L602" s="14" t="s">
        <v>406</v>
      </c>
      <c r="M602" s="17">
        <f t="shared" si="21"/>
        <v>5.4224537037037002E-2</v>
      </c>
      <c r="N602">
        <f t="shared" si="22"/>
        <v>10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407</v>
      </c>
      <c r="H603" s="9" t="s">
        <v>398</v>
      </c>
      <c r="I603" s="9" t="s">
        <v>18</v>
      </c>
      <c r="J603" s="3" t="s">
        <v>2280</v>
      </c>
      <c r="K603" s="13" t="s">
        <v>408</v>
      </c>
      <c r="L603" s="14" t="s">
        <v>409</v>
      </c>
      <c r="M603" s="17">
        <f t="shared" si="21"/>
        <v>2.2118055555555571E-2</v>
      </c>
      <c r="N603">
        <f t="shared" si="22"/>
        <v>16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821</v>
      </c>
      <c r="H604" s="9" t="s">
        <v>398</v>
      </c>
      <c r="I604" s="9" t="s">
        <v>533</v>
      </c>
      <c r="J604" s="3" t="s">
        <v>2280</v>
      </c>
      <c r="K604" s="13" t="s">
        <v>822</v>
      </c>
      <c r="L604" s="14" t="s">
        <v>823</v>
      </c>
      <c r="M604" s="17">
        <f t="shared" si="21"/>
        <v>1.23958333333333E-2</v>
      </c>
      <c r="N604">
        <f t="shared" si="22"/>
        <v>5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824</v>
      </c>
      <c r="H605" s="9" t="s">
        <v>398</v>
      </c>
      <c r="I605" s="9" t="s">
        <v>533</v>
      </c>
      <c r="J605" s="3" t="s">
        <v>2280</v>
      </c>
      <c r="K605" s="13" t="s">
        <v>825</v>
      </c>
      <c r="L605" s="14" t="s">
        <v>826</v>
      </c>
      <c r="M605" s="17">
        <f t="shared" si="21"/>
        <v>1.5636574074074067E-2</v>
      </c>
      <c r="N605">
        <f t="shared" si="22"/>
        <v>5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827</v>
      </c>
      <c r="H606" s="9" t="s">
        <v>398</v>
      </c>
      <c r="I606" s="9" t="s">
        <v>533</v>
      </c>
      <c r="J606" s="3" t="s">
        <v>2280</v>
      </c>
      <c r="K606" s="13" t="s">
        <v>828</v>
      </c>
      <c r="L606" s="14" t="s">
        <v>829</v>
      </c>
      <c r="M606" s="17">
        <f t="shared" si="21"/>
        <v>4.8032407407407329E-2</v>
      </c>
      <c r="N606">
        <f t="shared" si="22"/>
        <v>10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830</v>
      </c>
      <c r="H607" s="9" t="s">
        <v>398</v>
      </c>
      <c r="I607" s="9" t="s">
        <v>533</v>
      </c>
      <c r="J607" s="3" t="s">
        <v>2280</v>
      </c>
      <c r="K607" s="13" t="s">
        <v>831</v>
      </c>
      <c r="L607" s="14" t="s">
        <v>832</v>
      </c>
      <c r="M607" s="17">
        <f t="shared" si="21"/>
        <v>2.901620370370378E-2</v>
      </c>
      <c r="N607">
        <f t="shared" si="22"/>
        <v>11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1258</v>
      </c>
      <c r="H608" s="9" t="s">
        <v>398</v>
      </c>
      <c r="I608" s="9" t="s">
        <v>944</v>
      </c>
      <c r="J608" s="3" t="s">
        <v>2280</v>
      </c>
      <c r="K608" s="13" t="s">
        <v>1259</v>
      </c>
      <c r="L608" s="14" t="s">
        <v>1260</v>
      </c>
      <c r="M608" s="17">
        <f t="shared" si="21"/>
        <v>1.2349537037037034E-2</v>
      </c>
      <c r="N608">
        <f t="shared" si="22"/>
        <v>5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2189</v>
      </c>
      <c r="H609" s="9" t="s">
        <v>398</v>
      </c>
      <c r="I609" s="9" t="s">
        <v>2151</v>
      </c>
      <c r="J609" s="3" t="s">
        <v>2280</v>
      </c>
      <c r="K609" s="13" t="s">
        <v>2190</v>
      </c>
      <c r="L609" s="14" t="s">
        <v>2191</v>
      </c>
      <c r="M609" s="17">
        <f t="shared" si="21"/>
        <v>1.3217592592592586E-2</v>
      </c>
      <c r="N609">
        <f t="shared" si="22"/>
        <v>6</v>
      </c>
    </row>
    <row r="610" spans="1:14" x14ac:dyDescent="0.25">
      <c r="A610" s="11"/>
      <c r="B610" s="12"/>
      <c r="C610" s="12"/>
      <c r="D610" s="12"/>
      <c r="E610" s="9" t="s">
        <v>395</v>
      </c>
      <c r="F610" s="9" t="s">
        <v>14</v>
      </c>
      <c r="G610" s="10" t="s">
        <v>15</v>
      </c>
      <c r="H610" s="5"/>
      <c r="I610" s="5"/>
      <c r="J610" s="6"/>
      <c r="K610" s="7"/>
      <c r="L610" s="8"/>
    </row>
    <row r="611" spans="1:14" x14ac:dyDescent="0.25">
      <c r="A611" s="11"/>
      <c r="B611" s="12"/>
      <c r="C611" s="12"/>
      <c r="D611" s="12"/>
      <c r="E611" s="12"/>
      <c r="F611" s="12"/>
      <c r="G611" s="9" t="s">
        <v>410</v>
      </c>
      <c r="H611" s="9" t="s">
        <v>398</v>
      </c>
      <c r="I611" s="9" t="s">
        <v>18</v>
      </c>
      <c r="J611" s="3" t="s">
        <v>2280</v>
      </c>
      <c r="K611" s="13" t="s">
        <v>411</v>
      </c>
      <c r="L611" s="14" t="s">
        <v>412</v>
      </c>
      <c r="M611" s="17">
        <f t="shared" si="21"/>
        <v>3.6585648148148131E-2</v>
      </c>
      <c r="N611">
        <f t="shared" si="22"/>
        <v>11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413</v>
      </c>
      <c r="H612" s="9" t="s">
        <v>398</v>
      </c>
      <c r="I612" s="9" t="s">
        <v>18</v>
      </c>
      <c r="J612" s="3" t="s">
        <v>2280</v>
      </c>
      <c r="K612" s="13" t="s">
        <v>414</v>
      </c>
      <c r="L612" s="14" t="s">
        <v>415</v>
      </c>
      <c r="M612" s="17">
        <f t="shared" si="21"/>
        <v>4.3807870370370372E-2</v>
      </c>
      <c r="N612">
        <f t="shared" si="22"/>
        <v>12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416</v>
      </c>
      <c r="H613" s="9" t="s">
        <v>398</v>
      </c>
      <c r="I613" s="9" t="s">
        <v>18</v>
      </c>
      <c r="J613" s="3" t="s">
        <v>2280</v>
      </c>
      <c r="K613" s="13" t="s">
        <v>417</v>
      </c>
      <c r="L613" s="14" t="s">
        <v>418</v>
      </c>
      <c r="M613" s="17">
        <f t="shared" si="21"/>
        <v>2.0590277777777777E-2</v>
      </c>
      <c r="N613">
        <f t="shared" si="22"/>
        <v>15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833</v>
      </c>
      <c r="H614" s="9" t="s">
        <v>108</v>
      </c>
      <c r="I614" s="9" t="s">
        <v>533</v>
      </c>
      <c r="J614" s="3" t="s">
        <v>2280</v>
      </c>
      <c r="K614" s="13" t="s">
        <v>288</v>
      </c>
      <c r="L614" s="14" t="s">
        <v>834</v>
      </c>
      <c r="M614" s="17">
        <f t="shared" si="21"/>
        <v>2.3576388888888911E-2</v>
      </c>
      <c r="N614">
        <f t="shared" si="22"/>
        <v>14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835</v>
      </c>
      <c r="H615" s="9" t="s">
        <v>108</v>
      </c>
      <c r="I615" s="9" t="s">
        <v>533</v>
      </c>
      <c r="J615" s="3" t="s">
        <v>2280</v>
      </c>
      <c r="K615" s="13" t="s">
        <v>836</v>
      </c>
      <c r="L615" s="14" t="s">
        <v>837</v>
      </c>
      <c r="M615" s="17">
        <f t="shared" si="21"/>
        <v>4.2685185185185159E-2</v>
      </c>
      <c r="N615">
        <f t="shared" si="22"/>
        <v>15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1261</v>
      </c>
      <c r="H616" s="9" t="s">
        <v>398</v>
      </c>
      <c r="I616" s="9" t="s">
        <v>944</v>
      </c>
      <c r="J616" s="3" t="s">
        <v>2280</v>
      </c>
      <c r="K616" s="13" t="s">
        <v>1262</v>
      </c>
      <c r="L616" s="14" t="s">
        <v>1263</v>
      </c>
      <c r="M616" s="17">
        <f t="shared" si="21"/>
        <v>1.6331018518518536E-2</v>
      </c>
      <c r="N616">
        <f t="shared" si="22"/>
        <v>8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1264</v>
      </c>
      <c r="H617" s="9" t="s">
        <v>108</v>
      </c>
      <c r="I617" s="9" t="s">
        <v>944</v>
      </c>
      <c r="J617" s="3" t="s">
        <v>2280</v>
      </c>
      <c r="K617" s="13" t="s">
        <v>1265</v>
      </c>
      <c r="L617" s="14" t="s">
        <v>1266</v>
      </c>
      <c r="M617" s="17">
        <f t="shared" si="21"/>
        <v>3.6354166666666687E-2</v>
      </c>
      <c r="N617">
        <f t="shared" si="22"/>
        <v>12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1267</v>
      </c>
      <c r="H618" s="9" t="s">
        <v>108</v>
      </c>
      <c r="I618" s="9" t="s">
        <v>944</v>
      </c>
      <c r="J618" s="3" t="s">
        <v>2280</v>
      </c>
      <c r="K618" s="13" t="s">
        <v>1268</v>
      </c>
      <c r="L618" s="14" t="s">
        <v>1269</v>
      </c>
      <c r="M618" s="17">
        <f t="shared" si="21"/>
        <v>1.7083333333333339E-2</v>
      </c>
      <c r="N618">
        <f t="shared" si="22"/>
        <v>14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1270</v>
      </c>
      <c r="H619" s="9" t="s">
        <v>108</v>
      </c>
      <c r="I619" s="9" t="s">
        <v>944</v>
      </c>
      <c r="J619" s="3" t="s">
        <v>2280</v>
      </c>
      <c r="K619" s="13" t="s">
        <v>1271</v>
      </c>
      <c r="L619" s="14" t="s">
        <v>1272</v>
      </c>
      <c r="M619" s="17">
        <f t="shared" si="21"/>
        <v>2.0624999999999893E-2</v>
      </c>
      <c r="N619">
        <f t="shared" si="22"/>
        <v>16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1701</v>
      </c>
      <c r="H620" s="9" t="s">
        <v>398</v>
      </c>
      <c r="I620" s="9" t="s">
        <v>1383</v>
      </c>
      <c r="J620" s="3" t="s">
        <v>2280</v>
      </c>
      <c r="K620" s="13" t="s">
        <v>1702</v>
      </c>
      <c r="L620" s="14" t="s">
        <v>1703</v>
      </c>
      <c r="M620" s="17">
        <f t="shared" si="21"/>
        <v>1.8101851851851869E-2</v>
      </c>
      <c r="N620">
        <f t="shared" si="22"/>
        <v>17</v>
      </c>
    </row>
    <row r="621" spans="1:14" x14ac:dyDescent="0.25">
      <c r="A621" s="11"/>
      <c r="B621" s="12"/>
      <c r="C621" s="9" t="s">
        <v>1273</v>
      </c>
      <c r="D621" s="9" t="s">
        <v>1274</v>
      </c>
      <c r="E621" s="9" t="s">
        <v>1274</v>
      </c>
      <c r="F621" s="9" t="s">
        <v>14</v>
      </c>
      <c r="G621" s="10" t="s">
        <v>15</v>
      </c>
      <c r="H621" s="5"/>
      <c r="I621" s="5"/>
      <c r="J621" s="6"/>
      <c r="K621" s="7"/>
      <c r="L621" s="8"/>
    </row>
    <row r="622" spans="1:14" x14ac:dyDescent="0.25">
      <c r="A622" s="11"/>
      <c r="B622" s="12"/>
      <c r="C622" s="12"/>
      <c r="D622" s="12"/>
      <c r="E622" s="12"/>
      <c r="F622" s="12"/>
      <c r="G622" s="9" t="s">
        <v>1275</v>
      </c>
      <c r="H622" s="9" t="s">
        <v>108</v>
      </c>
      <c r="I622" s="9" t="s">
        <v>944</v>
      </c>
      <c r="J622" s="3" t="s">
        <v>2280</v>
      </c>
      <c r="K622" s="13" t="s">
        <v>1276</v>
      </c>
      <c r="L622" s="14" t="s">
        <v>1277</v>
      </c>
      <c r="M622" s="17">
        <f t="shared" si="21"/>
        <v>3.2488425925925934E-2</v>
      </c>
      <c r="N622">
        <f t="shared" si="22"/>
        <v>15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1278</v>
      </c>
      <c r="H623" s="9" t="s">
        <v>108</v>
      </c>
      <c r="I623" s="9" t="s">
        <v>944</v>
      </c>
      <c r="J623" s="3" t="s">
        <v>2280</v>
      </c>
      <c r="K623" s="13" t="s">
        <v>1279</v>
      </c>
      <c r="L623" s="14" t="s">
        <v>1280</v>
      </c>
      <c r="M623" s="17">
        <f t="shared" si="21"/>
        <v>2.7893518518518512E-2</v>
      </c>
      <c r="N623">
        <f t="shared" si="22"/>
        <v>16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1704</v>
      </c>
      <c r="H624" s="9" t="s">
        <v>108</v>
      </c>
      <c r="I624" s="9" t="s">
        <v>1383</v>
      </c>
      <c r="J624" s="3" t="s">
        <v>2280</v>
      </c>
      <c r="K624" s="13" t="s">
        <v>1705</v>
      </c>
      <c r="L624" s="14" t="s">
        <v>1706</v>
      </c>
      <c r="M624" s="17">
        <f t="shared" si="21"/>
        <v>2.6828703703703605E-2</v>
      </c>
      <c r="N624">
        <f t="shared" si="22"/>
        <v>19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1707</v>
      </c>
      <c r="H625" s="9" t="s">
        <v>108</v>
      </c>
      <c r="I625" s="9" t="s">
        <v>1383</v>
      </c>
      <c r="J625" s="3" t="s">
        <v>2280</v>
      </c>
      <c r="K625" s="13" t="s">
        <v>1708</v>
      </c>
      <c r="L625" s="14" t="s">
        <v>1709</v>
      </c>
      <c r="M625" s="17">
        <f t="shared" si="21"/>
        <v>2.6516203703703778E-2</v>
      </c>
      <c r="N625">
        <f t="shared" si="22"/>
        <v>19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2074</v>
      </c>
      <c r="H626" s="9" t="s">
        <v>108</v>
      </c>
      <c r="I626" s="9" t="s">
        <v>1830</v>
      </c>
      <c r="J626" s="3" t="s">
        <v>2280</v>
      </c>
      <c r="K626" s="13" t="s">
        <v>2075</v>
      </c>
      <c r="L626" s="14" t="s">
        <v>2076</v>
      </c>
      <c r="M626" s="17">
        <f t="shared" si="21"/>
        <v>3.0115740740740748E-2</v>
      </c>
      <c r="N626">
        <f t="shared" si="22"/>
        <v>16</v>
      </c>
    </row>
    <row r="627" spans="1:14" x14ac:dyDescent="0.25">
      <c r="A627" s="11"/>
      <c r="B627" s="12"/>
      <c r="C627" s="9" t="s">
        <v>419</v>
      </c>
      <c r="D627" s="9" t="s">
        <v>420</v>
      </c>
      <c r="E627" s="9" t="s">
        <v>420</v>
      </c>
      <c r="F627" s="9" t="s">
        <v>14</v>
      </c>
      <c r="G627" s="10" t="s">
        <v>15</v>
      </c>
      <c r="H627" s="5"/>
      <c r="I627" s="5"/>
      <c r="J627" s="6"/>
      <c r="K627" s="7"/>
      <c r="L627" s="8"/>
    </row>
    <row r="628" spans="1:14" x14ac:dyDescent="0.25">
      <c r="A628" s="11"/>
      <c r="B628" s="12"/>
      <c r="C628" s="12"/>
      <c r="D628" s="12"/>
      <c r="E628" s="12"/>
      <c r="F628" s="12"/>
      <c r="G628" s="9" t="s">
        <v>421</v>
      </c>
      <c r="H628" s="9" t="s">
        <v>108</v>
      </c>
      <c r="I628" s="9" t="s">
        <v>18</v>
      </c>
      <c r="J628" s="3" t="s">
        <v>2280</v>
      </c>
      <c r="K628" s="13" t="s">
        <v>422</v>
      </c>
      <c r="L628" s="14" t="s">
        <v>423</v>
      </c>
      <c r="M628" s="17">
        <f t="shared" si="21"/>
        <v>3.979166666666667E-2</v>
      </c>
      <c r="N628">
        <f t="shared" si="22"/>
        <v>12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424</v>
      </c>
      <c r="H629" s="9" t="s">
        <v>108</v>
      </c>
      <c r="I629" s="9" t="s">
        <v>18</v>
      </c>
      <c r="J629" s="3" t="s">
        <v>2280</v>
      </c>
      <c r="K629" s="13" t="s">
        <v>425</v>
      </c>
      <c r="L629" s="14" t="s">
        <v>426</v>
      </c>
      <c r="M629" s="17">
        <f t="shared" si="21"/>
        <v>3.8206018518518459E-2</v>
      </c>
      <c r="N629">
        <f t="shared" si="22"/>
        <v>15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427</v>
      </c>
      <c r="H630" s="9" t="s">
        <v>108</v>
      </c>
      <c r="I630" s="9" t="s">
        <v>18</v>
      </c>
      <c r="J630" s="3" t="s">
        <v>2280</v>
      </c>
      <c r="K630" s="13" t="s">
        <v>428</v>
      </c>
      <c r="L630" s="14" t="s">
        <v>429</v>
      </c>
      <c r="M630" s="17">
        <f t="shared" si="21"/>
        <v>3.8321759259259291E-2</v>
      </c>
      <c r="N630">
        <f t="shared" si="22"/>
        <v>19</v>
      </c>
    </row>
    <row r="631" spans="1:14" x14ac:dyDescent="0.25">
      <c r="A631" s="11"/>
      <c r="B631" s="12"/>
      <c r="C631" s="9" t="s">
        <v>178</v>
      </c>
      <c r="D631" s="9" t="s">
        <v>179</v>
      </c>
      <c r="E631" s="9" t="s">
        <v>179</v>
      </c>
      <c r="F631" s="9" t="s">
        <v>14</v>
      </c>
      <c r="G631" s="10" t="s">
        <v>15</v>
      </c>
      <c r="H631" s="5"/>
      <c r="I631" s="5"/>
      <c r="J631" s="6"/>
      <c r="K631" s="7"/>
      <c r="L631" s="8"/>
    </row>
    <row r="632" spans="1:14" x14ac:dyDescent="0.25">
      <c r="A632" s="11"/>
      <c r="B632" s="12"/>
      <c r="C632" s="12"/>
      <c r="D632" s="12"/>
      <c r="E632" s="12"/>
      <c r="F632" s="12"/>
      <c r="G632" s="9" t="s">
        <v>838</v>
      </c>
      <c r="H632" s="9" t="s">
        <v>108</v>
      </c>
      <c r="I632" s="9" t="s">
        <v>533</v>
      </c>
      <c r="J632" s="3" t="s">
        <v>2280</v>
      </c>
      <c r="K632" s="13" t="s">
        <v>839</v>
      </c>
      <c r="L632" s="14" t="s">
        <v>840</v>
      </c>
      <c r="M632" s="17">
        <f t="shared" si="21"/>
        <v>2.8009259259259289E-2</v>
      </c>
      <c r="N632">
        <f t="shared" si="22"/>
        <v>8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841</v>
      </c>
      <c r="H633" s="9" t="s">
        <v>108</v>
      </c>
      <c r="I633" s="9" t="s">
        <v>533</v>
      </c>
      <c r="J633" s="3" t="s">
        <v>2280</v>
      </c>
      <c r="K633" s="13" t="s">
        <v>842</v>
      </c>
      <c r="L633" s="14" t="s">
        <v>843</v>
      </c>
      <c r="M633" s="17">
        <f t="shared" si="21"/>
        <v>3.2800925925925928E-2</v>
      </c>
      <c r="N633">
        <f t="shared" si="22"/>
        <v>8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1281</v>
      </c>
      <c r="H634" s="9" t="s">
        <v>108</v>
      </c>
      <c r="I634" s="9" t="s">
        <v>944</v>
      </c>
      <c r="J634" s="3" t="s">
        <v>2280</v>
      </c>
      <c r="K634" s="13" t="s">
        <v>1282</v>
      </c>
      <c r="L634" s="14" t="s">
        <v>1283</v>
      </c>
      <c r="M634" s="17">
        <f t="shared" si="21"/>
        <v>2.1365740740740741E-2</v>
      </c>
      <c r="N634">
        <f t="shared" si="22"/>
        <v>5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1284</v>
      </c>
      <c r="H635" s="9" t="s">
        <v>108</v>
      </c>
      <c r="I635" s="9" t="s">
        <v>944</v>
      </c>
      <c r="J635" s="3" t="s">
        <v>2280</v>
      </c>
      <c r="K635" s="13" t="s">
        <v>1285</v>
      </c>
      <c r="L635" s="14" t="s">
        <v>1286</v>
      </c>
      <c r="M635" s="17">
        <f t="shared" si="21"/>
        <v>2.098379629629632E-2</v>
      </c>
      <c r="N635">
        <f t="shared" si="22"/>
        <v>8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1287</v>
      </c>
      <c r="H636" s="9" t="s">
        <v>108</v>
      </c>
      <c r="I636" s="9" t="s">
        <v>944</v>
      </c>
      <c r="J636" s="3" t="s">
        <v>2280</v>
      </c>
      <c r="K636" s="13" t="s">
        <v>1288</v>
      </c>
      <c r="L636" s="14" t="s">
        <v>1289</v>
      </c>
      <c r="M636" s="17">
        <f t="shared" si="21"/>
        <v>2.6643518518518483E-2</v>
      </c>
      <c r="N636">
        <f t="shared" si="22"/>
        <v>8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1290</v>
      </c>
      <c r="H637" s="9" t="s">
        <v>108</v>
      </c>
      <c r="I637" s="9" t="s">
        <v>944</v>
      </c>
      <c r="J637" s="3" t="s">
        <v>2280</v>
      </c>
      <c r="K637" s="13" t="s">
        <v>1291</v>
      </c>
      <c r="L637" s="14" t="s">
        <v>1292</v>
      </c>
      <c r="M637" s="17">
        <f t="shared" si="21"/>
        <v>1.7210648148148155E-2</v>
      </c>
      <c r="N637">
        <f t="shared" si="22"/>
        <v>11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1293</v>
      </c>
      <c r="H638" s="9" t="s">
        <v>108</v>
      </c>
      <c r="I638" s="9" t="s">
        <v>944</v>
      </c>
      <c r="J638" s="3" t="s">
        <v>2280</v>
      </c>
      <c r="K638" s="13" t="s">
        <v>1294</v>
      </c>
      <c r="L638" s="14" t="s">
        <v>1295</v>
      </c>
      <c r="M638" s="17">
        <f t="shared" si="21"/>
        <v>1.6342592592592631E-2</v>
      </c>
      <c r="N638">
        <f t="shared" si="22"/>
        <v>21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1296</v>
      </c>
      <c r="H639" s="9" t="s">
        <v>108</v>
      </c>
      <c r="I639" s="9" t="s">
        <v>944</v>
      </c>
      <c r="J639" s="3" t="s">
        <v>2280</v>
      </c>
      <c r="K639" s="13" t="s">
        <v>1297</v>
      </c>
      <c r="L639" s="14" t="s">
        <v>1298</v>
      </c>
      <c r="M639" s="17">
        <f t="shared" si="21"/>
        <v>2.5983796296296213E-2</v>
      </c>
      <c r="N639">
        <f t="shared" si="22"/>
        <v>15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1710</v>
      </c>
      <c r="H640" s="9" t="s">
        <v>108</v>
      </c>
      <c r="I640" s="9" t="s">
        <v>1383</v>
      </c>
      <c r="J640" s="3" t="s">
        <v>2280</v>
      </c>
      <c r="K640" s="13" t="s">
        <v>1711</v>
      </c>
      <c r="L640" s="14" t="s">
        <v>1712</v>
      </c>
      <c r="M640" s="17">
        <f t="shared" si="21"/>
        <v>1.5266203703703699E-2</v>
      </c>
      <c r="N640">
        <f t="shared" si="22"/>
        <v>2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1713</v>
      </c>
      <c r="H641" s="9" t="s">
        <v>108</v>
      </c>
      <c r="I641" s="9" t="s">
        <v>1383</v>
      </c>
      <c r="J641" s="3" t="s">
        <v>2280</v>
      </c>
      <c r="K641" s="13" t="s">
        <v>1714</v>
      </c>
      <c r="L641" s="14" t="s">
        <v>1715</v>
      </c>
      <c r="M641" s="17">
        <f t="shared" si="21"/>
        <v>1.6076388888888876E-2</v>
      </c>
      <c r="N641">
        <f t="shared" si="22"/>
        <v>5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1716</v>
      </c>
      <c r="H642" s="9" t="s">
        <v>108</v>
      </c>
      <c r="I642" s="9" t="s">
        <v>1383</v>
      </c>
      <c r="J642" s="3" t="s">
        <v>2280</v>
      </c>
      <c r="K642" s="13" t="s">
        <v>1717</v>
      </c>
      <c r="L642" s="14" t="s">
        <v>1718</v>
      </c>
      <c r="M642" s="17">
        <f t="shared" si="21"/>
        <v>1.7511574074074054E-2</v>
      </c>
      <c r="N642">
        <f t="shared" si="22"/>
        <v>6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2077</v>
      </c>
      <c r="H643" s="9" t="s">
        <v>108</v>
      </c>
      <c r="I643" s="9" t="s">
        <v>1830</v>
      </c>
      <c r="J643" s="3" t="s">
        <v>2280</v>
      </c>
      <c r="K643" s="13" t="s">
        <v>2078</v>
      </c>
      <c r="L643" s="14" t="s">
        <v>2079</v>
      </c>
      <c r="M643" s="17">
        <f t="shared" ref="M643:M706" si="23">L643-K643</f>
        <v>2.1076388888888881E-2</v>
      </c>
      <c r="N643">
        <f t="shared" ref="N643:N706" si="24">HOUR(K643)</f>
        <v>1</v>
      </c>
    </row>
    <row r="644" spans="1:14" x14ac:dyDescent="0.25">
      <c r="A644" s="3" t="s">
        <v>430</v>
      </c>
      <c r="B644" s="9" t="s">
        <v>431</v>
      </c>
      <c r="C644" s="10" t="s">
        <v>15</v>
      </c>
      <c r="D644" s="5"/>
      <c r="E644" s="5"/>
      <c r="F644" s="5"/>
      <c r="G644" s="5"/>
      <c r="H644" s="5"/>
      <c r="I644" s="5"/>
      <c r="J644" s="6"/>
      <c r="K644" s="7"/>
      <c r="L644" s="8"/>
    </row>
    <row r="645" spans="1:14" x14ac:dyDescent="0.25">
      <c r="A645" s="11"/>
      <c r="B645" s="12"/>
      <c r="C645" s="9" t="s">
        <v>1719</v>
      </c>
      <c r="D645" s="9" t="s">
        <v>1720</v>
      </c>
      <c r="E645" s="9" t="s">
        <v>1720</v>
      </c>
      <c r="F645" s="9" t="s">
        <v>434</v>
      </c>
      <c r="G645" s="10" t="s">
        <v>15</v>
      </c>
      <c r="H645" s="5"/>
      <c r="I645" s="5"/>
      <c r="J645" s="6"/>
      <c r="K645" s="7"/>
      <c r="L645" s="8"/>
    </row>
    <row r="646" spans="1:14" x14ac:dyDescent="0.25">
      <c r="A646" s="11"/>
      <c r="B646" s="12"/>
      <c r="C646" s="12"/>
      <c r="D646" s="12"/>
      <c r="E646" s="12"/>
      <c r="F646" s="12"/>
      <c r="G646" s="9" t="s">
        <v>1721</v>
      </c>
      <c r="H646" s="9" t="s">
        <v>108</v>
      </c>
      <c r="I646" s="9" t="s">
        <v>1383</v>
      </c>
      <c r="J646" s="3" t="s">
        <v>2280</v>
      </c>
      <c r="K646" s="13" t="s">
        <v>1722</v>
      </c>
      <c r="L646" s="14" t="s">
        <v>1723</v>
      </c>
      <c r="M646" s="17">
        <f t="shared" si="23"/>
        <v>2.8263888888888922E-2</v>
      </c>
      <c r="N646">
        <f t="shared" si="24"/>
        <v>7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2192</v>
      </c>
      <c r="H647" s="9" t="s">
        <v>108</v>
      </c>
      <c r="I647" s="9" t="s">
        <v>2151</v>
      </c>
      <c r="J647" s="3" t="s">
        <v>2280</v>
      </c>
      <c r="K647" s="13" t="s">
        <v>2193</v>
      </c>
      <c r="L647" s="14" t="s">
        <v>2194</v>
      </c>
      <c r="M647" s="17">
        <f t="shared" si="23"/>
        <v>2.1122685185185182E-2</v>
      </c>
    </row>
    <row r="648" spans="1:14" x14ac:dyDescent="0.25">
      <c r="A648" s="11"/>
      <c r="B648" s="12"/>
      <c r="C648" s="9" t="s">
        <v>432</v>
      </c>
      <c r="D648" s="9" t="s">
        <v>433</v>
      </c>
      <c r="E648" s="9" t="s">
        <v>433</v>
      </c>
      <c r="F648" s="9" t="s">
        <v>434</v>
      </c>
      <c r="G648" s="10" t="s">
        <v>15</v>
      </c>
      <c r="H648" s="5"/>
      <c r="I648" s="5"/>
      <c r="J648" s="6"/>
      <c r="K648" s="7"/>
      <c r="L648" s="8"/>
    </row>
    <row r="649" spans="1:14" x14ac:dyDescent="0.25">
      <c r="A649" s="11"/>
      <c r="B649" s="12"/>
      <c r="C649" s="12"/>
      <c r="D649" s="12"/>
      <c r="E649" s="12"/>
      <c r="F649" s="12"/>
      <c r="G649" s="9" t="s">
        <v>435</v>
      </c>
      <c r="H649" s="9" t="s">
        <v>108</v>
      </c>
      <c r="I649" s="9" t="s">
        <v>18</v>
      </c>
      <c r="J649" s="3" t="s">
        <v>2280</v>
      </c>
      <c r="K649" s="13" t="s">
        <v>436</v>
      </c>
      <c r="L649" s="14" t="s">
        <v>437</v>
      </c>
      <c r="M649" s="17">
        <f t="shared" si="23"/>
        <v>2.5902777777777775E-2</v>
      </c>
      <c r="N649">
        <f t="shared" si="24"/>
        <v>9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1328</v>
      </c>
      <c r="H650" s="9" t="s">
        <v>108</v>
      </c>
      <c r="I650" s="9" t="s">
        <v>944</v>
      </c>
      <c r="J650" s="3" t="s">
        <v>2280</v>
      </c>
      <c r="K650" s="13" t="s">
        <v>1329</v>
      </c>
      <c r="L650" s="14" t="s">
        <v>1330</v>
      </c>
      <c r="M650" s="17">
        <f t="shared" si="23"/>
        <v>2.842592592592591E-2</v>
      </c>
      <c r="N650">
        <f t="shared" si="24"/>
        <v>10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1724</v>
      </c>
      <c r="H651" s="9" t="s">
        <v>108</v>
      </c>
      <c r="I651" s="9" t="s">
        <v>1383</v>
      </c>
      <c r="J651" s="3" t="s">
        <v>2280</v>
      </c>
      <c r="K651" s="13" t="s">
        <v>1725</v>
      </c>
      <c r="L651" s="14" t="s">
        <v>1726</v>
      </c>
      <c r="M651" s="17">
        <f t="shared" si="23"/>
        <v>2.3518518518518494E-2</v>
      </c>
      <c r="N651">
        <f t="shared" si="24"/>
        <v>11</v>
      </c>
    </row>
    <row r="652" spans="1:14" x14ac:dyDescent="0.25">
      <c r="A652" s="11"/>
      <c r="B652" s="12"/>
      <c r="C652" s="9" t="s">
        <v>438</v>
      </c>
      <c r="D652" s="9" t="s">
        <v>439</v>
      </c>
      <c r="E652" s="9" t="s">
        <v>439</v>
      </c>
      <c r="F652" s="9" t="s">
        <v>434</v>
      </c>
      <c r="G652" s="10" t="s">
        <v>15</v>
      </c>
      <c r="H652" s="5"/>
      <c r="I652" s="5"/>
      <c r="J652" s="6"/>
      <c r="K652" s="7"/>
      <c r="L652" s="8"/>
    </row>
    <row r="653" spans="1:14" x14ac:dyDescent="0.25">
      <c r="A653" s="11"/>
      <c r="B653" s="12"/>
      <c r="C653" s="12"/>
      <c r="D653" s="12"/>
      <c r="E653" s="12"/>
      <c r="F653" s="12"/>
      <c r="G653" s="9" t="s">
        <v>440</v>
      </c>
      <c r="H653" s="9" t="s">
        <v>108</v>
      </c>
      <c r="I653" s="9" t="s">
        <v>18</v>
      </c>
      <c r="J653" s="3" t="s">
        <v>2280</v>
      </c>
      <c r="K653" s="13" t="s">
        <v>441</v>
      </c>
      <c r="L653" s="14" t="s">
        <v>442</v>
      </c>
      <c r="M653" s="17">
        <f t="shared" si="23"/>
        <v>2.2395833333333282E-2</v>
      </c>
      <c r="N653">
        <f t="shared" si="24"/>
        <v>14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1727</v>
      </c>
      <c r="H654" s="9" t="s">
        <v>108</v>
      </c>
      <c r="I654" s="9" t="s">
        <v>1383</v>
      </c>
      <c r="J654" s="3" t="s">
        <v>2280</v>
      </c>
      <c r="K654" s="13" t="s">
        <v>1728</v>
      </c>
      <c r="L654" s="14" t="s">
        <v>1729</v>
      </c>
      <c r="M654" s="17">
        <f t="shared" si="23"/>
        <v>2.2002314814814794E-2</v>
      </c>
      <c r="N654">
        <f t="shared" si="24"/>
        <v>8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2080</v>
      </c>
      <c r="H655" s="9" t="s">
        <v>108</v>
      </c>
      <c r="I655" s="9" t="s">
        <v>1830</v>
      </c>
      <c r="J655" s="3" t="s">
        <v>2280</v>
      </c>
      <c r="K655" s="13" t="s">
        <v>2081</v>
      </c>
      <c r="L655" s="14" t="s">
        <v>2082</v>
      </c>
      <c r="M655" s="17">
        <f t="shared" si="23"/>
        <v>1.8530092592592584E-2</v>
      </c>
      <c r="N655">
        <f t="shared" si="24"/>
        <v>7</v>
      </c>
    </row>
    <row r="656" spans="1:14" x14ac:dyDescent="0.25">
      <c r="A656" s="3" t="s">
        <v>443</v>
      </c>
      <c r="B656" s="9" t="s">
        <v>444</v>
      </c>
      <c r="C656" s="10" t="s">
        <v>15</v>
      </c>
      <c r="D656" s="5"/>
      <c r="E656" s="5"/>
      <c r="F656" s="5"/>
      <c r="G656" s="5"/>
      <c r="H656" s="5"/>
      <c r="I656" s="5"/>
      <c r="J656" s="6"/>
      <c r="K656" s="7"/>
      <c r="L656" s="8"/>
    </row>
    <row r="657" spans="1:14" x14ac:dyDescent="0.25">
      <c r="A657" s="11"/>
      <c r="B657" s="12"/>
      <c r="C657" s="9" t="s">
        <v>64</v>
      </c>
      <c r="D657" s="9" t="s">
        <v>65</v>
      </c>
      <c r="E657" s="9" t="s">
        <v>1730</v>
      </c>
      <c r="F657" s="9" t="s">
        <v>14</v>
      </c>
      <c r="G657" s="9" t="s">
        <v>1731</v>
      </c>
      <c r="H657" s="9" t="s">
        <v>108</v>
      </c>
      <c r="I657" s="9" t="s">
        <v>1383</v>
      </c>
      <c r="J657" s="3" t="s">
        <v>2280</v>
      </c>
      <c r="K657" s="13" t="s">
        <v>1732</v>
      </c>
      <c r="L657" s="14" t="s">
        <v>1733</v>
      </c>
      <c r="M657" s="17">
        <f t="shared" si="23"/>
        <v>1.4189814814814822E-2</v>
      </c>
      <c r="N657">
        <f t="shared" si="24"/>
        <v>3</v>
      </c>
    </row>
    <row r="658" spans="1:14" x14ac:dyDescent="0.25">
      <c r="A658" s="11"/>
      <c r="B658" s="12"/>
      <c r="C658" s="9" t="s">
        <v>445</v>
      </c>
      <c r="D658" s="9" t="s">
        <v>446</v>
      </c>
      <c r="E658" s="9" t="s">
        <v>447</v>
      </c>
      <c r="F658" s="9" t="s">
        <v>14</v>
      </c>
      <c r="G658" s="10" t="s">
        <v>15</v>
      </c>
      <c r="H658" s="5"/>
      <c r="I658" s="5"/>
      <c r="J658" s="6"/>
      <c r="K658" s="7"/>
      <c r="L658" s="8"/>
    </row>
    <row r="659" spans="1:14" x14ac:dyDescent="0.25">
      <c r="A659" s="11"/>
      <c r="B659" s="12"/>
      <c r="C659" s="12"/>
      <c r="D659" s="12"/>
      <c r="E659" s="12"/>
      <c r="F659" s="12"/>
      <c r="G659" s="9" t="s">
        <v>448</v>
      </c>
      <c r="H659" s="9" t="s">
        <v>108</v>
      </c>
      <c r="I659" s="9" t="s">
        <v>18</v>
      </c>
      <c r="J659" s="3" t="s">
        <v>2280</v>
      </c>
      <c r="K659" s="13" t="s">
        <v>449</v>
      </c>
      <c r="L659" s="14" t="s">
        <v>450</v>
      </c>
      <c r="M659" s="17">
        <f t="shared" si="23"/>
        <v>2.7013888888888893E-2</v>
      </c>
      <c r="N659">
        <f t="shared" si="24"/>
        <v>9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451</v>
      </c>
      <c r="H660" s="9" t="s">
        <v>108</v>
      </c>
      <c r="I660" s="9" t="s">
        <v>18</v>
      </c>
      <c r="J660" s="3" t="s">
        <v>2280</v>
      </c>
      <c r="K660" s="13" t="s">
        <v>452</v>
      </c>
      <c r="L660" s="14" t="s">
        <v>453</v>
      </c>
      <c r="M660" s="17">
        <f t="shared" si="23"/>
        <v>3.1909722222222214E-2</v>
      </c>
      <c r="N660">
        <f t="shared" si="24"/>
        <v>11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454</v>
      </c>
      <c r="H661" s="9" t="s">
        <v>108</v>
      </c>
      <c r="I661" s="9" t="s">
        <v>18</v>
      </c>
      <c r="J661" s="3" t="s">
        <v>2280</v>
      </c>
      <c r="K661" s="13" t="s">
        <v>455</v>
      </c>
      <c r="L661" s="14" t="s">
        <v>456</v>
      </c>
      <c r="M661" s="17">
        <f t="shared" si="23"/>
        <v>2.6944444444444438E-2</v>
      </c>
      <c r="N661">
        <f t="shared" si="24"/>
        <v>13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457</v>
      </c>
      <c r="H662" s="9" t="s">
        <v>108</v>
      </c>
      <c r="I662" s="9" t="s">
        <v>18</v>
      </c>
      <c r="J662" s="3" t="s">
        <v>2280</v>
      </c>
      <c r="K662" s="13" t="s">
        <v>458</v>
      </c>
      <c r="L662" s="14" t="s">
        <v>459</v>
      </c>
      <c r="M662" s="17">
        <f t="shared" si="23"/>
        <v>2.126157407407403E-2</v>
      </c>
      <c r="N662">
        <f t="shared" si="24"/>
        <v>14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870</v>
      </c>
      <c r="H663" s="9" t="s">
        <v>108</v>
      </c>
      <c r="I663" s="9" t="s">
        <v>533</v>
      </c>
      <c r="J663" s="3" t="s">
        <v>2280</v>
      </c>
      <c r="K663" s="13" t="s">
        <v>871</v>
      </c>
      <c r="L663" s="14" t="s">
        <v>872</v>
      </c>
      <c r="M663" s="17">
        <f t="shared" si="23"/>
        <v>1.4594907407407431E-2</v>
      </c>
      <c r="N663">
        <f t="shared" si="24"/>
        <v>7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1734</v>
      </c>
      <c r="H664" s="9" t="s">
        <v>108</v>
      </c>
      <c r="I664" s="9" t="s">
        <v>1383</v>
      </c>
      <c r="J664" s="3" t="s">
        <v>2280</v>
      </c>
      <c r="K664" s="13" t="s">
        <v>1735</v>
      </c>
      <c r="L664" s="14" t="s">
        <v>1736</v>
      </c>
      <c r="M664" s="17">
        <f t="shared" si="23"/>
        <v>1.8506944444444451E-2</v>
      </c>
      <c r="N664">
        <f t="shared" si="24"/>
        <v>8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1737</v>
      </c>
      <c r="H665" s="9" t="s">
        <v>108</v>
      </c>
      <c r="I665" s="9" t="s">
        <v>1383</v>
      </c>
      <c r="J665" s="3" t="s">
        <v>2280</v>
      </c>
      <c r="K665" s="13" t="s">
        <v>1738</v>
      </c>
      <c r="L665" s="14" t="s">
        <v>1739</v>
      </c>
      <c r="M665" s="17">
        <f t="shared" si="23"/>
        <v>3.9340277777777821E-2</v>
      </c>
      <c r="N665">
        <f t="shared" si="24"/>
        <v>10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1740</v>
      </c>
      <c r="H666" s="9" t="s">
        <v>108</v>
      </c>
      <c r="I666" s="9" t="s">
        <v>1383</v>
      </c>
      <c r="J666" s="3" t="s">
        <v>2280</v>
      </c>
      <c r="K666" s="13" t="s">
        <v>1741</v>
      </c>
      <c r="L666" s="14" t="s">
        <v>1742</v>
      </c>
      <c r="M666" s="17">
        <f t="shared" si="23"/>
        <v>3.4259259259259323E-2</v>
      </c>
      <c r="N666">
        <f t="shared" si="24"/>
        <v>10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1743</v>
      </c>
      <c r="H667" s="9" t="s">
        <v>108</v>
      </c>
      <c r="I667" s="9" t="s">
        <v>1383</v>
      </c>
      <c r="J667" s="3" t="s">
        <v>2280</v>
      </c>
      <c r="K667" s="13" t="s">
        <v>1744</v>
      </c>
      <c r="L667" s="14" t="s">
        <v>1745</v>
      </c>
      <c r="M667" s="17">
        <f t="shared" si="23"/>
        <v>4.2361111111111127E-2</v>
      </c>
      <c r="N667">
        <f t="shared" si="24"/>
        <v>11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1746</v>
      </c>
      <c r="H668" s="9" t="s">
        <v>108</v>
      </c>
      <c r="I668" s="9" t="s">
        <v>1383</v>
      </c>
      <c r="J668" s="3" t="s">
        <v>2280</v>
      </c>
      <c r="K668" s="13" t="s">
        <v>1747</v>
      </c>
      <c r="L668" s="14" t="s">
        <v>1748</v>
      </c>
      <c r="M668" s="17">
        <f t="shared" si="23"/>
        <v>1.8576388888888906E-2</v>
      </c>
      <c r="N668">
        <f t="shared" si="24"/>
        <v>13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1749</v>
      </c>
      <c r="H669" s="9" t="s">
        <v>108</v>
      </c>
      <c r="I669" s="9" t="s">
        <v>1383</v>
      </c>
      <c r="J669" s="3" t="s">
        <v>2280</v>
      </c>
      <c r="K669" s="13" t="s">
        <v>1750</v>
      </c>
      <c r="L669" s="14" t="s">
        <v>1751</v>
      </c>
      <c r="M669" s="17">
        <f t="shared" si="23"/>
        <v>2.415509259259252E-2</v>
      </c>
      <c r="N669">
        <f t="shared" si="24"/>
        <v>14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1752</v>
      </c>
      <c r="H670" s="9" t="s">
        <v>108</v>
      </c>
      <c r="I670" s="9" t="s">
        <v>1383</v>
      </c>
      <c r="J670" s="3" t="s">
        <v>2280</v>
      </c>
      <c r="K670" s="13" t="s">
        <v>1753</v>
      </c>
      <c r="L670" s="14" t="s">
        <v>1754</v>
      </c>
      <c r="M670" s="17">
        <f t="shared" si="23"/>
        <v>1.4340277777777799E-2</v>
      </c>
      <c r="N670">
        <f t="shared" si="24"/>
        <v>16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2195</v>
      </c>
      <c r="H671" s="9" t="s">
        <v>108</v>
      </c>
      <c r="I671" s="9" t="s">
        <v>2151</v>
      </c>
      <c r="J671" s="3" t="s">
        <v>2280</v>
      </c>
      <c r="K671" s="13" t="s">
        <v>2196</v>
      </c>
      <c r="L671" s="14" t="s">
        <v>2197</v>
      </c>
      <c r="M671" s="17">
        <f t="shared" si="23"/>
        <v>1.2905092592592649E-2</v>
      </c>
      <c r="N671">
        <f t="shared" si="24"/>
        <v>23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2255</v>
      </c>
      <c r="H672" s="9" t="s">
        <v>108</v>
      </c>
      <c r="I672" s="9" t="s">
        <v>2216</v>
      </c>
      <c r="J672" s="3" t="s">
        <v>2280</v>
      </c>
      <c r="K672" s="13" t="s">
        <v>2256</v>
      </c>
      <c r="L672" s="14" t="s">
        <v>2257</v>
      </c>
      <c r="M672" s="17">
        <f t="shared" si="23"/>
        <v>1.3148148148148145E-2</v>
      </c>
      <c r="N672">
        <f t="shared" si="24"/>
        <v>2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2258</v>
      </c>
      <c r="H673" s="9" t="s">
        <v>108</v>
      </c>
      <c r="I673" s="9" t="s">
        <v>2216</v>
      </c>
      <c r="J673" s="3" t="s">
        <v>2280</v>
      </c>
      <c r="K673" s="13" t="s">
        <v>2259</v>
      </c>
      <c r="L673" s="14" t="s">
        <v>2260</v>
      </c>
      <c r="M673" s="17">
        <f t="shared" si="23"/>
        <v>1.7013888888888884E-2</v>
      </c>
      <c r="N673">
        <f t="shared" si="24"/>
        <v>4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2083</v>
      </c>
      <c r="H674" s="9" t="s">
        <v>108</v>
      </c>
      <c r="I674" s="9" t="s">
        <v>1830</v>
      </c>
      <c r="J674" s="3" t="s">
        <v>2280</v>
      </c>
      <c r="K674" s="13" t="s">
        <v>2084</v>
      </c>
      <c r="L674" s="14" t="s">
        <v>2085</v>
      </c>
      <c r="M674" s="17">
        <f t="shared" si="23"/>
        <v>2.6423611111111134E-2</v>
      </c>
      <c r="N674">
        <f t="shared" si="24"/>
        <v>7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2086</v>
      </c>
      <c r="H675" s="9" t="s">
        <v>108</v>
      </c>
      <c r="I675" s="9" t="s">
        <v>1830</v>
      </c>
      <c r="J675" s="3" t="s">
        <v>2280</v>
      </c>
      <c r="K675" s="13" t="s">
        <v>2087</v>
      </c>
      <c r="L675" s="14" t="s">
        <v>2088</v>
      </c>
      <c r="M675" s="17">
        <f t="shared" si="23"/>
        <v>2.0798611111111143E-2</v>
      </c>
      <c r="N675">
        <f t="shared" si="24"/>
        <v>8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2089</v>
      </c>
      <c r="H676" s="9" t="s">
        <v>108</v>
      </c>
      <c r="I676" s="9" t="s">
        <v>1830</v>
      </c>
      <c r="J676" s="3" t="s">
        <v>2280</v>
      </c>
      <c r="K676" s="13" t="s">
        <v>2090</v>
      </c>
      <c r="L676" s="14" t="s">
        <v>2091</v>
      </c>
      <c r="M676" s="17">
        <f t="shared" si="23"/>
        <v>4.5150462962962934E-2</v>
      </c>
      <c r="N676">
        <f t="shared" si="24"/>
        <v>9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2092</v>
      </c>
      <c r="H677" s="9" t="s">
        <v>108</v>
      </c>
      <c r="I677" s="9" t="s">
        <v>1830</v>
      </c>
      <c r="J677" s="3" t="s">
        <v>2280</v>
      </c>
      <c r="K677" s="13" t="s">
        <v>2093</v>
      </c>
      <c r="L677" s="14" t="s">
        <v>2094</v>
      </c>
      <c r="M677" s="17">
        <f t="shared" si="23"/>
        <v>2.2407407407407431E-2</v>
      </c>
      <c r="N677">
        <f t="shared" si="24"/>
        <v>10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2095</v>
      </c>
      <c r="H678" s="9" t="s">
        <v>108</v>
      </c>
      <c r="I678" s="9" t="s">
        <v>1830</v>
      </c>
      <c r="J678" s="3" t="s">
        <v>2280</v>
      </c>
      <c r="K678" s="13" t="s">
        <v>2096</v>
      </c>
      <c r="L678" s="14" t="s">
        <v>2097</v>
      </c>
      <c r="M678" s="17">
        <f t="shared" si="23"/>
        <v>1.2777777777777777E-2</v>
      </c>
      <c r="N678">
        <f t="shared" si="24"/>
        <v>12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2098</v>
      </c>
      <c r="H679" s="9" t="s">
        <v>108</v>
      </c>
      <c r="I679" s="9" t="s">
        <v>1830</v>
      </c>
      <c r="J679" s="3" t="s">
        <v>2280</v>
      </c>
      <c r="K679" s="13" t="s">
        <v>2099</v>
      </c>
      <c r="L679" s="14" t="s">
        <v>2100</v>
      </c>
      <c r="M679" s="17">
        <f t="shared" si="23"/>
        <v>3.0300925925925926E-2</v>
      </c>
      <c r="N679">
        <f t="shared" si="24"/>
        <v>13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2261</v>
      </c>
      <c r="H680" s="9" t="s">
        <v>108</v>
      </c>
      <c r="I680" s="9" t="s">
        <v>2216</v>
      </c>
      <c r="J680" s="3" t="s">
        <v>2280</v>
      </c>
      <c r="K680" s="13" t="s">
        <v>2262</v>
      </c>
      <c r="L680" s="14" t="s">
        <v>2263</v>
      </c>
      <c r="M680" s="17">
        <f t="shared" si="23"/>
        <v>1.7106481481481473E-2</v>
      </c>
      <c r="N680">
        <f t="shared" si="24"/>
        <v>9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2264</v>
      </c>
      <c r="H681" s="9" t="s">
        <v>108</v>
      </c>
      <c r="I681" s="9" t="s">
        <v>2216</v>
      </c>
      <c r="J681" s="3" t="s">
        <v>2280</v>
      </c>
      <c r="K681" s="13" t="s">
        <v>2265</v>
      </c>
      <c r="L681" s="14" t="s">
        <v>2266</v>
      </c>
      <c r="M681" s="17">
        <f t="shared" si="23"/>
        <v>1.4236111111111061E-2</v>
      </c>
      <c r="N681">
        <f t="shared" si="24"/>
        <v>11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2267</v>
      </c>
      <c r="H682" s="9" t="s">
        <v>108</v>
      </c>
      <c r="I682" s="9" t="s">
        <v>2216</v>
      </c>
      <c r="J682" s="3" t="s">
        <v>2280</v>
      </c>
      <c r="K682" s="13" t="s">
        <v>2268</v>
      </c>
      <c r="L682" s="14" t="s">
        <v>2269</v>
      </c>
      <c r="M682" s="17">
        <f t="shared" si="23"/>
        <v>1.3483796296296258E-2</v>
      </c>
      <c r="N682">
        <f t="shared" si="24"/>
        <v>15</v>
      </c>
    </row>
    <row r="683" spans="1:14" x14ac:dyDescent="0.25">
      <c r="A683" s="11"/>
      <c r="B683" s="12"/>
      <c r="C683" s="9" t="s">
        <v>460</v>
      </c>
      <c r="D683" s="9" t="s">
        <v>461</v>
      </c>
      <c r="E683" s="9" t="s">
        <v>462</v>
      </c>
      <c r="F683" s="9" t="s">
        <v>14</v>
      </c>
      <c r="G683" s="9" t="s">
        <v>463</v>
      </c>
      <c r="H683" s="9" t="s">
        <v>108</v>
      </c>
      <c r="I683" s="9" t="s">
        <v>18</v>
      </c>
      <c r="J683" s="3" t="s">
        <v>2280</v>
      </c>
      <c r="K683" s="13" t="s">
        <v>464</v>
      </c>
      <c r="L683" s="14" t="s">
        <v>465</v>
      </c>
      <c r="M683" s="17">
        <f t="shared" si="23"/>
        <v>2.7152777777777803E-2</v>
      </c>
      <c r="N683">
        <f t="shared" si="24"/>
        <v>13</v>
      </c>
    </row>
    <row r="684" spans="1:14" x14ac:dyDescent="0.25">
      <c r="A684" s="11"/>
      <c r="B684" s="12"/>
      <c r="C684" s="9" t="s">
        <v>466</v>
      </c>
      <c r="D684" s="9" t="s">
        <v>467</v>
      </c>
      <c r="E684" s="10" t="s">
        <v>15</v>
      </c>
      <c r="F684" s="5"/>
      <c r="G684" s="5"/>
      <c r="H684" s="5"/>
      <c r="I684" s="5"/>
      <c r="J684" s="6"/>
      <c r="K684" s="7"/>
      <c r="L684" s="8"/>
    </row>
    <row r="685" spans="1:14" x14ac:dyDescent="0.25">
      <c r="A685" s="11"/>
      <c r="B685" s="12"/>
      <c r="C685" s="12"/>
      <c r="D685" s="12"/>
      <c r="E685" s="9" t="s">
        <v>468</v>
      </c>
      <c r="F685" s="9" t="s">
        <v>14</v>
      </c>
      <c r="G685" s="10" t="s">
        <v>15</v>
      </c>
      <c r="H685" s="5"/>
      <c r="I685" s="5"/>
      <c r="J685" s="6"/>
      <c r="K685" s="7"/>
      <c r="L685" s="8"/>
    </row>
    <row r="686" spans="1:14" x14ac:dyDescent="0.25">
      <c r="A686" s="11"/>
      <c r="B686" s="12"/>
      <c r="C686" s="12"/>
      <c r="D686" s="12"/>
      <c r="E686" s="12"/>
      <c r="F686" s="12"/>
      <c r="G686" s="9" t="s">
        <v>469</v>
      </c>
      <c r="H686" s="9" t="s">
        <v>108</v>
      </c>
      <c r="I686" s="9" t="s">
        <v>18</v>
      </c>
      <c r="J686" s="3" t="s">
        <v>2280</v>
      </c>
      <c r="K686" s="13" t="s">
        <v>470</v>
      </c>
      <c r="L686" s="14" t="s">
        <v>471</v>
      </c>
      <c r="M686" s="17">
        <f t="shared" si="23"/>
        <v>1.3344907407407458E-2</v>
      </c>
      <c r="N686">
        <f t="shared" si="24"/>
        <v>17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873</v>
      </c>
      <c r="H687" s="9" t="s">
        <v>108</v>
      </c>
      <c r="I687" s="9" t="s">
        <v>533</v>
      </c>
      <c r="J687" s="3" t="s">
        <v>2280</v>
      </c>
      <c r="K687" s="13" t="s">
        <v>874</v>
      </c>
      <c r="L687" s="14" t="s">
        <v>875</v>
      </c>
      <c r="M687" s="17">
        <f t="shared" si="23"/>
        <v>1.5289351851851818E-2</v>
      </c>
      <c r="N687">
        <f t="shared" si="24"/>
        <v>10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876</v>
      </c>
      <c r="H688" s="9" t="s">
        <v>108</v>
      </c>
      <c r="I688" s="9" t="s">
        <v>533</v>
      </c>
      <c r="J688" s="3" t="s">
        <v>2280</v>
      </c>
      <c r="K688" s="13" t="s">
        <v>877</v>
      </c>
      <c r="L688" s="14" t="s">
        <v>878</v>
      </c>
      <c r="M688" s="17">
        <f t="shared" si="23"/>
        <v>2.3923611111111076E-2</v>
      </c>
      <c r="N688">
        <f t="shared" si="24"/>
        <v>13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879</v>
      </c>
      <c r="H689" s="9" t="s">
        <v>108</v>
      </c>
      <c r="I689" s="9" t="s">
        <v>533</v>
      </c>
      <c r="J689" s="3" t="s">
        <v>2280</v>
      </c>
      <c r="K689" s="13" t="s">
        <v>880</v>
      </c>
      <c r="L689" s="14" t="s">
        <v>881</v>
      </c>
      <c r="M689" s="17">
        <f t="shared" si="23"/>
        <v>1.3564814814814641E-2</v>
      </c>
      <c r="N689">
        <f t="shared" si="24"/>
        <v>21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882</v>
      </c>
      <c r="H690" s="9" t="s">
        <v>108</v>
      </c>
      <c r="I690" s="9" t="s">
        <v>533</v>
      </c>
      <c r="J690" s="3" t="s">
        <v>2280</v>
      </c>
      <c r="K690" s="13" t="s">
        <v>883</v>
      </c>
      <c r="L690" s="14" t="s">
        <v>884</v>
      </c>
      <c r="M690" s="17">
        <f t="shared" si="23"/>
        <v>1.4479166666666599E-2</v>
      </c>
      <c r="N690">
        <f t="shared" si="24"/>
        <v>17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1331</v>
      </c>
      <c r="H691" s="9" t="s">
        <v>108</v>
      </c>
      <c r="I691" s="9" t="s">
        <v>944</v>
      </c>
      <c r="J691" s="3" t="s">
        <v>2280</v>
      </c>
      <c r="K691" s="13" t="s">
        <v>1332</v>
      </c>
      <c r="L691" s="14" t="s">
        <v>1333</v>
      </c>
      <c r="M691" s="17">
        <f t="shared" si="23"/>
        <v>3.6145833333333321E-2</v>
      </c>
      <c r="N691">
        <f t="shared" si="24"/>
        <v>12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1334</v>
      </c>
      <c r="H692" s="9" t="s">
        <v>108</v>
      </c>
      <c r="I692" s="9" t="s">
        <v>944</v>
      </c>
      <c r="J692" s="3" t="s">
        <v>2280</v>
      </c>
      <c r="K692" s="13" t="s">
        <v>1335</v>
      </c>
      <c r="L692" s="14" t="s">
        <v>1336</v>
      </c>
      <c r="M692" s="17">
        <f t="shared" si="23"/>
        <v>3.1631944444444504E-2</v>
      </c>
      <c r="N692">
        <f t="shared" si="24"/>
        <v>17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2198</v>
      </c>
      <c r="H693" s="9" t="s">
        <v>108</v>
      </c>
      <c r="I693" s="9" t="s">
        <v>2151</v>
      </c>
      <c r="J693" s="3" t="s">
        <v>2280</v>
      </c>
      <c r="K693" s="13" t="s">
        <v>2199</v>
      </c>
      <c r="L693" s="14" t="s">
        <v>2200</v>
      </c>
      <c r="M693" s="17">
        <f t="shared" si="23"/>
        <v>1.9780092592592557E-2</v>
      </c>
      <c r="N693">
        <f t="shared" si="24"/>
        <v>11</v>
      </c>
    </row>
    <row r="694" spans="1:14" x14ac:dyDescent="0.25">
      <c r="A694" s="11"/>
      <c r="B694" s="12"/>
      <c r="C694" s="12"/>
      <c r="D694" s="12"/>
      <c r="E694" s="9" t="s">
        <v>1755</v>
      </c>
      <c r="F694" s="9" t="s">
        <v>14</v>
      </c>
      <c r="G694" s="10" t="s">
        <v>15</v>
      </c>
      <c r="H694" s="5"/>
      <c r="I694" s="5"/>
      <c r="J694" s="6"/>
      <c r="K694" s="7"/>
      <c r="L694" s="8"/>
    </row>
    <row r="695" spans="1:14" x14ac:dyDescent="0.25">
      <c r="A695" s="11"/>
      <c r="B695" s="12"/>
      <c r="C695" s="12"/>
      <c r="D695" s="12"/>
      <c r="E695" s="12"/>
      <c r="F695" s="12"/>
      <c r="G695" s="9" t="s">
        <v>1756</v>
      </c>
      <c r="H695" s="9" t="s">
        <v>108</v>
      </c>
      <c r="I695" s="9" t="s">
        <v>1383</v>
      </c>
      <c r="J695" s="3" t="s">
        <v>2280</v>
      </c>
      <c r="K695" s="13" t="s">
        <v>1757</v>
      </c>
      <c r="L695" s="14" t="s">
        <v>1758</v>
      </c>
      <c r="M695" s="17">
        <f t="shared" si="23"/>
        <v>1.5405092592592595E-2</v>
      </c>
      <c r="N695">
        <f t="shared" si="24"/>
        <v>6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1759</v>
      </c>
      <c r="H696" s="9" t="s">
        <v>108</v>
      </c>
      <c r="I696" s="9" t="s">
        <v>1383</v>
      </c>
      <c r="J696" s="3" t="s">
        <v>2280</v>
      </c>
      <c r="K696" s="13" t="s">
        <v>1760</v>
      </c>
      <c r="L696" s="14" t="s">
        <v>1761</v>
      </c>
      <c r="M696" s="17">
        <f t="shared" si="23"/>
        <v>2.9537037037037028E-2</v>
      </c>
      <c r="N696">
        <f t="shared" si="24"/>
        <v>12</v>
      </c>
    </row>
    <row r="697" spans="1:14" x14ac:dyDescent="0.25">
      <c r="A697" s="11"/>
      <c r="B697" s="12"/>
      <c r="C697" s="12"/>
      <c r="D697" s="12"/>
      <c r="E697" s="9" t="s">
        <v>472</v>
      </c>
      <c r="F697" s="9" t="s">
        <v>14</v>
      </c>
      <c r="G697" s="10" t="s">
        <v>15</v>
      </c>
      <c r="H697" s="5"/>
      <c r="I697" s="5"/>
      <c r="J697" s="6"/>
      <c r="K697" s="7"/>
      <c r="L697" s="8"/>
    </row>
    <row r="698" spans="1:14" x14ac:dyDescent="0.25">
      <c r="A698" s="11"/>
      <c r="B698" s="12"/>
      <c r="C698" s="12"/>
      <c r="D698" s="12"/>
      <c r="E698" s="12"/>
      <c r="F698" s="12"/>
      <c r="G698" s="9" t="s">
        <v>473</v>
      </c>
      <c r="H698" s="9" t="s">
        <v>108</v>
      </c>
      <c r="I698" s="9" t="s">
        <v>18</v>
      </c>
      <c r="J698" s="3" t="s">
        <v>2280</v>
      </c>
      <c r="K698" s="13" t="s">
        <v>474</v>
      </c>
      <c r="L698" s="14" t="s">
        <v>475</v>
      </c>
      <c r="M698" s="17">
        <f t="shared" si="23"/>
        <v>3.6666666666666625E-2</v>
      </c>
      <c r="N698">
        <f t="shared" si="24"/>
        <v>10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476</v>
      </c>
      <c r="H699" s="9" t="s">
        <v>108</v>
      </c>
      <c r="I699" s="9" t="s">
        <v>18</v>
      </c>
      <c r="J699" s="3" t="s">
        <v>2280</v>
      </c>
      <c r="K699" s="13" t="s">
        <v>477</v>
      </c>
      <c r="L699" s="14" t="s">
        <v>478</v>
      </c>
      <c r="M699" s="17">
        <f t="shared" si="23"/>
        <v>4.5775462962962976E-2</v>
      </c>
      <c r="N699">
        <f t="shared" si="24"/>
        <v>10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479</v>
      </c>
      <c r="H700" s="9" t="s">
        <v>108</v>
      </c>
      <c r="I700" s="9" t="s">
        <v>18</v>
      </c>
      <c r="J700" s="3" t="s">
        <v>2280</v>
      </c>
      <c r="K700" s="13" t="s">
        <v>480</v>
      </c>
      <c r="L700" s="14" t="s">
        <v>481</v>
      </c>
      <c r="M700" s="17">
        <f t="shared" si="23"/>
        <v>2.5312500000000071E-2</v>
      </c>
      <c r="N700">
        <f t="shared" si="24"/>
        <v>13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482</v>
      </c>
      <c r="H701" s="9" t="s">
        <v>108</v>
      </c>
      <c r="I701" s="9" t="s">
        <v>18</v>
      </c>
      <c r="J701" s="3" t="s">
        <v>2280</v>
      </c>
      <c r="K701" s="13" t="s">
        <v>483</v>
      </c>
      <c r="L701" s="14" t="s">
        <v>484</v>
      </c>
      <c r="M701" s="17">
        <f t="shared" si="23"/>
        <v>2.02430555555555E-2</v>
      </c>
      <c r="N701">
        <f t="shared" si="24"/>
        <v>15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485</v>
      </c>
      <c r="H702" s="9" t="s">
        <v>108</v>
      </c>
      <c r="I702" s="9" t="s">
        <v>18</v>
      </c>
      <c r="J702" s="3" t="s">
        <v>2280</v>
      </c>
      <c r="K702" s="13" t="s">
        <v>486</v>
      </c>
      <c r="L702" s="14" t="s">
        <v>487</v>
      </c>
      <c r="M702" s="17">
        <f t="shared" si="23"/>
        <v>2.8680555555555598E-2</v>
      </c>
      <c r="N702">
        <f t="shared" si="24"/>
        <v>15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488</v>
      </c>
      <c r="H703" s="9" t="s">
        <v>108</v>
      </c>
      <c r="I703" s="9" t="s">
        <v>18</v>
      </c>
      <c r="J703" s="3" t="s">
        <v>2280</v>
      </c>
      <c r="K703" s="13" t="s">
        <v>489</v>
      </c>
      <c r="L703" s="14" t="s">
        <v>490</v>
      </c>
      <c r="M703" s="17">
        <f t="shared" si="23"/>
        <v>1.8437499999999885E-2</v>
      </c>
      <c r="N703">
        <f t="shared" si="24"/>
        <v>16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885</v>
      </c>
      <c r="H704" s="9" t="s">
        <v>108</v>
      </c>
      <c r="I704" s="9" t="s">
        <v>533</v>
      </c>
      <c r="J704" s="3" t="s">
        <v>2280</v>
      </c>
      <c r="K704" s="13" t="s">
        <v>886</v>
      </c>
      <c r="L704" s="14" t="s">
        <v>887</v>
      </c>
      <c r="M704" s="17">
        <f t="shared" si="23"/>
        <v>2.5358796296296282E-2</v>
      </c>
      <c r="N704">
        <f t="shared" si="24"/>
        <v>8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888</v>
      </c>
      <c r="H705" s="9" t="s">
        <v>108</v>
      </c>
      <c r="I705" s="9" t="s">
        <v>533</v>
      </c>
      <c r="J705" s="3" t="s">
        <v>2280</v>
      </c>
      <c r="K705" s="13" t="s">
        <v>889</v>
      </c>
      <c r="L705" s="14" t="s">
        <v>890</v>
      </c>
      <c r="M705" s="17">
        <f t="shared" si="23"/>
        <v>3.4074074074074034E-2</v>
      </c>
      <c r="N705">
        <f t="shared" si="24"/>
        <v>15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891</v>
      </c>
      <c r="H706" s="9" t="s">
        <v>108</v>
      </c>
      <c r="I706" s="9" t="s">
        <v>533</v>
      </c>
      <c r="J706" s="3" t="s">
        <v>2280</v>
      </c>
      <c r="K706" s="13" t="s">
        <v>892</v>
      </c>
      <c r="L706" s="14" t="s">
        <v>893</v>
      </c>
      <c r="M706" s="17">
        <f t="shared" si="23"/>
        <v>3.8310185185185253E-2</v>
      </c>
      <c r="N706">
        <f t="shared" si="24"/>
        <v>15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1337</v>
      </c>
      <c r="H707" s="9" t="s">
        <v>108</v>
      </c>
      <c r="I707" s="9" t="s">
        <v>944</v>
      </c>
      <c r="J707" s="3" t="s">
        <v>2280</v>
      </c>
      <c r="K707" s="13" t="s">
        <v>1338</v>
      </c>
      <c r="L707" s="14" t="s">
        <v>1339</v>
      </c>
      <c r="M707" s="17">
        <f t="shared" ref="M707:M770" si="25">L707-K707</f>
        <v>1.9131944444444438E-2</v>
      </c>
      <c r="N707">
        <f t="shared" ref="N707:N770" si="26">HOUR(K707)</f>
        <v>15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1340</v>
      </c>
      <c r="H708" s="9" t="s">
        <v>108</v>
      </c>
      <c r="I708" s="9" t="s">
        <v>944</v>
      </c>
      <c r="J708" s="3" t="s">
        <v>2280</v>
      </c>
      <c r="K708" s="13" t="s">
        <v>1341</v>
      </c>
      <c r="L708" s="14" t="s">
        <v>1342</v>
      </c>
      <c r="M708" s="17">
        <f t="shared" si="25"/>
        <v>4.4305555555555709E-2</v>
      </c>
      <c r="N708">
        <f t="shared" si="26"/>
        <v>16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1343</v>
      </c>
      <c r="H709" s="9" t="s">
        <v>108</v>
      </c>
      <c r="I709" s="9" t="s">
        <v>944</v>
      </c>
      <c r="J709" s="3" t="s">
        <v>2280</v>
      </c>
      <c r="K709" s="13" t="s">
        <v>1344</v>
      </c>
      <c r="L709" s="14" t="s">
        <v>1345</v>
      </c>
      <c r="M709" s="17">
        <f t="shared" si="25"/>
        <v>5.8599537037036908E-2</v>
      </c>
      <c r="N709">
        <f t="shared" si="26"/>
        <v>16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1762</v>
      </c>
      <c r="H710" s="9" t="s">
        <v>108</v>
      </c>
      <c r="I710" s="9" t="s">
        <v>1383</v>
      </c>
      <c r="J710" s="3" t="s">
        <v>2280</v>
      </c>
      <c r="K710" s="13" t="s">
        <v>1763</v>
      </c>
      <c r="L710" s="14" t="s">
        <v>1764</v>
      </c>
      <c r="M710" s="17">
        <f t="shared" si="25"/>
        <v>2.0277777777777728E-2</v>
      </c>
      <c r="N710">
        <f t="shared" si="26"/>
        <v>16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1765</v>
      </c>
      <c r="H711" s="9" t="s">
        <v>108</v>
      </c>
      <c r="I711" s="9" t="s">
        <v>1383</v>
      </c>
      <c r="J711" s="3" t="s">
        <v>2280</v>
      </c>
      <c r="K711" s="13" t="s">
        <v>1766</v>
      </c>
      <c r="L711" s="14" t="s">
        <v>1767</v>
      </c>
      <c r="M711" s="17">
        <f t="shared" si="25"/>
        <v>2.0740740740740726E-2</v>
      </c>
      <c r="N711">
        <f t="shared" si="26"/>
        <v>16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2101</v>
      </c>
      <c r="H712" s="9" t="s">
        <v>108</v>
      </c>
      <c r="I712" s="9" t="s">
        <v>1830</v>
      </c>
      <c r="J712" s="3" t="s">
        <v>2280</v>
      </c>
      <c r="K712" s="13" t="s">
        <v>2102</v>
      </c>
      <c r="L712" s="14" t="s">
        <v>2103</v>
      </c>
      <c r="M712" s="17">
        <f t="shared" si="25"/>
        <v>1.4317129629629555E-2</v>
      </c>
      <c r="N712">
        <f t="shared" si="26"/>
        <v>11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2104</v>
      </c>
      <c r="H713" s="9" t="s">
        <v>108</v>
      </c>
      <c r="I713" s="9" t="s">
        <v>1830</v>
      </c>
      <c r="J713" s="3" t="s">
        <v>2280</v>
      </c>
      <c r="K713" s="13" t="s">
        <v>2105</v>
      </c>
      <c r="L713" s="14" t="s">
        <v>2106</v>
      </c>
      <c r="M713" s="17">
        <f t="shared" si="25"/>
        <v>1.3344907407407458E-2</v>
      </c>
      <c r="N713">
        <f t="shared" si="26"/>
        <v>12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2201</v>
      </c>
      <c r="H714" s="9" t="s">
        <v>108</v>
      </c>
      <c r="I714" s="9" t="s">
        <v>2151</v>
      </c>
      <c r="J714" s="3" t="s">
        <v>2280</v>
      </c>
      <c r="K714" s="13" t="s">
        <v>2202</v>
      </c>
      <c r="L714" s="14" t="s">
        <v>2203</v>
      </c>
      <c r="M714" s="17">
        <f t="shared" si="25"/>
        <v>1.2083333333333279E-2</v>
      </c>
      <c r="N714">
        <f t="shared" si="26"/>
        <v>8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2204</v>
      </c>
      <c r="H715" s="9" t="s">
        <v>108</v>
      </c>
      <c r="I715" s="9" t="s">
        <v>2151</v>
      </c>
      <c r="J715" s="3" t="s">
        <v>2280</v>
      </c>
      <c r="K715" s="13" t="s">
        <v>2205</v>
      </c>
      <c r="L715" s="14" t="s">
        <v>535</v>
      </c>
      <c r="M715" s="17">
        <f t="shared" si="25"/>
        <v>1.1539351851851787E-2</v>
      </c>
      <c r="N715">
        <f t="shared" si="26"/>
        <v>11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2270</v>
      </c>
      <c r="H716" s="9" t="s">
        <v>108</v>
      </c>
      <c r="I716" s="9" t="s">
        <v>2216</v>
      </c>
      <c r="J716" s="3" t="s">
        <v>2280</v>
      </c>
      <c r="K716" s="13" t="s">
        <v>2271</v>
      </c>
      <c r="L716" s="14" t="s">
        <v>2272</v>
      </c>
      <c r="M716" s="17">
        <f t="shared" si="25"/>
        <v>1.2314814814814834E-2</v>
      </c>
      <c r="N716">
        <f t="shared" si="26"/>
        <v>8</v>
      </c>
    </row>
    <row r="717" spans="1:14" x14ac:dyDescent="0.25">
      <c r="A717" s="11"/>
      <c r="B717" s="12"/>
      <c r="C717" s="12"/>
      <c r="D717" s="12"/>
      <c r="E717" s="9" t="s">
        <v>1768</v>
      </c>
      <c r="F717" s="9" t="s">
        <v>14</v>
      </c>
      <c r="G717" s="10" t="s">
        <v>15</v>
      </c>
      <c r="H717" s="5"/>
      <c r="I717" s="5"/>
      <c r="J717" s="6"/>
      <c r="K717" s="7"/>
      <c r="L717" s="8"/>
    </row>
    <row r="718" spans="1:14" x14ac:dyDescent="0.25">
      <c r="A718" s="11"/>
      <c r="B718" s="12"/>
      <c r="C718" s="12"/>
      <c r="D718" s="12"/>
      <c r="E718" s="12"/>
      <c r="F718" s="12"/>
      <c r="G718" s="9" t="s">
        <v>1769</v>
      </c>
      <c r="H718" s="9" t="s">
        <v>108</v>
      </c>
      <c r="I718" s="9" t="s">
        <v>1383</v>
      </c>
      <c r="J718" s="3" t="s">
        <v>2280</v>
      </c>
      <c r="K718" s="13" t="s">
        <v>1770</v>
      </c>
      <c r="L718" s="14" t="s">
        <v>1771</v>
      </c>
      <c r="M718" s="17">
        <f t="shared" si="25"/>
        <v>1.8900462962962938E-2</v>
      </c>
      <c r="N718">
        <f t="shared" si="26"/>
        <v>10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1772</v>
      </c>
      <c r="H719" s="9" t="s">
        <v>108</v>
      </c>
      <c r="I719" s="9" t="s">
        <v>1383</v>
      </c>
      <c r="J719" s="3" t="s">
        <v>2280</v>
      </c>
      <c r="K719" s="13" t="s">
        <v>1773</v>
      </c>
      <c r="L719" s="14" t="s">
        <v>1774</v>
      </c>
      <c r="M719" s="17">
        <f t="shared" si="25"/>
        <v>2.8402777777777777E-2</v>
      </c>
      <c r="N719">
        <f t="shared" si="26"/>
        <v>13</v>
      </c>
    </row>
    <row r="720" spans="1:14" x14ac:dyDescent="0.25">
      <c r="A720" s="11"/>
      <c r="B720" s="12"/>
      <c r="C720" s="12"/>
      <c r="D720" s="12"/>
      <c r="E720" s="12"/>
      <c r="F720" s="12"/>
      <c r="G720" s="9" t="s">
        <v>1775</v>
      </c>
      <c r="H720" s="9" t="s">
        <v>108</v>
      </c>
      <c r="I720" s="9" t="s">
        <v>1383</v>
      </c>
      <c r="J720" s="3" t="s">
        <v>2280</v>
      </c>
      <c r="K720" s="13" t="s">
        <v>1776</v>
      </c>
      <c r="L720" s="14" t="s">
        <v>1777</v>
      </c>
      <c r="M720" s="17">
        <f t="shared" si="25"/>
        <v>1.6041666666666732E-2</v>
      </c>
      <c r="N720">
        <f t="shared" si="26"/>
        <v>17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1778</v>
      </c>
      <c r="H721" s="9" t="s">
        <v>108</v>
      </c>
      <c r="I721" s="9" t="s">
        <v>1383</v>
      </c>
      <c r="J721" s="3" t="s">
        <v>2280</v>
      </c>
      <c r="K721" s="13" t="s">
        <v>1779</v>
      </c>
      <c r="L721" s="14" t="s">
        <v>1780</v>
      </c>
      <c r="M721" s="17">
        <f t="shared" si="25"/>
        <v>1.274305555555566E-2</v>
      </c>
      <c r="N721">
        <f t="shared" si="26"/>
        <v>21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2107</v>
      </c>
      <c r="H722" s="9" t="s">
        <v>108</v>
      </c>
      <c r="I722" s="9" t="s">
        <v>1830</v>
      </c>
      <c r="J722" s="3" t="s">
        <v>2280</v>
      </c>
      <c r="K722" s="13" t="s">
        <v>2108</v>
      </c>
      <c r="L722" s="14" t="s">
        <v>2109</v>
      </c>
      <c r="M722" s="17">
        <f t="shared" si="25"/>
        <v>3.5289351851851836E-2</v>
      </c>
      <c r="N722">
        <f t="shared" si="26"/>
        <v>10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2110</v>
      </c>
      <c r="H723" s="9" t="s">
        <v>108</v>
      </c>
      <c r="I723" s="9" t="s">
        <v>1830</v>
      </c>
      <c r="J723" s="3" t="s">
        <v>2280</v>
      </c>
      <c r="K723" s="13" t="s">
        <v>2111</v>
      </c>
      <c r="L723" s="14" t="s">
        <v>2112</v>
      </c>
      <c r="M723" s="17">
        <f t="shared" si="25"/>
        <v>2.3657407407407405E-2</v>
      </c>
      <c r="N723">
        <f t="shared" si="26"/>
        <v>11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2206</v>
      </c>
      <c r="H724" s="9" t="s">
        <v>108</v>
      </c>
      <c r="I724" s="9" t="s">
        <v>2151</v>
      </c>
      <c r="J724" s="3" t="s">
        <v>2280</v>
      </c>
      <c r="K724" s="13" t="s">
        <v>2207</v>
      </c>
      <c r="L724" s="14" t="s">
        <v>2208</v>
      </c>
      <c r="M724" s="17">
        <f t="shared" si="25"/>
        <v>1.3692129629629624E-2</v>
      </c>
      <c r="N724">
        <f t="shared" si="26"/>
        <v>16</v>
      </c>
    </row>
    <row r="725" spans="1:14" x14ac:dyDescent="0.25">
      <c r="A725" s="11"/>
      <c r="B725" s="12"/>
      <c r="C725" s="9" t="s">
        <v>491</v>
      </c>
      <c r="D725" s="9" t="s">
        <v>492</v>
      </c>
      <c r="E725" s="9" t="s">
        <v>492</v>
      </c>
      <c r="F725" s="9" t="s">
        <v>14</v>
      </c>
      <c r="G725" s="10" t="s">
        <v>15</v>
      </c>
      <c r="H725" s="5"/>
      <c r="I725" s="5"/>
      <c r="J725" s="6"/>
      <c r="K725" s="7"/>
      <c r="L725" s="8"/>
    </row>
    <row r="726" spans="1:14" x14ac:dyDescent="0.25">
      <c r="A726" s="11"/>
      <c r="B726" s="12"/>
      <c r="C726" s="12"/>
      <c r="D726" s="12"/>
      <c r="E726" s="12"/>
      <c r="F726" s="12"/>
      <c r="G726" s="9" t="s">
        <v>493</v>
      </c>
      <c r="H726" s="9" t="s">
        <v>108</v>
      </c>
      <c r="I726" s="9" t="s">
        <v>18</v>
      </c>
      <c r="J726" s="3" t="s">
        <v>2280</v>
      </c>
      <c r="K726" s="13" t="s">
        <v>494</v>
      </c>
      <c r="L726" s="14" t="s">
        <v>495</v>
      </c>
      <c r="M726" s="17">
        <f t="shared" si="25"/>
        <v>1.3645833333333357E-2</v>
      </c>
      <c r="N726">
        <f t="shared" si="26"/>
        <v>4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496</v>
      </c>
      <c r="H727" s="9" t="s">
        <v>108</v>
      </c>
      <c r="I727" s="9" t="s">
        <v>18</v>
      </c>
      <c r="J727" s="3" t="s">
        <v>2280</v>
      </c>
      <c r="K727" s="13" t="s">
        <v>497</v>
      </c>
      <c r="L727" s="14" t="s">
        <v>498</v>
      </c>
      <c r="M727" s="17">
        <f t="shared" si="25"/>
        <v>2.1689814814814801E-2</v>
      </c>
      <c r="N727">
        <f t="shared" si="26"/>
        <v>9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894</v>
      </c>
      <c r="H728" s="9" t="s">
        <v>108</v>
      </c>
      <c r="I728" s="9" t="s">
        <v>533</v>
      </c>
      <c r="J728" s="3" t="s">
        <v>2280</v>
      </c>
      <c r="K728" s="13" t="s">
        <v>895</v>
      </c>
      <c r="L728" s="14" t="s">
        <v>896</v>
      </c>
      <c r="M728" s="17">
        <f t="shared" si="25"/>
        <v>1.4456018518518521E-2</v>
      </c>
      <c r="N728">
        <f t="shared" si="26"/>
        <v>4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897</v>
      </c>
      <c r="H729" s="9" t="s">
        <v>108</v>
      </c>
      <c r="I729" s="9" t="s">
        <v>533</v>
      </c>
      <c r="J729" s="3" t="s">
        <v>2280</v>
      </c>
      <c r="K729" s="13" t="s">
        <v>898</v>
      </c>
      <c r="L729" s="14" t="s">
        <v>899</v>
      </c>
      <c r="M729" s="17">
        <f t="shared" si="25"/>
        <v>2.1956018518518472E-2</v>
      </c>
      <c r="N729">
        <f t="shared" si="26"/>
        <v>13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900</v>
      </c>
      <c r="H730" s="9" t="s">
        <v>108</v>
      </c>
      <c r="I730" s="9" t="s">
        <v>533</v>
      </c>
      <c r="J730" s="3" t="s">
        <v>2280</v>
      </c>
      <c r="K730" s="13" t="s">
        <v>901</v>
      </c>
      <c r="L730" s="14" t="s">
        <v>902</v>
      </c>
      <c r="M730" s="17">
        <f t="shared" si="25"/>
        <v>1.3645833333333357E-2</v>
      </c>
      <c r="N730">
        <f t="shared" si="26"/>
        <v>14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2113</v>
      </c>
      <c r="H731" s="9" t="s">
        <v>108</v>
      </c>
      <c r="I731" s="9" t="s">
        <v>1830</v>
      </c>
      <c r="J731" s="3" t="s">
        <v>2280</v>
      </c>
      <c r="K731" s="13" t="s">
        <v>2114</v>
      </c>
      <c r="L731" s="14" t="s">
        <v>2115</v>
      </c>
      <c r="M731" s="17">
        <f t="shared" si="25"/>
        <v>1.3599537037037063E-2</v>
      </c>
      <c r="N731">
        <f t="shared" si="26"/>
        <v>4</v>
      </c>
    </row>
    <row r="732" spans="1:14" x14ac:dyDescent="0.25">
      <c r="A732" s="11"/>
      <c r="B732" s="12"/>
      <c r="C732" s="9" t="s">
        <v>499</v>
      </c>
      <c r="D732" s="9" t="s">
        <v>500</v>
      </c>
      <c r="E732" s="9" t="s">
        <v>501</v>
      </c>
      <c r="F732" s="9" t="s">
        <v>14</v>
      </c>
      <c r="G732" s="10" t="s">
        <v>15</v>
      </c>
      <c r="H732" s="5"/>
      <c r="I732" s="5"/>
      <c r="J732" s="6"/>
      <c r="K732" s="7"/>
      <c r="L732" s="8"/>
    </row>
    <row r="733" spans="1:14" x14ac:dyDescent="0.25">
      <c r="A733" s="11"/>
      <c r="B733" s="12"/>
      <c r="C733" s="12"/>
      <c r="D733" s="12"/>
      <c r="E733" s="12"/>
      <c r="F733" s="12"/>
      <c r="G733" s="9" t="s">
        <v>502</v>
      </c>
      <c r="H733" s="9" t="s">
        <v>108</v>
      </c>
      <c r="I733" s="9" t="s">
        <v>18</v>
      </c>
      <c r="J733" s="3" t="s">
        <v>2280</v>
      </c>
      <c r="K733" s="13" t="s">
        <v>503</v>
      </c>
      <c r="L733" s="14" t="s">
        <v>504</v>
      </c>
      <c r="M733" s="17">
        <f t="shared" si="25"/>
        <v>3.7500000000000033E-2</v>
      </c>
      <c r="N733">
        <f t="shared" si="26"/>
        <v>11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505</v>
      </c>
      <c r="H734" s="9" t="s">
        <v>108</v>
      </c>
      <c r="I734" s="9" t="s">
        <v>18</v>
      </c>
      <c r="J734" s="3" t="s">
        <v>2280</v>
      </c>
      <c r="K734" s="13" t="s">
        <v>506</v>
      </c>
      <c r="L734" s="14" t="s">
        <v>507</v>
      </c>
      <c r="M734" s="17">
        <f t="shared" si="25"/>
        <v>2.706018518518527E-2</v>
      </c>
      <c r="N734">
        <f t="shared" si="26"/>
        <v>14</v>
      </c>
    </row>
    <row r="735" spans="1:14" x14ac:dyDescent="0.25">
      <c r="A735" s="11"/>
      <c r="B735" s="12"/>
      <c r="C735" s="9" t="s">
        <v>2116</v>
      </c>
      <c r="D735" s="9" t="s">
        <v>2117</v>
      </c>
      <c r="E735" s="10" t="s">
        <v>15</v>
      </c>
      <c r="F735" s="5"/>
      <c r="G735" s="5"/>
      <c r="H735" s="5"/>
      <c r="I735" s="5"/>
      <c r="J735" s="6"/>
      <c r="K735" s="7"/>
      <c r="L735" s="8"/>
    </row>
    <row r="736" spans="1:14" x14ac:dyDescent="0.25">
      <c r="A736" s="11"/>
      <c r="B736" s="12"/>
      <c r="C736" s="12"/>
      <c r="D736" s="12"/>
      <c r="E736" s="9" t="s">
        <v>2118</v>
      </c>
      <c r="F736" s="9" t="s">
        <v>14</v>
      </c>
      <c r="G736" s="9" t="s">
        <v>2119</v>
      </c>
      <c r="H736" s="9" t="s">
        <v>108</v>
      </c>
      <c r="I736" s="9" t="s">
        <v>1830</v>
      </c>
      <c r="J736" s="3" t="s">
        <v>2280</v>
      </c>
      <c r="K736" s="13" t="s">
        <v>2120</v>
      </c>
      <c r="L736" s="14" t="s">
        <v>2121</v>
      </c>
      <c r="M736" s="17">
        <f t="shared" si="25"/>
        <v>3.7303240740740651E-2</v>
      </c>
      <c r="N736">
        <f t="shared" si="26"/>
        <v>16</v>
      </c>
    </row>
    <row r="737" spans="1:14" x14ac:dyDescent="0.25">
      <c r="A737" s="11"/>
      <c r="B737" s="12"/>
      <c r="C737" s="12"/>
      <c r="D737" s="12"/>
      <c r="E737" s="9" t="s">
        <v>2122</v>
      </c>
      <c r="F737" s="9" t="s">
        <v>14</v>
      </c>
      <c r="G737" s="10" t="s">
        <v>15</v>
      </c>
      <c r="H737" s="5"/>
      <c r="I737" s="5"/>
      <c r="J737" s="6"/>
      <c r="K737" s="7"/>
      <c r="L737" s="8"/>
    </row>
    <row r="738" spans="1:14" x14ac:dyDescent="0.25">
      <c r="A738" s="11"/>
      <c r="B738" s="12"/>
      <c r="C738" s="12"/>
      <c r="D738" s="12"/>
      <c r="E738" s="12"/>
      <c r="F738" s="12"/>
      <c r="G738" s="9" t="s">
        <v>2123</v>
      </c>
      <c r="H738" s="9" t="s">
        <v>108</v>
      </c>
      <c r="I738" s="9" t="s">
        <v>1830</v>
      </c>
      <c r="J738" s="3" t="s">
        <v>2280</v>
      </c>
      <c r="K738" s="13" t="s">
        <v>2124</v>
      </c>
      <c r="L738" s="14" t="s">
        <v>2125</v>
      </c>
      <c r="M738" s="17">
        <f t="shared" si="25"/>
        <v>4.0925925925925866E-2</v>
      </c>
      <c r="N738">
        <f t="shared" si="26"/>
        <v>9</v>
      </c>
    </row>
    <row r="739" spans="1:14" x14ac:dyDescent="0.25">
      <c r="A739" s="11"/>
      <c r="B739" s="12"/>
      <c r="C739" s="12"/>
      <c r="D739" s="12"/>
      <c r="E739" s="12"/>
      <c r="F739" s="12"/>
      <c r="G739" s="9" t="s">
        <v>2126</v>
      </c>
      <c r="H739" s="9" t="s">
        <v>108</v>
      </c>
      <c r="I739" s="9" t="s">
        <v>1830</v>
      </c>
      <c r="J739" s="3" t="s">
        <v>2280</v>
      </c>
      <c r="K739" s="13" t="s">
        <v>2127</v>
      </c>
      <c r="L739" s="14" t="s">
        <v>2128</v>
      </c>
      <c r="M739" s="17">
        <f t="shared" si="25"/>
        <v>2.0763888888888915E-2</v>
      </c>
      <c r="N739">
        <f t="shared" si="26"/>
        <v>12</v>
      </c>
    </row>
    <row r="740" spans="1:14" x14ac:dyDescent="0.25">
      <c r="A740" s="11"/>
      <c r="B740" s="12"/>
      <c r="C740" s="9" t="s">
        <v>508</v>
      </c>
      <c r="D740" s="9" t="s">
        <v>509</v>
      </c>
      <c r="E740" s="9" t="s">
        <v>510</v>
      </c>
      <c r="F740" s="9" t="s">
        <v>14</v>
      </c>
      <c r="G740" s="10" t="s">
        <v>15</v>
      </c>
      <c r="H740" s="5"/>
      <c r="I740" s="5"/>
      <c r="J740" s="6"/>
      <c r="K740" s="7"/>
      <c r="L740" s="8"/>
    </row>
    <row r="741" spans="1:14" x14ac:dyDescent="0.25">
      <c r="A741" s="11"/>
      <c r="B741" s="12"/>
      <c r="C741" s="12"/>
      <c r="D741" s="12"/>
      <c r="E741" s="12"/>
      <c r="F741" s="12"/>
      <c r="G741" s="9" t="s">
        <v>511</v>
      </c>
      <c r="H741" s="9" t="s">
        <v>108</v>
      </c>
      <c r="I741" s="9" t="s">
        <v>18</v>
      </c>
      <c r="J741" s="3" t="s">
        <v>2280</v>
      </c>
      <c r="K741" s="13" t="s">
        <v>512</v>
      </c>
      <c r="L741" s="14" t="s">
        <v>513</v>
      </c>
      <c r="M741" s="17">
        <f t="shared" si="25"/>
        <v>1.4155092592592566E-2</v>
      </c>
      <c r="N741">
        <f t="shared" si="26"/>
        <v>4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2129</v>
      </c>
      <c r="H742" s="9" t="s">
        <v>108</v>
      </c>
      <c r="I742" s="9" t="s">
        <v>1830</v>
      </c>
      <c r="J742" s="3" t="s">
        <v>2280</v>
      </c>
      <c r="K742" s="13" t="s">
        <v>2130</v>
      </c>
      <c r="L742" s="14" t="s">
        <v>2131</v>
      </c>
      <c r="M742" s="17">
        <f t="shared" si="25"/>
        <v>1.4016203703703711E-2</v>
      </c>
      <c r="N742">
        <f t="shared" si="26"/>
        <v>5</v>
      </c>
    </row>
    <row r="743" spans="1:14" x14ac:dyDescent="0.25">
      <c r="A743" s="11"/>
      <c r="B743" s="12"/>
      <c r="C743" s="9" t="s">
        <v>514</v>
      </c>
      <c r="D743" s="9" t="s">
        <v>515</v>
      </c>
      <c r="E743" s="10" t="s">
        <v>15</v>
      </c>
      <c r="F743" s="5"/>
      <c r="G743" s="5"/>
      <c r="H743" s="5"/>
      <c r="I743" s="5"/>
      <c r="J743" s="6"/>
      <c r="K743" s="7"/>
      <c r="L743" s="8"/>
    </row>
    <row r="744" spans="1:14" x14ac:dyDescent="0.25">
      <c r="A744" s="11"/>
      <c r="B744" s="12"/>
      <c r="C744" s="12"/>
      <c r="D744" s="12"/>
      <c r="E744" s="9" t="s">
        <v>903</v>
      </c>
      <c r="F744" s="9" t="s">
        <v>14</v>
      </c>
      <c r="G744" s="10" t="s">
        <v>15</v>
      </c>
      <c r="H744" s="5"/>
      <c r="I744" s="5"/>
      <c r="J744" s="6"/>
      <c r="K744" s="7"/>
      <c r="L744" s="8"/>
    </row>
    <row r="745" spans="1:14" x14ac:dyDescent="0.25">
      <c r="A745" s="11"/>
      <c r="B745" s="12"/>
      <c r="C745" s="12"/>
      <c r="D745" s="12"/>
      <c r="E745" s="12"/>
      <c r="F745" s="12"/>
      <c r="G745" s="9" t="s">
        <v>904</v>
      </c>
      <c r="H745" s="9" t="s">
        <v>108</v>
      </c>
      <c r="I745" s="9" t="s">
        <v>533</v>
      </c>
      <c r="J745" s="3" t="s">
        <v>2280</v>
      </c>
      <c r="K745" s="13" t="s">
        <v>905</v>
      </c>
      <c r="L745" s="14" t="s">
        <v>906</v>
      </c>
      <c r="M745" s="17">
        <f t="shared" si="25"/>
        <v>5.6111111111111112E-2</v>
      </c>
      <c r="N745">
        <f t="shared" si="26"/>
        <v>15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1781</v>
      </c>
      <c r="H746" s="9" t="s">
        <v>108</v>
      </c>
      <c r="I746" s="9" t="s">
        <v>1383</v>
      </c>
      <c r="J746" s="3" t="s">
        <v>2280</v>
      </c>
      <c r="K746" s="13" t="s">
        <v>1782</v>
      </c>
      <c r="L746" s="14" t="s">
        <v>1783</v>
      </c>
      <c r="M746" s="17">
        <f t="shared" si="25"/>
        <v>2.5937500000000058E-2</v>
      </c>
      <c r="N746">
        <f t="shared" si="26"/>
        <v>7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1784</v>
      </c>
      <c r="H747" s="9" t="s">
        <v>108</v>
      </c>
      <c r="I747" s="9" t="s">
        <v>1383</v>
      </c>
      <c r="J747" s="3" t="s">
        <v>2280</v>
      </c>
      <c r="K747" s="13" t="s">
        <v>1785</v>
      </c>
      <c r="L747" s="14" t="s">
        <v>1786</v>
      </c>
      <c r="M747" s="17">
        <f t="shared" si="25"/>
        <v>1.4131944444444433E-2</v>
      </c>
      <c r="N747">
        <f t="shared" si="26"/>
        <v>14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2209</v>
      </c>
      <c r="H748" s="9" t="s">
        <v>108</v>
      </c>
      <c r="I748" s="9" t="s">
        <v>2151</v>
      </c>
      <c r="J748" s="3" t="s">
        <v>2280</v>
      </c>
      <c r="K748" s="13" t="s">
        <v>2210</v>
      </c>
      <c r="L748" s="14" t="s">
        <v>2211</v>
      </c>
      <c r="M748" s="17">
        <f t="shared" si="25"/>
        <v>1.271990740740736E-2</v>
      </c>
      <c r="N748">
        <f t="shared" si="26"/>
        <v>7</v>
      </c>
    </row>
    <row r="749" spans="1:14" x14ac:dyDescent="0.25">
      <c r="A749" s="11"/>
      <c r="B749" s="12"/>
      <c r="C749" s="12"/>
      <c r="D749" s="12"/>
      <c r="E749" s="9" t="s">
        <v>516</v>
      </c>
      <c r="F749" s="9" t="s">
        <v>14</v>
      </c>
      <c r="G749" s="10" t="s">
        <v>15</v>
      </c>
      <c r="H749" s="5"/>
      <c r="I749" s="5"/>
      <c r="J749" s="6"/>
      <c r="K749" s="7"/>
      <c r="L749" s="8"/>
    </row>
    <row r="750" spans="1:14" x14ac:dyDescent="0.25">
      <c r="A750" s="11"/>
      <c r="B750" s="12"/>
      <c r="C750" s="12"/>
      <c r="D750" s="12"/>
      <c r="E750" s="12"/>
      <c r="F750" s="12"/>
      <c r="G750" s="9" t="s">
        <v>517</v>
      </c>
      <c r="H750" s="9" t="s">
        <v>17</v>
      </c>
      <c r="I750" s="9" t="s">
        <v>18</v>
      </c>
      <c r="J750" s="3" t="s">
        <v>2280</v>
      </c>
      <c r="K750" s="13" t="s">
        <v>518</v>
      </c>
      <c r="L750" s="14" t="s">
        <v>519</v>
      </c>
      <c r="M750" s="17">
        <f t="shared" si="25"/>
        <v>2.6516203703703667E-2</v>
      </c>
      <c r="N750">
        <f t="shared" si="26"/>
        <v>14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907</v>
      </c>
      <c r="H751" s="9" t="s">
        <v>108</v>
      </c>
      <c r="I751" s="9" t="s">
        <v>533</v>
      </c>
      <c r="J751" s="3" t="s">
        <v>2280</v>
      </c>
      <c r="K751" s="13" t="s">
        <v>908</v>
      </c>
      <c r="L751" s="14" t="s">
        <v>909</v>
      </c>
      <c r="M751" s="17">
        <f t="shared" si="25"/>
        <v>2.9687499999999978E-2</v>
      </c>
      <c r="N751">
        <f t="shared" si="26"/>
        <v>10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1346</v>
      </c>
      <c r="H752" s="9" t="s">
        <v>108</v>
      </c>
      <c r="I752" s="9" t="s">
        <v>944</v>
      </c>
      <c r="J752" s="3" t="s">
        <v>2280</v>
      </c>
      <c r="K752" s="13" t="s">
        <v>1347</v>
      </c>
      <c r="L752" s="14" t="s">
        <v>1348</v>
      </c>
      <c r="M752" s="17">
        <f t="shared" si="25"/>
        <v>1.7685185185185248E-2</v>
      </c>
      <c r="N752">
        <f t="shared" si="26"/>
        <v>9</v>
      </c>
    </row>
    <row r="753" spans="1:14" x14ac:dyDescent="0.25">
      <c r="A753" s="11"/>
      <c r="B753" s="12"/>
      <c r="C753" s="12"/>
      <c r="D753" s="12"/>
      <c r="E753" s="12"/>
      <c r="F753" s="12"/>
      <c r="G753" s="9" t="s">
        <v>1349</v>
      </c>
      <c r="H753" s="9" t="s">
        <v>108</v>
      </c>
      <c r="I753" s="9" t="s">
        <v>944</v>
      </c>
      <c r="J753" s="3" t="s">
        <v>2280</v>
      </c>
      <c r="K753" s="13" t="s">
        <v>1350</v>
      </c>
      <c r="L753" s="14" t="s">
        <v>1351</v>
      </c>
      <c r="M753" s="17">
        <f t="shared" si="25"/>
        <v>2.3541666666666683E-2</v>
      </c>
      <c r="N753">
        <f t="shared" si="26"/>
        <v>13</v>
      </c>
    </row>
    <row r="754" spans="1:14" x14ac:dyDescent="0.25">
      <c r="A754" s="11"/>
      <c r="B754" s="12"/>
      <c r="C754" s="12"/>
      <c r="D754" s="12"/>
      <c r="E754" s="12"/>
      <c r="F754" s="12"/>
      <c r="G754" s="9" t="s">
        <v>1787</v>
      </c>
      <c r="H754" s="9" t="s">
        <v>108</v>
      </c>
      <c r="I754" s="9" t="s">
        <v>1383</v>
      </c>
      <c r="J754" s="3" t="s">
        <v>2280</v>
      </c>
      <c r="K754" s="13" t="s">
        <v>1788</v>
      </c>
      <c r="L754" s="14" t="s">
        <v>1789</v>
      </c>
      <c r="M754" s="17">
        <f t="shared" si="25"/>
        <v>2.8263888888888922E-2</v>
      </c>
      <c r="N754">
        <f t="shared" si="26"/>
        <v>9</v>
      </c>
    </row>
    <row r="755" spans="1:14" x14ac:dyDescent="0.25">
      <c r="A755" s="11"/>
      <c r="B755" s="12"/>
      <c r="C755" s="12"/>
      <c r="D755" s="12"/>
      <c r="E755" s="12"/>
      <c r="F755" s="12"/>
      <c r="G755" s="9" t="s">
        <v>1790</v>
      </c>
      <c r="H755" s="9" t="s">
        <v>108</v>
      </c>
      <c r="I755" s="9" t="s">
        <v>1383</v>
      </c>
      <c r="J755" s="3" t="s">
        <v>2280</v>
      </c>
      <c r="K755" s="13" t="s">
        <v>1791</v>
      </c>
      <c r="L755" s="14" t="s">
        <v>1792</v>
      </c>
      <c r="M755" s="17">
        <f t="shared" si="25"/>
        <v>1.489583333333333E-2</v>
      </c>
      <c r="N755">
        <f t="shared" si="26"/>
        <v>12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2132</v>
      </c>
      <c r="H756" s="9" t="s">
        <v>108</v>
      </c>
      <c r="I756" s="9" t="s">
        <v>1830</v>
      </c>
      <c r="J756" s="3" t="s">
        <v>2280</v>
      </c>
      <c r="K756" s="13" t="s">
        <v>2133</v>
      </c>
      <c r="L756" s="14" t="s">
        <v>2134</v>
      </c>
      <c r="M756" s="17">
        <f t="shared" si="25"/>
        <v>3.7141203703703718E-2</v>
      </c>
      <c r="N756">
        <f t="shared" si="26"/>
        <v>9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2135</v>
      </c>
      <c r="H757" s="9" t="s">
        <v>108</v>
      </c>
      <c r="I757" s="9" t="s">
        <v>1830</v>
      </c>
      <c r="J757" s="3" t="s">
        <v>2280</v>
      </c>
      <c r="K757" s="13" t="s">
        <v>2136</v>
      </c>
      <c r="L757" s="14" t="s">
        <v>2137</v>
      </c>
      <c r="M757" s="17">
        <f t="shared" si="25"/>
        <v>4.6203703703703747E-2</v>
      </c>
      <c r="N757">
        <f t="shared" si="26"/>
        <v>13</v>
      </c>
    </row>
    <row r="758" spans="1:14" x14ac:dyDescent="0.25">
      <c r="A758" s="11"/>
      <c r="B758" s="12"/>
      <c r="C758" s="9" t="s">
        <v>910</v>
      </c>
      <c r="D758" s="9" t="s">
        <v>911</v>
      </c>
      <c r="E758" s="9" t="s">
        <v>912</v>
      </c>
      <c r="F758" s="9" t="s">
        <v>14</v>
      </c>
      <c r="G758" s="9" t="s">
        <v>913</v>
      </c>
      <c r="H758" s="9" t="s">
        <v>108</v>
      </c>
      <c r="I758" s="9" t="s">
        <v>533</v>
      </c>
      <c r="J758" s="3" t="s">
        <v>2280</v>
      </c>
      <c r="K758" s="13" t="s">
        <v>914</v>
      </c>
      <c r="L758" s="14" t="s">
        <v>915</v>
      </c>
      <c r="M758" s="17">
        <f t="shared" si="25"/>
        <v>1.6446759259259314E-2</v>
      </c>
      <c r="N758">
        <f t="shared" si="26"/>
        <v>15</v>
      </c>
    </row>
    <row r="759" spans="1:14" x14ac:dyDescent="0.25">
      <c r="A759" s="3" t="s">
        <v>520</v>
      </c>
      <c r="B759" s="9" t="s">
        <v>521</v>
      </c>
      <c r="C759" s="10" t="s">
        <v>15</v>
      </c>
      <c r="D759" s="5"/>
      <c r="E759" s="5"/>
      <c r="F759" s="5"/>
      <c r="G759" s="5"/>
      <c r="H759" s="5"/>
      <c r="I759" s="5"/>
      <c r="J759" s="6"/>
      <c r="K759" s="7"/>
      <c r="L759" s="8"/>
    </row>
    <row r="760" spans="1:14" x14ac:dyDescent="0.25">
      <c r="A760" s="11"/>
      <c r="B760" s="12"/>
      <c r="C760" s="9" t="s">
        <v>445</v>
      </c>
      <c r="D760" s="9" t="s">
        <v>446</v>
      </c>
      <c r="E760" s="9" t="s">
        <v>447</v>
      </c>
      <c r="F760" s="9" t="s">
        <v>14</v>
      </c>
      <c r="G760" s="10" t="s">
        <v>15</v>
      </c>
      <c r="H760" s="5"/>
      <c r="I760" s="5"/>
      <c r="J760" s="6"/>
      <c r="K760" s="7"/>
      <c r="L760" s="8"/>
    </row>
    <row r="761" spans="1:14" x14ac:dyDescent="0.25">
      <c r="A761" s="11"/>
      <c r="B761" s="12"/>
      <c r="C761" s="12"/>
      <c r="D761" s="12"/>
      <c r="E761" s="12"/>
      <c r="F761" s="12"/>
      <c r="G761" s="9" t="s">
        <v>916</v>
      </c>
      <c r="H761" s="9" t="s">
        <v>17</v>
      </c>
      <c r="I761" s="9" t="s">
        <v>533</v>
      </c>
      <c r="J761" s="3" t="s">
        <v>2280</v>
      </c>
      <c r="K761" s="13" t="s">
        <v>917</v>
      </c>
      <c r="L761" s="14" t="s">
        <v>918</v>
      </c>
      <c r="M761" s="17">
        <f t="shared" si="25"/>
        <v>1.7974537037036997E-2</v>
      </c>
      <c r="N761">
        <f t="shared" si="26"/>
        <v>10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1793</v>
      </c>
      <c r="H762" s="9" t="s">
        <v>17</v>
      </c>
      <c r="I762" s="9" t="s">
        <v>1383</v>
      </c>
      <c r="J762" s="3" t="s">
        <v>2280</v>
      </c>
      <c r="K762" s="13" t="s">
        <v>1794</v>
      </c>
      <c r="L762" s="14" t="s">
        <v>1795</v>
      </c>
      <c r="M762" s="17">
        <f t="shared" si="25"/>
        <v>1.8854166666666727E-2</v>
      </c>
      <c r="N762">
        <f t="shared" si="26"/>
        <v>16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2273</v>
      </c>
      <c r="H763" s="9" t="s">
        <v>17</v>
      </c>
      <c r="I763" s="9" t="s">
        <v>2216</v>
      </c>
      <c r="J763" s="3" t="s">
        <v>2280</v>
      </c>
      <c r="K763" s="13" t="s">
        <v>2274</v>
      </c>
      <c r="L763" s="14" t="s">
        <v>2275</v>
      </c>
      <c r="M763" s="17">
        <f t="shared" si="25"/>
        <v>1.6747685185185268E-2</v>
      </c>
      <c r="N763">
        <f t="shared" si="26"/>
        <v>9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2276</v>
      </c>
      <c r="H764" s="9" t="s">
        <v>17</v>
      </c>
      <c r="I764" s="9" t="s">
        <v>2216</v>
      </c>
      <c r="J764" s="3" t="s">
        <v>2280</v>
      </c>
      <c r="K764" s="13" t="s">
        <v>2277</v>
      </c>
      <c r="L764" s="14" t="s">
        <v>2278</v>
      </c>
      <c r="M764" s="17">
        <f t="shared" si="25"/>
        <v>1.4525462962962976E-2</v>
      </c>
      <c r="N764">
        <f t="shared" si="26"/>
        <v>12</v>
      </c>
    </row>
    <row r="765" spans="1:14" x14ac:dyDescent="0.25">
      <c r="A765" s="11"/>
      <c r="B765" s="12"/>
      <c r="C765" s="9" t="s">
        <v>466</v>
      </c>
      <c r="D765" s="9" t="s">
        <v>467</v>
      </c>
      <c r="E765" s="9" t="s">
        <v>472</v>
      </c>
      <c r="F765" s="9" t="s">
        <v>14</v>
      </c>
      <c r="G765" s="9" t="s">
        <v>522</v>
      </c>
      <c r="H765" s="9" t="s">
        <v>17</v>
      </c>
      <c r="I765" s="9" t="s">
        <v>18</v>
      </c>
      <c r="J765" s="3" t="s">
        <v>2280</v>
      </c>
      <c r="K765" s="13" t="s">
        <v>523</v>
      </c>
      <c r="L765" s="14" t="s">
        <v>524</v>
      </c>
      <c r="M765" s="17">
        <f t="shared" si="25"/>
        <v>2.6597222222222272E-2</v>
      </c>
      <c r="N765">
        <f t="shared" si="26"/>
        <v>12</v>
      </c>
    </row>
    <row r="766" spans="1:14" x14ac:dyDescent="0.25">
      <c r="A766" s="11"/>
      <c r="B766" s="12"/>
      <c r="C766" s="9" t="s">
        <v>491</v>
      </c>
      <c r="D766" s="9" t="s">
        <v>492</v>
      </c>
      <c r="E766" s="9" t="s">
        <v>492</v>
      </c>
      <c r="F766" s="9" t="s">
        <v>14</v>
      </c>
      <c r="G766" s="10" t="s">
        <v>15</v>
      </c>
      <c r="H766" s="5"/>
      <c r="I766" s="5"/>
      <c r="J766" s="6"/>
      <c r="K766" s="7"/>
      <c r="L766" s="8"/>
    </row>
    <row r="767" spans="1:14" x14ac:dyDescent="0.25">
      <c r="A767" s="11"/>
      <c r="B767" s="12"/>
      <c r="C767" s="12"/>
      <c r="D767" s="12"/>
      <c r="E767" s="12"/>
      <c r="F767" s="12"/>
      <c r="G767" s="9" t="s">
        <v>1352</v>
      </c>
      <c r="H767" s="9" t="s">
        <v>17</v>
      </c>
      <c r="I767" s="9" t="s">
        <v>944</v>
      </c>
      <c r="J767" s="3" t="s">
        <v>2280</v>
      </c>
      <c r="K767" s="13" t="s">
        <v>1353</v>
      </c>
      <c r="L767" s="14" t="s">
        <v>1354</v>
      </c>
      <c r="M767" s="17">
        <f t="shared" si="25"/>
        <v>2.025462962962965E-2</v>
      </c>
      <c r="N767">
        <f t="shared" si="26"/>
        <v>4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1796</v>
      </c>
      <c r="H768" s="9" t="s">
        <v>17</v>
      </c>
      <c r="I768" s="9" t="s">
        <v>1383</v>
      </c>
      <c r="J768" s="3" t="s">
        <v>2280</v>
      </c>
      <c r="K768" s="13" t="s">
        <v>1797</v>
      </c>
      <c r="L768" s="14" t="s">
        <v>1798</v>
      </c>
      <c r="M768" s="17">
        <f t="shared" si="25"/>
        <v>2.1643518518518479E-2</v>
      </c>
      <c r="N768">
        <f t="shared" si="26"/>
        <v>4</v>
      </c>
    </row>
    <row r="769" spans="1:14" x14ac:dyDescent="0.25">
      <c r="A769" s="11"/>
      <c r="B769" s="12"/>
      <c r="C769" s="9" t="s">
        <v>1355</v>
      </c>
      <c r="D769" s="9" t="s">
        <v>1356</v>
      </c>
      <c r="E769" s="9" t="s">
        <v>1357</v>
      </c>
      <c r="F769" s="9" t="s">
        <v>14</v>
      </c>
      <c r="G769" s="10" t="s">
        <v>15</v>
      </c>
      <c r="H769" s="5"/>
      <c r="I769" s="5"/>
      <c r="J769" s="6"/>
      <c r="K769" s="7"/>
      <c r="L769" s="8"/>
    </row>
    <row r="770" spans="1:14" x14ac:dyDescent="0.25">
      <c r="A770" s="11"/>
      <c r="B770" s="12"/>
      <c r="C770" s="12"/>
      <c r="D770" s="12"/>
      <c r="E770" s="12"/>
      <c r="F770" s="12"/>
      <c r="G770" s="9" t="s">
        <v>1358</v>
      </c>
      <c r="H770" s="9" t="s">
        <v>17</v>
      </c>
      <c r="I770" s="9" t="s">
        <v>944</v>
      </c>
      <c r="J770" s="3" t="s">
        <v>2280</v>
      </c>
      <c r="K770" s="13" t="s">
        <v>1359</v>
      </c>
      <c r="L770" s="14" t="s">
        <v>1360</v>
      </c>
      <c r="M770" s="17">
        <f t="shared" si="25"/>
        <v>2.3368055555555656E-2</v>
      </c>
      <c r="N770">
        <f t="shared" si="26"/>
        <v>18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1799</v>
      </c>
      <c r="H771" s="9" t="s">
        <v>17</v>
      </c>
      <c r="I771" s="9" t="s">
        <v>1383</v>
      </c>
      <c r="J771" s="3" t="s">
        <v>2280</v>
      </c>
      <c r="K771" s="13" t="s">
        <v>1800</v>
      </c>
      <c r="L771" s="14" t="s">
        <v>1801</v>
      </c>
      <c r="M771" s="17">
        <f t="shared" ref="M771:M803" si="27">L771-K771</f>
        <v>1.3333333333333308E-2</v>
      </c>
      <c r="N771">
        <f t="shared" ref="N771:N803" si="28">HOUR(K771)</f>
        <v>18</v>
      </c>
    </row>
    <row r="772" spans="1:14" x14ac:dyDescent="0.25">
      <c r="A772" s="11"/>
      <c r="B772" s="12"/>
      <c r="C772" s="9" t="s">
        <v>1361</v>
      </c>
      <c r="D772" s="9" t="s">
        <v>1362</v>
      </c>
      <c r="E772" s="9" t="s">
        <v>1363</v>
      </c>
      <c r="F772" s="9" t="s">
        <v>14</v>
      </c>
      <c r="G772" s="10" t="s">
        <v>15</v>
      </c>
      <c r="H772" s="5"/>
      <c r="I772" s="5"/>
      <c r="J772" s="6"/>
      <c r="K772" s="7"/>
      <c r="L772" s="8"/>
    </row>
    <row r="773" spans="1:14" x14ac:dyDescent="0.25">
      <c r="A773" s="11"/>
      <c r="B773" s="12"/>
      <c r="C773" s="12"/>
      <c r="D773" s="12"/>
      <c r="E773" s="12"/>
      <c r="F773" s="12"/>
      <c r="G773" s="9" t="s">
        <v>1364</v>
      </c>
      <c r="H773" s="9" t="s">
        <v>17</v>
      </c>
      <c r="I773" s="9" t="s">
        <v>944</v>
      </c>
      <c r="J773" s="3" t="s">
        <v>2280</v>
      </c>
      <c r="K773" s="13" t="s">
        <v>1365</v>
      </c>
      <c r="L773" s="14" t="s">
        <v>1366</v>
      </c>
      <c r="M773" s="17">
        <f t="shared" si="27"/>
        <v>1.3344907407407458E-2</v>
      </c>
      <c r="N773">
        <f t="shared" si="28"/>
        <v>15</v>
      </c>
    </row>
    <row r="774" spans="1:14" x14ac:dyDescent="0.25">
      <c r="A774" s="11"/>
      <c r="B774" s="12"/>
      <c r="C774" s="12"/>
      <c r="D774" s="12"/>
      <c r="E774" s="12"/>
      <c r="F774" s="12"/>
      <c r="G774" s="9" t="s">
        <v>1367</v>
      </c>
      <c r="H774" s="9" t="s">
        <v>17</v>
      </c>
      <c r="I774" s="9" t="s">
        <v>944</v>
      </c>
      <c r="J774" s="3" t="s">
        <v>2280</v>
      </c>
      <c r="K774" s="13" t="s">
        <v>1368</v>
      </c>
      <c r="L774" s="14" t="s">
        <v>1369</v>
      </c>
      <c r="M774" s="17">
        <f t="shared" si="27"/>
        <v>2.7581018518518463E-2</v>
      </c>
      <c r="N774">
        <f t="shared" si="28"/>
        <v>16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1802</v>
      </c>
      <c r="H775" s="9" t="s">
        <v>17</v>
      </c>
      <c r="I775" s="9" t="s">
        <v>1383</v>
      </c>
      <c r="J775" s="3" t="s">
        <v>2280</v>
      </c>
      <c r="K775" s="13" t="s">
        <v>1803</v>
      </c>
      <c r="L775" s="14" t="s">
        <v>1804</v>
      </c>
      <c r="M775" s="17">
        <f t="shared" si="27"/>
        <v>2.300925925925934E-2</v>
      </c>
      <c r="N775">
        <f t="shared" si="28"/>
        <v>8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1805</v>
      </c>
      <c r="H776" s="9" t="s">
        <v>17</v>
      </c>
      <c r="I776" s="9" t="s">
        <v>1383</v>
      </c>
      <c r="J776" s="3" t="s">
        <v>2280</v>
      </c>
      <c r="K776" s="13" t="s">
        <v>278</v>
      </c>
      <c r="L776" s="14" t="s">
        <v>1806</v>
      </c>
      <c r="M776" s="17">
        <f t="shared" si="27"/>
        <v>1.3865740740740706E-2</v>
      </c>
      <c r="N776">
        <f t="shared" si="28"/>
        <v>10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1807</v>
      </c>
      <c r="H777" s="9" t="s">
        <v>17</v>
      </c>
      <c r="I777" s="9" t="s">
        <v>1383</v>
      </c>
      <c r="J777" s="3" t="s">
        <v>2280</v>
      </c>
      <c r="K777" s="13" t="s">
        <v>1808</v>
      </c>
      <c r="L777" s="14" t="s">
        <v>1809</v>
      </c>
      <c r="M777" s="17">
        <f t="shared" si="27"/>
        <v>1.3935185185185106E-2</v>
      </c>
      <c r="N777">
        <f t="shared" si="28"/>
        <v>12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1810</v>
      </c>
      <c r="H778" s="9" t="s">
        <v>17</v>
      </c>
      <c r="I778" s="9" t="s">
        <v>1383</v>
      </c>
      <c r="J778" s="3" t="s">
        <v>2280</v>
      </c>
      <c r="K778" s="13" t="s">
        <v>1811</v>
      </c>
      <c r="L778" s="14" t="s">
        <v>1812</v>
      </c>
      <c r="M778" s="17">
        <f t="shared" si="27"/>
        <v>1.7395833333333277E-2</v>
      </c>
      <c r="N778">
        <f t="shared" si="28"/>
        <v>15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1813</v>
      </c>
      <c r="H779" s="9" t="s">
        <v>17</v>
      </c>
      <c r="I779" s="9" t="s">
        <v>1383</v>
      </c>
      <c r="J779" s="3" t="s">
        <v>2280</v>
      </c>
      <c r="K779" s="13" t="s">
        <v>1814</v>
      </c>
      <c r="L779" s="14" t="s">
        <v>1815</v>
      </c>
      <c r="M779" s="17">
        <f t="shared" si="27"/>
        <v>1.4826388888888875E-2</v>
      </c>
      <c r="N779">
        <f t="shared" si="28"/>
        <v>15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2138</v>
      </c>
      <c r="H780" s="9" t="s">
        <v>17</v>
      </c>
      <c r="I780" s="9" t="s">
        <v>1830</v>
      </c>
      <c r="J780" s="3" t="s">
        <v>2280</v>
      </c>
      <c r="K780" s="13" t="s">
        <v>2139</v>
      </c>
      <c r="L780" s="14" t="s">
        <v>2140</v>
      </c>
      <c r="M780" s="17">
        <f t="shared" si="27"/>
        <v>1.9606481481481475E-2</v>
      </c>
      <c r="N780">
        <f t="shared" si="28"/>
        <v>7</v>
      </c>
    </row>
    <row r="781" spans="1:14" x14ac:dyDescent="0.25">
      <c r="A781" s="11"/>
      <c r="B781" s="12"/>
      <c r="C781" s="12"/>
      <c r="D781" s="12"/>
      <c r="E781" s="12"/>
      <c r="F781" s="12"/>
      <c r="G781" s="9" t="s">
        <v>2141</v>
      </c>
      <c r="H781" s="9" t="s">
        <v>17</v>
      </c>
      <c r="I781" s="9" t="s">
        <v>1830</v>
      </c>
      <c r="J781" s="3" t="s">
        <v>2280</v>
      </c>
      <c r="K781" s="13" t="s">
        <v>2142</v>
      </c>
      <c r="L781" s="14" t="s">
        <v>2143</v>
      </c>
      <c r="M781" s="17">
        <f t="shared" si="27"/>
        <v>1.3576388888888791E-2</v>
      </c>
      <c r="N781">
        <f t="shared" si="28"/>
        <v>9</v>
      </c>
    </row>
    <row r="782" spans="1:14" x14ac:dyDescent="0.25">
      <c r="A782" s="11"/>
      <c r="B782" s="12"/>
      <c r="C782" s="12"/>
      <c r="D782" s="12"/>
      <c r="E782" s="12"/>
      <c r="F782" s="12"/>
      <c r="G782" s="9" t="s">
        <v>2144</v>
      </c>
      <c r="H782" s="9" t="s">
        <v>17</v>
      </c>
      <c r="I782" s="9" t="s">
        <v>1830</v>
      </c>
      <c r="J782" s="3" t="s">
        <v>2280</v>
      </c>
      <c r="K782" s="13" t="s">
        <v>2145</v>
      </c>
      <c r="L782" s="14" t="s">
        <v>2146</v>
      </c>
      <c r="M782" s="17">
        <f t="shared" si="27"/>
        <v>1.5706018518518494E-2</v>
      </c>
      <c r="N782">
        <f t="shared" si="28"/>
        <v>11</v>
      </c>
    </row>
    <row r="783" spans="1:14" x14ac:dyDescent="0.25">
      <c r="A783" s="11"/>
      <c r="B783" s="12"/>
      <c r="C783" s="9" t="s">
        <v>499</v>
      </c>
      <c r="D783" s="9" t="s">
        <v>500</v>
      </c>
      <c r="E783" s="9" t="s">
        <v>501</v>
      </c>
      <c r="F783" s="9" t="s">
        <v>14</v>
      </c>
      <c r="G783" s="10" t="s">
        <v>15</v>
      </c>
      <c r="H783" s="5"/>
      <c r="I783" s="5"/>
      <c r="J783" s="6"/>
      <c r="K783" s="7"/>
      <c r="L783" s="8"/>
    </row>
    <row r="784" spans="1:14" x14ac:dyDescent="0.25">
      <c r="A784" s="11"/>
      <c r="B784" s="12"/>
      <c r="C784" s="12"/>
      <c r="D784" s="12"/>
      <c r="E784" s="12"/>
      <c r="F784" s="12"/>
      <c r="G784" s="9" t="s">
        <v>919</v>
      </c>
      <c r="H784" s="9" t="s">
        <v>17</v>
      </c>
      <c r="I784" s="9" t="s">
        <v>533</v>
      </c>
      <c r="J784" s="3" t="s">
        <v>2280</v>
      </c>
      <c r="K784" s="13" t="s">
        <v>920</v>
      </c>
      <c r="L784" s="14" t="s">
        <v>921</v>
      </c>
      <c r="M784" s="17">
        <f t="shared" si="27"/>
        <v>2.5995370370370363E-2</v>
      </c>
      <c r="N784">
        <f t="shared" si="28"/>
        <v>8</v>
      </c>
    </row>
    <row r="785" spans="1:14" x14ac:dyDescent="0.25">
      <c r="A785" s="11"/>
      <c r="B785" s="12"/>
      <c r="C785" s="12"/>
      <c r="D785" s="12"/>
      <c r="E785" s="12"/>
      <c r="F785" s="12"/>
      <c r="G785" s="9" t="s">
        <v>922</v>
      </c>
      <c r="H785" s="9" t="s">
        <v>17</v>
      </c>
      <c r="I785" s="9" t="s">
        <v>533</v>
      </c>
      <c r="J785" s="3" t="s">
        <v>2280</v>
      </c>
      <c r="K785" s="13" t="s">
        <v>923</v>
      </c>
      <c r="L785" s="14" t="s">
        <v>924</v>
      </c>
      <c r="M785" s="17">
        <f t="shared" si="27"/>
        <v>1.7592592592592549E-2</v>
      </c>
      <c r="N785">
        <f t="shared" si="28"/>
        <v>9</v>
      </c>
    </row>
    <row r="786" spans="1:14" x14ac:dyDescent="0.25">
      <c r="A786" s="11"/>
      <c r="B786" s="12"/>
      <c r="C786" s="12"/>
      <c r="D786" s="12"/>
      <c r="E786" s="12"/>
      <c r="F786" s="12"/>
      <c r="G786" s="9" t="s">
        <v>925</v>
      </c>
      <c r="H786" s="9" t="s">
        <v>17</v>
      </c>
      <c r="I786" s="9" t="s">
        <v>533</v>
      </c>
      <c r="J786" s="3" t="s">
        <v>2280</v>
      </c>
      <c r="K786" s="13" t="s">
        <v>926</v>
      </c>
      <c r="L786" s="14" t="s">
        <v>927</v>
      </c>
      <c r="M786" s="17">
        <f t="shared" si="27"/>
        <v>2.2905092592592602E-2</v>
      </c>
      <c r="N786">
        <f t="shared" si="28"/>
        <v>11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928</v>
      </c>
      <c r="H787" s="9" t="s">
        <v>17</v>
      </c>
      <c r="I787" s="9" t="s">
        <v>533</v>
      </c>
      <c r="J787" s="3" t="s">
        <v>2280</v>
      </c>
      <c r="K787" s="13" t="s">
        <v>929</v>
      </c>
      <c r="L787" s="14" t="s">
        <v>930</v>
      </c>
      <c r="M787" s="17">
        <f t="shared" si="27"/>
        <v>2.1435185185185168E-2</v>
      </c>
      <c r="N787">
        <f t="shared" si="28"/>
        <v>17</v>
      </c>
    </row>
    <row r="788" spans="1:14" x14ac:dyDescent="0.25">
      <c r="A788" s="11"/>
      <c r="B788" s="12"/>
      <c r="C788" s="12"/>
      <c r="D788" s="12"/>
      <c r="E788" s="12"/>
      <c r="F788" s="12"/>
      <c r="G788" s="9" t="s">
        <v>1370</v>
      </c>
      <c r="H788" s="9" t="s">
        <v>17</v>
      </c>
      <c r="I788" s="9" t="s">
        <v>944</v>
      </c>
      <c r="J788" s="3" t="s">
        <v>2280</v>
      </c>
      <c r="K788" s="13" t="s">
        <v>1371</v>
      </c>
      <c r="L788" s="14" t="s">
        <v>1372</v>
      </c>
      <c r="M788" s="17">
        <f t="shared" si="27"/>
        <v>3.0509259259259291E-2</v>
      </c>
      <c r="N788">
        <f t="shared" si="28"/>
        <v>12</v>
      </c>
    </row>
    <row r="789" spans="1:14" x14ac:dyDescent="0.25">
      <c r="A789" s="11"/>
      <c r="B789" s="12"/>
      <c r="C789" s="12"/>
      <c r="D789" s="12"/>
      <c r="E789" s="12"/>
      <c r="F789" s="12"/>
      <c r="G789" s="9" t="s">
        <v>1373</v>
      </c>
      <c r="H789" s="9" t="s">
        <v>17</v>
      </c>
      <c r="I789" s="9" t="s">
        <v>944</v>
      </c>
      <c r="J789" s="3" t="s">
        <v>2280</v>
      </c>
      <c r="K789" s="13" t="s">
        <v>1374</v>
      </c>
      <c r="L789" s="14" t="s">
        <v>1375</v>
      </c>
      <c r="M789" s="17">
        <f t="shared" si="27"/>
        <v>2.0509259259259283E-2</v>
      </c>
      <c r="N789">
        <f t="shared" si="28"/>
        <v>17</v>
      </c>
    </row>
    <row r="790" spans="1:14" x14ac:dyDescent="0.25">
      <c r="A790" s="11"/>
      <c r="B790" s="12"/>
      <c r="C790" s="12"/>
      <c r="D790" s="12"/>
      <c r="E790" s="12"/>
      <c r="F790" s="12"/>
      <c r="G790" s="9" t="s">
        <v>1816</v>
      </c>
      <c r="H790" s="9" t="s">
        <v>17</v>
      </c>
      <c r="I790" s="9" t="s">
        <v>1383</v>
      </c>
      <c r="J790" s="3" t="s">
        <v>2280</v>
      </c>
      <c r="K790" s="13" t="s">
        <v>1817</v>
      </c>
      <c r="L790" s="14" t="s">
        <v>1818</v>
      </c>
      <c r="M790" s="17">
        <f t="shared" si="27"/>
        <v>2.96643518518519E-2</v>
      </c>
      <c r="N790">
        <f t="shared" si="28"/>
        <v>10</v>
      </c>
    </row>
    <row r="791" spans="1:14" x14ac:dyDescent="0.25">
      <c r="A791" s="11"/>
      <c r="B791" s="12"/>
      <c r="C791" s="12"/>
      <c r="D791" s="12"/>
      <c r="E791" s="12"/>
      <c r="F791" s="12"/>
      <c r="G791" s="9" t="s">
        <v>1819</v>
      </c>
      <c r="H791" s="9" t="s">
        <v>17</v>
      </c>
      <c r="I791" s="9" t="s">
        <v>1383</v>
      </c>
      <c r="J791" s="3" t="s">
        <v>2280</v>
      </c>
      <c r="K791" s="13" t="s">
        <v>1820</v>
      </c>
      <c r="L791" s="14" t="s">
        <v>1821</v>
      </c>
      <c r="M791" s="17">
        <f t="shared" si="27"/>
        <v>1.7060185185185262E-2</v>
      </c>
      <c r="N791">
        <f t="shared" si="28"/>
        <v>14</v>
      </c>
    </row>
    <row r="792" spans="1:14" x14ac:dyDescent="0.25">
      <c r="A792" s="11"/>
      <c r="B792" s="12"/>
      <c r="C792" s="9" t="s">
        <v>2116</v>
      </c>
      <c r="D792" s="9" t="s">
        <v>2117</v>
      </c>
      <c r="E792" s="9" t="s">
        <v>2122</v>
      </c>
      <c r="F792" s="9" t="s">
        <v>14</v>
      </c>
      <c r="G792" s="9" t="s">
        <v>2147</v>
      </c>
      <c r="H792" s="9" t="s">
        <v>17</v>
      </c>
      <c r="I792" s="9" t="s">
        <v>1830</v>
      </c>
      <c r="J792" s="3" t="s">
        <v>2280</v>
      </c>
      <c r="K792" s="13" t="s">
        <v>2148</v>
      </c>
      <c r="L792" s="14" t="s">
        <v>2149</v>
      </c>
      <c r="M792" s="17">
        <f t="shared" si="27"/>
        <v>1.4571759259259243E-2</v>
      </c>
      <c r="N792">
        <f t="shared" si="28"/>
        <v>16</v>
      </c>
    </row>
    <row r="793" spans="1:14" x14ac:dyDescent="0.25">
      <c r="A793" s="11"/>
      <c r="B793" s="12"/>
      <c r="C793" s="9" t="s">
        <v>508</v>
      </c>
      <c r="D793" s="9" t="s">
        <v>509</v>
      </c>
      <c r="E793" s="9" t="s">
        <v>510</v>
      </c>
      <c r="F793" s="9" t="s">
        <v>14</v>
      </c>
      <c r="G793" s="9" t="s">
        <v>1822</v>
      </c>
      <c r="H793" s="9" t="s">
        <v>17</v>
      </c>
      <c r="I793" s="9" t="s">
        <v>1383</v>
      </c>
      <c r="J793" s="3" t="s">
        <v>2280</v>
      </c>
      <c r="K793" s="13" t="s">
        <v>1823</v>
      </c>
      <c r="L793" s="14" t="s">
        <v>1824</v>
      </c>
      <c r="M793" s="17">
        <f t="shared" si="27"/>
        <v>1.5914351851851832E-2</v>
      </c>
      <c r="N793">
        <f t="shared" si="28"/>
        <v>5</v>
      </c>
    </row>
    <row r="794" spans="1:14" x14ac:dyDescent="0.25">
      <c r="A794" s="11"/>
      <c r="B794" s="12"/>
      <c r="C794" s="9" t="s">
        <v>514</v>
      </c>
      <c r="D794" s="9" t="s">
        <v>515</v>
      </c>
      <c r="E794" s="10" t="s">
        <v>15</v>
      </c>
      <c r="F794" s="5"/>
      <c r="G794" s="5"/>
      <c r="H794" s="5"/>
      <c r="I794" s="5"/>
      <c r="J794" s="6"/>
      <c r="K794" s="7"/>
      <c r="L794" s="8"/>
    </row>
    <row r="795" spans="1:14" x14ac:dyDescent="0.25">
      <c r="A795" s="11"/>
      <c r="B795" s="12"/>
      <c r="C795" s="12"/>
      <c r="D795" s="12"/>
      <c r="E795" s="9" t="s">
        <v>903</v>
      </c>
      <c r="F795" s="9" t="s">
        <v>14</v>
      </c>
      <c r="G795" s="10" t="s">
        <v>15</v>
      </c>
      <c r="H795" s="5"/>
      <c r="I795" s="5"/>
      <c r="J795" s="6"/>
      <c r="K795" s="7"/>
      <c r="L795" s="8"/>
    </row>
    <row r="796" spans="1:14" x14ac:dyDescent="0.25">
      <c r="A796" s="11"/>
      <c r="B796" s="12"/>
      <c r="C796" s="12"/>
      <c r="D796" s="12"/>
      <c r="E796" s="12"/>
      <c r="F796" s="12"/>
      <c r="G796" s="9" t="s">
        <v>931</v>
      </c>
      <c r="H796" s="9" t="s">
        <v>17</v>
      </c>
      <c r="I796" s="9" t="s">
        <v>533</v>
      </c>
      <c r="J796" s="3" t="s">
        <v>2280</v>
      </c>
      <c r="K796" s="13" t="s">
        <v>932</v>
      </c>
      <c r="L796" s="14" t="s">
        <v>933</v>
      </c>
      <c r="M796" s="17">
        <f t="shared" si="27"/>
        <v>1.5694444444444455E-2</v>
      </c>
      <c r="N796">
        <f t="shared" si="28"/>
        <v>9</v>
      </c>
    </row>
    <row r="797" spans="1:14" x14ac:dyDescent="0.25">
      <c r="A797" s="11"/>
      <c r="B797" s="12"/>
      <c r="C797" s="12"/>
      <c r="D797" s="12"/>
      <c r="E797" s="12"/>
      <c r="F797" s="12"/>
      <c r="G797" s="9" t="s">
        <v>934</v>
      </c>
      <c r="H797" s="9" t="s">
        <v>17</v>
      </c>
      <c r="I797" s="9" t="s">
        <v>533</v>
      </c>
      <c r="J797" s="3" t="s">
        <v>2280</v>
      </c>
      <c r="K797" s="13" t="s">
        <v>935</v>
      </c>
      <c r="L797" s="14" t="s">
        <v>936</v>
      </c>
      <c r="M797" s="17">
        <f t="shared" si="27"/>
        <v>1.375000000000004E-2</v>
      </c>
      <c r="N797">
        <f t="shared" si="28"/>
        <v>12</v>
      </c>
    </row>
    <row r="798" spans="1:14" x14ac:dyDescent="0.25">
      <c r="A798" s="11"/>
      <c r="B798" s="12"/>
      <c r="C798" s="12"/>
      <c r="D798" s="12"/>
      <c r="E798" s="12"/>
      <c r="F798" s="12"/>
      <c r="G798" s="9" t="s">
        <v>1376</v>
      </c>
      <c r="H798" s="9" t="s">
        <v>17</v>
      </c>
      <c r="I798" s="9" t="s">
        <v>944</v>
      </c>
      <c r="J798" s="3" t="s">
        <v>2280</v>
      </c>
      <c r="K798" s="13" t="s">
        <v>1377</v>
      </c>
      <c r="L798" s="14" t="s">
        <v>1378</v>
      </c>
      <c r="M798" s="17">
        <f t="shared" si="27"/>
        <v>1.9432870370370448E-2</v>
      </c>
      <c r="N798">
        <f t="shared" si="28"/>
        <v>14</v>
      </c>
    </row>
    <row r="799" spans="1:14" x14ac:dyDescent="0.25">
      <c r="A799" s="11"/>
      <c r="B799" s="12"/>
      <c r="C799" s="12"/>
      <c r="D799" s="12"/>
      <c r="E799" s="12"/>
      <c r="F799" s="12"/>
      <c r="G799" s="9" t="s">
        <v>2212</v>
      </c>
      <c r="H799" s="9" t="s">
        <v>17</v>
      </c>
      <c r="I799" s="9" t="s">
        <v>2151</v>
      </c>
      <c r="J799" s="3" t="s">
        <v>2280</v>
      </c>
      <c r="K799" s="13" t="s">
        <v>2213</v>
      </c>
      <c r="L799" s="14" t="s">
        <v>2214</v>
      </c>
      <c r="M799" s="17">
        <f t="shared" si="27"/>
        <v>1.317129629629632E-2</v>
      </c>
      <c r="N799">
        <f t="shared" si="28"/>
        <v>6</v>
      </c>
    </row>
    <row r="800" spans="1:14" x14ac:dyDescent="0.25">
      <c r="A800" s="11"/>
      <c r="B800" s="12"/>
      <c r="C800" s="12"/>
      <c r="D800" s="12"/>
      <c r="E800" s="9" t="s">
        <v>516</v>
      </c>
      <c r="F800" s="9" t="s">
        <v>14</v>
      </c>
      <c r="G800" s="9" t="s">
        <v>937</v>
      </c>
      <c r="H800" s="9" t="s">
        <v>17</v>
      </c>
      <c r="I800" s="9" t="s">
        <v>533</v>
      </c>
      <c r="J800" s="3" t="s">
        <v>2280</v>
      </c>
      <c r="K800" s="13" t="s">
        <v>938</v>
      </c>
      <c r="L800" s="14" t="s">
        <v>939</v>
      </c>
      <c r="M800" s="17">
        <f t="shared" si="27"/>
        <v>1.5856481481481444E-2</v>
      </c>
      <c r="N800">
        <f t="shared" si="28"/>
        <v>15</v>
      </c>
    </row>
    <row r="801" spans="1:14" x14ac:dyDescent="0.25">
      <c r="A801" s="11"/>
      <c r="B801" s="12"/>
      <c r="C801" s="9" t="s">
        <v>910</v>
      </c>
      <c r="D801" s="9" t="s">
        <v>911</v>
      </c>
      <c r="E801" s="9" t="s">
        <v>912</v>
      </c>
      <c r="F801" s="9" t="s">
        <v>14</v>
      </c>
      <c r="G801" s="10" t="s">
        <v>15</v>
      </c>
      <c r="H801" s="5"/>
      <c r="I801" s="5"/>
      <c r="J801" s="6"/>
      <c r="K801" s="7"/>
      <c r="L801" s="8"/>
    </row>
    <row r="802" spans="1:14" x14ac:dyDescent="0.25">
      <c r="A802" s="11"/>
      <c r="B802" s="12"/>
      <c r="C802" s="12"/>
      <c r="D802" s="12"/>
      <c r="E802" s="12"/>
      <c r="F802" s="12"/>
      <c r="G802" s="9" t="s">
        <v>940</v>
      </c>
      <c r="H802" s="9" t="s">
        <v>17</v>
      </c>
      <c r="I802" s="9" t="s">
        <v>533</v>
      </c>
      <c r="J802" s="3" t="s">
        <v>2280</v>
      </c>
      <c r="K802" s="13" t="s">
        <v>941</v>
      </c>
      <c r="L802" s="14" t="s">
        <v>942</v>
      </c>
      <c r="M802" s="17">
        <f t="shared" si="27"/>
        <v>1.4583333333333393E-2</v>
      </c>
      <c r="N802">
        <f t="shared" si="28"/>
        <v>18</v>
      </c>
    </row>
    <row r="803" spans="1:14" x14ac:dyDescent="0.25">
      <c r="A803" s="11"/>
      <c r="B803" s="11"/>
      <c r="C803" s="11"/>
      <c r="D803" s="11"/>
      <c r="E803" s="11"/>
      <c r="F803" s="11"/>
      <c r="G803" s="3" t="s">
        <v>1379</v>
      </c>
      <c r="H803" s="3" t="s">
        <v>17</v>
      </c>
      <c r="I803" s="3" t="s">
        <v>944</v>
      </c>
      <c r="J803" s="3" t="s">
        <v>2280</v>
      </c>
      <c r="K803" s="15" t="s">
        <v>1380</v>
      </c>
      <c r="L803" s="16" t="s">
        <v>1381</v>
      </c>
      <c r="M803" s="17">
        <f t="shared" si="27"/>
        <v>1.4583333333333393E-2</v>
      </c>
      <c r="N803">
        <f t="shared" si="28"/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June 6th, 2022</vt:lpstr>
      <vt:lpstr>Tue, June 7th 2022</vt:lpstr>
      <vt:lpstr>Wed, June 8th, 2022</vt:lpstr>
      <vt:lpstr>Thu, June 9th, 2022</vt:lpstr>
      <vt:lpstr>Fri, June 10th, 2022</vt:lpstr>
      <vt:lpstr>Sat, June 11th, 2022</vt:lpstr>
      <vt:lpstr>Sun, June 12th, 2022</vt:lpstr>
      <vt:lpstr>Week 23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2022-06-10T12:08:38Z</dcterms:created>
  <dcterms:modified xsi:type="dcterms:W3CDTF">2022-06-15T19:28:11Z</dcterms:modified>
</cp:coreProperties>
</file>