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verages by the Week of Trucks\"/>
    </mc:Choice>
  </mc:AlternateContent>
  <bookViews>
    <workbookView xWindow="0" yWindow="1200" windowWidth="28800" windowHeight="12285" activeTab="3"/>
  </bookViews>
  <sheets>
    <sheet name="Mon, Mar 14, 2022" sheetId="1" r:id="rId1"/>
    <sheet name="Tue, Mar 15, 2022" sheetId="2" r:id="rId2"/>
    <sheet name="Wed, Mar 16, 2022" sheetId="3" r:id="rId3"/>
    <sheet name="Thu, Mar 17, 2022" sheetId="4" r:id="rId4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2" i="4"/>
  <c r="P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2" i="4"/>
  <c r="R23" i="4"/>
  <c r="R25" i="4"/>
  <c r="L5" i="4"/>
  <c r="L6" i="4"/>
  <c r="L7" i="4"/>
  <c r="L8" i="4"/>
  <c r="L11" i="4"/>
  <c r="L12" i="4"/>
  <c r="L13" i="4"/>
  <c r="L15" i="4"/>
  <c r="L16" i="4"/>
  <c r="L17" i="4"/>
  <c r="L18" i="4"/>
  <c r="L19" i="4"/>
  <c r="L20" i="4"/>
  <c r="L21" i="4"/>
  <c r="L25" i="4"/>
  <c r="L26" i="4"/>
  <c r="L27" i="4"/>
  <c r="L28" i="4"/>
  <c r="L29" i="4"/>
  <c r="L30" i="4"/>
  <c r="L31" i="4"/>
  <c r="L33" i="4"/>
  <c r="L34" i="4"/>
  <c r="L35" i="4"/>
  <c r="L36" i="4"/>
  <c r="L37" i="4"/>
  <c r="L39" i="4"/>
  <c r="L40" i="4"/>
  <c r="L41" i="4"/>
  <c r="L42" i="4"/>
  <c r="L44" i="4"/>
  <c r="L45" i="4"/>
  <c r="L46" i="4"/>
  <c r="L49" i="4"/>
  <c r="L50" i="4"/>
  <c r="L51" i="4"/>
  <c r="L53" i="4"/>
  <c r="L54" i="4"/>
  <c r="L55" i="4"/>
  <c r="L56" i="4"/>
  <c r="L57" i="4"/>
  <c r="L58" i="4"/>
  <c r="L59" i="4"/>
  <c r="L60" i="4"/>
  <c r="L61" i="4"/>
  <c r="L62" i="4"/>
  <c r="L63" i="4"/>
  <c r="L65" i="4"/>
  <c r="L66" i="4"/>
  <c r="L69" i="4"/>
  <c r="L70" i="4"/>
  <c r="L71" i="4"/>
  <c r="L73" i="4"/>
  <c r="L74" i="4"/>
  <c r="L75" i="4"/>
  <c r="L76" i="4"/>
  <c r="L77" i="4"/>
  <c r="L78" i="4"/>
  <c r="L79" i="4"/>
  <c r="L81" i="4"/>
  <c r="L82" i="4"/>
  <c r="L83" i="4"/>
  <c r="L84" i="4"/>
  <c r="L86" i="4"/>
  <c r="L87" i="4"/>
  <c r="L88" i="4"/>
  <c r="L89" i="4"/>
  <c r="L90" i="4"/>
  <c r="L91" i="4"/>
  <c r="L92" i="4"/>
  <c r="L93" i="4"/>
  <c r="L94" i="4"/>
  <c r="L96" i="4"/>
  <c r="L97" i="4"/>
  <c r="L98" i="4"/>
  <c r="L99" i="4"/>
  <c r="L100" i="4"/>
  <c r="L101" i="4"/>
  <c r="L103" i="4"/>
  <c r="L104" i="4"/>
  <c r="L107" i="4"/>
  <c r="L108" i="4"/>
  <c r="L109" i="4"/>
  <c r="L110" i="4"/>
  <c r="L111" i="4"/>
  <c r="L112" i="4"/>
  <c r="L114" i="4"/>
  <c r="L115" i="4"/>
  <c r="L117" i="4"/>
  <c r="L118" i="4"/>
  <c r="L119" i="4"/>
  <c r="L121" i="4"/>
  <c r="L122" i="4"/>
  <c r="L123" i="4"/>
  <c r="L125" i="4"/>
  <c r="L126" i="4"/>
  <c r="L127" i="4"/>
  <c r="L128" i="4"/>
  <c r="L129" i="4"/>
  <c r="L132" i="4"/>
  <c r="L134" i="4"/>
  <c r="L135" i="4"/>
  <c r="L136" i="4"/>
  <c r="L137" i="4"/>
  <c r="L139" i="4"/>
  <c r="L140" i="4"/>
  <c r="L142" i="4"/>
  <c r="L143" i="4"/>
  <c r="L145" i="4"/>
  <c r="L146" i="4"/>
  <c r="L148" i="4"/>
  <c r="L149" i="4"/>
  <c r="L152" i="4"/>
  <c r="L153" i="4"/>
  <c r="L154" i="4"/>
  <c r="L155" i="4"/>
  <c r="L156" i="4"/>
  <c r="L157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M5" i="4"/>
  <c r="M6" i="4"/>
  <c r="M7" i="4"/>
  <c r="M8" i="4"/>
  <c r="M11" i="4"/>
  <c r="M12" i="4"/>
  <c r="M13" i="4"/>
  <c r="M15" i="4"/>
  <c r="M16" i="4"/>
  <c r="M17" i="4"/>
  <c r="M18" i="4"/>
  <c r="M19" i="4"/>
  <c r="M21" i="4"/>
  <c r="M25" i="4"/>
  <c r="M26" i="4"/>
  <c r="M27" i="4"/>
  <c r="M28" i="4"/>
  <c r="M29" i="4"/>
  <c r="M30" i="4"/>
  <c r="M31" i="4"/>
  <c r="M33" i="4"/>
  <c r="M34" i="4"/>
  <c r="M35" i="4"/>
  <c r="M36" i="4"/>
  <c r="M37" i="4"/>
  <c r="M39" i="4"/>
  <c r="M40" i="4"/>
  <c r="M41" i="4"/>
  <c r="M42" i="4"/>
  <c r="M44" i="4"/>
  <c r="M45" i="4"/>
  <c r="M46" i="4"/>
  <c r="M49" i="4"/>
  <c r="M50" i="4"/>
  <c r="M51" i="4"/>
  <c r="M53" i="4"/>
  <c r="M54" i="4"/>
  <c r="M55" i="4"/>
  <c r="M56" i="4"/>
  <c r="M57" i="4"/>
  <c r="M58" i="4"/>
  <c r="M59" i="4"/>
  <c r="M60" i="4"/>
  <c r="M61" i="4"/>
  <c r="M62" i="4"/>
  <c r="M63" i="4"/>
  <c r="M65" i="4"/>
  <c r="M66" i="4"/>
  <c r="M69" i="4"/>
  <c r="M70" i="4"/>
  <c r="M71" i="4"/>
  <c r="M73" i="4"/>
  <c r="M74" i="4"/>
  <c r="M75" i="4"/>
  <c r="M76" i="4"/>
  <c r="M77" i="4"/>
  <c r="M78" i="4"/>
  <c r="M79" i="4"/>
  <c r="M81" i="4"/>
  <c r="M82" i="4"/>
  <c r="M83" i="4"/>
  <c r="M84" i="4"/>
  <c r="M86" i="4"/>
  <c r="M87" i="4"/>
  <c r="M88" i="4"/>
  <c r="M89" i="4"/>
  <c r="M90" i="4"/>
  <c r="M91" i="4"/>
  <c r="M92" i="4"/>
  <c r="M93" i="4"/>
  <c r="M94" i="4"/>
  <c r="M96" i="4"/>
  <c r="M97" i="4"/>
  <c r="M98" i="4"/>
  <c r="M100" i="4"/>
  <c r="M101" i="4"/>
  <c r="M103" i="4"/>
  <c r="M104" i="4"/>
  <c r="M107" i="4"/>
  <c r="M108" i="4"/>
  <c r="M109" i="4"/>
  <c r="M110" i="4"/>
  <c r="M111" i="4"/>
  <c r="M112" i="4"/>
  <c r="M114" i="4"/>
  <c r="M115" i="4"/>
  <c r="M117" i="4"/>
  <c r="M118" i="4"/>
  <c r="M119" i="4"/>
  <c r="M121" i="4"/>
  <c r="M122" i="4"/>
  <c r="M123" i="4"/>
  <c r="M125" i="4"/>
  <c r="M126" i="4"/>
  <c r="M127" i="4"/>
  <c r="M128" i="4"/>
  <c r="M129" i="4"/>
  <c r="M132" i="4"/>
  <c r="M134" i="4"/>
  <c r="M135" i="4"/>
  <c r="M136" i="4"/>
  <c r="M137" i="4"/>
  <c r="M139" i="4"/>
  <c r="M140" i="4"/>
  <c r="M142" i="4"/>
  <c r="M143" i="4"/>
  <c r="M145" i="4"/>
  <c r="M146" i="4"/>
  <c r="M148" i="4"/>
  <c r="M149" i="4"/>
  <c r="M152" i="4"/>
  <c r="M153" i="4"/>
  <c r="M154" i="4"/>
  <c r="M155" i="4"/>
  <c r="M156" i="4"/>
  <c r="M157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2" i="3"/>
  <c r="P2" i="3"/>
  <c r="P3" i="3"/>
  <c r="L47" i="3"/>
  <c r="L5" i="3"/>
  <c r="L6" i="3"/>
  <c r="L8" i="3"/>
  <c r="L9" i="3"/>
  <c r="L10" i="3"/>
  <c r="L11" i="3"/>
  <c r="L14" i="3"/>
  <c r="L15" i="3"/>
  <c r="L17" i="3"/>
  <c r="L18" i="3"/>
  <c r="L19" i="3"/>
  <c r="L21" i="3"/>
  <c r="L22" i="3"/>
  <c r="L23" i="3"/>
  <c r="L25" i="3"/>
  <c r="L26" i="3"/>
  <c r="L27" i="3"/>
  <c r="L28" i="3"/>
  <c r="L29" i="3"/>
  <c r="L31" i="3"/>
  <c r="L32" i="3"/>
  <c r="L36" i="3"/>
  <c r="L37" i="3"/>
  <c r="L38" i="3"/>
  <c r="L39" i="3"/>
  <c r="L40" i="3"/>
  <c r="L41" i="3"/>
  <c r="L42" i="3"/>
  <c r="L43" i="3"/>
  <c r="L44" i="3"/>
  <c r="L45" i="3"/>
  <c r="L46" i="3"/>
  <c r="L49" i="3"/>
  <c r="L50" i="3"/>
  <c r="L51" i="3"/>
  <c r="L53" i="3"/>
  <c r="L54" i="3"/>
  <c r="L55" i="3"/>
  <c r="L56" i="3"/>
  <c r="L59" i="3"/>
  <c r="L60" i="3"/>
  <c r="L61" i="3"/>
  <c r="L62" i="3"/>
  <c r="L63" i="3"/>
  <c r="L65" i="3"/>
  <c r="L66" i="3"/>
  <c r="L67" i="3"/>
  <c r="L68" i="3"/>
  <c r="L70" i="3"/>
  <c r="L71" i="3"/>
  <c r="L72" i="3"/>
  <c r="L73" i="3"/>
  <c r="L74" i="3"/>
  <c r="L75" i="3"/>
  <c r="L77" i="3"/>
  <c r="L78" i="3"/>
  <c r="L79" i="3"/>
  <c r="L82" i="3"/>
  <c r="L83" i="3"/>
  <c r="L84" i="3"/>
  <c r="L85" i="3"/>
  <c r="L86" i="3"/>
  <c r="L87" i="3"/>
  <c r="L88" i="3"/>
  <c r="L90" i="3"/>
  <c r="L91" i="3"/>
  <c r="L92" i="3"/>
  <c r="L93" i="3"/>
  <c r="L94" i="3"/>
  <c r="L95" i="3"/>
  <c r="L97" i="3"/>
  <c r="L98" i="3"/>
  <c r="L99" i="3"/>
  <c r="L100" i="3"/>
  <c r="L103" i="3"/>
  <c r="L104" i="3"/>
  <c r="L105" i="3"/>
  <c r="L106" i="3"/>
  <c r="L107" i="3"/>
  <c r="L108" i="3"/>
  <c r="L109" i="3"/>
  <c r="L110" i="3"/>
  <c r="L112" i="3"/>
  <c r="L113" i="3"/>
  <c r="L114" i="3"/>
  <c r="L115" i="3"/>
  <c r="L117" i="3"/>
  <c r="L118" i="3"/>
  <c r="L119" i="3"/>
  <c r="L120" i="3"/>
  <c r="L121" i="3"/>
  <c r="L122" i="3"/>
  <c r="L125" i="3"/>
  <c r="L126" i="3"/>
  <c r="L128" i="3"/>
  <c r="L129" i="3"/>
  <c r="L130" i="3"/>
  <c r="L131" i="3"/>
  <c r="L132" i="3"/>
  <c r="L133" i="3"/>
  <c r="L134" i="3"/>
  <c r="L136" i="3"/>
  <c r="L137" i="3"/>
  <c r="L139" i="3"/>
  <c r="L140" i="3"/>
  <c r="L141" i="3"/>
  <c r="L142" i="3"/>
  <c r="L144" i="3"/>
  <c r="L145" i="3"/>
  <c r="L146" i="3"/>
  <c r="L147" i="3"/>
  <c r="L148" i="3"/>
  <c r="L149" i="3"/>
  <c r="L150" i="3"/>
  <c r="L151" i="3"/>
  <c r="L152" i="3"/>
  <c r="L153" i="3"/>
  <c r="L154" i="3"/>
  <c r="L156" i="3"/>
  <c r="L158" i="3"/>
  <c r="L159" i="3"/>
  <c r="L160" i="3"/>
  <c r="L161" i="3"/>
  <c r="L162" i="3"/>
  <c r="L163" i="3"/>
  <c r="L164" i="3"/>
  <c r="M128" i="3"/>
  <c r="M5" i="3"/>
  <c r="R4" i="3" s="1"/>
  <c r="M6" i="3"/>
  <c r="M8" i="3"/>
  <c r="R8" i="3" s="1"/>
  <c r="M9" i="3"/>
  <c r="R10" i="3" s="1"/>
  <c r="M10" i="3"/>
  <c r="R7" i="3" s="1"/>
  <c r="M11" i="3"/>
  <c r="M14" i="3"/>
  <c r="R12" i="3" s="1"/>
  <c r="M15" i="3"/>
  <c r="R16" i="3" s="1"/>
  <c r="M17" i="3"/>
  <c r="R17" i="3" s="1"/>
  <c r="M18" i="3"/>
  <c r="R18" i="3" s="1"/>
  <c r="M19" i="3"/>
  <c r="R19" i="3" s="1"/>
  <c r="M21" i="3"/>
  <c r="R22" i="3" s="1"/>
  <c r="M22" i="3"/>
  <c r="R23" i="3" s="1"/>
  <c r="M23" i="3"/>
  <c r="M25" i="3"/>
  <c r="M26" i="3"/>
  <c r="R25" i="3" s="1"/>
  <c r="M27" i="3"/>
  <c r="M28" i="3"/>
  <c r="M29" i="3"/>
  <c r="M31" i="3"/>
  <c r="M32" i="3"/>
  <c r="M36" i="3"/>
  <c r="M37" i="3"/>
  <c r="M38" i="3"/>
  <c r="M39" i="3"/>
  <c r="M40" i="3"/>
  <c r="M41" i="3"/>
  <c r="M42" i="3"/>
  <c r="M43" i="3"/>
  <c r="M44" i="3"/>
  <c r="M45" i="3"/>
  <c r="M46" i="3"/>
  <c r="M47" i="3"/>
  <c r="M49" i="3"/>
  <c r="M50" i="3"/>
  <c r="M51" i="3"/>
  <c r="M53" i="3"/>
  <c r="M54" i="3"/>
  <c r="M55" i="3"/>
  <c r="M56" i="3"/>
  <c r="M59" i="3"/>
  <c r="M60" i="3"/>
  <c r="M61" i="3"/>
  <c r="M62" i="3"/>
  <c r="M63" i="3"/>
  <c r="M65" i="3"/>
  <c r="M66" i="3"/>
  <c r="M67" i="3"/>
  <c r="M68" i="3"/>
  <c r="M70" i="3"/>
  <c r="M71" i="3"/>
  <c r="M72" i="3"/>
  <c r="M73" i="3"/>
  <c r="M74" i="3"/>
  <c r="M75" i="3"/>
  <c r="M77" i="3"/>
  <c r="M78" i="3"/>
  <c r="M79" i="3"/>
  <c r="M82" i="3"/>
  <c r="M83" i="3"/>
  <c r="M84" i="3"/>
  <c r="M85" i="3"/>
  <c r="M86" i="3"/>
  <c r="M87" i="3"/>
  <c r="M88" i="3"/>
  <c r="M90" i="3"/>
  <c r="M91" i="3"/>
  <c r="M92" i="3"/>
  <c r="M93" i="3"/>
  <c r="M94" i="3"/>
  <c r="M95" i="3"/>
  <c r="M97" i="3"/>
  <c r="M98" i="3"/>
  <c r="M99" i="3"/>
  <c r="M100" i="3"/>
  <c r="M103" i="3"/>
  <c r="M104" i="3"/>
  <c r="M105" i="3"/>
  <c r="M106" i="3"/>
  <c r="M107" i="3"/>
  <c r="M108" i="3"/>
  <c r="M109" i="3"/>
  <c r="M110" i="3"/>
  <c r="M112" i="3"/>
  <c r="M113" i="3"/>
  <c r="M114" i="3"/>
  <c r="M115" i="3"/>
  <c r="M117" i="3"/>
  <c r="M118" i="3"/>
  <c r="M119" i="3"/>
  <c r="M120" i="3"/>
  <c r="M121" i="3"/>
  <c r="M122" i="3"/>
  <c r="M125" i="3"/>
  <c r="M126" i="3"/>
  <c r="M129" i="3"/>
  <c r="M130" i="3"/>
  <c r="M131" i="3"/>
  <c r="M132" i="3"/>
  <c r="M133" i="3"/>
  <c r="M134" i="3"/>
  <c r="M136" i="3"/>
  <c r="M137" i="3"/>
  <c r="M139" i="3"/>
  <c r="M140" i="3"/>
  <c r="M141" i="3"/>
  <c r="M142" i="3"/>
  <c r="M144" i="3"/>
  <c r="M145" i="3"/>
  <c r="M146" i="3"/>
  <c r="M147" i="3"/>
  <c r="M149" i="3"/>
  <c r="M150" i="3"/>
  <c r="M151" i="3"/>
  <c r="M152" i="3"/>
  <c r="M153" i="3"/>
  <c r="M154" i="3"/>
  <c r="M156" i="3"/>
  <c r="M158" i="3"/>
  <c r="M159" i="3"/>
  <c r="M160" i="3"/>
  <c r="M161" i="3"/>
  <c r="M162" i="3"/>
  <c r="M163" i="3"/>
  <c r="M164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2" i="2"/>
  <c r="P2" i="2"/>
  <c r="L5" i="2"/>
  <c r="L6" i="2"/>
  <c r="L7" i="2"/>
  <c r="L9" i="2"/>
  <c r="L10" i="2"/>
  <c r="L11" i="2"/>
  <c r="L12" i="2"/>
  <c r="L16" i="2"/>
  <c r="L17" i="2"/>
  <c r="L18" i="2"/>
  <c r="L19" i="2"/>
  <c r="L20" i="2"/>
  <c r="L22" i="2"/>
  <c r="L23" i="2"/>
  <c r="L24" i="2"/>
  <c r="L25" i="2"/>
  <c r="L26" i="2"/>
  <c r="L28" i="2"/>
  <c r="L29" i="2"/>
  <c r="L30" i="2"/>
  <c r="L32" i="2"/>
  <c r="L33" i="2"/>
  <c r="L34" i="2"/>
  <c r="L36" i="2"/>
  <c r="L37" i="2"/>
  <c r="L39" i="2"/>
  <c r="L41" i="2"/>
  <c r="L42" i="2"/>
  <c r="L43" i="2"/>
  <c r="L44" i="2"/>
  <c r="L45" i="2"/>
  <c r="L47" i="2"/>
  <c r="L48" i="2"/>
  <c r="L50" i="2"/>
  <c r="L51" i="2"/>
  <c r="L52" i="2"/>
  <c r="L54" i="2"/>
  <c r="L55" i="2"/>
  <c r="L56" i="2"/>
  <c r="L59" i="2"/>
  <c r="L60" i="2"/>
  <c r="L61" i="2"/>
  <c r="L62" i="2"/>
  <c r="L63" i="2"/>
  <c r="L64" i="2"/>
  <c r="L65" i="2"/>
  <c r="L66" i="2"/>
  <c r="L67" i="2"/>
  <c r="L69" i="2"/>
  <c r="L70" i="2"/>
  <c r="L71" i="2"/>
  <c r="L72" i="2"/>
  <c r="L73" i="2"/>
  <c r="L74" i="2"/>
  <c r="L75" i="2"/>
  <c r="L77" i="2"/>
  <c r="L78" i="2"/>
  <c r="L79" i="2"/>
  <c r="L80" i="2"/>
  <c r="L81" i="2"/>
  <c r="L84" i="2"/>
  <c r="L85" i="2"/>
  <c r="L86" i="2"/>
  <c r="L87" i="2"/>
  <c r="L88" i="2"/>
  <c r="L89" i="2"/>
  <c r="L90" i="2"/>
  <c r="L91" i="2"/>
  <c r="L93" i="2"/>
  <c r="L94" i="2"/>
  <c r="L95" i="2"/>
  <c r="L97" i="2"/>
  <c r="L98" i="2"/>
  <c r="L99" i="2"/>
  <c r="L100" i="2"/>
  <c r="L102" i="2"/>
  <c r="L103" i="2"/>
  <c r="L104" i="2"/>
  <c r="L105" i="2"/>
  <c r="L106" i="2"/>
  <c r="L107" i="2"/>
  <c r="L109" i="2"/>
  <c r="L110" i="2"/>
  <c r="L112" i="2"/>
  <c r="L113" i="2"/>
  <c r="L116" i="2"/>
  <c r="L117" i="2"/>
  <c r="L119" i="2"/>
  <c r="L120" i="2"/>
  <c r="L121" i="2"/>
  <c r="L123" i="2"/>
  <c r="L124" i="2"/>
  <c r="L125" i="2"/>
  <c r="L126" i="2"/>
  <c r="L127" i="2"/>
  <c r="L128" i="2"/>
  <c r="L129" i="2"/>
  <c r="L130" i="2"/>
  <c r="L131" i="2"/>
  <c r="L132" i="2"/>
  <c r="L133" i="2"/>
  <c r="L135" i="2"/>
  <c r="L136" i="2"/>
  <c r="L137" i="2"/>
  <c r="L139" i="2"/>
  <c r="L140" i="2"/>
  <c r="L141" i="2"/>
  <c r="L142" i="2"/>
  <c r="L143" i="2"/>
  <c r="L145" i="2"/>
  <c r="L146" i="2"/>
  <c r="L147" i="2"/>
  <c r="L149" i="2"/>
  <c r="L151" i="2"/>
  <c r="L152" i="2"/>
  <c r="L153" i="2"/>
  <c r="L155" i="2"/>
  <c r="L156" i="2"/>
  <c r="L157" i="2"/>
  <c r="L160" i="2"/>
  <c r="L161" i="2"/>
  <c r="L162" i="2"/>
  <c r="L163" i="2"/>
  <c r="L164" i="2"/>
  <c r="L165" i="2"/>
  <c r="L167" i="2"/>
  <c r="L168" i="2"/>
  <c r="L169" i="2"/>
  <c r="L170" i="2"/>
  <c r="L171" i="2"/>
  <c r="M5" i="2"/>
  <c r="R4" i="2" s="1"/>
  <c r="M6" i="2"/>
  <c r="R7" i="2" s="1"/>
  <c r="M7" i="2"/>
  <c r="P12" i="2" s="1"/>
  <c r="M9" i="2"/>
  <c r="R10" i="2" s="1"/>
  <c r="M10" i="2"/>
  <c r="R11" i="2" s="1"/>
  <c r="M11" i="2"/>
  <c r="R12" i="2" s="1"/>
  <c r="M12" i="2"/>
  <c r="R13" i="2" s="1"/>
  <c r="M16" i="2"/>
  <c r="R16" i="2" s="1"/>
  <c r="M17" i="2"/>
  <c r="R18" i="2" s="1"/>
  <c r="M18" i="2"/>
  <c r="R19" i="2" s="1"/>
  <c r="M19" i="2"/>
  <c r="M20" i="2"/>
  <c r="M22" i="2"/>
  <c r="R22" i="2" s="1"/>
  <c r="M23" i="2"/>
  <c r="R24" i="2" s="1"/>
  <c r="M24" i="2"/>
  <c r="R20" i="2" s="1"/>
  <c r="M25" i="2"/>
  <c r="R21" i="2" s="1"/>
  <c r="M26" i="2"/>
  <c r="M28" i="2"/>
  <c r="M29" i="2"/>
  <c r="M30" i="2"/>
  <c r="M32" i="2"/>
  <c r="M33" i="2"/>
  <c r="M34" i="2"/>
  <c r="M36" i="2"/>
  <c r="M37" i="2"/>
  <c r="M39" i="2"/>
  <c r="M41" i="2"/>
  <c r="M42" i="2"/>
  <c r="M43" i="2"/>
  <c r="M44" i="2"/>
  <c r="M45" i="2"/>
  <c r="M47" i="2"/>
  <c r="M48" i="2"/>
  <c r="M50" i="2"/>
  <c r="M51" i="2"/>
  <c r="M52" i="2"/>
  <c r="M54" i="2"/>
  <c r="M55" i="2"/>
  <c r="M56" i="2"/>
  <c r="M59" i="2"/>
  <c r="M60" i="2"/>
  <c r="M61" i="2"/>
  <c r="M62" i="2"/>
  <c r="M63" i="2"/>
  <c r="M64" i="2"/>
  <c r="M65" i="2"/>
  <c r="M66" i="2"/>
  <c r="M67" i="2"/>
  <c r="M69" i="2"/>
  <c r="M70" i="2"/>
  <c r="M71" i="2"/>
  <c r="M72" i="2"/>
  <c r="M73" i="2"/>
  <c r="M74" i="2"/>
  <c r="M75" i="2"/>
  <c r="M77" i="2"/>
  <c r="M78" i="2"/>
  <c r="M79" i="2"/>
  <c r="M80" i="2"/>
  <c r="M81" i="2"/>
  <c r="M84" i="2"/>
  <c r="M85" i="2"/>
  <c r="M86" i="2"/>
  <c r="M87" i="2"/>
  <c r="M88" i="2"/>
  <c r="M89" i="2"/>
  <c r="M90" i="2"/>
  <c r="M91" i="2"/>
  <c r="M93" i="2"/>
  <c r="M94" i="2"/>
  <c r="M95" i="2"/>
  <c r="M98" i="2"/>
  <c r="M99" i="2"/>
  <c r="M100" i="2"/>
  <c r="M102" i="2"/>
  <c r="M103" i="2"/>
  <c r="M104" i="2"/>
  <c r="M105" i="2"/>
  <c r="M106" i="2"/>
  <c r="M107" i="2"/>
  <c r="M109" i="2"/>
  <c r="M110" i="2"/>
  <c r="M112" i="2"/>
  <c r="M113" i="2"/>
  <c r="M116" i="2"/>
  <c r="M117" i="2"/>
  <c r="M119" i="2"/>
  <c r="M120" i="2"/>
  <c r="M121" i="2"/>
  <c r="M123" i="2"/>
  <c r="M124" i="2"/>
  <c r="M125" i="2"/>
  <c r="M126" i="2"/>
  <c r="M127" i="2"/>
  <c r="M128" i="2"/>
  <c r="M131" i="2"/>
  <c r="M132" i="2"/>
  <c r="M133" i="2"/>
  <c r="M135" i="2"/>
  <c r="M136" i="2"/>
  <c r="M137" i="2"/>
  <c r="M139" i="2"/>
  <c r="M141" i="2"/>
  <c r="M142" i="2"/>
  <c r="M143" i="2"/>
  <c r="M145" i="2"/>
  <c r="M146" i="2"/>
  <c r="M147" i="2"/>
  <c r="M149" i="2"/>
  <c r="M151" i="2"/>
  <c r="M152" i="2"/>
  <c r="M153" i="2"/>
  <c r="M155" i="2"/>
  <c r="M156" i="2"/>
  <c r="M157" i="2"/>
  <c r="M160" i="2"/>
  <c r="M161" i="2"/>
  <c r="M162" i="2"/>
  <c r="M163" i="2"/>
  <c r="M164" i="2"/>
  <c r="M165" i="2"/>
  <c r="M167" i="2"/>
  <c r="M168" i="2"/>
  <c r="M169" i="2"/>
  <c r="M170" i="2"/>
  <c r="M171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2" i="1"/>
  <c r="P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3" i="1"/>
  <c r="L4" i="1"/>
  <c r="L6" i="1"/>
  <c r="L7" i="1"/>
  <c r="L8" i="1"/>
  <c r="L9" i="1"/>
  <c r="L10" i="1"/>
  <c r="L11" i="1"/>
  <c r="L12" i="1"/>
  <c r="L13" i="1"/>
  <c r="L14" i="1"/>
  <c r="L16" i="1"/>
  <c r="L18" i="1"/>
  <c r="L19" i="1"/>
  <c r="L20" i="1"/>
  <c r="L23" i="1"/>
  <c r="L24" i="1"/>
  <c r="L26" i="1"/>
  <c r="L27" i="1"/>
  <c r="L28" i="1"/>
  <c r="L29" i="1"/>
  <c r="L30" i="1"/>
  <c r="L32" i="1"/>
  <c r="L33" i="1"/>
  <c r="L34" i="1"/>
  <c r="L38" i="1"/>
  <c r="L39" i="1"/>
  <c r="L40" i="1"/>
  <c r="L41" i="1"/>
  <c r="L42" i="1"/>
  <c r="L43" i="1"/>
  <c r="L44" i="1"/>
  <c r="L45" i="1"/>
  <c r="L46" i="1"/>
  <c r="L48" i="1"/>
  <c r="L49" i="1"/>
  <c r="L51" i="1"/>
  <c r="L52" i="1"/>
  <c r="L53" i="1"/>
  <c r="L54" i="1"/>
  <c r="L55" i="1"/>
  <c r="L57" i="1"/>
  <c r="L58" i="1"/>
  <c r="L60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4" i="1"/>
  <c r="L115" i="1"/>
  <c r="L116" i="1"/>
  <c r="L117" i="1"/>
  <c r="L118" i="1"/>
  <c r="L119" i="1"/>
  <c r="L120" i="1"/>
  <c r="L121" i="1"/>
  <c r="L123" i="1"/>
  <c r="L124" i="1"/>
  <c r="L125" i="1"/>
  <c r="L126" i="1"/>
  <c r="L127" i="1"/>
  <c r="L128" i="1"/>
  <c r="L131" i="1"/>
  <c r="L132" i="1"/>
  <c r="L133" i="1"/>
  <c r="L134" i="1"/>
  <c r="L136" i="1"/>
  <c r="L137" i="1"/>
  <c r="L138" i="1"/>
  <c r="L140" i="1"/>
  <c r="L141" i="1"/>
  <c r="L142" i="1"/>
  <c r="L143" i="1"/>
  <c r="L144" i="1"/>
  <c r="L145" i="1"/>
  <c r="L146" i="1"/>
  <c r="L147" i="1"/>
  <c r="L148" i="1"/>
  <c r="L150" i="1"/>
  <c r="L151" i="1"/>
  <c r="L153" i="1"/>
  <c r="L154" i="1"/>
  <c r="L157" i="1"/>
  <c r="L158" i="1"/>
  <c r="L159" i="1"/>
  <c r="L161" i="1"/>
  <c r="L162" i="1"/>
  <c r="L163" i="1"/>
  <c r="L165" i="1"/>
  <c r="L166" i="1"/>
  <c r="L167" i="1"/>
  <c r="L168" i="1"/>
  <c r="L170" i="1"/>
  <c r="L171" i="1"/>
  <c r="L172" i="1"/>
  <c r="L173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31" i="1"/>
  <c r="M4" i="1"/>
  <c r="M6" i="1"/>
  <c r="M7" i="1"/>
  <c r="M8" i="1"/>
  <c r="M9" i="1"/>
  <c r="M10" i="1"/>
  <c r="M11" i="1"/>
  <c r="M12" i="1"/>
  <c r="M13" i="1"/>
  <c r="M14" i="1"/>
  <c r="M16" i="1"/>
  <c r="M18" i="1"/>
  <c r="M19" i="1"/>
  <c r="M23" i="1"/>
  <c r="M24" i="1"/>
  <c r="M26" i="1"/>
  <c r="M27" i="1"/>
  <c r="M28" i="1"/>
  <c r="M29" i="1"/>
  <c r="M30" i="1"/>
  <c r="M32" i="1"/>
  <c r="M33" i="1"/>
  <c r="M34" i="1"/>
  <c r="M38" i="1"/>
  <c r="M39" i="1"/>
  <c r="M40" i="1"/>
  <c r="M41" i="1"/>
  <c r="M42" i="1"/>
  <c r="M43" i="1"/>
  <c r="M44" i="1"/>
  <c r="M45" i="1"/>
  <c r="M46" i="1"/>
  <c r="M48" i="1"/>
  <c r="M49" i="1"/>
  <c r="M51" i="1"/>
  <c r="M52" i="1"/>
  <c r="M53" i="1"/>
  <c r="M54" i="1"/>
  <c r="M55" i="1"/>
  <c r="M57" i="1"/>
  <c r="M58" i="1"/>
  <c r="M60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32" i="1"/>
  <c r="M133" i="1"/>
  <c r="M134" i="1"/>
  <c r="M136" i="1"/>
  <c r="M137" i="1"/>
  <c r="M138" i="1"/>
  <c r="M140" i="1"/>
  <c r="M141" i="1"/>
  <c r="M142" i="1"/>
  <c r="M143" i="1"/>
  <c r="M144" i="1"/>
  <c r="M145" i="1"/>
  <c r="M146" i="1"/>
  <c r="M147" i="1"/>
  <c r="M148" i="1"/>
  <c r="M150" i="1"/>
  <c r="M151" i="1"/>
  <c r="M153" i="1"/>
  <c r="M154" i="1"/>
  <c r="M157" i="1"/>
  <c r="M158" i="1"/>
  <c r="M159" i="1"/>
  <c r="M161" i="1"/>
  <c r="M162" i="1"/>
  <c r="M163" i="1"/>
  <c r="M165" i="1"/>
  <c r="M166" i="1"/>
  <c r="M167" i="1"/>
  <c r="M168" i="1"/>
  <c r="M170" i="1"/>
  <c r="M171" i="1"/>
  <c r="M172" i="1"/>
  <c r="M173" i="1"/>
  <c r="P7" i="3" l="1"/>
  <c r="P13" i="3"/>
  <c r="P19" i="3"/>
  <c r="P25" i="3"/>
  <c r="R21" i="3"/>
  <c r="R15" i="3"/>
  <c r="R9" i="3"/>
  <c r="P8" i="3"/>
  <c r="P14" i="3"/>
  <c r="P20" i="3"/>
  <c r="R20" i="3"/>
  <c r="R14" i="3"/>
  <c r="P15" i="3"/>
  <c r="P21" i="3"/>
  <c r="R3" i="3"/>
  <c r="R13" i="3"/>
  <c r="P4" i="3"/>
  <c r="P16" i="3"/>
  <c r="R6" i="3"/>
  <c r="P5" i="3"/>
  <c r="P11" i="3"/>
  <c r="P17" i="3"/>
  <c r="P23" i="3"/>
  <c r="R11" i="3"/>
  <c r="R5" i="3"/>
  <c r="P9" i="3"/>
  <c r="P10" i="3"/>
  <c r="P22" i="3"/>
  <c r="P6" i="3"/>
  <c r="P12" i="3"/>
  <c r="P18" i="3"/>
  <c r="P24" i="3"/>
  <c r="P17" i="2"/>
  <c r="R15" i="2"/>
  <c r="P6" i="2"/>
  <c r="P24" i="2"/>
  <c r="R3" i="2"/>
  <c r="R8" i="2"/>
  <c r="P7" i="2"/>
  <c r="P13" i="2"/>
  <c r="P19" i="2"/>
  <c r="P25" i="2"/>
  <c r="R25" i="2"/>
  <c r="P18" i="2"/>
  <c r="R14" i="2"/>
  <c r="P8" i="2"/>
  <c r="P14" i="2"/>
  <c r="P20" i="2"/>
  <c r="R6" i="2"/>
  <c r="P5" i="2"/>
  <c r="P11" i="2"/>
  <c r="P23" i="2"/>
  <c r="R9" i="2"/>
  <c r="P3" i="2"/>
  <c r="P9" i="2"/>
  <c r="P15" i="2"/>
  <c r="P21" i="2"/>
  <c r="R23" i="2"/>
  <c r="R17" i="2"/>
  <c r="R5" i="2"/>
  <c r="P4" i="2"/>
  <c r="P10" i="2"/>
  <c r="P16" i="2"/>
  <c r="P22" i="2"/>
</calcChain>
</file>

<file path=xl/sharedStrings.xml><?xml version="1.0" encoding="utf-8"?>
<sst xmlns="http://schemas.openxmlformats.org/spreadsheetml/2006/main" count="3591" uniqueCount="1679">
  <si>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</si>
  <si>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</si>
  <si>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</si>
  <si>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</si>
  <si>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</si>
  <si>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</si>
  <si>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</si>
  <si>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</si>
  <si>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</si>
  <si>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</si>
  <si>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</si>
  <si>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</si>
  <si>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</si>
  <si>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121427</t>
  </si>
  <si>
    <t>High Country Lumber and Mulch LLC</t>
  </si>
  <si>
    <t>Wood Delivery</t>
  </si>
  <si>
    <t>11143473</t>
  </si>
  <si>
    <t>Mixed Hardwood</t>
  </si>
  <si>
    <t>14.03.2022</t>
  </si>
  <si>
    <t>12:39:50</t>
  </si>
  <si>
    <t>13:08:58</t>
  </si>
  <si>
    <t>122491</t>
  </si>
  <si>
    <t>McDowell Lumber and Pallet Co.</t>
  </si>
  <si>
    <t>11142160</t>
  </si>
  <si>
    <t>7:46:33</t>
  </si>
  <si>
    <t>8:17:39</t>
  </si>
  <si>
    <t>11142984</t>
  </si>
  <si>
    <t>10:29:21</t>
  </si>
  <si>
    <t>10:53:02</t>
  </si>
  <si>
    <t>11143494</t>
  </si>
  <si>
    <t>12:47:07</t>
  </si>
  <si>
    <t>13:40:39</t>
  </si>
  <si>
    <t>11143792</t>
  </si>
  <si>
    <t>15:25:28</t>
  </si>
  <si>
    <t>15:46:51</t>
  </si>
  <si>
    <t>126249</t>
  </si>
  <si>
    <t>Kepley-Frank Hardwood Co.</t>
  </si>
  <si>
    <t>11141532</t>
  </si>
  <si>
    <t>5:53:38</t>
  </si>
  <si>
    <t>6:18:59</t>
  </si>
  <si>
    <t>133766</t>
  </si>
  <si>
    <t>Fulp's Lumber Company</t>
  </si>
  <si>
    <t>11141752</t>
  </si>
  <si>
    <t>6:31:12</t>
  </si>
  <si>
    <t>6:57:08</t>
  </si>
  <si>
    <t>133769</t>
  </si>
  <si>
    <t>Gold Hill Forest Products</t>
  </si>
  <si>
    <t>11142099</t>
  </si>
  <si>
    <t>Poplar</t>
  </si>
  <si>
    <t>7:36:15</t>
  </si>
  <si>
    <t>8:07:54</t>
  </si>
  <si>
    <t>133775</t>
  </si>
  <si>
    <t>High Rock Forest Products</t>
  </si>
  <si>
    <t>11142342</t>
  </si>
  <si>
    <t>8:20:29</t>
  </si>
  <si>
    <t>8:52:29</t>
  </si>
  <si>
    <t>133776</t>
  </si>
  <si>
    <t>Hull Brothers Lumber Co.</t>
  </si>
  <si>
    <t>11142722</t>
  </si>
  <si>
    <t>9:33:54</t>
  </si>
  <si>
    <t>10:04:41</t>
  </si>
  <si>
    <t>133777</t>
  </si>
  <si>
    <t>Woodgrain Inc</t>
  </si>
  <si>
    <t>LZ Woodgrain - Independence VA</t>
  </si>
  <si>
    <t>11144023</t>
  </si>
  <si>
    <t>21:54:46</t>
  </si>
  <si>
    <t>22:11:29</t>
  </si>
  <si>
    <t>11142449</t>
  </si>
  <si>
    <t>8:41:12</t>
  </si>
  <si>
    <t>9:26:49</t>
  </si>
  <si>
    <t>11143468</t>
  </si>
  <si>
    <t>12:35:27</t>
  </si>
  <si>
    <t>12:58:43</t>
  </si>
  <si>
    <t>11143866</t>
  </si>
  <si>
    <t>16:31:42</t>
  </si>
  <si>
    <t>16:53:25</t>
  </si>
  <si>
    <t>812275</t>
  </si>
  <si>
    <t>Sawdust       dec.wood    -    - -</t>
  </si>
  <si>
    <t>121422</t>
  </si>
  <si>
    <t>PalletOne of North Carolina</t>
  </si>
  <si>
    <t>11141260</t>
  </si>
  <si>
    <t>4:53:24</t>
  </si>
  <si>
    <t>5:19:02</t>
  </si>
  <si>
    <t>11142430</t>
  </si>
  <si>
    <t>8:37:41</t>
  </si>
  <si>
    <t>9:07:58</t>
  </si>
  <si>
    <t>11142410</t>
  </si>
  <si>
    <t>8:34:10</t>
  </si>
  <si>
    <t>9:13:08</t>
  </si>
  <si>
    <t>11143154</t>
  </si>
  <si>
    <t>11:07:41</t>
  </si>
  <si>
    <t>11:30:38</t>
  </si>
  <si>
    <t>11143829</t>
  </si>
  <si>
    <t>15:51:47</t>
  </si>
  <si>
    <t>16:14:48</t>
  </si>
  <si>
    <t>131860</t>
  </si>
  <si>
    <t>Hopkins Lumber Contractors Inc</t>
  </si>
  <si>
    <t>11140796</t>
  </si>
  <si>
    <t>3:22:07</t>
  </si>
  <si>
    <t>3:41:51</t>
  </si>
  <si>
    <t>11142830</t>
  </si>
  <si>
    <t>10:03:29</t>
  </si>
  <si>
    <t>10:26:48</t>
  </si>
  <si>
    <t>11142890</t>
  </si>
  <si>
    <t>10:16:46</t>
  </si>
  <si>
    <t>10:43:55</t>
  </si>
  <si>
    <t>11143522</t>
  </si>
  <si>
    <t>13:06:54</t>
  </si>
  <si>
    <t>14:01:30</t>
  </si>
  <si>
    <t>134020</t>
  </si>
  <si>
    <t>Stoneville Lumber Co., Inc</t>
  </si>
  <si>
    <t>11143813</t>
  </si>
  <si>
    <t>15:27:10</t>
  </si>
  <si>
    <t>15:58:56</t>
  </si>
  <si>
    <t>1474070</t>
  </si>
  <si>
    <t>Sawdust     Pine             -    - -</t>
  </si>
  <si>
    <t>122405</t>
  </si>
  <si>
    <t>Jordan Lumber &amp; Supply</t>
  </si>
  <si>
    <t>11142072</t>
  </si>
  <si>
    <t>Southern Yellow Pine</t>
  </si>
  <si>
    <t>7:33:03</t>
  </si>
  <si>
    <t>7:59:34</t>
  </si>
  <si>
    <t>11142185</t>
  </si>
  <si>
    <t>7:50:55</t>
  </si>
  <si>
    <t>8:29:55</t>
  </si>
  <si>
    <t>11142195</t>
  </si>
  <si>
    <t>7:54:25</t>
  </si>
  <si>
    <t>8:40:13</t>
  </si>
  <si>
    <t>11142617</t>
  </si>
  <si>
    <t>9:14:05</t>
  </si>
  <si>
    <t>9:36:57</t>
  </si>
  <si>
    <t>11143219</t>
  </si>
  <si>
    <t>11:26:18</t>
  </si>
  <si>
    <t>11:58:55</t>
  </si>
  <si>
    <t>11143729</t>
  </si>
  <si>
    <t>14:46:01</t>
  </si>
  <si>
    <t>15:09:39</t>
  </si>
  <si>
    <t>11143868</t>
  </si>
  <si>
    <t>16:40:03</t>
  </si>
  <si>
    <t>17:11:29</t>
  </si>
  <si>
    <t>11143947</t>
  </si>
  <si>
    <t>19:44:22</t>
  </si>
  <si>
    <t>20:03:56</t>
  </si>
  <si>
    <t>11144044</t>
  </si>
  <si>
    <t>22:41:33</t>
  </si>
  <si>
    <t>23:03:39</t>
  </si>
  <si>
    <t>LZ Jordan Lumber S</t>
  </si>
  <si>
    <t>11140444</t>
  </si>
  <si>
    <t>Shavings</t>
  </si>
  <si>
    <t>1:50:36</t>
  </si>
  <si>
    <t>2:11:08</t>
  </si>
  <si>
    <t>11142534</t>
  </si>
  <si>
    <t>9:02:42</t>
  </si>
  <si>
    <t>9:29:07</t>
  </si>
  <si>
    <t>122406</t>
  </si>
  <si>
    <t>H. W. Culp Lumber Co.</t>
  </si>
  <si>
    <t>11142818</t>
  </si>
  <si>
    <t>10:00:21</t>
  </si>
  <si>
    <t>10:23:43</t>
  </si>
  <si>
    <t>11143423</t>
  </si>
  <si>
    <t>12:15:54</t>
  </si>
  <si>
    <t>12:46:20</t>
  </si>
  <si>
    <t>11143662</t>
  </si>
  <si>
    <t>14:23:15</t>
  </si>
  <si>
    <t>14:45:42</t>
  </si>
  <si>
    <t>130657</t>
  </si>
  <si>
    <t>S &amp; L Sawmills</t>
  </si>
  <si>
    <t>11141610</t>
  </si>
  <si>
    <t>6:07:04</t>
  </si>
  <si>
    <t>6:29:02</t>
  </si>
  <si>
    <t>131651</t>
  </si>
  <si>
    <t>Triple-N Lumber</t>
  </si>
  <si>
    <t>11142661</t>
  </si>
  <si>
    <t>9:24:02</t>
  </si>
  <si>
    <t>9:49:55</t>
  </si>
  <si>
    <t>131853</t>
  </si>
  <si>
    <t>Pine Products, LLC</t>
  </si>
  <si>
    <t>11142003</t>
  </si>
  <si>
    <t>7:13:19</t>
  </si>
  <si>
    <t>7:30:59</t>
  </si>
  <si>
    <t>11143188</t>
  </si>
  <si>
    <t>11:15:15</t>
  </si>
  <si>
    <t>11:40:47</t>
  </si>
  <si>
    <t>11142012</t>
  </si>
  <si>
    <t>7:15:47</t>
  </si>
  <si>
    <t>7:52:22</t>
  </si>
  <si>
    <t>LZ-Hopkins-Critz Mill</t>
  </si>
  <si>
    <t>11141501</t>
  </si>
  <si>
    <t>5:43:15</t>
  </si>
  <si>
    <t>6:03:55</t>
  </si>
  <si>
    <t>11143477</t>
  </si>
  <si>
    <t>12:41:03</t>
  </si>
  <si>
    <t>13:12:58</t>
  </si>
  <si>
    <t>11143588</t>
  </si>
  <si>
    <t>13:35:19</t>
  </si>
  <si>
    <t>14:47:10</t>
  </si>
  <si>
    <t>11143911</t>
  </si>
  <si>
    <t>17:25:42</t>
  </si>
  <si>
    <t>17:52:11</t>
  </si>
  <si>
    <t>133763</t>
  </si>
  <si>
    <t>Elkins Sawmill</t>
  </si>
  <si>
    <t>11143537</t>
  </si>
  <si>
    <t>13:11:25</t>
  </si>
  <si>
    <t>14:20:43</t>
  </si>
  <si>
    <t>11142376</t>
  </si>
  <si>
    <t>White Pine</t>
  </si>
  <si>
    <t>8:25:21</t>
  </si>
  <si>
    <t>9:01:24</t>
  </si>
  <si>
    <t>11143098</t>
  </si>
  <si>
    <t>10:54:25</t>
  </si>
  <si>
    <t>11:18:05</t>
  </si>
  <si>
    <t>11143480</t>
  </si>
  <si>
    <t>12:43:34</t>
  </si>
  <si>
    <t>13:29:55</t>
  </si>
  <si>
    <t>11143845</t>
  </si>
  <si>
    <t>15:58:19</t>
  </si>
  <si>
    <t>16:24:57</t>
  </si>
  <si>
    <t>11143951</t>
  </si>
  <si>
    <t>20:05:06</t>
  </si>
  <si>
    <t>20:35:44</t>
  </si>
  <si>
    <t>141476</t>
  </si>
  <si>
    <t>GPC Land and Timber LLC</t>
  </si>
  <si>
    <t>11143559</t>
  </si>
  <si>
    <t>13:23:31</t>
  </si>
  <si>
    <t>14:33:10</t>
  </si>
  <si>
    <t>143118</t>
  </si>
  <si>
    <t>Gregory Lumber, Inc</t>
  </si>
  <si>
    <t>11142143</t>
  </si>
  <si>
    <t>7:42:23</t>
  </si>
  <si>
    <t>8:36:44</t>
  </si>
  <si>
    <t>144190</t>
  </si>
  <si>
    <t>S&amp;D Trucking LLC of Bennett NC</t>
  </si>
  <si>
    <t>11143785</t>
  </si>
  <si>
    <t>15:16:31</t>
  </si>
  <si>
    <t>15:50:51</t>
  </si>
  <si>
    <t>1506200</t>
  </si>
  <si>
    <t>Chips         pine        -    - d</t>
  </si>
  <si>
    <t>121423</t>
  </si>
  <si>
    <t>Canfor - New South Lumber Co.</t>
  </si>
  <si>
    <t>11141351</t>
  </si>
  <si>
    <t>5:15:26</t>
  </si>
  <si>
    <t>5:38:58</t>
  </si>
  <si>
    <t>11142854</t>
  </si>
  <si>
    <t>10:05:10</t>
  </si>
  <si>
    <t>10:48:39</t>
  </si>
  <si>
    <t>11142862</t>
  </si>
  <si>
    <t>10:06:53</t>
  </si>
  <si>
    <t>11:01:33</t>
  </si>
  <si>
    <t>11142907</t>
  </si>
  <si>
    <t>10:18:49</t>
  </si>
  <si>
    <t>11:09:19</t>
  </si>
  <si>
    <t>11143590</t>
  </si>
  <si>
    <t>13:37:56</t>
  </si>
  <si>
    <t>14:28:01</t>
  </si>
  <si>
    <t>11143620</t>
  </si>
  <si>
    <t>13:49:47</t>
  </si>
  <si>
    <t>14:44:05</t>
  </si>
  <si>
    <t>11143654</t>
  </si>
  <si>
    <t>14:08:52</t>
  </si>
  <si>
    <t>15:13:08</t>
  </si>
  <si>
    <t>11143905</t>
  </si>
  <si>
    <t>17:15:53</t>
  </si>
  <si>
    <t>17:34:56</t>
  </si>
  <si>
    <t>11141784</t>
  </si>
  <si>
    <t>6:35:54</t>
  </si>
  <si>
    <t>6:58:44</t>
  </si>
  <si>
    <t>11142541</t>
  </si>
  <si>
    <t>9:08:09</t>
  </si>
  <si>
    <t>9:30:40</t>
  </si>
  <si>
    <t>11143230</t>
  </si>
  <si>
    <t>11:32:00</t>
  </si>
  <si>
    <t>11:57:23</t>
  </si>
  <si>
    <t>11143783</t>
  </si>
  <si>
    <t>15:13:37</t>
  </si>
  <si>
    <t>15:31:40</t>
  </si>
  <si>
    <t>11143916</t>
  </si>
  <si>
    <t>17:34:52</t>
  </si>
  <si>
    <t>17:56:42</t>
  </si>
  <si>
    <t>11143950</t>
  </si>
  <si>
    <t>20:02:15</t>
  </si>
  <si>
    <t>20:21:22</t>
  </si>
  <si>
    <t>11141066</t>
  </si>
  <si>
    <t>4:16:56</t>
  </si>
  <si>
    <t>4:45:23</t>
  </si>
  <si>
    <t>11141069</t>
  </si>
  <si>
    <t>4:18:10</t>
  </si>
  <si>
    <t>4:54:36</t>
  </si>
  <si>
    <t>11142109</t>
  </si>
  <si>
    <t>7:40:48</t>
  </si>
  <si>
    <t>7:58:02</t>
  </si>
  <si>
    <t>11142177</t>
  </si>
  <si>
    <t>7:47:51</t>
  </si>
  <si>
    <t>8:13:11</t>
  </si>
  <si>
    <t>11142180</t>
  </si>
  <si>
    <t>7:49:09</t>
  </si>
  <si>
    <t>8:23:21</t>
  </si>
  <si>
    <t>11142811</t>
  </si>
  <si>
    <t>9:56:43</t>
  </si>
  <si>
    <t>10:28:28</t>
  </si>
  <si>
    <t>11142824</t>
  </si>
  <si>
    <t>10:02:04</t>
  </si>
  <si>
    <t>10:39:11</t>
  </si>
  <si>
    <t>11143287</t>
  </si>
  <si>
    <t>11:43:32</t>
  </si>
  <si>
    <t>12:10:13</t>
  </si>
  <si>
    <t>11143289</t>
  </si>
  <si>
    <t>11:44:54</t>
  </si>
  <si>
    <t>12:14:38</t>
  </si>
  <si>
    <t>11143290</t>
  </si>
  <si>
    <t>11:46:17</t>
  </si>
  <si>
    <t>12:21:00</t>
  </si>
  <si>
    <t>11143342</t>
  </si>
  <si>
    <t>11:57:04</t>
  </si>
  <si>
    <t>12:54:10</t>
  </si>
  <si>
    <t>11143406</t>
  </si>
  <si>
    <t>12:14:13</t>
  </si>
  <si>
    <t>13:15:12</t>
  </si>
  <si>
    <t>11143466</t>
  </si>
  <si>
    <t>12:33:41</t>
  </si>
  <si>
    <t>13:52:35</t>
  </si>
  <si>
    <t>11143645</t>
  </si>
  <si>
    <t>13:59:07</t>
  </si>
  <si>
    <t>14:53:54</t>
  </si>
  <si>
    <t>11143724</t>
  </si>
  <si>
    <t>14:40:17</t>
  </si>
  <si>
    <t>15:48:52</t>
  </si>
  <si>
    <t>11143760</t>
  </si>
  <si>
    <t>14:59:40</t>
  </si>
  <si>
    <t>16:16:32</t>
  </si>
  <si>
    <t>11143818</t>
  </si>
  <si>
    <t>15:35:25</t>
  </si>
  <si>
    <t>16:47:17</t>
  </si>
  <si>
    <t>126230</t>
  </si>
  <si>
    <t>Church and Church Lumber Co.</t>
  </si>
  <si>
    <t>11141879</t>
  </si>
  <si>
    <t>6:51:56</t>
  </si>
  <si>
    <t>7:18:36</t>
  </si>
  <si>
    <t>126302</t>
  </si>
  <si>
    <t>Troy Lumber Company</t>
  </si>
  <si>
    <t>LZ Troy Lumber Chipmill</t>
  </si>
  <si>
    <t>11141421</t>
  </si>
  <si>
    <t>5:30:49</t>
  </si>
  <si>
    <t>5:52:03</t>
  </si>
  <si>
    <t>11141447</t>
  </si>
  <si>
    <t>5:32:31</t>
  </si>
  <si>
    <t>6:05:52</t>
  </si>
  <si>
    <t>11142020</t>
  </si>
  <si>
    <t>7:18:42</t>
  </si>
  <si>
    <t>7:44:20</t>
  </si>
  <si>
    <t>11142426</t>
  </si>
  <si>
    <t>8:35:47</t>
  </si>
  <si>
    <t>8:59:28</t>
  </si>
  <si>
    <t>11143009</t>
  </si>
  <si>
    <t>10:33:57</t>
  </si>
  <si>
    <t>11:25:08</t>
  </si>
  <si>
    <t>11143210</t>
  </si>
  <si>
    <t>11:22:44</t>
  </si>
  <si>
    <t>11:43:12</t>
  </si>
  <si>
    <t>11143515</t>
  </si>
  <si>
    <t>13:03:33</t>
  </si>
  <si>
    <t>13:59:45</t>
  </si>
  <si>
    <t>11143728</t>
  </si>
  <si>
    <t>14:44:11</t>
  </si>
  <si>
    <t>16:12:43</t>
  </si>
  <si>
    <t>LZ Troy Lumber Sawmill</t>
  </si>
  <si>
    <t>11143264</t>
  </si>
  <si>
    <t>11:35:00</t>
  </si>
  <si>
    <t>11:55:35</t>
  </si>
  <si>
    <t>11143431</t>
  </si>
  <si>
    <t>12:22:31</t>
  </si>
  <si>
    <t>13:42:11</t>
  </si>
  <si>
    <t>11143821</t>
  </si>
  <si>
    <t>15:40:03</t>
  </si>
  <si>
    <t>16:59:00</t>
  </si>
  <si>
    <t>11140527</t>
  </si>
  <si>
    <t>2:19:33</t>
  </si>
  <si>
    <t>2:42:10</t>
  </si>
  <si>
    <t>11143542</t>
  </si>
  <si>
    <t>13:18:37</t>
  </si>
  <si>
    <t>14:18:33</t>
  </si>
  <si>
    <t>11143784</t>
  </si>
  <si>
    <t>15:15:03</t>
  </si>
  <si>
    <t>16:29:25</t>
  </si>
  <si>
    <t>11140204</t>
  </si>
  <si>
    <t>0:19:19</t>
  </si>
  <si>
    <t>0:35:43</t>
  </si>
  <si>
    <t>11141045</t>
  </si>
  <si>
    <t>4:13:35</t>
  </si>
  <si>
    <t>4:35:53</t>
  </si>
  <si>
    <t>11142150</t>
  </si>
  <si>
    <t>7:44:32</t>
  </si>
  <si>
    <t>8:11:14</t>
  </si>
  <si>
    <t>11144003</t>
  </si>
  <si>
    <t>21:05:38</t>
  </si>
  <si>
    <t>21:27:03</t>
  </si>
  <si>
    <t>132367</t>
  </si>
  <si>
    <t>Boise Cascade Company</t>
  </si>
  <si>
    <t>11141673</t>
  </si>
  <si>
    <t>6:15:59</t>
  </si>
  <si>
    <t>6:44:28</t>
  </si>
  <si>
    <t>11143697</t>
  </si>
  <si>
    <t>14:31:42</t>
  </si>
  <si>
    <t>15:33:46</t>
  </si>
  <si>
    <t>11144032</t>
  </si>
  <si>
    <t>22:34:51</t>
  </si>
  <si>
    <t>23:07:13</t>
  </si>
  <si>
    <t>132671</t>
  </si>
  <si>
    <t>Piedmont Hardwood Lumber Co. Inc</t>
  </si>
  <si>
    <t>11142445</t>
  </si>
  <si>
    <t>8:39:21</t>
  </si>
  <si>
    <t>9:09:29</t>
  </si>
  <si>
    <t>11143184</t>
  </si>
  <si>
    <t>11:13:05</t>
  </si>
  <si>
    <t>11:32:26</t>
  </si>
  <si>
    <t>11143613</t>
  </si>
  <si>
    <t>13:40:11</t>
  </si>
  <si>
    <t>14:34:57</t>
  </si>
  <si>
    <t>11143789</t>
  </si>
  <si>
    <t>15:21:37</t>
  </si>
  <si>
    <t>16:37:23</t>
  </si>
  <si>
    <t>133767</t>
  </si>
  <si>
    <t>Carolina Wood Enterprises</t>
  </si>
  <si>
    <t>11141646</t>
  </si>
  <si>
    <t>6:14:00</t>
  </si>
  <si>
    <t>6:34:52</t>
  </si>
  <si>
    <t>11142256</t>
  </si>
  <si>
    <t>8:04:36</t>
  </si>
  <si>
    <t>8:38:10</t>
  </si>
  <si>
    <t>134196</t>
  </si>
  <si>
    <t>Turman Sawmill Inc.</t>
  </si>
  <si>
    <t>11143896</t>
  </si>
  <si>
    <t>16:49:02</t>
  </si>
  <si>
    <t>17:31:08</t>
  </si>
  <si>
    <t>134395</t>
  </si>
  <si>
    <t>L &amp; E Lumber Inc</t>
  </si>
  <si>
    <t>11143649</t>
  </si>
  <si>
    <t>14:01:07</t>
  </si>
  <si>
    <t>15:06:01</t>
  </si>
  <si>
    <t>135245</t>
  </si>
  <si>
    <t>Poplar Ridge Lumber Co Inc</t>
  </si>
  <si>
    <t>11143308</t>
  </si>
  <si>
    <t>11:47:44</t>
  </si>
  <si>
    <t>12:31:41</t>
  </si>
  <si>
    <t>140659</t>
  </si>
  <si>
    <t>C &amp; B Lumber Inc.</t>
  </si>
  <si>
    <t>11141300</t>
  </si>
  <si>
    <t>5:00:42</t>
  </si>
  <si>
    <t>5:26:16</t>
  </si>
  <si>
    <t>11142716</t>
  </si>
  <si>
    <t>9:31:56</t>
  </si>
  <si>
    <t>9:46:40</t>
  </si>
  <si>
    <t>11140955</t>
  </si>
  <si>
    <t>4:00:43</t>
  </si>
  <si>
    <t>4:18:48</t>
  </si>
  <si>
    <t>11144026</t>
  </si>
  <si>
    <t>22:04:41</t>
  </si>
  <si>
    <t>22:24:43</t>
  </si>
  <si>
    <t>1558234</t>
  </si>
  <si>
    <t>In-woods chips  coniferous w. -    - d</t>
  </si>
  <si>
    <t>133738</t>
  </si>
  <si>
    <t>Pine State Group Inc</t>
  </si>
  <si>
    <t>LZ Pine State - Pelham</t>
  </si>
  <si>
    <t>11143383</t>
  </si>
  <si>
    <t>12:05:12</t>
  </si>
  <si>
    <t>13:10:58</t>
  </si>
  <si>
    <t>11143727</t>
  </si>
  <si>
    <t>14:42:30</t>
  </si>
  <si>
    <t>15:55:36</t>
  </si>
  <si>
    <t>11143827</t>
  </si>
  <si>
    <t>15:50:18</t>
  </si>
  <si>
    <t>17:13:14</t>
  </si>
  <si>
    <t>133808</t>
  </si>
  <si>
    <t>Bowling Logging and Chipping Inc.</t>
  </si>
  <si>
    <t>LZ - Bowling - Reamey</t>
  </si>
  <si>
    <t>11142804</t>
  </si>
  <si>
    <t>9:54:11</t>
  </si>
  <si>
    <t>10:19:48</t>
  </si>
  <si>
    <t>LZ Bowling-Stoneville Tract</t>
  </si>
  <si>
    <t>11143426</t>
  </si>
  <si>
    <t>12:17:39</t>
  </si>
  <si>
    <t>13:32:24</t>
  </si>
  <si>
    <t>141740</t>
  </si>
  <si>
    <t>Darrell Brian Garrett</t>
  </si>
  <si>
    <t>Garrett Logging - Rockingham</t>
  </si>
  <si>
    <t>11143658</t>
  </si>
  <si>
    <t>14:17:58</t>
  </si>
  <si>
    <t>15:27:00</t>
  </si>
  <si>
    <t>148916</t>
  </si>
  <si>
    <t>Piedmont Timber Inc.</t>
  </si>
  <si>
    <t>LZ-Piedmont Timber-Stokes</t>
  </si>
  <si>
    <t>11142458</t>
  </si>
  <si>
    <t>8:44:38</t>
  </si>
  <si>
    <t>9:20:29</t>
  </si>
  <si>
    <t>11142734</t>
  </si>
  <si>
    <t>9:35:23</t>
  </si>
  <si>
    <t>10:00:11</t>
  </si>
  <si>
    <t>11143311</t>
  </si>
  <si>
    <t>11:49:48</t>
  </si>
  <si>
    <t>12:47:57</t>
  </si>
  <si>
    <t>11143867</t>
  </si>
  <si>
    <t>16:38:39</t>
  </si>
  <si>
    <t>17:23:01</t>
  </si>
  <si>
    <t>1558235</t>
  </si>
  <si>
    <t>In-woods chips  deciduous w. -    - d</t>
  </si>
  <si>
    <t>11143918</t>
  </si>
  <si>
    <t>17:36:21</t>
  </si>
  <si>
    <t>17:59:46</t>
  </si>
  <si>
    <t>141801</t>
  </si>
  <si>
    <t>Select Timber Services, Inc</t>
  </si>
  <si>
    <t>LZ-Select-Forsyth</t>
  </si>
  <si>
    <t>11143850</t>
  </si>
  <si>
    <t>16:14:26</t>
  </si>
  <si>
    <t>16:42:09</t>
  </si>
  <si>
    <t>147035</t>
  </si>
  <si>
    <t>Ken Horton Logging, Inc</t>
  </si>
  <si>
    <t>LZ-KenHorton-Carroll</t>
  </si>
  <si>
    <t>11143930</t>
  </si>
  <si>
    <t>18:22:09</t>
  </si>
  <si>
    <t>18:42:38</t>
  </si>
  <si>
    <t>11143519</t>
  </si>
  <si>
    <t>13:05:16</t>
  </si>
  <si>
    <t>13:50:46</t>
  </si>
  <si>
    <t>11146296</t>
  </si>
  <si>
    <t>15.03.2022</t>
  </si>
  <si>
    <t>8:12:39</t>
  </si>
  <si>
    <t>11146984</t>
  </si>
  <si>
    <t>10:26:47</t>
  </si>
  <si>
    <t>11:01:51</t>
  </si>
  <si>
    <t>126229</t>
  </si>
  <si>
    <t>Carolina Lumber Co.</t>
  </si>
  <si>
    <t>11147325</t>
  </si>
  <si>
    <t>11:44:33</t>
  </si>
  <si>
    <t>13:08:14</t>
  </si>
  <si>
    <t>11147087</t>
  </si>
  <si>
    <t>10:46:18</t>
  </si>
  <si>
    <t>11:14:13</t>
  </si>
  <si>
    <t>11147451</t>
  </si>
  <si>
    <t>12:13:23</t>
  </si>
  <si>
    <t>13:51:36</t>
  </si>
  <si>
    <t>11147871</t>
  </si>
  <si>
    <t>15:12:42</t>
  </si>
  <si>
    <t>15:43:14</t>
  </si>
  <si>
    <t>11147894</t>
  </si>
  <si>
    <t>15:39:35</t>
  </si>
  <si>
    <t>16:12:05</t>
  </si>
  <si>
    <t>11146126</t>
  </si>
  <si>
    <t>7:35:50</t>
  </si>
  <si>
    <t>8:10:47</t>
  </si>
  <si>
    <t>11147196</t>
  </si>
  <si>
    <t>11:11:14</t>
  </si>
  <si>
    <t>12:03:13</t>
  </si>
  <si>
    <t>11147904</t>
  </si>
  <si>
    <t>16:00:28</t>
  </si>
  <si>
    <t>16:25:04</t>
  </si>
  <si>
    <t>11148040</t>
  </si>
  <si>
    <t>19:04:56</t>
  </si>
  <si>
    <t>19:26:55</t>
  </si>
  <si>
    <t>11148099</t>
  </si>
  <si>
    <t>22:03:37</t>
  </si>
  <si>
    <t>22:23:32</t>
  </si>
  <si>
    <t>11144292</t>
  </si>
  <si>
    <t>1:15:24</t>
  </si>
  <si>
    <t>1:36:07</t>
  </si>
  <si>
    <t>11144766</t>
  </si>
  <si>
    <t>2:59:34</t>
  </si>
  <si>
    <t>3:21:09</t>
  </si>
  <si>
    <t>11145535</t>
  </si>
  <si>
    <t>5:38:14</t>
  </si>
  <si>
    <t>6:04:04</t>
  </si>
  <si>
    <t>11146510</t>
  </si>
  <si>
    <t>8:55:12</t>
  </si>
  <si>
    <t>9:23:27</t>
  </si>
  <si>
    <t>11147433</t>
  </si>
  <si>
    <t>12:07:00</t>
  </si>
  <si>
    <t>12:29:31</t>
  </si>
  <si>
    <t>11145272</t>
  </si>
  <si>
    <t>4:47:56</t>
  </si>
  <si>
    <t>5:13:23</t>
  </si>
  <si>
    <t>11147842</t>
  </si>
  <si>
    <t>14:45:21</t>
  </si>
  <si>
    <t>15:10:24</t>
  </si>
  <si>
    <t>LZ Troy Lumber Co S</t>
  </si>
  <si>
    <t>11147839</t>
  </si>
  <si>
    <t>14:42:33</t>
  </si>
  <si>
    <t>15:08:30</t>
  </si>
  <si>
    <t>11144697</t>
  </si>
  <si>
    <t>2:42:25</t>
  </si>
  <si>
    <t>3:03:17</t>
  </si>
  <si>
    <t>11145824</t>
  </si>
  <si>
    <t>6:36:29</t>
  </si>
  <si>
    <t>6:56:58</t>
  </si>
  <si>
    <t>11147685</t>
  </si>
  <si>
    <t>13:31:01</t>
  </si>
  <si>
    <t>14:20:32</t>
  </si>
  <si>
    <t>11145365</t>
  </si>
  <si>
    <t>5:05:08</t>
  </si>
  <si>
    <t>5:25:50</t>
  </si>
  <si>
    <t>11147098</t>
  </si>
  <si>
    <t>10:50:09</t>
  </si>
  <si>
    <t>11:46:52</t>
  </si>
  <si>
    <t>11146813</t>
  </si>
  <si>
    <t>9:50:16</t>
  </si>
  <si>
    <t>10:24:46</t>
  </si>
  <si>
    <t>11145408</t>
  </si>
  <si>
    <t>5:12:51</t>
  </si>
  <si>
    <t>5:36:59</t>
  </si>
  <si>
    <t>11146800</t>
  </si>
  <si>
    <t>9:48:51</t>
  </si>
  <si>
    <t>10:10:21</t>
  </si>
  <si>
    <t>11147989</t>
  </si>
  <si>
    <t>17:32:17</t>
  </si>
  <si>
    <t>17:49:37</t>
  </si>
  <si>
    <t>11148094</t>
  </si>
  <si>
    <t>21:08:03</t>
  </si>
  <si>
    <t>21:26:25</t>
  </si>
  <si>
    <t>11146391</t>
  </si>
  <si>
    <t>8:31:49</t>
  </si>
  <si>
    <t>8:54:01</t>
  </si>
  <si>
    <t>11147447</t>
  </si>
  <si>
    <t>12:12:03</t>
  </si>
  <si>
    <t>13:35:10</t>
  </si>
  <si>
    <t>11147927</t>
  </si>
  <si>
    <t>16:34:11</t>
  </si>
  <si>
    <t>17:01:58</t>
  </si>
  <si>
    <t>11146234</t>
  </si>
  <si>
    <t>7:58:07</t>
  </si>
  <si>
    <t>8:17:15</t>
  </si>
  <si>
    <t>11146554</t>
  </si>
  <si>
    <t>9:01:53</t>
  </si>
  <si>
    <t>9:26:16</t>
  </si>
  <si>
    <t>11146567</t>
  </si>
  <si>
    <t>9:06:34</t>
  </si>
  <si>
    <t>9:38:42</t>
  </si>
  <si>
    <t>11147879</t>
  </si>
  <si>
    <t>15:27:59</t>
  </si>
  <si>
    <t>16:10:33</t>
  </si>
  <si>
    <t>11147995</t>
  </si>
  <si>
    <t>17:40:33</t>
  </si>
  <si>
    <t>18:15:54</t>
  </si>
  <si>
    <t>143607</t>
  </si>
  <si>
    <t>Roseburg Forest Products</t>
  </si>
  <si>
    <t>11145935</t>
  </si>
  <si>
    <t>6:54:26</t>
  </si>
  <si>
    <t>9:45:06</t>
  </si>
  <si>
    <t>11145461</t>
  </si>
  <si>
    <t>5:27:44</t>
  </si>
  <si>
    <t>5:51:43</t>
  </si>
  <si>
    <t>11145847</t>
  </si>
  <si>
    <t>6:41:35</t>
  </si>
  <si>
    <t>7:18:05</t>
  </si>
  <si>
    <t>11146458</t>
  </si>
  <si>
    <t>8:42:54</t>
  </si>
  <si>
    <t>9:18:45</t>
  </si>
  <si>
    <t>11146869</t>
  </si>
  <si>
    <t>10:01:44</t>
  </si>
  <si>
    <t>10:30:29</t>
  </si>
  <si>
    <t>11146959</t>
  </si>
  <si>
    <t>10:23:47</t>
  </si>
  <si>
    <t>10:52:41</t>
  </si>
  <si>
    <t>11147049</t>
  </si>
  <si>
    <t>10:40:01</t>
  </si>
  <si>
    <t>11:16:18</t>
  </si>
  <si>
    <t>11147654</t>
  </si>
  <si>
    <t>13:25:11</t>
  </si>
  <si>
    <t>14:05:31</t>
  </si>
  <si>
    <t>11147713</t>
  </si>
  <si>
    <t>13:46:29</t>
  </si>
  <si>
    <t>14:48:54</t>
  </si>
  <si>
    <t>11147720</t>
  </si>
  <si>
    <t>13:51:11</t>
  </si>
  <si>
    <t>15:06:23</t>
  </si>
  <si>
    <t>11145795</t>
  </si>
  <si>
    <t>6:33:09</t>
  </si>
  <si>
    <t>6:52:00</t>
  </si>
  <si>
    <t>11146236</t>
  </si>
  <si>
    <t>7:59:31</t>
  </si>
  <si>
    <t>8:20:14</t>
  </si>
  <si>
    <t>11146558</t>
  </si>
  <si>
    <t>9:03:38</t>
  </si>
  <si>
    <t>9:24:54</t>
  </si>
  <si>
    <t>11147262</t>
  </si>
  <si>
    <t>11:28:34</t>
  </si>
  <si>
    <t>11:49:30</t>
  </si>
  <si>
    <t>11147854</t>
  </si>
  <si>
    <t>14:48:11</t>
  </si>
  <si>
    <t>15:12:03</t>
  </si>
  <si>
    <t>11147982</t>
  </si>
  <si>
    <t>17:15:07</t>
  </si>
  <si>
    <t>17:35:29</t>
  </si>
  <si>
    <t>11148061</t>
  </si>
  <si>
    <t>19:45:37</t>
  </si>
  <si>
    <t>20:05:04</t>
  </si>
  <si>
    <t>11145153</t>
  </si>
  <si>
    <t>4:20:56</t>
  </si>
  <si>
    <t>4:37:43</t>
  </si>
  <si>
    <t>11145176</t>
  </si>
  <si>
    <t>4:27:24</t>
  </si>
  <si>
    <t>4:48:37</t>
  </si>
  <si>
    <t>11145911</t>
  </si>
  <si>
    <t>6:52:49</t>
  </si>
  <si>
    <t>7:14:09</t>
  </si>
  <si>
    <t>11146180</t>
  </si>
  <si>
    <t>7:51:26</t>
  </si>
  <si>
    <t>8:12:19</t>
  </si>
  <si>
    <t>11147761</t>
  </si>
  <si>
    <t>14:09:09</t>
  </si>
  <si>
    <t>15:23:33</t>
  </si>
  <si>
    <t>11145660</t>
  </si>
  <si>
    <t>6:10:10</t>
  </si>
  <si>
    <t>6:49:09</t>
  </si>
  <si>
    <t>11145696</t>
  </si>
  <si>
    <t>6:12:10</t>
  </si>
  <si>
    <t>6:54:36</t>
  </si>
  <si>
    <t>11145800</t>
  </si>
  <si>
    <t>6:34:58</t>
  </si>
  <si>
    <t>7:06:11</t>
  </si>
  <si>
    <t>11145865</t>
  </si>
  <si>
    <t>6:44:06</t>
  </si>
  <si>
    <t>7:28:17</t>
  </si>
  <si>
    <t>11145965</t>
  </si>
  <si>
    <t>7:04:47</t>
  </si>
  <si>
    <t>7:39:55</t>
  </si>
  <si>
    <t>11146789</t>
  </si>
  <si>
    <t>9:44:48</t>
  </si>
  <si>
    <t>10:02:26</t>
  </si>
  <si>
    <t>11147172</t>
  </si>
  <si>
    <t>11:04:50</t>
  </si>
  <si>
    <t>11:45:30</t>
  </si>
  <si>
    <t>11147803</t>
  </si>
  <si>
    <t>14:23:01</t>
  </si>
  <si>
    <t>15:29:53</t>
  </si>
  <si>
    <t>11147168</t>
  </si>
  <si>
    <t>11:03:26</t>
  </si>
  <si>
    <t>11:40:35</t>
  </si>
  <si>
    <t>11147508</t>
  </si>
  <si>
    <t>12:39:25</t>
  </si>
  <si>
    <t>13:01:21</t>
  </si>
  <si>
    <t>11147855</t>
  </si>
  <si>
    <t>14:49:48</t>
  </si>
  <si>
    <t>15:49:22</t>
  </si>
  <si>
    <t>11144082</t>
  </si>
  <si>
    <t>0:01:44</t>
  </si>
  <si>
    <t>0:16:34</t>
  </si>
  <si>
    <t>11144732</t>
  </si>
  <si>
    <t>2:57:26</t>
  </si>
  <si>
    <t>3:11:49</t>
  </si>
  <si>
    <t>11145356</t>
  </si>
  <si>
    <t>5:00:15</t>
  </si>
  <si>
    <t>5:24:03</t>
  </si>
  <si>
    <t>11148129</t>
  </si>
  <si>
    <t>22:46:28</t>
  </si>
  <si>
    <t>23:02:40</t>
  </si>
  <si>
    <t>11144352</t>
  </si>
  <si>
    <t>1:35:38</t>
  </si>
  <si>
    <t>2:05:25</t>
  </si>
  <si>
    <t>11145298</t>
  </si>
  <si>
    <t>4:50:06</t>
  </si>
  <si>
    <t>5:10:34</t>
  </si>
  <si>
    <t>11145654</t>
  </si>
  <si>
    <t>6:06:29</t>
  </si>
  <si>
    <t>6:33:43</t>
  </si>
  <si>
    <t>11147857</t>
  </si>
  <si>
    <t>14:51:51</t>
  </si>
  <si>
    <t>16:00:18</t>
  </si>
  <si>
    <t>11148123</t>
  </si>
  <si>
    <t>22:25:03</t>
  </si>
  <si>
    <t>22:53:18</t>
  </si>
  <si>
    <t>11148130</t>
  </si>
  <si>
    <t>22:50:20</t>
  </si>
  <si>
    <t>23:18:30</t>
  </si>
  <si>
    <t>11144852</t>
  </si>
  <si>
    <t>3:22:11</t>
  </si>
  <si>
    <t>3:41:49</t>
  </si>
  <si>
    <t>11145639</t>
  </si>
  <si>
    <t>6:03:05</t>
  </si>
  <si>
    <t>6:25:34</t>
  </si>
  <si>
    <t>11146417</t>
  </si>
  <si>
    <t>8:34:27</t>
  </si>
  <si>
    <t>9:07:41</t>
  </si>
  <si>
    <t>11147253</t>
  </si>
  <si>
    <t>11:22:35</t>
  </si>
  <si>
    <t>11:54:25</t>
  </si>
  <si>
    <t>11147978</t>
  </si>
  <si>
    <t>17:04:50</t>
  </si>
  <si>
    <t>17:26:09</t>
  </si>
  <si>
    <t>11148038</t>
  </si>
  <si>
    <t>18:53:20</t>
  </si>
  <si>
    <t>19:22:13</t>
  </si>
  <si>
    <t>11147742</t>
  </si>
  <si>
    <t>14:00:00</t>
  </si>
  <si>
    <t>15:13:48</t>
  </si>
  <si>
    <t>11147882</t>
  </si>
  <si>
    <t>15:34:54</t>
  </si>
  <si>
    <t>16:08:28</t>
  </si>
  <si>
    <t>11145363</t>
  </si>
  <si>
    <t>5:03:10</t>
  </si>
  <si>
    <t>5:32:19</t>
  </si>
  <si>
    <t>11144175</t>
  </si>
  <si>
    <t>0:32:47</t>
  </si>
  <si>
    <t>0:53:30</t>
  </si>
  <si>
    <t>11144443</t>
  </si>
  <si>
    <t>1:56:32</t>
  </si>
  <si>
    <t>2:19:03</t>
  </si>
  <si>
    <t>11144610</t>
  </si>
  <si>
    <t>2:17:08</t>
  </si>
  <si>
    <t>2:34:57</t>
  </si>
  <si>
    <t>11144613</t>
  </si>
  <si>
    <t>2:20:45</t>
  </si>
  <si>
    <t>2:44:51</t>
  </si>
  <si>
    <t>11144937</t>
  </si>
  <si>
    <t>3:39:14</t>
  </si>
  <si>
    <t>4:00:45</t>
  </si>
  <si>
    <t>11148132</t>
  </si>
  <si>
    <t>23:04:06</t>
  </si>
  <si>
    <t>23:29:03</t>
  </si>
  <si>
    <t>11145968</t>
  </si>
  <si>
    <t>7:06:46</t>
  </si>
  <si>
    <t>7:26:41</t>
  </si>
  <si>
    <t>11146961</t>
  </si>
  <si>
    <t>10:25:49</t>
  </si>
  <si>
    <t>10:48:47</t>
  </si>
  <si>
    <t>11147840</t>
  </si>
  <si>
    <t>14:43:52</t>
  </si>
  <si>
    <t>15:21:38</t>
  </si>
  <si>
    <t>11145715</t>
  </si>
  <si>
    <t>6:15:13</t>
  </si>
  <si>
    <t>6:44:46</t>
  </si>
  <si>
    <t>11146453</t>
  </si>
  <si>
    <t>8:41:05</t>
  </si>
  <si>
    <t>9:11:23</t>
  </si>
  <si>
    <t>11147248</t>
  </si>
  <si>
    <t>11:20:36</t>
  </si>
  <si>
    <t>12:37:43</t>
  </si>
  <si>
    <t>11148053</t>
  </si>
  <si>
    <t>19:11:49</t>
  </si>
  <si>
    <t>20:01:10</t>
  </si>
  <si>
    <t>11146315</t>
  </si>
  <si>
    <t>8:18:48</t>
  </si>
  <si>
    <t>8:46:25</t>
  </si>
  <si>
    <t>11147408</t>
  </si>
  <si>
    <t>12:00:05</t>
  </si>
  <si>
    <t>12:52:07</t>
  </si>
  <si>
    <t>134197</t>
  </si>
  <si>
    <t>Wilderness-Stuart, INC.</t>
  </si>
  <si>
    <t>11147198</t>
  </si>
  <si>
    <t>11:14:40</t>
  </si>
  <si>
    <t>12:17:54</t>
  </si>
  <si>
    <t>1545607</t>
  </si>
  <si>
    <t>Pre-Consumer RC Solid Wood Chips</t>
  </si>
  <si>
    <t>136514</t>
  </si>
  <si>
    <t>Atlantic Building Components</t>
  </si>
  <si>
    <t>Recycling</t>
  </si>
  <si>
    <t>11147988</t>
  </si>
  <si>
    <t>17:31:16</t>
  </si>
  <si>
    <t>17:53:24</t>
  </si>
  <si>
    <t>136546</t>
  </si>
  <si>
    <t>H&amp;M Wood Preserving Inc.</t>
  </si>
  <si>
    <t>11148075</t>
  </si>
  <si>
    <t>20:17:37</t>
  </si>
  <si>
    <t>20:43:01</t>
  </si>
  <si>
    <t>137602</t>
  </si>
  <si>
    <t>Clayton Homes</t>
  </si>
  <si>
    <t>11147360</t>
  </si>
  <si>
    <t>11:50:44</t>
  </si>
  <si>
    <t>13:22:39</t>
  </si>
  <si>
    <t>11147956</t>
  </si>
  <si>
    <t>16:48:53</t>
  </si>
  <si>
    <t>17:07:29</t>
  </si>
  <si>
    <t>11146845</t>
  </si>
  <si>
    <t>9:54:44</t>
  </si>
  <si>
    <t>10:18:47</t>
  </si>
  <si>
    <t>11147032</t>
  </si>
  <si>
    <t>10:38:14</t>
  </si>
  <si>
    <t>11:04:33</t>
  </si>
  <si>
    <t>134080</t>
  </si>
  <si>
    <t>Glenn R Shelton Logging Inc</t>
  </si>
  <si>
    <t>11147683</t>
  </si>
  <si>
    <t>13:29:42</t>
  </si>
  <si>
    <t>14:37:58</t>
  </si>
  <si>
    <t>11146885</t>
  </si>
  <si>
    <t>10:06:08</t>
  </si>
  <si>
    <t>10:46:57</t>
  </si>
  <si>
    <t>11147656</t>
  </si>
  <si>
    <t>13:26:44</t>
  </si>
  <si>
    <t>14:15:29</t>
  </si>
  <si>
    <t>11147660</t>
  </si>
  <si>
    <t>13:28:09</t>
  </si>
  <si>
    <t>14:30:09</t>
  </si>
  <si>
    <t>11146920</t>
  </si>
  <si>
    <t>10:11:09</t>
  </si>
  <si>
    <t>10:37:56</t>
  </si>
  <si>
    <t>11147100</t>
  </si>
  <si>
    <t>10:51:55</t>
  </si>
  <si>
    <t>11:51:36</t>
  </si>
  <si>
    <t>11147505</t>
  </si>
  <si>
    <t>12:34:29</t>
  </si>
  <si>
    <t>14:07:39</t>
  </si>
  <si>
    <t>11147694</t>
  </si>
  <si>
    <t>13:41:01</t>
  </si>
  <si>
    <t>14:36:19</t>
  </si>
  <si>
    <t>11147896</t>
  </si>
  <si>
    <t>15:44:29</t>
  </si>
  <si>
    <t>16:13:55</t>
  </si>
  <si>
    <t>11147093</t>
  </si>
  <si>
    <t>10:48:22</t>
  </si>
  <si>
    <t>11:34:08</t>
  </si>
  <si>
    <t>11145655</t>
  </si>
  <si>
    <t>6:08:32</t>
  </si>
  <si>
    <t>6:30:09</t>
  </si>
  <si>
    <t>11147504</t>
  </si>
  <si>
    <t>12:32:23</t>
  </si>
  <si>
    <t>14:00:27</t>
  </si>
  <si>
    <t>11147875</t>
  </si>
  <si>
    <t>15:23:23</t>
  </si>
  <si>
    <t>15:58:51</t>
  </si>
  <si>
    <t>11147912</t>
  </si>
  <si>
    <t>16:18:23</t>
  </si>
  <si>
    <t>16:43:33</t>
  </si>
  <si>
    <t>11146752</t>
  </si>
  <si>
    <t>9:37:56</t>
  </si>
  <si>
    <t>9:57:17</t>
  </si>
  <si>
    <t>11150924</t>
  </si>
  <si>
    <t>16.03.2022</t>
  </si>
  <si>
    <t>8:14:28</t>
  </si>
  <si>
    <t>8:42:16</t>
  </si>
  <si>
    <t>11151060</t>
  </si>
  <si>
    <t>8:38:03</t>
  </si>
  <si>
    <t>9:41:55</t>
  </si>
  <si>
    <t>11150229</t>
  </si>
  <si>
    <t>6:09:37</t>
  </si>
  <si>
    <t>6:37:48</t>
  </si>
  <si>
    <t>11151211</t>
  </si>
  <si>
    <t>9:05:27</t>
  </si>
  <si>
    <t>10:19:50</t>
  </si>
  <si>
    <t>11151170</t>
  </si>
  <si>
    <t>8:59:22</t>
  </si>
  <si>
    <t>9:51:46</t>
  </si>
  <si>
    <t>11150164</t>
  </si>
  <si>
    <t>5:56:38</t>
  </si>
  <si>
    <t>6:17:16</t>
  </si>
  <si>
    <t>11150131</t>
  </si>
  <si>
    <t>5:47:51</t>
  </si>
  <si>
    <t>6:15:19</t>
  </si>
  <si>
    <t>11152396</t>
  </si>
  <si>
    <t>15:02:41</t>
  </si>
  <si>
    <t>15:27:26</t>
  </si>
  <si>
    <t>11151197</t>
  </si>
  <si>
    <t>9:03:01</t>
  </si>
  <si>
    <t>10:04:40</t>
  </si>
  <si>
    <t>11152161</t>
  </si>
  <si>
    <t>13:05:50</t>
  </si>
  <si>
    <t>13:45:00</t>
  </si>
  <si>
    <t>11152423</t>
  </si>
  <si>
    <t>15:48:32</t>
  </si>
  <si>
    <t>16:11:15</t>
  </si>
  <si>
    <t>11151846</t>
  </si>
  <si>
    <t>11:26:15</t>
  </si>
  <si>
    <t>12:03:56</t>
  </si>
  <si>
    <t>11152157</t>
  </si>
  <si>
    <t>13:03:37</t>
  </si>
  <si>
    <t>13:32:36</t>
  </si>
  <si>
    <t>11152368</t>
  </si>
  <si>
    <t>14:48:28</t>
  </si>
  <si>
    <t>15:29:22</t>
  </si>
  <si>
    <t>132348</t>
  </si>
  <si>
    <t>Uwharrie Lumber Company</t>
  </si>
  <si>
    <t>11150268</t>
  </si>
  <si>
    <t>6:17:14</t>
  </si>
  <si>
    <t>6:42:16</t>
  </si>
  <si>
    <t>11151987</t>
  </si>
  <si>
    <t>11:54:45</t>
  </si>
  <si>
    <t>12:16:58</t>
  </si>
  <si>
    <t>11152356</t>
  </si>
  <si>
    <t>14:35:12</t>
  </si>
  <si>
    <t>15:00:40</t>
  </si>
  <si>
    <t>11150514</t>
  </si>
  <si>
    <t>6:59:04</t>
  </si>
  <si>
    <t>7:21:56</t>
  </si>
  <si>
    <t>11150859</t>
  </si>
  <si>
    <t>8:01:45</t>
  </si>
  <si>
    <t>8:33:02</t>
  </si>
  <si>
    <t>11151031</t>
  </si>
  <si>
    <t>8:32:24</t>
  </si>
  <si>
    <t>9:31:43</t>
  </si>
  <si>
    <t>11152593</t>
  </si>
  <si>
    <t>21:06:36</t>
  </si>
  <si>
    <t>21:40:20</t>
  </si>
  <si>
    <t>11148439</t>
  </si>
  <si>
    <t>1:27:29</t>
  </si>
  <si>
    <t>1:46:36</t>
  </si>
  <si>
    <t>11149800</t>
  </si>
  <si>
    <t>4:39:04</t>
  </si>
  <si>
    <t>5:00:56</t>
  </si>
  <si>
    <t>11150586</t>
  </si>
  <si>
    <t>7:14:14</t>
  </si>
  <si>
    <t>7:44:46</t>
  </si>
  <si>
    <t>11150697</t>
  </si>
  <si>
    <t>7:29:06</t>
  </si>
  <si>
    <t>7:57:01</t>
  </si>
  <si>
    <t>11150850</t>
  </si>
  <si>
    <t>8:00:00</t>
  </si>
  <si>
    <t>8:19:59</t>
  </si>
  <si>
    <t>11151599</t>
  </si>
  <si>
    <t>10:24:59</t>
  </si>
  <si>
    <t>10:45:53</t>
  </si>
  <si>
    <t>11151702</t>
  </si>
  <si>
    <t>10:47:06</t>
  </si>
  <si>
    <t>11:07:10</t>
  </si>
  <si>
    <t>11151799</t>
  </si>
  <si>
    <t>11:16:21</t>
  </si>
  <si>
    <t>11:50:24</t>
  </si>
  <si>
    <t>11152174</t>
  </si>
  <si>
    <t>13:14:36</t>
  </si>
  <si>
    <t>13:52:07</t>
  </si>
  <si>
    <t>11152255</t>
  </si>
  <si>
    <t>13:39:48</t>
  </si>
  <si>
    <t>14:18:28</t>
  </si>
  <si>
    <t>11152336</t>
  </si>
  <si>
    <t>14:26:52</t>
  </si>
  <si>
    <t>14:46:13</t>
  </si>
  <si>
    <t>11152412</t>
  </si>
  <si>
    <t>15:28:52</t>
  </si>
  <si>
    <t>15:59:44</t>
  </si>
  <si>
    <t>11148256</t>
  </si>
  <si>
    <t>0:23:40</t>
  </si>
  <si>
    <t>0:46:25</t>
  </si>
  <si>
    <t>11151288</t>
  </si>
  <si>
    <t>9:19:12</t>
  </si>
  <si>
    <t>9:43:47</t>
  </si>
  <si>
    <t>11152592</t>
  </si>
  <si>
    <t>20:57:18</t>
  </si>
  <si>
    <t>21:21:20</t>
  </si>
  <si>
    <t>11149845</t>
  </si>
  <si>
    <t>4:47:10</t>
  </si>
  <si>
    <t>5:07:24</t>
  </si>
  <si>
    <t>11152322</t>
  </si>
  <si>
    <t>14:24:47</t>
  </si>
  <si>
    <t>14:48:16</t>
  </si>
  <si>
    <t>11148851</t>
  </si>
  <si>
    <t>3:13:25</t>
  </si>
  <si>
    <t>3:40:57</t>
  </si>
  <si>
    <t>11152124</t>
  </si>
  <si>
    <t>12:48:07</t>
  </si>
  <si>
    <t>13:23:36</t>
  </si>
  <si>
    <t>11148615</t>
  </si>
  <si>
    <t>2:15:05</t>
  </si>
  <si>
    <t>2:32:41</t>
  </si>
  <si>
    <t>11149644</t>
  </si>
  <si>
    <t>4:16:50</t>
  </si>
  <si>
    <t>11150527</t>
  </si>
  <si>
    <t>7:02:30</t>
  </si>
  <si>
    <t>7:40:09</t>
  </si>
  <si>
    <t>11151767</t>
  </si>
  <si>
    <t>11:02:39</t>
  </si>
  <si>
    <t>11:33:33</t>
  </si>
  <si>
    <t>11152587</t>
  </si>
  <si>
    <t>20:31:51</t>
  </si>
  <si>
    <t>20:49:06</t>
  </si>
  <si>
    <t>11149919</t>
  </si>
  <si>
    <t>5:09:22</t>
  </si>
  <si>
    <t>5:29:52</t>
  </si>
  <si>
    <t>11152409</t>
  </si>
  <si>
    <t>15:23:31</t>
  </si>
  <si>
    <t>15:44:12</t>
  </si>
  <si>
    <t>11152479</t>
  </si>
  <si>
    <t>17:14:40</t>
  </si>
  <si>
    <t>17:32:49</t>
  </si>
  <si>
    <t>11152591</t>
  </si>
  <si>
    <t>20:48:37</t>
  </si>
  <si>
    <t>21:07:44</t>
  </si>
  <si>
    <t>11152483</t>
  </si>
  <si>
    <t>17:22:04</t>
  </si>
  <si>
    <t>17:44:26</t>
  </si>
  <si>
    <t>11152517</t>
  </si>
  <si>
    <t>18:11:39</t>
  </si>
  <si>
    <t>18:41:35</t>
  </si>
  <si>
    <t>134022</t>
  </si>
  <si>
    <t>R &amp; M Lumber</t>
  </si>
  <si>
    <t>11150978</t>
  </si>
  <si>
    <t>8:22:26</t>
  </si>
  <si>
    <t>9:11:50</t>
  </si>
  <si>
    <t>11151624</t>
  </si>
  <si>
    <t>10:31:35</t>
  </si>
  <si>
    <t>10:58:41</t>
  </si>
  <si>
    <t>141453</t>
  </si>
  <si>
    <t>Hendrix Lumber Co.</t>
  </si>
  <si>
    <t>11152398</t>
  </si>
  <si>
    <t>15:05:54</t>
  </si>
  <si>
    <t>15:32:36</t>
  </si>
  <si>
    <t>141455</t>
  </si>
  <si>
    <t>LD Carter and Sons Trucking LLC</t>
  </si>
  <si>
    <t>11152536</t>
  </si>
  <si>
    <t>18:45:38</t>
  </si>
  <si>
    <t>19:13:07</t>
  </si>
  <si>
    <t>11150531</t>
  </si>
  <si>
    <t>7:03:49</t>
  </si>
  <si>
    <t>7:34:16</t>
  </si>
  <si>
    <t>11151632</t>
  </si>
  <si>
    <t>10:33:18</t>
  </si>
  <si>
    <t>11:03:46</t>
  </si>
  <si>
    <t>11152421</t>
  </si>
  <si>
    <t>15:45:42</t>
  </si>
  <si>
    <t>16:14:12</t>
  </si>
  <si>
    <t>11149720</t>
  </si>
  <si>
    <t>4:23:48</t>
  </si>
  <si>
    <t>4:59:02</t>
  </si>
  <si>
    <t>11149921</t>
  </si>
  <si>
    <t>5:10:21</t>
  </si>
  <si>
    <t>5:33:45</t>
  </si>
  <si>
    <t>11150001</t>
  </si>
  <si>
    <t>5:24:55</t>
  </si>
  <si>
    <t>5:54:04</t>
  </si>
  <si>
    <t>11150995</t>
  </si>
  <si>
    <t>8:24:17</t>
  </si>
  <si>
    <t>9:23:03</t>
  </si>
  <si>
    <t>11151707</t>
  </si>
  <si>
    <t>10:48:30</t>
  </si>
  <si>
    <t>11:09:22</t>
  </si>
  <si>
    <t>11152028</t>
  </si>
  <si>
    <t>12:07:40</t>
  </si>
  <si>
    <t>12:39:11</t>
  </si>
  <si>
    <t>11152268</t>
  </si>
  <si>
    <t>13:44:44</t>
  </si>
  <si>
    <t>14:10:25</t>
  </si>
  <si>
    <t>11150595</t>
  </si>
  <si>
    <t>7:16:03</t>
  </si>
  <si>
    <t>7:38:37</t>
  </si>
  <si>
    <t>11151403</t>
  </si>
  <si>
    <t>9:44:46</t>
  </si>
  <si>
    <t>10:06:23</t>
  </si>
  <si>
    <t>11152036</t>
  </si>
  <si>
    <t>12:12:07</t>
  </si>
  <si>
    <t>12:40:50</t>
  </si>
  <si>
    <t>11152258</t>
  </si>
  <si>
    <t>13:41:49</t>
  </si>
  <si>
    <t>14:03:49</t>
  </si>
  <si>
    <t>11152422</t>
  </si>
  <si>
    <t>15:47:04</t>
  </si>
  <si>
    <t>16:08:50</t>
  </si>
  <si>
    <t>11152523</t>
  </si>
  <si>
    <t>18:22:24</t>
  </si>
  <si>
    <t>18:39:22</t>
  </si>
  <si>
    <t>11149704</t>
  </si>
  <si>
    <t>4:20:50</t>
  </si>
  <si>
    <t>4:47:53</t>
  </si>
  <si>
    <t>11150455</t>
  </si>
  <si>
    <t>6:51:39</t>
  </si>
  <si>
    <t>7:16:37</t>
  </si>
  <si>
    <t>11150907</t>
  </si>
  <si>
    <t>8:11:16</t>
  </si>
  <si>
    <t>8:38:40</t>
  </si>
  <si>
    <t>11150941</t>
  </si>
  <si>
    <t>8:16:24</t>
  </si>
  <si>
    <t>9:13:27</t>
  </si>
  <si>
    <t>11150294</t>
  </si>
  <si>
    <t>6:21:12</t>
  </si>
  <si>
    <t>7:01:45</t>
  </si>
  <si>
    <t>11150681</t>
  </si>
  <si>
    <t>7:27:14</t>
  </si>
  <si>
    <t>8:07:09</t>
  </si>
  <si>
    <t>11151685</t>
  </si>
  <si>
    <t>10:41:20</t>
  </si>
  <si>
    <t>11:05:30</t>
  </si>
  <si>
    <t>11151745</t>
  </si>
  <si>
    <t>10:56:53</t>
  </si>
  <si>
    <t>11:35:05</t>
  </si>
  <si>
    <t>11152029</t>
  </si>
  <si>
    <t>12:09:24</t>
  </si>
  <si>
    <t>12:42:37</t>
  </si>
  <si>
    <t>11152307</t>
  </si>
  <si>
    <t>14:13:57</t>
  </si>
  <si>
    <t>14:41:45</t>
  </si>
  <si>
    <t>11152400</t>
  </si>
  <si>
    <t>15:07:43</t>
  </si>
  <si>
    <t>15:31:07</t>
  </si>
  <si>
    <t>11152272</t>
  </si>
  <si>
    <t>13:48:59</t>
  </si>
  <si>
    <t>14:23:02</t>
  </si>
  <si>
    <t>11151191</t>
  </si>
  <si>
    <t>9:01:44</t>
  </si>
  <si>
    <t>9:46:11</t>
  </si>
  <si>
    <t>11152424</t>
  </si>
  <si>
    <t>15:50:39</t>
  </si>
  <si>
    <t>16:12:49</t>
  </si>
  <si>
    <t>11152408</t>
  </si>
  <si>
    <t>15:18:39</t>
  </si>
  <si>
    <t>15:42:27</t>
  </si>
  <si>
    <t>11149699</t>
  </si>
  <si>
    <t>4:18:52</t>
  </si>
  <si>
    <t>4:39:46</t>
  </si>
  <si>
    <t>11148657</t>
  </si>
  <si>
    <t>2:30:00</t>
  </si>
  <si>
    <t>3:39:15</t>
  </si>
  <si>
    <t>11148921</t>
  </si>
  <si>
    <t>3:31:20</t>
  </si>
  <si>
    <t>4:01:23</t>
  </si>
  <si>
    <t>11149860</t>
  </si>
  <si>
    <t>4:53:18</t>
  </si>
  <si>
    <t>5:14:18</t>
  </si>
  <si>
    <t>11150255</t>
  </si>
  <si>
    <t>6:11:48</t>
  </si>
  <si>
    <t>6:35:02</t>
  </si>
  <si>
    <t>11152653</t>
  </si>
  <si>
    <t>23:08:05</t>
  </si>
  <si>
    <t>23:47:55</t>
  </si>
  <si>
    <t>11150917</t>
  </si>
  <si>
    <t>8:12:55</t>
  </si>
  <si>
    <t>9:06:58</t>
  </si>
  <si>
    <t>11150619</t>
  </si>
  <si>
    <t>7:21:17</t>
  </si>
  <si>
    <t>7:43:01</t>
  </si>
  <si>
    <t>11152565</t>
  </si>
  <si>
    <t>19:27:31</t>
  </si>
  <si>
    <t>19:58:01</t>
  </si>
  <si>
    <t>11150882</t>
  </si>
  <si>
    <t>8:06:11</t>
  </si>
  <si>
    <t>8:40:26</t>
  </si>
  <si>
    <t>11151154</t>
  </si>
  <si>
    <t>8:57:49</t>
  </si>
  <si>
    <t>9:38:45</t>
  </si>
  <si>
    <t>11152358</t>
  </si>
  <si>
    <t>14:36:48</t>
  </si>
  <si>
    <t>15:24:11</t>
  </si>
  <si>
    <t>11152477</t>
  </si>
  <si>
    <t>16:55:39</t>
  </si>
  <si>
    <t>17:18:24</t>
  </si>
  <si>
    <t>11152520</t>
  </si>
  <si>
    <t>18:20:37</t>
  </si>
  <si>
    <t>18:48:24</t>
  </si>
  <si>
    <t>11150138</t>
  </si>
  <si>
    <t>5:50:32</t>
  </si>
  <si>
    <t>6:13:22</t>
  </si>
  <si>
    <t>11152343</t>
  </si>
  <si>
    <t>14:31:41</t>
  </si>
  <si>
    <t>14:50:30</t>
  </si>
  <si>
    <t>11149902</t>
  </si>
  <si>
    <t>5:03:18</t>
  </si>
  <si>
    <t>5:22:17</t>
  </si>
  <si>
    <t>11151261</t>
  </si>
  <si>
    <t>9:15:44</t>
  </si>
  <si>
    <t>10:09:02</t>
  </si>
  <si>
    <t>11148754</t>
  </si>
  <si>
    <t>2:55:29</t>
  </si>
  <si>
    <t>3:28:05</t>
  </si>
  <si>
    <t>11148841</t>
  </si>
  <si>
    <t>3:11:43</t>
  </si>
  <si>
    <t>3:42:53</t>
  </si>
  <si>
    <t>11149216</t>
  </si>
  <si>
    <t>3:46:47</t>
  </si>
  <si>
    <t>4:08:46</t>
  </si>
  <si>
    <t>11150799</t>
  </si>
  <si>
    <t>7:47:05</t>
  </si>
  <si>
    <t>8:17:32</t>
  </si>
  <si>
    <t>11152497</t>
  </si>
  <si>
    <t>17:40:05</t>
  </si>
  <si>
    <t>18:01:58</t>
  </si>
  <si>
    <t>11150285</t>
  </si>
  <si>
    <t>6:18:55</t>
  </si>
  <si>
    <t>6:49:17</t>
  </si>
  <si>
    <t>141454</t>
  </si>
  <si>
    <t>Calvin L Payne</t>
  </si>
  <si>
    <t>LZ Calvin L Payne - Wood Yard</t>
  </si>
  <si>
    <t>11149956</t>
  </si>
  <si>
    <t>5:12:14</t>
  </si>
  <si>
    <t>5:41:31</t>
  </si>
  <si>
    <t>11152277</t>
  </si>
  <si>
    <t>13:59:29</t>
  </si>
  <si>
    <t>14:39:49</t>
  </si>
  <si>
    <t>11150641</t>
  </si>
  <si>
    <t>7:23:28</t>
  </si>
  <si>
    <t>7:53:48</t>
  </si>
  <si>
    <t>11151221</t>
  </si>
  <si>
    <t>9:06:49</t>
  </si>
  <si>
    <t>9:58:10</t>
  </si>
  <si>
    <t>11151732</t>
  </si>
  <si>
    <t>10:54:57</t>
  </si>
  <si>
    <t>11:20:27</t>
  </si>
  <si>
    <t>11152074</t>
  </si>
  <si>
    <t>12:27:53</t>
  </si>
  <si>
    <t>12:55:27</t>
  </si>
  <si>
    <t>11152344</t>
  </si>
  <si>
    <t>14:33:41</t>
  </si>
  <si>
    <t>15:06:10</t>
  </si>
  <si>
    <t>11152414</t>
  </si>
  <si>
    <t>15:34:42</t>
  </si>
  <si>
    <t>15:54:28</t>
  </si>
  <si>
    <t>11152092</t>
  </si>
  <si>
    <t>12:34:50</t>
  </si>
  <si>
    <t>13:01:17</t>
  </si>
  <si>
    <t>11150886</t>
  </si>
  <si>
    <t>8:07:31</t>
  </si>
  <si>
    <t>8:30:48</t>
  </si>
  <si>
    <t>11151277</t>
  </si>
  <si>
    <t>9:16:50</t>
  </si>
  <si>
    <t>10:27:08</t>
  </si>
  <si>
    <t>11152068</t>
  </si>
  <si>
    <t>12:25:59</t>
  </si>
  <si>
    <t>12:45:34</t>
  </si>
  <si>
    <t>11152364</t>
  </si>
  <si>
    <t>14:42:42</t>
  </si>
  <si>
    <t>15:17:23</t>
  </si>
  <si>
    <t>141871</t>
  </si>
  <si>
    <t>Wood Chucks LLC</t>
  </si>
  <si>
    <t>LZ Woodchucks - Mecklenburg</t>
  </si>
  <si>
    <t>11152226</t>
  </si>
  <si>
    <t>13:31:59</t>
  </si>
  <si>
    <t>11151787</t>
  </si>
  <si>
    <t>11:11:39</t>
  </si>
  <si>
    <t>11:37:27</t>
  </si>
  <si>
    <t>148879</t>
  </si>
  <si>
    <t>Harris Logging LLC</t>
  </si>
  <si>
    <t>LZ Harris Logging - Davidson</t>
  </si>
  <si>
    <t>11150970</t>
  </si>
  <si>
    <t>8:20:31</t>
  </si>
  <si>
    <t>8:57:54</t>
  </si>
  <si>
    <t>11155904</t>
  </si>
  <si>
    <t>17.03.2022</t>
  </si>
  <si>
    <t>10:14:53</t>
  </si>
  <si>
    <t>10:50:48</t>
  </si>
  <si>
    <t>11156358</t>
  </si>
  <si>
    <t>12:04:48</t>
  </si>
  <si>
    <t>12:38:31</t>
  </si>
  <si>
    <t>11154512</t>
  </si>
  <si>
    <t>5:44:39</t>
  </si>
  <si>
    <t>6:04:20</t>
  </si>
  <si>
    <t>11156966</t>
  </si>
  <si>
    <t>22:27:11</t>
  </si>
  <si>
    <t>22:46:31</t>
  </si>
  <si>
    <t>11155272</t>
  </si>
  <si>
    <t>8:09:25</t>
  </si>
  <si>
    <t>8:32:04</t>
  </si>
  <si>
    <t>11156762</t>
  </si>
  <si>
    <t>15:45:39</t>
  </si>
  <si>
    <t>16:07:38</t>
  </si>
  <si>
    <t>11154722</t>
  </si>
  <si>
    <t>6:28:58</t>
  </si>
  <si>
    <t>7:05:24</t>
  </si>
  <si>
    <t>11154610</t>
  </si>
  <si>
    <t>6:01:19</t>
  </si>
  <si>
    <t>6:36:36</t>
  </si>
  <si>
    <t>11155310</t>
  </si>
  <si>
    <t>8:17:52</t>
  </si>
  <si>
    <t>8:56:39</t>
  </si>
  <si>
    <t>11156659</t>
  </si>
  <si>
    <t>14:19:55</t>
  </si>
  <si>
    <t>14:59:50</t>
  </si>
  <si>
    <t>11156596</t>
  </si>
  <si>
    <t>13:52:09</t>
  </si>
  <si>
    <t>14:16:53</t>
  </si>
  <si>
    <t>11156031</t>
  </si>
  <si>
    <t>10:40:09</t>
  </si>
  <si>
    <t>11:14:42</t>
  </si>
  <si>
    <t>11152759</t>
  </si>
  <si>
    <t>0:22:42</t>
  </si>
  <si>
    <t>0:55:55</t>
  </si>
  <si>
    <t>11156352</t>
  </si>
  <si>
    <t>12:01:37</t>
  </si>
  <si>
    <t>12:26:45</t>
  </si>
  <si>
    <t>11155346</t>
  </si>
  <si>
    <t>8:24:34</t>
  </si>
  <si>
    <t>9:06:23</t>
  </si>
  <si>
    <t>11155400</t>
  </si>
  <si>
    <t>8:33:18</t>
  </si>
  <si>
    <t>9:20:44</t>
  </si>
  <si>
    <t>11156410</t>
  </si>
  <si>
    <t>12:20:39</t>
  </si>
  <si>
    <t>12:49:21</t>
  </si>
  <si>
    <t>11156495</t>
  </si>
  <si>
    <t>13:03:55</t>
  </si>
  <si>
    <t>13:27:28</t>
  </si>
  <si>
    <t>11156725</t>
  </si>
  <si>
    <t>15:11:53</t>
  </si>
  <si>
    <t>15:29:29</t>
  </si>
  <si>
    <t>11156858</t>
  </si>
  <si>
    <t>18:33:34</t>
  </si>
  <si>
    <t>18:52:12</t>
  </si>
  <si>
    <t>11156945</t>
  </si>
  <si>
    <t>21:49:01</t>
  </si>
  <si>
    <t>22:20:05</t>
  </si>
  <si>
    <t>11152722</t>
  </si>
  <si>
    <t>0:09:23</t>
  </si>
  <si>
    <t>0:40:19</t>
  </si>
  <si>
    <t>11153072</t>
  </si>
  <si>
    <t>2:05:37</t>
  </si>
  <si>
    <t>2:29:01</t>
  </si>
  <si>
    <t>11154238</t>
  </si>
  <si>
    <t>4:52:16</t>
  </si>
  <si>
    <t>5:15:57</t>
  </si>
  <si>
    <t>11155164</t>
  </si>
  <si>
    <t>7:49:40</t>
  </si>
  <si>
    <t>8:25:13</t>
  </si>
  <si>
    <t>11156227</t>
  </si>
  <si>
    <t>11:28:23</t>
  </si>
  <si>
    <t>11:56:50</t>
  </si>
  <si>
    <t>11154280</t>
  </si>
  <si>
    <t>5:00:28</t>
  </si>
  <si>
    <t>5:24:01</t>
  </si>
  <si>
    <t>11155999</t>
  </si>
  <si>
    <t>10:33:06</t>
  </si>
  <si>
    <t>10:58:25</t>
  </si>
  <si>
    <t>11156522</t>
  </si>
  <si>
    <t>13:08:28</t>
  </si>
  <si>
    <t>13:32:48</t>
  </si>
  <si>
    <t>11154324</t>
  </si>
  <si>
    <t>5:11:35</t>
  </si>
  <si>
    <t>5:30:50</t>
  </si>
  <si>
    <t>11155775</t>
  </si>
  <si>
    <t>9:49:23</t>
  </si>
  <si>
    <t>10:25:28</t>
  </si>
  <si>
    <t>11155962</t>
  </si>
  <si>
    <t>11:04:53</t>
  </si>
  <si>
    <t>LZ Pine Products - S</t>
  </si>
  <si>
    <t>11156662</t>
  </si>
  <si>
    <t>14:23:35</t>
  </si>
  <si>
    <t>15:17:47</t>
  </si>
  <si>
    <t>11152737</t>
  </si>
  <si>
    <t>0:13:36</t>
  </si>
  <si>
    <t>0:25:44</t>
  </si>
  <si>
    <t>11156914</t>
  </si>
  <si>
    <t>20:53:39</t>
  </si>
  <si>
    <t>21:14:55</t>
  </si>
  <si>
    <t>11157019</t>
  </si>
  <si>
    <t>23:40:04</t>
  </si>
  <si>
    <t>23:54:59</t>
  </si>
  <si>
    <t>11154328</t>
  </si>
  <si>
    <t>5:13:21</t>
  </si>
  <si>
    <t>5:41:23</t>
  </si>
  <si>
    <t>11155760</t>
  </si>
  <si>
    <t>#</t>
  </si>
  <si>
    <t>9:44:12</t>
  </si>
  <si>
    <t>10:12:03</t>
  </si>
  <si>
    <t>11156162</t>
  </si>
  <si>
    <t>11:12:28</t>
  </si>
  <si>
    <t>12:02:21</t>
  </si>
  <si>
    <t>11156639</t>
  </si>
  <si>
    <t>14:09:34</t>
  </si>
  <si>
    <t>14:32:47</t>
  </si>
  <si>
    <t>11156766</t>
  </si>
  <si>
    <t>15:47:25</t>
  </si>
  <si>
    <t>16:17:46</t>
  </si>
  <si>
    <t>11156815</t>
  </si>
  <si>
    <t>17:17:04</t>
  </si>
  <si>
    <t>17:36:13</t>
  </si>
  <si>
    <t>11156915</t>
  </si>
  <si>
    <t>20:58:46</t>
  </si>
  <si>
    <t>21:26:20</t>
  </si>
  <si>
    <t>11156646</t>
  </si>
  <si>
    <t>14:17:49</t>
  </si>
  <si>
    <t>14:43:36</t>
  </si>
  <si>
    <t>11156806</t>
  </si>
  <si>
    <t>16:57:53</t>
  </si>
  <si>
    <t>17:22:40</t>
  </si>
  <si>
    <t>11155293</t>
  </si>
  <si>
    <t>8:12:22</t>
  </si>
  <si>
    <t>8:42:20</t>
  </si>
  <si>
    <t>11156726</t>
  </si>
  <si>
    <t>15:17:16</t>
  </si>
  <si>
    <t>15:58:05</t>
  </si>
  <si>
    <t>11155976</t>
  </si>
  <si>
    <t>10:30:35</t>
  </si>
  <si>
    <t>10:57:11</t>
  </si>
  <si>
    <t>11156702</t>
  </si>
  <si>
    <t>14:57:15</t>
  </si>
  <si>
    <t>15:26:38</t>
  </si>
  <si>
    <t>11154153</t>
  </si>
  <si>
    <t>4:25:51</t>
  </si>
  <si>
    <t>4:53:53</t>
  </si>
  <si>
    <t>11155243</t>
  </si>
  <si>
    <t>8:05:54</t>
  </si>
  <si>
    <t>8:28:11</t>
  </si>
  <si>
    <t>11155647</t>
  </si>
  <si>
    <t>9:24:07</t>
  </si>
  <si>
    <t>9:58:07</t>
  </si>
  <si>
    <t>11154710</t>
  </si>
  <si>
    <t>6:22:58</t>
  </si>
  <si>
    <t>6:45:21</t>
  </si>
  <si>
    <t>11155690</t>
  </si>
  <si>
    <t>9:29:33</t>
  </si>
  <si>
    <t>9:50:34</t>
  </si>
  <si>
    <t>11156338</t>
  </si>
  <si>
    <t>11:59:23</t>
  </si>
  <si>
    <t>12:21:20</t>
  </si>
  <si>
    <t>11156733</t>
  </si>
  <si>
    <t>15:47:12</t>
  </si>
  <si>
    <t>11156826</t>
  </si>
  <si>
    <t>17:48:55</t>
  </si>
  <si>
    <t>18:09:17</t>
  </si>
  <si>
    <t>11156911</t>
  </si>
  <si>
    <t>20:11:19</t>
  </si>
  <si>
    <t>20:29:27</t>
  </si>
  <si>
    <t>11155316</t>
  </si>
  <si>
    <t>8:19:52</t>
  </si>
  <si>
    <t>8:48:16</t>
  </si>
  <si>
    <t>11155827</t>
  </si>
  <si>
    <t>10:03:26</t>
  </si>
  <si>
    <t>10:52:34</t>
  </si>
  <si>
    <t>11156644</t>
  </si>
  <si>
    <t>14:15:50</t>
  </si>
  <si>
    <t>14:49:33</t>
  </si>
  <si>
    <t>11156707</t>
  </si>
  <si>
    <t>15:01:55</t>
  </si>
  <si>
    <t>15:53:37</t>
  </si>
  <si>
    <t>11156610</t>
  </si>
  <si>
    <t>13:58:15</t>
  </si>
  <si>
    <t>14:27:25</t>
  </si>
  <si>
    <t>11156419</t>
  </si>
  <si>
    <t>12:26:29</t>
  </si>
  <si>
    <t>12:55:53</t>
  </si>
  <si>
    <t>11156423</t>
  </si>
  <si>
    <t>12:28:22</t>
  </si>
  <si>
    <t>12:57:34</t>
  </si>
  <si>
    <t>11156731</t>
  </si>
  <si>
    <t>15:24:38</t>
  </si>
  <si>
    <t>16:09:14</t>
  </si>
  <si>
    <t>11156732</t>
  </si>
  <si>
    <t>15:27:07</t>
  </si>
  <si>
    <t>16:21:44</t>
  </si>
  <si>
    <t>11156783</t>
  </si>
  <si>
    <t>16:14:33</t>
  </si>
  <si>
    <t>16:33:35</t>
  </si>
  <si>
    <t>11153379</t>
  </si>
  <si>
    <t>3:06:18</t>
  </si>
  <si>
    <t>3:34:10</t>
  </si>
  <si>
    <t>11157003</t>
  </si>
  <si>
    <t>23:18:52</t>
  </si>
  <si>
    <t>23:34:34</t>
  </si>
  <si>
    <t>11157005</t>
  </si>
  <si>
    <t>23:25:51</t>
  </si>
  <si>
    <t>23:57:49</t>
  </si>
  <si>
    <t>11155409</t>
  </si>
  <si>
    <t>8:35:21</t>
  </si>
  <si>
    <t>8:53:16</t>
  </si>
  <si>
    <t>11156202</t>
  </si>
  <si>
    <t>11:22:05</t>
  </si>
  <si>
    <t>11156803</t>
  </si>
  <si>
    <t>16:43:21</t>
  </si>
  <si>
    <t>17:02:22</t>
  </si>
  <si>
    <t>11153384</t>
  </si>
  <si>
    <t>3:08:25</t>
  </si>
  <si>
    <t>3:25:42</t>
  </si>
  <si>
    <t>11154519</t>
  </si>
  <si>
    <t>5:46:48</t>
  </si>
  <si>
    <t>6:05:46</t>
  </si>
  <si>
    <t>11154806</t>
  </si>
  <si>
    <t>6:42:30</t>
  </si>
  <si>
    <t>7:14:26</t>
  </si>
  <si>
    <t>11156191</t>
  </si>
  <si>
    <t>11:17:27</t>
  </si>
  <si>
    <t>11:40:42</t>
  </si>
  <si>
    <t>11155135</t>
  </si>
  <si>
    <t>7:39:45</t>
  </si>
  <si>
    <t>8:05:25</t>
  </si>
  <si>
    <t>11155289</t>
  </si>
  <si>
    <t>8:10:44</t>
  </si>
  <si>
    <t>8:39:00</t>
  </si>
  <si>
    <t>11156591</t>
  </si>
  <si>
    <t>13:46:22</t>
  </si>
  <si>
    <t>14:07:34</t>
  </si>
  <si>
    <t>11156593</t>
  </si>
  <si>
    <t>13:48:10</t>
  </si>
  <si>
    <t>14:18:49</t>
  </si>
  <si>
    <t>11156685</t>
  </si>
  <si>
    <t>14:39:36</t>
  </si>
  <si>
    <t>15:22:38</t>
  </si>
  <si>
    <t>11156876</t>
  </si>
  <si>
    <t>18:58:58</t>
  </si>
  <si>
    <t>19:19:16</t>
  </si>
  <si>
    <t>11155794</t>
  </si>
  <si>
    <t>9:53:36</t>
  </si>
  <si>
    <t>10:42:43</t>
  </si>
  <si>
    <t>11156664</t>
  </si>
  <si>
    <t>14:28:18</t>
  </si>
  <si>
    <t>15:04:41</t>
  </si>
  <si>
    <t>133947</t>
  </si>
  <si>
    <t>Hartley Brothers Sawmill, INC</t>
  </si>
  <si>
    <t>11155730</t>
  </si>
  <si>
    <t>9:40:02</t>
  </si>
  <si>
    <t>10:13:42</t>
  </si>
  <si>
    <t>11156534</t>
  </si>
  <si>
    <t>13:15:01</t>
  </si>
  <si>
    <t>13:50:48</t>
  </si>
  <si>
    <t>11154578</t>
  </si>
  <si>
    <t>5:59:34</t>
  </si>
  <si>
    <t>6:23:11</t>
  </si>
  <si>
    <t>11155822</t>
  </si>
  <si>
    <t>10:01:56</t>
  </si>
  <si>
    <t>10:34:50</t>
  </si>
  <si>
    <t>11156641</t>
  </si>
  <si>
    <t>14:11:15</t>
  </si>
  <si>
    <t>14:37:16</t>
  </si>
  <si>
    <t>11156035</t>
  </si>
  <si>
    <t>10:41:40</t>
  </si>
  <si>
    <t>11:03:16</t>
  </si>
  <si>
    <t>11153338</t>
  </si>
  <si>
    <t>2:58:11</t>
  </si>
  <si>
    <t>3:20:04</t>
  </si>
  <si>
    <t>11154149</t>
  </si>
  <si>
    <t>4:23:24</t>
  </si>
  <si>
    <t>4:42:12</t>
  </si>
  <si>
    <t>11154748</t>
  </si>
  <si>
    <t>6:36:22</t>
  </si>
  <si>
    <t>7:03:08</t>
  </si>
  <si>
    <t>11155414</t>
  </si>
  <si>
    <t>8:37:07</t>
  </si>
  <si>
    <t>9:02:37</t>
  </si>
  <si>
    <t>11156133</t>
  </si>
  <si>
    <t>11:05:16</t>
  </si>
  <si>
    <t>11:45:53</t>
  </si>
  <si>
    <t>LZ – Bowling – Moore</t>
  </si>
  <si>
    <t>11155626</t>
  </si>
  <si>
    <t>9:19:13</t>
  </si>
  <si>
    <t>9:54:37</t>
  </si>
  <si>
    <t>11154613</t>
  </si>
  <si>
    <t>6:03:33</t>
  </si>
  <si>
    <t>6:34:29</t>
  </si>
  <si>
    <t>11155055</t>
  </si>
  <si>
    <t>7:29:54</t>
  </si>
  <si>
    <t>7:54:21</t>
  </si>
  <si>
    <t>11155624</t>
  </si>
  <si>
    <t>9:17:27</t>
  </si>
  <si>
    <t>9:52:46</t>
  </si>
  <si>
    <t>11155771</t>
  </si>
  <si>
    <t>9:47:11</t>
  </si>
  <si>
    <t>10:29:11</t>
  </si>
  <si>
    <t>11154719</t>
  </si>
  <si>
    <t>6:27:14</t>
  </si>
  <si>
    <t>6:49:03</t>
  </si>
  <si>
    <t>11155594</t>
  </si>
  <si>
    <t>9:14:16</t>
  </si>
  <si>
    <t>9:38:11</t>
  </si>
  <si>
    <t>11153740</t>
  </si>
  <si>
    <t>3:43:16</t>
  </si>
  <si>
    <t>4:07:28</t>
  </si>
  <si>
    <t>11155441</t>
  </si>
  <si>
    <t>8:39:13</t>
  </si>
  <si>
    <t>9:18:38</t>
  </si>
  <si>
    <t>11155506</t>
  </si>
  <si>
    <t>8:52:46</t>
  </si>
  <si>
    <t>9:28:17</t>
  </si>
  <si>
    <t>11156480</t>
  </si>
  <si>
    <t>12:52:16</t>
  </si>
  <si>
    <t>13:15:00</t>
  </si>
  <si>
    <t>11155655</t>
  </si>
  <si>
    <t>9:27:33</t>
  </si>
  <si>
    <t>10:01:05</t>
  </si>
  <si>
    <t>11156824</t>
  </si>
  <si>
    <t>17:45:10</t>
  </si>
  <si>
    <t>18:04:23</t>
  </si>
  <si>
    <t>136545</t>
  </si>
  <si>
    <t>Brinegar Enterprises</t>
  </si>
  <si>
    <t>LZ- Brinegar-Patrick</t>
  </si>
  <si>
    <t>11154970</t>
  </si>
  <si>
    <t>7:09:33</t>
  </si>
  <si>
    <t>7:41:20</t>
  </si>
  <si>
    <t>11156040</t>
  </si>
  <si>
    <t>10:43:43</t>
  </si>
  <si>
    <t>11:31:14</t>
  </si>
  <si>
    <t>11154627</t>
  </si>
  <si>
    <t>6:08:59</t>
  </si>
  <si>
    <t>6:47:23</t>
  </si>
  <si>
    <t>141872</t>
  </si>
  <si>
    <t>Payne Logging</t>
  </si>
  <si>
    <t>Payne Logging - Surry</t>
  </si>
  <si>
    <t>11156447</t>
  </si>
  <si>
    <t>12:47:28</t>
  </si>
  <si>
    <t>13:12:03</t>
  </si>
  <si>
    <t>11155501</t>
  </si>
  <si>
    <t>8:50:45</t>
  </si>
  <si>
    <t>9:35:08</t>
  </si>
  <si>
    <t>11154962</t>
  </si>
  <si>
    <t>7:07:43</t>
  </si>
  <si>
    <t>7:28:47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</si>
  <si>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</si>
  <si>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</si>
  <si>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</si>
  <si>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</si>
  <si>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</si>
  <si>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</si>
  <si>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Unloading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</si>
</sst>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14,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B-43F0-ADE2-DC0E4935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64168"/>
        <c:axId val="141086449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14,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B-43F0-ADE2-DC0E4935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4168"/>
        <c:axId val="1410864496"/>
      </c:lineChart>
      <c:catAx>
        <c:axId val="14108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496"/>
        <c:crosses val="autoZero"/>
        <c:auto val="1"/>
        <c:lblAlgn val="ctr"/>
        <c:lblOffset val="100"/>
        <c:noMultiLvlLbl val="0"/>
      </c:catAx>
      <c:valAx>
        <c:axId val="1410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'Mon, Mar 14, 2022'!$R$2:$R$25</c:f>
              <c:numCache>
                <c:formatCode>h:mm;@</c:formatCode>
                <c:ptCount val="24"/>
                <c:pt idx="0">
                  <c:v>1.1388888888888889E-2</c:v>
                </c:pt>
                <c:pt idx="1">
                  <c:v>1.4259259259259263E-2</c:v>
                </c:pt>
                <c:pt idx="2">
                  <c:v>1.5706018518518508E-2</c:v>
                </c:pt>
                <c:pt idx="3">
                  <c:v>1.370370370370369E-2</c:v>
                </c:pt>
                <c:pt idx="4">
                  <c:v>1.8180555555555568E-2</c:v>
                </c:pt>
                <c:pt idx="5">
                  <c:v>1.7326388888888881E-2</c:v>
                </c:pt>
                <c:pt idx="6">
                  <c:v>1.6984953703703703E-2</c:v>
                </c:pt>
                <c:pt idx="7">
                  <c:v>2.2029320987654321E-2</c:v>
                </c:pt>
                <c:pt idx="8">
                  <c:v>2.3622685185185191E-2</c:v>
                </c:pt>
                <c:pt idx="9">
                  <c:v>1.7389403292181058E-2</c:v>
                </c:pt>
                <c:pt idx="10">
                  <c:v>2.580632716049382E-2</c:v>
                </c:pt>
                <c:pt idx="11">
                  <c:v>2.2287215099715121E-2</c:v>
                </c:pt>
                <c:pt idx="12">
                  <c:v>3.7965534979423836E-2</c:v>
                </c:pt>
                <c:pt idx="13">
                  <c:v>4.0465067340067315E-2</c:v>
                </c:pt>
                <c:pt idx="14">
                  <c:v>4.2599537037037026E-2</c:v>
                </c:pt>
                <c:pt idx="15">
                  <c:v>3.59502314814815E-2</c:v>
                </c:pt>
                <c:pt idx="16">
                  <c:v>2.528067129629627E-2</c:v>
                </c:pt>
                <c:pt idx="17">
                  <c:v>1.5760995370370373E-2</c:v>
                </c:pt>
                <c:pt idx="18">
                  <c:v>1.4224537037037077E-2</c:v>
                </c:pt>
                <c:pt idx="19">
                  <c:v>1.3587962962962941E-2</c:v>
                </c:pt>
                <c:pt idx="20">
                  <c:v>1.7274305555555536E-2</c:v>
                </c:pt>
                <c:pt idx="21">
                  <c:v>1.4872685185185142E-2</c:v>
                </c:pt>
                <c:pt idx="22">
                  <c:v>1.7245370370370366E-2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D-4FF4-A4CC-CDDD1EEE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1528"/>
        <c:axId val="13963433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Mar 14, 2022'!$S$2:$S$25</c:f>
              <c:numCache>
                <c:formatCode>h:mm;@</c:formatCode>
                <c:ptCount val="24"/>
                <c:pt idx="0">
                  <c:v>2.0579650785813971E-2</c:v>
                </c:pt>
                <c:pt idx="1">
                  <c:v>2.0579650785813971E-2</c:v>
                </c:pt>
                <c:pt idx="2">
                  <c:v>2.0579650785813971E-2</c:v>
                </c:pt>
                <c:pt idx="3">
                  <c:v>2.0579650785813971E-2</c:v>
                </c:pt>
                <c:pt idx="4">
                  <c:v>2.0579650785813971E-2</c:v>
                </c:pt>
                <c:pt idx="5">
                  <c:v>2.0579650785813971E-2</c:v>
                </c:pt>
                <c:pt idx="6">
                  <c:v>2.0579650785813971E-2</c:v>
                </c:pt>
                <c:pt idx="7">
                  <c:v>2.0579650785813971E-2</c:v>
                </c:pt>
                <c:pt idx="8">
                  <c:v>2.0579650785813971E-2</c:v>
                </c:pt>
                <c:pt idx="9">
                  <c:v>2.0579650785813971E-2</c:v>
                </c:pt>
                <c:pt idx="10">
                  <c:v>2.0579650785813971E-2</c:v>
                </c:pt>
                <c:pt idx="11">
                  <c:v>2.0579650785813971E-2</c:v>
                </c:pt>
                <c:pt idx="12">
                  <c:v>2.0579650785813971E-2</c:v>
                </c:pt>
                <c:pt idx="13">
                  <c:v>2.0579650785813971E-2</c:v>
                </c:pt>
                <c:pt idx="14">
                  <c:v>2.0579650785813971E-2</c:v>
                </c:pt>
                <c:pt idx="15">
                  <c:v>2.0579650785813971E-2</c:v>
                </c:pt>
                <c:pt idx="16">
                  <c:v>2.0579650785813971E-2</c:v>
                </c:pt>
                <c:pt idx="17">
                  <c:v>2.0579650785813971E-2</c:v>
                </c:pt>
                <c:pt idx="18">
                  <c:v>2.0579650785813971E-2</c:v>
                </c:pt>
                <c:pt idx="19">
                  <c:v>2.0579650785813971E-2</c:v>
                </c:pt>
                <c:pt idx="20">
                  <c:v>2.0579650785813971E-2</c:v>
                </c:pt>
                <c:pt idx="21">
                  <c:v>2.0579650785813971E-2</c:v>
                </c:pt>
                <c:pt idx="22">
                  <c:v>2.0579650785813971E-2</c:v>
                </c:pt>
                <c:pt idx="23">
                  <c:v>2.0579650785813971E-2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D-4FF4-A4CC-CDDD1EEE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51528"/>
        <c:axId val="1396343328"/>
      </c:lineChart>
      <c:catAx>
        <c:axId val="13963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43328"/>
        <c:crosses val="autoZero"/>
        <c:auto val="1"/>
        <c:lblAlgn val="ctr"/>
        <c:lblOffset val="100"/>
        <c:noMultiLvlLbl val="0"/>
      </c:catAx>
      <c:valAx>
        <c:axId val="1396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15,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AAC-8514-D4EB77C2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4808"/>
        <c:axId val="14108284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15,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A-4AAC-8514-D4EB77C2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4808"/>
        <c:axId val="1410828416"/>
      </c:lineChart>
      <c:catAx>
        <c:axId val="1410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8416"/>
        <c:crosses val="autoZero"/>
        <c:auto val="1"/>
        <c:lblAlgn val="ctr"/>
        <c:lblOffset val="100"/>
        <c:noMultiLvlLbl val="0"/>
      </c:catAx>
      <c:valAx>
        <c:axId val="1410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'Tue, Mar 15, 2022'!$R$2:$R$25</c:f>
              <c:numCache>
                <c:formatCode>h:mm;@</c:formatCode>
                <c:ptCount val="24"/>
                <c:pt idx="0">
                  <c:v>1.4386574074074076E-2</c:v>
                </c:pt>
                <c:pt idx="1">
                  <c:v>1.6902006172839507E-2</c:v>
                </c:pt>
                <c:pt idx="2">
                  <c:v>1.3715277777777776E-2</c:v>
                </c:pt>
                <c:pt idx="3">
                  <c:v>1.4288194444444458E-2</c:v>
                </c:pt>
                <c:pt idx="4">
                  <c:v>1.4568865740740733E-2</c:v>
                </c:pt>
                <c:pt idx="5">
                  <c:v>1.7083333333333325E-2</c:v>
                </c:pt>
                <c:pt idx="6">
                  <c:v>2.8073361823361825E-2</c:v>
                </c:pt>
                <c:pt idx="7">
                  <c:v>1.7445987654320982E-2</c:v>
                </c:pt>
                <c:pt idx="8">
                  <c:v>2.0538194444444446E-2</c:v>
                </c:pt>
                <c:pt idx="9">
                  <c:v>1.6911168981481463E-2</c:v>
                </c:pt>
                <c:pt idx="10">
                  <c:v>2.590162037037037E-2</c:v>
                </c:pt>
                <c:pt idx="11">
                  <c:v>3.6009837962962955E-2</c:v>
                </c:pt>
                <c:pt idx="12">
                  <c:v>4.1763117283950602E-2</c:v>
                </c:pt>
                <c:pt idx="13">
                  <c:v>4.008535879629628E-2</c:v>
                </c:pt>
                <c:pt idx="14">
                  <c:v>3.5163323045267494E-2</c:v>
                </c:pt>
                <c:pt idx="15">
                  <c:v>2.448495370370371E-2</c:v>
                </c:pt>
                <c:pt idx="16">
                  <c:v>1.6692708333333361E-2</c:v>
                </c:pt>
                <c:pt idx="17">
                  <c:v>1.6180555555555597E-2</c:v>
                </c:pt>
                <c:pt idx="18">
                  <c:v>2.0057870370370212E-2</c:v>
                </c:pt>
                <c:pt idx="19">
                  <c:v>2.3888888888888904E-2</c:v>
                </c:pt>
                <c:pt idx="20">
                  <c:v>1.7638888888888871E-2</c:v>
                </c:pt>
                <c:pt idx="21">
                  <c:v>1.2754629629629588E-2</c:v>
                </c:pt>
                <c:pt idx="22">
                  <c:v>1.6809413580246901E-2</c:v>
                </c:pt>
                <c:pt idx="23">
                  <c:v>1.7326388888888933E-2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4EDB-806F-2150058D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41464"/>
        <c:axId val="1405936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Mar 15, 2022'!$S$2:$S$25</c:f>
              <c:numCache>
                <c:formatCode>h:mm;@</c:formatCode>
                <c:ptCount val="24"/>
                <c:pt idx="0">
                  <c:v>2.1611271656048845E-2</c:v>
                </c:pt>
                <c:pt idx="1">
                  <c:v>2.1611271656048845E-2</c:v>
                </c:pt>
                <c:pt idx="2">
                  <c:v>2.1611271656048845E-2</c:v>
                </c:pt>
                <c:pt idx="3">
                  <c:v>2.1611271656048845E-2</c:v>
                </c:pt>
                <c:pt idx="4">
                  <c:v>2.1611271656048845E-2</c:v>
                </c:pt>
                <c:pt idx="5">
                  <c:v>2.1611271656048845E-2</c:v>
                </c:pt>
                <c:pt idx="6">
                  <c:v>2.1611271656048845E-2</c:v>
                </c:pt>
                <c:pt idx="7">
                  <c:v>2.1611271656048845E-2</c:v>
                </c:pt>
                <c:pt idx="8">
                  <c:v>2.1611271656048845E-2</c:v>
                </c:pt>
                <c:pt idx="9">
                  <c:v>2.1611271656048845E-2</c:v>
                </c:pt>
                <c:pt idx="10">
                  <c:v>2.1611271656048845E-2</c:v>
                </c:pt>
                <c:pt idx="11">
                  <c:v>2.1611271656048845E-2</c:v>
                </c:pt>
                <c:pt idx="12">
                  <c:v>2.1611271656048845E-2</c:v>
                </c:pt>
                <c:pt idx="13">
                  <c:v>2.1611271656048845E-2</c:v>
                </c:pt>
                <c:pt idx="14">
                  <c:v>2.1611271656048845E-2</c:v>
                </c:pt>
                <c:pt idx="15">
                  <c:v>2.1611271656048845E-2</c:v>
                </c:pt>
                <c:pt idx="16">
                  <c:v>2.1611271656048845E-2</c:v>
                </c:pt>
                <c:pt idx="17">
                  <c:v>2.1611271656048845E-2</c:v>
                </c:pt>
                <c:pt idx="18">
                  <c:v>2.1611271656048845E-2</c:v>
                </c:pt>
                <c:pt idx="19">
                  <c:v>2.1611271656048845E-2</c:v>
                </c:pt>
                <c:pt idx="20">
                  <c:v>2.1611271656048845E-2</c:v>
                </c:pt>
                <c:pt idx="21">
                  <c:v>2.1611271656048845E-2</c:v>
                </c:pt>
                <c:pt idx="22">
                  <c:v>2.1611271656048845E-2</c:v>
                </c:pt>
                <c:pt idx="23">
                  <c:v>2.1611271656048845E-2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A-4EDB-806F-2150058D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41464"/>
        <c:axId val="1405936336"/>
      </c:lineChart>
      <c:catAx>
        <c:axId val="17738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6336"/>
        <c:crosses val="autoZero"/>
        <c:auto val="1"/>
        <c:lblAlgn val="ctr"/>
        <c:lblOffset val="100"/>
        <c:noMultiLvlLbl val="0"/>
      </c:catAx>
      <c:valAx>
        <c:axId val="1405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16,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E-4F73-8D26-81375DFB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42520"/>
        <c:axId val="14108428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16,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E-4F73-8D26-81375DFB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2520"/>
        <c:axId val="1410842848"/>
      </c:lineChart>
      <c:catAx>
        <c:axId val="14108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848"/>
        <c:crosses val="autoZero"/>
        <c:auto val="1"/>
        <c:lblAlgn val="ctr"/>
        <c:lblOffset val="100"/>
        <c:noMultiLvlLbl val="0"/>
      </c:catAx>
      <c:valAx>
        <c:axId val="141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'Wed, Mar 16, 2022'!$R$2:$R$25</c:f>
              <c:numCache>
                <c:formatCode>h:mm;@</c:formatCode>
                <c:ptCount val="24"/>
                <c:pt idx="0">
                  <c:v>1.5798611111111107E-2</c:v>
                </c:pt>
                <c:pt idx="1">
                  <c:v>1.3275462962962968E-2</c:v>
                </c:pt>
                <c:pt idx="2">
                  <c:v>2.765046296296297E-2</c:v>
                </c:pt>
                <c:pt idx="3">
                  <c:v>1.922453703703704E-2</c:v>
                </c:pt>
                <c:pt idx="4">
                  <c:v>1.6402116402116383E-2</c:v>
                </c:pt>
                <c:pt idx="5">
                  <c:v>1.6688368055555559E-2</c:v>
                </c:pt>
                <c:pt idx="6">
                  <c:v>1.9365079365079363E-2</c:v>
                </c:pt>
                <c:pt idx="7">
                  <c:v>2.0952932098765427E-2</c:v>
                </c:pt>
                <c:pt idx="8">
                  <c:v>2.913995726495729E-2</c:v>
                </c:pt>
                <c:pt idx="9">
                  <c:v>3.2465277777777767E-2</c:v>
                </c:pt>
                <c:pt idx="10">
                  <c:v>1.7991898148148132E-2</c:v>
                </c:pt>
                <c:pt idx="11">
                  <c:v>2.0923611111111119E-2</c:v>
                </c:pt>
                <c:pt idx="12">
                  <c:v>2.0092592592592582E-2</c:v>
                </c:pt>
                <c:pt idx="13">
                  <c:v>2.3401491769547311E-2</c:v>
                </c:pt>
                <c:pt idx="14">
                  <c:v>2.0861625514403306E-2</c:v>
                </c:pt>
                <c:pt idx="15">
                  <c:v>1.6692129629629637E-2</c:v>
                </c:pt>
                <c:pt idx="16">
                  <c:v>1.5798611111111138E-2</c:v>
                </c:pt>
                <c:pt idx="17">
                  <c:v>1.4444444444444446E-2</c:v>
                </c:pt>
                <c:pt idx="18">
                  <c:v>1.7737268518518451E-2</c:v>
                </c:pt>
                <c:pt idx="19">
                  <c:v>2.1180555555555536E-2</c:v>
                </c:pt>
                <c:pt idx="20">
                  <c:v>1.3981481481481484E-2</c:v>
                </c:pt>
                <c:pt idx="21">
                  <c:v>2.3425925925925961E-2</c:v>
                </c:pt>
                <c:pt idx="22">
                  <c:v>0</c:v>
                </c:pt>
                <c:pt idx="23">
                  <c:v>2.7662037037036957E-2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8-4C4E-9DF6-0B16026D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54832"/>
        <c:axId val="1781762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16, 2022'!$S$2:$S$25</c:f>
              <c:numCache>
                <c:formatCode>h:mm;@</c:formatCode>
                <c:ptCount val="24"/>
                <c:pt idx="0">
                  <c:v>1.9381519911576328E-2</c:v>
                </c:pt>
                <c:pt idx="1">
                  <c:v>1.9381519911576328E-2</c:v>
                </c:pt>
                <c:pt idx="2">
                  <c:v>1.9381519911576328E-2</c:v>
                </c:pt>
                <c:pt idx="3">
                  <c:v>1.9381519911576328E-2</c:v>
                </c:pt>
                <c:pt idx="4">
                  <c:v>1.9381519911576328E-2</c:v>
                </c:pt>
                <c:pt idx="5">
                  <c:v>1.9381519911576328E-2</c:v>
                </c:pt>
                <c:pt idx="6">
                  <c:v>1.9381519911576328E-2</c:v>
                </c:pt>
                <c:pt idx="7">
                  <c:v>1.9381519911576328E-2</c:v>
                </c:pt>
                <c:pt idx="8">
                  <c:v>1.9381519911576328E-2</c:v>
                </c:pt>
                <c:pt idx="9">
                  <c:v>1.9381519911576328E-2</c:v>
                </c:pt>
                <c:pt idx="10">
                  <c:v>1.9381519911576328E-2</c:v>
                </c:pt>
                <c:pt idx="11">
                  <c:v>1.9381519911576328E-2</c:v>
                </c:pt>
                <c:pt idx="12">
                  <c:v>1.9381519911576328E-2</c:v>
                </c:pt>
                <c:pt idx="13">
                  <c:v>1.9381519911576328E-2</c:v>
                </c:pt>
                <c:pt idx="14">
                  <c:v>1.9381519911576328E-2</c:v>
                </c:pt>
                <c:pt idx="15">
                  <c:v>1.9381519911576328E-2</c:v>
                </c:pt>
                <c:pt idx="16">
                  <c:v>1.9381519911576328E-2</c:v>
                </c:pt>
                <c:pt idx="17">
                  <c:v>1.9381519911576328E-2</c:v>
                </c:pt>
                <c:pt idx="18">
                  <c:v>1.9381519911576328E-2</c:v>
                </c:pt>
                <c:pt idx="19">
                  <c:v>1.9381519911576328E-2</c:v>
                </c:pt>
                <c:pt idx="20">
                  <c:v>1.9381519911576328E-2</c:v>
                </c:pt>
                <c:pt idx="21">
                  <c:v>1.9381519911576328E-2</c:v>
                </c:pt>
                <c:pt idx="22">
                  <c:v>1.9381519911576328E-2</c:v>
                </c:pt>
                <c:pt idx="23">
                  <c:v>1.9381519911576328E-2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8-4C4E-9DF6-0B16026D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4832"/>
        <c:axId val="1781762048"/>
      </c:lineChart>
      <c:catAx>
        <c:axId val="17817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048"/>
        <c:crosses val="autoZero"/>
        <c:auto val="1"/>
        <c:lblAlgn val="ctr"/>
        <c:lblOffset val="100"/>
        <c:noMultiLvlLbl val="0"/>
      </c:catAx>
      <c:valAx>
        <c:axId val="178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17,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0-4B1E-B07B-3776D246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85680"/>
        <c:axId val="17759909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17, 2022'!$Q$2:$Q$25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0-4B1E-B07B-3776D246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5680"/>
        <c:axId val="1775990928"/>
      </c:lineChart>
      <c:catAx>
        <c:axId val="177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0928"/>
        <c:crosses val="autoZero"/>
        <c:auto val="1"/>
        <c:lblAlgn val="ctr"/>
        <c:lblOffset val="100"/>
        <c:noMultiLvlLbl val="0"/>
      </c:catAx>
      <c:valAx>
        <c:axId val="1775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17, 2022'!$R$2:$R$25</c:f>
              <c:numCache>
                <c:formatCode>h:mm;@</c:formatCode>
                <c:ptCount val="24"/>
                <c:pt idx="0">
                  <c:v>9.9691358024691368E-3</c:v>
                </c:pt>
                <c:pt idx="1">
                  <c:v>0</c:v>
                </c:pt>
                <c:pt idx="2">
                  <c:v>1.5723379629629636E-2</c:v>
                </c:pt>
                <c:pt idx="3">
                  <c:v>1.6053240740740733E-2</c:v>
                </c:pt>
                <c:pt idx="4">
                  <c:v>1.6323302469135798E-2</c:v>
                </c:pt>
                <c:pt idx="5">
                  <c:v>1.540509259259259E-2</c:v>
                </c:pt>
                <c:pt idx="6">
                  <c:v>2.1176215277777785E-2</c:v>
                </c:pt>
                <c:pt idx="7">
                  <c:v>1.923842592592594E-2</c:v>
                </c:pt>
                <c:pt idx="8">
                  <c:v>2.2560541310541308E-2</c:v>
                </c:pt>
                <c:pt idx="9">
                  <c:v>2.3478535353535359E-2</c:v>
                </c:pt>
                <c:pt idx="10">
                  <c:v>2.4089988425925926E-2</c:v>
                </c:pt>
                <c:pt idx="11">
                  <c:v>2.1967592592592611E-2</c:v>
                </c:pt>
                <c:pt idx="12">
                  <c:v>1.8489583333333354E-2</c:v>
                </c:pt>
                <c:pt idx="13">
                  <c:v>1.8791335978835994E-2</c:v>
                </c:pt>
                <c:pt idx="14">
                  <c:v>2.4047067901234565E-2</c:v>
                </c:pt>
                <c:pt idx="15">
                  <c:v>2.5596891534391517E-2</c:v>
                </c:pt>
                <c:pt idx="16">
                  <c:v>1.4544753086419782E-2</c:v>
                </c:pt>
                <c:pt idx="17">
                  <c:v>1.3595679012345707E-2</c:v>
                </c:pt>
                <c:pt idx="18">
                  <c:v>1.3518518518518541E-2</c:v>
                </c:pt>
                <c:pt idx="19">
                  <c:v>0</c:v>
                </c:pt>
                <c:pt idx="20">
                  <c:v>1.5501543209876548E-2</c:v>
                </c:pt>
                <c:pt idx="21">
                  <c:v>2.1574074074073968E-2</c:v>
                </c:pt>
                <c:pt idx="22">
                  <c:v>0</c:v>
                </c:pt>
                <c:pt idx="23">
                  <c:v>1.4486882716049402E-2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7-458B-A2E3-10E86498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4824"/>
        <c:axId val="178173318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'Thu, Mar 17, 2022'!$S$2:$S$25</c:f>
              <c:numCache>
                <c:formatCode>h:mm;@</c:formatCode>
                <c:ptCount val="24"/>
                <c:pt idx="0">
                  <c:v>1.6088824145247763E-2</c:v>
                </c:pt>
                <c:pt idx="1">
                  <c:v>1.6088824145247763E-2</c:v>
                </c:pt>
                <c:pt idx="2">
                  <c:v>1.6088824145247763E-2</c:v>
                </c:pt>
                <c:pt idx="3">
                  <c:v>1.6088824145247763E-2</c:v>
                </c:pt>
                <c:pt idx="4">
                  <c:v>1.6088824145247763E-2</c:v>
                </c:pt>
                <c:pt idx="5">
                  <c:v>1.6088824145247763E-2</c:v>
                </c:pt>
                <c:pt idx="6">
                  <c:v>1.6088824145247763E-2</c:v>
                </c:pt>
                <c:pt idx="7">
                  <c:v>1.6088824145247763E-2</c:v>
                </c:pt>
                <c:pt idx="8">
                  <c:v>1.6088824145247763E-2</c:v>
                </c:pt>
                <c:pt idx="9">
                  <c:v>1.6088824145247763E-2</c:v>
                </c:pt>
                <c:pt idx="10">
                  <c:v>1.6088824145247763E-2</c:v>
                </c:pt>
                <c:pt idx="11">
                  <c:v>1.6088824145247763E-2</c:v>
                </c:pt>
                <c:pt idx="12">
                  <c:v>1.6088824145247763E-2</c:v>
                </c:pt>
                <c:pt idx="13">
                  <c:v>1.6088824145247763E-2</c:v>
                </c:pt>
                <c:pt idx="14">
                  <c:v>1.6088824145247763E-2</c:v>
                </c:pt>
                <c:pt idx="15">
                  <c:v>1.6088824145247763E-2</c:v>
                </c:pt>
                <c:pt idx="16">
                  <c:v>1.6088824145247763E-2</c:v>
                </c:pt>
                <c:pt idx="17">
                  <c:v>1.6088824145247763E-2</c:v>
                </c:pt>
                <c:pt idx="18">
                  <c:v>1.6088824145247763E-2</c:v>
                </c:pt>
                <c:pt idx="19">
                  <c:v>1.6088824145247763E-2</c:v>
                </c:pt>
                <c:pt idx="20">
                  <c:v>1.6088824145247763E-2</c:v>
                </c:pt>
                <c:pt idx="21">
                  <c:v>1.6088824145247763E-2</c:v>
                </c:pt>
                <c:pt idx="22">
                  <c:v>1.6088824145247763E-2</c:v>
                </c:pt>
                <c:pt idx="23">
                  <c:v>1.6088824145247763E-2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7-458B-A2E3-10E86498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824"/>
        <c:axId val="1781733184"/>
      </c:lineChart>
      <c:catAx>
        <c:axId val="178173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3184"/>
        <c:crosses val="autoZero"/>
        <c:auto val="1"/>
        <c:lblAlgn val="ctr"/>
        <c:lblOffset val="100"/>
        <c:noMultiLvlLbl val="0"/>
      </c:catAx>
      <c:valAx>
        <c:axId val="178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1338262</xdr:colOff>
      <xdr:row>0</xdr:row>
      <xdr:rowOff>0</xdr:rowOff>
    </xdr:from>
    <xdr:to>
      <xdr:col>6</xdr:col>
      <xdr:colOff>862012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1328737</xdr:colOff>
      <xdr:row>0</xdr:row>
      <xdr:rowOff>0</xdr:rowOff>
    </xdr:from>
    <xdr:to>
      <xdr:col>6</xdr:col>
      <xdr:colOff>852487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1338262</xdr:colOff>
      <xdr:row>0</xdr:row>
      <xdr:rowOff>0</xdr:rowOff>
    </xdr:from>
    <xdr:to>
      <xdr:col>6</xdr:col>
      <xdr:colOff>862012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3"/>
  <sheetViews>
    <sheetView topLeftCell="G1" workbookViewId="0">
      <selection activeCell="P32" sqref="P32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5.625</v>
      </c>
      <c r="R2" s="17">
        <f t="shared" ref="R2:R24" si="0">AVERAGEIF(M1:M399,  O2, L1:L399)</f>
        <v>1.1388888888888889E-2</v>
      </c>
      <c r="S2" s="17">
        <f>AVERAGE($R$2:$R$25)</f>
        <v>2.0579650785813971E-2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5.625</v>
      </c>
      <c r="R3" s="17">
        <f t="shared" si="0"/>
        <v>1.4259259259259263E-2</v>
      </c>
      <c r="S3" s="17">
        <f t="shared" ref="S3:S25" si="2">AVERAGE($R$2:$R$25)</f>
        <v>2.0579650785813971E-2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7">
        <f t="shared" ref="L4:L66" si="3">K4-J4</f>
        <v>2.0231481481481461E-2</v>
      </c>
      <c r="M4">
        <f t="shared" ref="M4:M66" si="4">HOUR(J4)</f>
        <v>12</v>
      </c>
      <c r="O4">
        <v>2</v>
      </c>
      <c r="P4">
        <f>COUNTIF(M:M,"2")</f>
        <v>1</v>
      </c>
      <c r="Q4">
        <f t="shared" si="1"/>
        <v>5.625</v>
      </c>
      <c r="R4" s="17">
        <f t="shared" si="0"/>
        <v>1.5706018518518508E-2</v>
      </c>
      <c r="S4" s="17">
        <f t="shared" si="2"/>
        <v>2.0579650785813971E-2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>
        <f t="shared" si="1"/>
        <v>5.625</v>
      </c>
      <c r="R5" s="17">
        <f t="shared" si="0"/>
        <v>1.370370370370369E-2</v>
      </c>
      <c r="S5" s="17">
        <f t="shared" si="2"/>
        <v>2.0579650785813971E-2</v>
      </c>
    </row>
    <row r="6" spans="1:19" x14ac:dyDescent="0.25">
      <c r="A6" s="11"/>
      <c r="B6" s="12"/>
      <c r="C6" s="12"/>
      <c r="D6" s="12"/>
      <c r="E6" s="12"/>
      <c r="F6" s="12"/>
      <c r="G6" s="9" t="s">
        <v>23</v>
      </c>
      <c r="H6" s="9" t="s">
        <v>17</v>
      </c>
      <c r="I6" s="3" t="s">
        <v>18</v>
      </c>
      <c r="J6" s="13" t="s">
        <v>24</v>
      </c>
      <c r="K6" s="14" t="s">
        <v>25</v>
      </c>
      <c r="L6" s="17">
        <f t="shared" si="3"/>
        <v>2.1597222222222268E-2</v>
      </c>
      <c r="M6">
        <f t="shared" si="4"/>
        <v>7</v>
      </c>
      <c r="O6">
        <v>4</v>
      </c>
      <c r="P6">
        <f>COUNTIF(M:M,"4")</f>
        <v>5</v>
      </c>
      <c r="Q6">
        <f t="shared" si="1"/>
        <v>5.625</v>
      </c>
      <c r="R6" s="17">
        <f t="shared" si="0"/>
        <v>1.8180555555555568E-2</v>
      </c>
      <c r="S6" s="17">
        <f t="shared" si="2"/>
        <v>2.0579650785813971E-2</v>
      </c>
    </row>
    <row r="7" spans="1:19" x14ac:dyDescent="0.25">
      <c r="A7" s="11"/>
      <c r="B7" s="12"/>
      <c r="C7" s="12"/>
      <c r="D7" s="12"/>
      <c r="E7" s="12"/>
      <c r="F7" s="12"/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7">
        <f t="shared" si="3"/>
        <v>1.6446759259259258E-2</v>
      </c>
      <c r="M7">
        <f t="shared" si="4"/>
        <v>10</v>
      </c>
      <c r="O7">
        <v>5</v>
      </c>
      <c r="P7">
        <f>COUNTIF(M:M,"5")</f>
        <v>6</v>
      </c>
      <c r="Q7">
        <f t="shared" si="1"/>
        <v>5.625</v>
      </c>
      <c r="R7" s="17">
        <f t="shared" si="0"/>
        <v>1.7326388888888881E-2</v>
      </c>
      <c r="S7" s="17">
        <f t="shared" si="2"/>
        <v>2.0579650785813971E-2</v>
      </c>
    </row>
    <row r="8" spans="1:19" x14ac:dyDescent="0.25">
      <c r="A8" s="11"/>
      <c r="B8" s="12"/>
      <c r="C8" s="12"/>
      <c r="D8" s="12"/>
      <c r="E8" s="12"/>
      <c r="F8" s="12"/>
      <c r="G8" s="9" t="s">
        <v>29</v>
      </c>
      <c r="H8" s="9" t="s">
        <v>17</v>
      </c>
      <c r="I8" s="3" t="s">
        <v>18</v>
      </c>
      <c r="J8" s="13" t="s">
        <v>30</v>
      </c>
      <c r="K8" s="14" t="s">
        <v>31</v>
      </c>
      <c r="L8" s="17">
        <f t="shared" si="3"/>
        <v>3.7175925925926001E-2</v>
      </c>
      <c r="M8">
        <f t="shared" si="4"/>
        <v>12</v>
      </c>
      <c r="O8">
        <v>6</v>
      </c>
      <c r="P8">
        <f>COUNTIF(M:M,"6")</f>
        <v>6</v>
      </c>
      <c r="Q8">
        <f t="shared" si="1"/>
        <v>5.625</v>
      </c>
      <c r="R8" s="17">
        <f t="shared" si="0"/>
        <v>1.6984953703703703E-2</v>
      </c>
      <c r="S8" s="17">
        <f t="shared" si="2"/>
        <v>2.0579650785813971E-2</v>
      </c>
    </row>
    <row r="9" spans="1:19" x14ac:dyDescent="0.25">
      <c r="A9" s="11"/>
      <c r="B9" s="12"/>
      <c r="C9" s="12"/>
      <c r="D9" s="12"/>
      <c r="E9" s="12"/>
      <c r="F9" s="12"/>
      <c r="G9" s="9" t="s">
        <v>32</v>
      </c>
      <c r="H9" s="9" t="s">
        <v>17</v>
      </c>
      <c r="I9" s="3" t="s">
        <v>18</v>
      </c>
      <c r="J9" s="13" t="s">
        <v>33</v>
      </c>
      <c r="K9" s="14" t="s">
        <v>34</v>
      </c>
      <c r="L9" s="17">
        <f t="shared" si="3"/>
        <v>1.4849537037036953E-2</v>
      </c>
      <c r="M9">
        <f t="shared" si="4"/>
        <v>15</v>
      </c>
      <c r="O9">
        <v>7</v>
      </c>
      <c r="P9">
        <f>COUNTIF(M:M,"7")</f>
        <v>13</v>
      </c>
      <c r="Q9">
        <f t="shared" si="1"/>
        <v>5.625</v>
      </c>
      <c r="R9" s="17">
        <f t="shared" si="0"/>
        <v>2.2029320987654321E-2</v>
      </c>
      <c r="S9" s="17">
        <f t="shared" si="2"/>
        <v>2.0579650785813971E-2</v>
      </c>
    </row>
    <row r="10" spans="1:19" x14ac:dyDescent="0.25">
      <c r="A10" s="11"/>
      <c r="B10" s="12"/>
      <c r="C10" s="9" t="s">
        <v>35</v>
      </c>
      <c r="D10" s="9" t="s">
        <v>36</v>
      </c>
      <c r="E10" s="9" t="s">
        <v>36</v>
      </c>
      <c r="F10" s="9" t="s">
        <v>15</v>
      </c>
      <c r="G10" s="9" t="s">
        <v>37</v>
      </c>
      <c r="H10" s="9" t="s">
        <v>17</v>
      </c>
      <c r="I10" s="3" t="s">
        <v>18</v>
      </c>
      <c r="J10" s="13" t="s">
        <v>38</v>
      </c>
      <c r="K10" s="14" t="s">
        <v>39</v>
      </c>
      <c r="L10" s="17">
        <f t="shared" si="3"/>
        <v>1.7604166666666643E-2</v>
      </c>
      <c r="M10">
        <f t="shared" si="4"/>
        <v>5</v>
      </c>
      <c r="O10">
        <v>8</v>
      </c>
      <c r="P10">
        <f>COUNTIF(M:M,"8")</f>
        <v>9</v>
      </c>
      <c r="Q10">
        <f t="shared" si="1"/>
        <v>5.625</v>
      </c>
      <c r="R10" s="17">
        <f t="shared" si="0"/>
        <v>2.3622685185185191E-2</v>
      </c>
      <c r="S10" s="17">
        <f t="shared" si="2"/>
        <v>2.0579650785813971E-2</v>
      </c>
    </row>
    <row r="11" spans="1:19" x14ac:dyDescent="0.25">
      <c r="A11" s="11"/>
      <c r="B11" s="12"/>
      <c r="C11" s="9" t="s">
        <v>40</v>
      </c>
      <c r="D11" s="9" t="s">
        <v>41</v>
      </c>
      <c r="E11" s="9" t="s">
        <v>41</v>
      </c>
      <c r="F11" s="9" t="s">
        <v>15</v>
      </c>
      <c r="G11" s="9" t="s">
        <v>42</v>
      </c>
      <c r="H11" s="9" t="s">
        <v>17</v>
      </c>
      <c r="I11" s="3" t="s">
        <v>18</v>
      </c>
      <c r="J11" s="13" t="s">
        <v>43</v>
      </c>
      <c r="K11" s="14" t="s">
        <v>44</v>
      </c>
      <c r="L11" s="17">
        <f t="shared" si="3"/>
        <v>1.8009259259259225E-2</v>
      </c>
      <c r="M11">
        <f t="shared" si="4"/>
        <v>6</v>
      </c>
      <c r="O11">
        <v>9</v>
      </c>
      <c r="P11">
        <f>COUNTIF(M:M,"9")</f>
        <v>9</v>
      </c>
      <c r="Q11">
        <f t="shared" si="1"/>
        <v>5.625</v>
      </c>
      <c r="R11" s="17">
        <f t="shared" si="0"/>
        <v>1.7389403292181058E-2</v>
      </c>
      <c r="S11" s="17">
        <f t="shared" si="2"/>
        <v>2.0579650785813971E-2</v>
      </c>
    </row>
    <row r="12" spans="1:19" x14ac:dyDescent="0.25">
      <c r="A12" s="11"/>
      <c r="B12" s="12"/>
      <c r="C12" s="9" t="s">
        <v>45</v>
      </c>
      <c r="D12" s="9" t="s">
        <v>46</v>
      </c>
      <c r="E12" s="9" t="s">
        <v>46</v>
      </c>
      <c r="F12" s="9" t="s">
        <v>15</v>
      </c>
      <c r="G12" s="9" t="s">
        <v>47</v>
      </c>
      <c r="H12" s="9" t="s">
        <v>48</v>
      </c>
      <c r="I12" s="3" t="s">
        <v>18</v>
      </c>
      <c r="J12" s="13" t="s">
        <v>49</v>
      </c>
      <c r="K12" s="14" t="s">
        <v>50</v>
      </c>
      <c r="L12" s="17">
        <f t="shared" si="3"/>
        <v>2.1979166666666605E-2</v>
      </c>
      <c r="M12">
        <f t="shared" si="4"/>
        <v>7</v>
      </c>
      <c r="O12">
        <v>10</v>
      </c>
      <c r="P12">
        <f>COUNTIF(M:M,"10")</f>
        <v>10</v>
      </c>
      <c r="Q12">
        <f t="shared" si="1"/>
        <v>5.625</v>
      </c>
      <c r="R12" s="17">
        <f t="shared" si="0"/>
        <v>2.580632716049382E-2</v>
      </c>
      <c r="S12" s="17">
        <f t="shared" si="2"/>
        <v>2.0579650785813971E-2</v>
      </c>
    </row>
    <row r="13" spans="1:19" x14ac:dyDescent="0.25">
      <c r="A13" s="11"/>
      <c r="B13" s="12"/>
      <c r="C13" s="9" t="s">
        <v>51</v>
      </c>
      <c r="D13" s="9" t="s">
        <v>52</v>
      </c>
      <c r="E13" s="9" t="s">
        <v>52</v>
      </c>
      <c r="F13" s="9" t="s">
        <v>15</v>
      </c>
      <c r="G13" s="9" t="s">
        <v>53</v>
      </c>
      <c r="H13" s="9" t="s">
        <v>17</v>
      </c>
      <c r="I13" s="3" t="s">
        <v>18</v>
      </c>
      <c r="J13" s="13" t="s">
        <v>54</v>
      </c>
      <c r="K13" s="14" t="s">
        <v>55</v>
      </c>
      <c r="L13" s="17">
        <f t="shared" si="3"/>
        <v>2.222222222222231E-2</v>
      </c>
      <c r="M13">
        <f t="shared" si="4"/>
        <v>8</v>
      </c>
      <c r="O13">
        <v>11</v>
      </c>
      <c r="P13">
        <f>COUNTIF(M:M,"11")</f>
        <v>13</v>
      </c>
      <c r="Q13">
        <f t="shared" si="1"/>
        <v>5.625</v>
      </c>
      <c r="R13" s="17">
        <f t="shared" si="0"/>
        <v>2.2287215099715121E-2</v>
      </c>
      <c r="S13" s="17">
        <f t="shared" si="2"/>
        <v>2.0579650785813971E-2</v>
      </c>
    </row>
    <row r="14" spans="1:19" x14ac:dyDescent="0.25">
      <c r="A14" s="11"/>
      <c r="B14" s="12"/>
      <c r="C14" s="9" t="s">
        <v>56</v>
      </c>
      <c r="D14" s="9" t="s">
        <v>57</v>
      </c>
      <c r="E14" s="9" t="s">
        <v>57</v>
      </c>
      <c r="F14" s="9" t="s">
        <v>15</v>
      </c>
      <c r="G14" s="9" t="s">
        <v>58</v>
      </c>
      <c r="H14" s="9" t="s">
        <v>48</v>
      </c>
      <c r="I14" s="3" t="s">
        <v>18</v>
      </c>
      <c r="J14" s="13" t="s">
        <v>59</v>
      </c>
      <c r="K14" s="14" t="s">
        <v>60</v>
      </c>
      <c r="L14" s="17">
        <f t="shared" si="3"/>
        <v>2.1377314814814863E-2</v>
      </c>
      <c r="M14">
        <f t="shared" si="4"/>
        <v>9</v>
      </c>
      <c r="O14">
        <v>12</v>
      </c>
      <c r="P14">
        <f>COUNTIF(M:M,"12")</f>
        <v>11</v>
      </c>
      <c r="Q14">
        <f t="shared" si="1"/>
        <v>5.625</v>
      </c>
      <c r="R14" s="17">
        <f t="shared" si="0"/>
        <v>3.7965534979423836E-2</v>
      </c>
      <c r="S14" s="17">
        <f t="shared" si="2"/>
        <v>2.0579650785813971E-2</v>
      </c>
    </row>
    <row r="15" spans="1:19" x14ac:dyDescent="0.25">
      <c r="A15" s="11"/>
      <c r="B15" s="12"/>
      <c r="C15" s="9" t="s">
        <v>61</v>
      </c>
      <c r="D15" s="9" t="s">
        <v>62</v>
      </c>
      <c r="E15" s="10" t="s">
        <v>12</v>
      </c>
      <c r="F15" s="5"/>
      <c r="G15" s="5"/>
      <c r="H15" s="5"/>
      <c r="I15" s="6"/>
      <c r="J15" s="7"/>
      <c r="K15" s="8"/>
      <c r="O15">
        <v>13</v>
      </c>
      <c r="P15">
        <f>COUNTIF(M:M,"13")</f>
        <v>11</v>
      </c>
      <c r="Q15">
        <f t="shared" si="1"/>
        <v>5.625</v>
      </c>
      <c r="R15" s="17">
        <f t="shared" si="0"/>
        <v>4.0465067340067315E-2</v>
      </c>
      <c r="S15" s="17">
        <f t="shared" si="2"/>
        <v>2.0579650785813971E-2</v>
      </c>
    </row>
    <row r="16" spans="1:19" x14ac:dyDescent="0.25">
      <c r="A16" s="11"/>
      <c r="B16" s="12"/>
      <c r="C16" s="12"/>
      <c r="D16" s="12"/>
      <c r="E16" s="9" t="s">
        <v>63</v>
      </c>
      <c r="F16" s="9" t="s">
        <v>15</v>
      </c>
      <c r="G16" s="9" t="s">
        <v>64</v>
      </c>
      <c r="H16" s="9" t="s">
        <v>48</v>
      </c>
      <c r="I16" s="3" t="s">
        <v>18</v>
      </c>
      <c r="J16" s="13" t="s">
        <v>65</v>
      </c>
      <c r="K16" s="14" t="s">
        <v>66</v>
      </c>
      <c r="L16" s="17">
        <f t="shared" si="3"/>
        <v>1.1608796296296298E-2</v>
      </c>
      <c r="M16">
        <f t="shared" si="4"/>
        <v>21</v>
      </c>
      <c r="O16">
        <v>14</v>
      </c>
      <c r="P16">
        <f>COUNTIF(M:M,"14")</f>
        <v>10</v>
      </c>
      <c r="Q16">
        <f t="shared" si="1"/>
        <v>5.625</v>
      </c>
      <c r="R16" s="17">
        <f t="shared" si="0"/>
        <v>4.2599537037037026E-2</v>
      </c>
      <c r="S16" s="17">
        <f t="shared" si="2"/>
        <v>2.0579650785813971E-2</v>
      </c>
    </row>
    <row r="17" spans="1:19" x14ac:dyDescent="0.25">
      <c r="A17" s="11"/>
      <c r="B17" s="12"/>
      <c r="C17" s="12"/>
      <c r="D17" s="12"/>
      <c r="E17" s="9" t="s">
        <v>62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11</v>
      </c>
      <c r="Q17">
        <f t="shared" si="1"/>
        <v>5.625</v>
      </c>
      <c r="R17" s="17">
        <f t="shared" si="0"/>
        <v>3.59502314814815E-2</v>
      </c>
      <c r="S17" s="17">
        <f t="shared" si="2"/>
        <v>2.0579650785813971E-2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67</v>
      </c>
      <c r="H18" s="9" t="s">
        <v>48</v>
      </c>
      <c r="I18" s="3" t="s">
        <v>18</v>
      </c>
      <c r="J18" s="13" t="s">
        <v>68</v>
      </c>
      <c r="K18" s="14" t="s">
        <v>69</v>
      </c>
      <c r="L18" s="17">
        <f t="shared" si="3"/>
        <v>3.1678240740740715E-2</v>
      </c>
      <c r="M18">
        <f t="shared" si="4"/>
        <v>8</v>
      </c>
      <c r="O18">
        <v>16</v>
      </c>
      <c r="P18">
        <f>COUNTIF(M:M,"16")</f>
        <v>4</v>
      </c>
      <c r="Q18">
        <f t="shared" si="1"/>
        <v>5.625</v>
      </c>
      <c r="R18" s="17">
        <f t="shared" si="0"/>
        <v>2.528067129629627E-2</v>
      </c>
      <c r="S18" s="17">
        <f t="shared" si="2"/>
        <v>2.0579650785813971E-2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70</v>
      </c>
      <c r="H19" s="9" t="s">
        <v>48</v>
      </c>
      <c r="I19" s="3" t="s">
        <v>18</v>
      </c>
      <c r="J19" s="13" t="s">
        <v>71</v>
      </c>
      <c r="K19" s="14" t="s">
        <v>72</v>
      </c>
      <c r="L19" s="17">
        <f t="shared" si="3"/>
        <v>1.6157407407407343E-2</v>
      </c>
      <c r="M19">
        <f t="shared" si="4"/>
        <v>12</v>
      </c>
      <c r="O19">
        <v>17</v>
      </c>
      <c r="P19">
        <f>COUNTIF(M:M,"17")</f>
        <v>4</v>
      </c>
      <c r="Q19">
        <f t="shared" si="1"/>
        <v>5.625</v>
      </c>
      <c r="R19" s="17">
        <f t="shared" si="0"/>
        <v>1.5760995370370373E-2</v>
      </c>
      <c r="S19" s="17">
        <f t="shared" si="2"/>
        <v>2.0579650785813971E-2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73</v>
      </c>
      <c r="H20" s="9" t="s">
        <v>48</v>
      </c>
      <c r="I20" s="3" t="s">
        <v>18</v>
      </c>
      <c r="J20" s="13" t="s">
        <v>74</v>
      </c>
      <c r="K20" s="14" t="s">
        <v>75</v>
      </c>
      <c r="L20" s="17">
        <f t="shared" si="3"/>
        <v>1.5081018518518619E-2</v>
      </c>
      <c r="O20">
        <v>18</v>
      </c>
      <c r="P20">
        <f>COUNTIF(M:M,"18")</f>
        <v>1</v>
      </c>
      <c r="Q20">
        <f t="shared" si="1"/>
        <v>5.625</v>
      </c>
      <c r="R20" s="17">
        <f t="shared" si="0"/>
        <v>1.4224537037037077E-2</v>
      </c>
      <c r="S20" s="17">
        <f t="shared" si="2"/>
        <v>2.0579650785813971E-2</v>
      </c>
    </row>
    <row r="21" spans="1:19" x14ac:dyDescent="0.25">
      <c r="A21" s="3" t="s">
        <v>76</v>
      </c>
      <c r="B21" s="9" t="s">
        <v>77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1</v>
      </c>
      <c r="Q21">
        <f t="shared" si="1"/>
        <v>5.625</v>
      </c>
      <c r="R21" s="17">
        <f t="shared" si="0"/>
        <v>1.3587962962962941E-2</v>
      </c>
      <c r="S21" s="17">
        <f t="shared" si="2"/>
        <v>2.0579650785813971E-2</v>
      </c>
    </row>
    <row r="22" spans="1:19" x14ac:dyDescent="0.25">
      <c r="A22" s="11"/>
      <c r="B22" s="12"/>
      <c r="C22" s="9" t="s">
        <v>78</v>
      </c>
      <c r="D22" s="9" t="s">
        <v>79</v>
      </c>
      <c r="E22" s="9" t="s">
        <v>79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2</v>
      </c>
      <c r="Q22">
        <f t="shared" si="1"/>
        <v>5.625</v>
      </c>
      <c r="R22" s="17">
        <f t="shared" si="0"/>
        <v>1.7274305555555536E-2</v>
      </c>
      <c r="S22" s="17">
        <f t="shared" si="2"/>
        <v>2.0579650785813971E-2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80</v>
      </c>
      <c r="H23" s="9" t="s">
        <v>17</v>
      </c>
      <c r="I23" s="3" t="s">
        <v>18</v>
      </c>
      <c r="J23" s="13" t="s">
        <v>81</v>
      </c>
      <c r="K23" s="14" t="s">
        <v>82</v>
      </c>
      <c r="L23" s="17">
        <f t="shared" si="3"/>
        <v>1.7800925925925942E-2</v>
      </c>
      <c r="M23">
        <f t="shared" si="4"/>
        <v>4</v>
      </c>
      <c r="O23">
        <v>21</v>
      </c>
      <c r="P23">
        <f>COUNTIF(M:M,"21")</f>
        <v>2</v>
      </c>
      <c r="Q23">
        <f t="shared" si="1"/>
        <v>5.625</v>
      </c>
      <c r="R23" s="17">
        <f t="shared" si="0"/>
        <v>1.4872685185185142E-2</v>
      </c>
      <c r="S23" s="17">
        <f t="shared" si="2"/>
        <v>2.0579650785813971E-2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83</v>
      </c>
      <c r="H24" s="9" t="s">
        <v>17</v>
      </c>
      <c r="I24" s="3" t="s">
        <v>18</v>
      </c>
      <c r="J24" s="13" t="s">
        <v>84</v>
      </c>
      <c r="K24" s="14" t="s">
        <v>85</v>
      </c>
      <c r="L24" s="17">
        <f t="shared" si="3"/>
        <v>2.1030092592592586E-2</v>
      </c>
      <c r="M24">
        <f t="shared" si="4"/>
        <v>8</v>
      </c>
      <c r="O24">
        <v>22</v>
      </c>
      <c r="P24">
        <f>COUNTIF(M:M,"22")</f>
        <v>3</v>
      </c>
      <c r="Q24">
        <f t="shared" si="1"/>
        <v>5.625</v>
      </c>
      <c r="R24" s="17">
        <f t="shared" si="0"/>
        <v>1.7245370370370366E-2</v>
      </c>
      <c r="S24" s="17">
        <f t="shared" si="2"/>
        <v>2.0579650785813971E-2</v>
      </c>
    </row>
    <row r="25" spans="1:19" x14ac:dyDescent="0.25">
      <c r="A25" s="11"/>
      <c r="B25" s="12"/>
      <c r="C25" s="9" t="s">
        <v>21</v>
      </c>
      <c r="D25" s="9" t="s">
        <v>22</v>
      </c>
      <c r="E25" s="9" t="s">
        <v>22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0</v>
      </c>
      <c r="Q25">
        <f t="shared" si="1"/>
        <v>5.625</v>
      </c>
      <c r="R25" s="17">
        <v>0</v>
      </c>
      <c r="S25" s="17">
        <f t="shared" si="2"/>
        <v>2.0579650785813971E-2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86</v>
      </c>
      <c r="H26" s="9" t="s">
        <v>17</v>
      </c>
      <c r="I26" s="3" t="s">
        <v>18</v>
      </c>
      <c r="J26" s="13" t="s">
        <v>87</v>
      </c>
      <c r="K26" s="14" t="s">
        <v>88</v>
      </c>
      <c r="L26" s="17">
        <f t="shared" si="3"/>
        <v>2.7060185185185215E-2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89</v>
      </c>
      <c r="H27" s="9" t="s">
        <v>17</v>
      </c>
      <c r="I27" s="3" t="s">
        <v>18</v>
      </c>
      <c r="J27" s="13" t="s">
        <v>90</v>
      </c>
      <c r="K27" s="14" t="s">
        <v>91</v>
      </c>
      <c r="L27" s="17">
        <f t="shared" si="3"/>
        <v>1.5937500000000049E-2</v>
      </c>
      <c r="M27">
        <f t="shared" si="4"/>
        <v>11</v>
      </c>
    </row>
    <row r="28" spans="1:19" x14ac:dyDescent="0.25">
      <c r="A28" s="11"/>
      <c r="B28" s="12"/>
      <c r="C28" s="9" t="s">
        <v>35</v>
      </c>
      <c r="D28" s="9" t="s">
        <v>36</v>
      </c>
      <c r="E28" s="9" t="s">
        <v>36</v>
      </c>
      <c r="F28" s="9" t="s">
        <v>15</v>
      </c>
      <c r="G28" s="9" t="s">
        <v>92</v>
      </c>
      <c r="H28" s="9" t="s">
        <v>17</v>
      </c>
      <c r="I28" s="3" t="s">
        <v>18</v>
      </c>
      <c r="J28" s="13" t="s">
        <v>93</v>
      </c>
      <c r="K28" s="14" t="s">
        <v>94</v>
      </c>
      <c r="L28" s="17">
        <f t="shared" si="3"/>
        <v>1.5983796296296315E-2</v>
      </c>
      <c r="M28">
        <f t="shared" si="4"/>
        <v>15</v>
      </c>
    </row>
    <row r="29" spans="1:19" x14ac:dyDescent="0.25">
      <c r="A29" s="11"/>
      <c r="B29" s="12"/>
      <c r="C29" s="9" t="s">
        <v>95</v>
      </c>
      <c r="D29" s="9" t="s">
        <v>96</v>
      </c>
      <c r="E29" s="9" t="s">
        <v>96</v>
      </c>
      <c r="F29" s="9" t="s">
        <v>15</v>
      </c>
      <c r="G29" s="9" t="s">
        <v>97</v>
      </c>
      <c r="H29" s="9" t="s">
        <v>17</v>
      </c>
      <c r="I29" s="3" t="s">
        <v>18</v>
      </c>
      <c r="J29" s="13" t="s">
        <v>98</v>
      </c>
      <c r="K29" s="14" t="s">
        <v>99</v>
      </c>
      <c r="L29" s="17">
        <f t="shared" si="3"/>
        <v>1.370370370370369E-2</v>
      </c>
      <c r="M29">
        <f t="shared" si="4"/>
        <v>3</v>
      </c>
    </row>
    <row r="30" spans="1:19" x14ac:dyDescent="0.25">
      <c r="A30" s="11"/>
      <c r="B30" s="12"/>
      <c r="C30" s="9" t="s">
        <v>40</v>
      </c>
      <c r="D30" s="9" t="s">
        <v>41</v>
      </c>
      <c r="E30" s="9" t="s">
        <v>41</v>
      </c>
      <c r="F30" s="9" t="s">
        <v>15</v>
      </c>
      <c r="G30" s="9" t="s">
        <v>100</v>
      </c>
      <c r="H30" s="9" t="s">
        <v>17</v>
      </c>
      <c r="I30" s="3" t="s">
        <v>18</v>
      </c>
      <c r="J30" s="13" t="s">
        <v>101</v>
      </c>
      <c r="K30" s="14" t="s">
        <v>102</v>
      </c>
      <c r="L30" s="17">
        <f t="shared" si="3"/>
        <v>1.6192129629629681E-2</v>
      </c>
      <c r="M30">
        <f t="shared" si="4"/>
        <v>10</v>
      </c>
    </row>
    <row r="31" spans="1:19" x14ac:dyDescent="0.25">
      <c r="A31" s="11"/>
      <c r="B31" s="12"/>
      <c r="C31" s="9" t="s">
        <v>45</v>
      </c>
      <c r="D31" s="9" t="s">
        <v>46</v>
      </c>
      <c r="E31" s="9" t="s">
        <v>46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103</v>
      </c>
      <c r="H32" s="9" t="s">
        <v>48</v>
      </c>
      <c r="I32" s="3" t="s">
        <v>18</v>
      </c>
      <c r="J32" s="13" t="s">
        <v>104</v>
      </c>
      <c r="K32" s="14" t="s">
        <v>105</v>
      </c>
      <c r="L32" s="17">
        <f t="shared" si="3"/>
        <v>1.8854166666666672E-2</v>
      </c>
      <c r="M32">
        <f t="shared" si="4"/>
        <v>10</v>
      </c>
    </row>
    <row r="33" spans="1:13" x14ac:dyDescent="0.25">
      <c r="A33" s="11"/>
      <c r="B33" s="12"/>
      <c r="C33" s="12"/>
      <c r="D33" s="12"/>
      <c r="E33" s="12"/>
      <c r="F33" s="12"/>
      <c r="G33" s="9" t="s">
        <v>106</v>
      </c>
      <c r="H33" s="9" t="s">
        <v>48</v>
      </c>
      <c r="I33" s="3" t="s">
        <v>18</v>
      </c>
      <c r="J33" s="13" t="s">
        <v>107</v>
      </c>
      <c r="K33" s="14" t="s">
        <v>108</v>
      </c>
      <c r="L33" s="17">
        <f t="shared" si="3"/>
        <v>3.7916666666666599E-2</v>
      </c>
      <c r="M33">
        <f t="shared" si="4"/>
        <v>13</v>
      </c>
    </row>
    <row r="34" spans="1:13" x14ac:dyDescent="0.25">
      <c r="A34" s="11"/>
      <c r="B34" s="12"/>
      <c r="C34" s="9" t="s">
        <v>109</v>
      </c>
      <c r="D34" s="9" t="s">
        <v>110</v>
      </c>
      <c r="E34" s="9" t="s">
        <v>110</v>
      </c>
      <c r="F34" s="9" t="s">
        <v>15</v>
      </c>
      <c r="G34" s="9" t="s">
        <v>111</v>
      </c>
      <c r="H34" s="9" t="s">
        <v>48</v>
      </c>
      <c r="I34" s="3" t="s">
        <v>18</v>
      </c>
      <c r="J34" s="13" t="s">
        <v>112</v>
      </c>
      <c r="K34" s="14" t="s">
        <v>113</v>
      </c>
      <c r="L34" s="17">
        <f t="shared" si="3"/>
        <v>2.2060185185185155E-2</v>
      </c>
      <c r="M34">
        <f t="shared" si="4"/>
        <v>15</v>
      </c>
    </row>
    <row r="35" spans="1:13" x14ac:dyDescent="0.25">
      <c r="A35" s="3" t="s">
        <v>114</v>
      </c>
      <c r="B35" s="9" t="s">
        <v>115</v>
      </c>
      <c r="C35" s="10" t="s">
        <v>12</v>
      </c>
      <c r="D35" s="5"/>
      <c r="E35" s="5"/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9" t="s">
        <v>116</v>
      </c>
      <c r="D36" s="9" t="s">
        <v>117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117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118</v>
      </c>
      <c r="H38" s="9" t="s">
        <v>119</v>
      </c>
      <c r="I38" s="3" t="s">
        <v>18</v>
      </c>
      <c r="J38" s="13" t="s">
        <v>120</v>
      </c>
      <c r="K38" s="14" t="s">
        <v>121</v>
      </c>
      <c r="L38" s="17">
        <f t="shared" si="3"/>
        <v>1.8414351851851862E-2</v>
      </c>
      <c r="M38">
        <f t="shared" si="4"/>
        <v>7</v>
      </c>
    </row>
    <row r="39" spans="1:13" x14ac:dyDescent="0.25">
      <c r="A39" s="11"/>
      <c r="B39" s="12"/>
      <c r="C39" s="12"/>
      <c r="D39" s="12"/>
      <c r="E39" s="12"/>
      <c r="F39" s="12"/>
      <c r="G39" s="9" t="s">
        <v>122</v>
      </c>
      <c r="H39" s="9" t="s">
        <v>119</v>
      </c>
      <c r="I39" s="3" t="s">
        <v>18</v>
      </c>
      <c r="J39" s="13" t="s">
        <v>123</v>
      </c>
      <c r="K39" s="14" t="s">
        <v>124</v>
      </c>
      <c r="L39" s="17">
        <f t="shared" si="3"/>
        <v>2.7083333333333348E-2</v>
      </c>
      <c r="M39">
        <f t="shared" si="4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125</v>
      </c>
      <c r="H40" s="9" t="s">
        <v>119</v>
      </c>
      <c r="I40" s="3" t="s">
        <v>18</v>
      </c>
      <c r="J40" s="13" t="s">
        <v>126</v>
      </c>
      <c r="K40" s="14" t="s">
        <v>127</v>
      </c>
      <c r="L40" s="17">
        <f t="shared" si="3"/>
        <v>3.1805555555555587E-2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128</v>
      </c>
      <c r="H41" s="9" t="s">
        <v>119</v>
      </c>
      <c r="I41" s="3" t="s">
        <v>18</v>
      </c>
      <c r="J41" s="13" t="s">
        <v>129</v>
      </c>
      <c r="K41" s="14" t="s">
        <v>130</v>
      </c>
      <c r="L41" s="17">
        <f t="shared" si="3"/>
        <v>1.5879629629629577E-2</v>
      </c>
      <c r="M41">
        <f t="shared" si="4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131</v>
      </c>
      <c r="H42" s="9" t="s">
        <v>119</v>
      </c>
      <c r="I42" s="3" t="s">
        <v>18</v>
      </c>
      <c r="J42" s="13" t="s">
        <v>132</v>
      </c>
      <c r="K42" s="14" t="s">
        <v>133</v>
      </c>
      <c r="L42" s="17">
        <f t="shared" si="3"/>
        <v>2.2650462962963025E-2</v>
      </c>
      <c r="M42">
        <f t="shared" si="4"/>
        <v>11</v>
      </c>
    </row>
    <row r="43" spans="1:13" x14ac:dyDescent="0.25">
      <c r="A43" s="11"/>
      <c r="B43" s="12"/>
      <c r="C43" s="12"/>
      <c r="D43" s="12"/>
      <c r="E43" s="12"/>
      <c r="F43" s="12"/>
      <c r="G43" s="9" t="s">
        <v>134</v>
      </c>
      <c r="H43" s="9" t="s">
        <v>119</v>
      </c>
      <c r="I43" s="3" t="s">
        <v>18</v>
      </c>
      <c r="J43" s="13" t="s">
        <v>135</v>
      </c>
      <c r="K43" s="14" t="s">
        <v>136</v>
      </c>
      <c r="L43" s="17">
        <f t="shared" si="3"/>
        <v>1.6412037037036975E-2</v>
      </c>
      <c r="M43">
        <f t="shared" si="4"/>
        <v>14</v>
      </c>
    </row>
    <row r="44" spans="1:13" x14ac:dyDescent="0.25">
      <c r="A44" s="11"/>
      <c r="B44" s="12"/>
      <c r="C44" s="12"/>
      <c r="D44" s="12"/>
      <c r="E44" s="12"/>
      <c r="F44" s="12"/>
      <c r="G44" s="9" t="s">
        <v>137</v>
      </c>
      <c r="H44" s="9" t="s">
        <v>119</v>
      </c>
      <c r="I44" s="3" t="s">
        <v>18</v>
      </c>
      <c r="J44" s="13" t="s">
        <v>138</v>
      </c>
      <c r="K44" s="14" t="s">
        <v>139</v>
      </c>
      <c r="L44" s="17">
        <f t="shared" si="3"/>
        <v>2.1828703703703711E-2</v>
      </c>
      <c r="M44">
        <f t="shared" si="4"/>
        <v>16</v>
      </c>
    </row>
    <row r="45" spans="1:13" x14ac:dyDescent="0.25">
      <c r="A45" s="11"/>
      <c r="B45" s="12"/>
      <c r="C45" s="12"/>
      <c r="D45" s="12"/>
      <c r="E45" s="12"/>
      <c r="F45" s="12"/>
      <c r="G45" s="9" t="s">
        <v>140</v>
      </c>
      <c r="H45" s="9" t="s">
        <v>119</v>
      </c>
      <c r="I45" s="3" t="s">
        <v>18</v>
      </c>
      <c r="J45" s="13" t="s">
        <v>141</v>
      </c>
      <c r="K45" s="14" t="s">
        <v>142</v>
      </c>
      <c r="L45" s="17">
        <f t="shared" si="3"/>
        <v>1.3587962962962941E-2</v>
      </c>
      <c r="M45">
        <f t="shared" si="4"/>
        <v>19</v>
      </c>
    </row>
    <row r="46" spans="1:13" x14ac:dyDescent="0.25">
      <c r="A46" s="11"/>
      <c r="B46" s="12"/>
      <c r="C46" s="12"/>
      <c r="D46" s="12"/>
      <c r="E46" s="12"/>
      <c r="F46" s="12"/>
      <c r="G46" s="9" t="s">
        <v>143</v>
      </c>
      <c r="H46" s="9" t="s">
        <v>119</v>
      </c>
      <c r="I46" s="3" t="s">
        <v>18</v>
      </c>
      <c r="J46" s="13" t="s">
        <v>144</v>
      </c>
      <c r="K46" s="14" t="s">
        <v>145</v>
      </c>
      <c r="L46" s="17">
        <f t="shared" si="3"/>
        <v>1.5347222222222401E-2</v>
      </c>
      <c r="M46">
        <f t="shared" si="4"/>
        <v>22</v>
      </c>
    </row>
    <row r="47" spans="1:13" x14ac:dyDescent="0.25">
      <c r="A47" s="11"/>
      <c r="B47" s="12"/>
      <c r="C47" s="12"/>
      <c r="D47" s="12"/>
      <c r="E47" s="9" t="s">
        <v>146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147</v>
      </c>
      <c r="H48" s="9" t="s">
        <v>148</v>
      </c>
      <c r="I48" s="3" t="s">
        <v>18</v>
      </c>
      <c r="J48" s="13" t="s">
        <v>149</v>
      </c>
      <c r="K48" s="14" t="s">
        <v>150</v>
      </c>
      <c r="L48" s="17">
        <f t="shared" si="3"/>
        <v>1.4259259259259263E-2</v>
      </c>
      <c r="M48">
        <f t="shared" si="4"/>
        <v>1</v>
      </c>
    </row>
    <row r="49" spans="1:13" x14ac:dyDescent="0.25">
      <c r="A49" s="11"/>
      <c r="B49" s="12"/>
      <c r="C49" s="12"/>
      <c r="D49" s="12"/>
      <c r="E49" s="12"/>
      <c r="F49" s="12"/>
      <c r="G49" s="9" t="s">
        <v>151</v>
      </c>
      <c r="H49" s="9" t="s">
        <v>148</v>
      </c>
      <c r="I49" s="3" t="s">
        <v>18</v>
      </c>
      <c r="J49" s="13" t="s">
        <v>152</v>
      </c>
      <c r="K49" s="14" t="s">
        <v>153</v>
      </c>
      <c r="L49" s="17">
        <f t="shared" si="3"/>
        <v>1.8344907407407407E-2</v>
      </c>
      <c r="M49">
        <f t="shared" si="4"/>
        <v>9</v>
      </c>
    </row>
    <row r="50" spans="1:13" x14ac:dyDescent="0.25">
      <c r="A50" s="11"/>
      <c r="B50" s="12"/>
      <c r="C50" s="9" t="s">
        <v>154</v>
      </c>
      <c r="D50" s="9" t="s">
        <v>155</v>
      </c>
      <c r="E50" s="9" t="s">
        <v>155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156</v>
      </c>
      <c r="H51" s="9" t="s">
        <v>119</v>
      </c>
      <c r="I51" s="3" t="s">
        <v>18</v>
      </c>
      <c r="J51" s="13" t="s">
        <v>157</v>
      </c>
      <c r="K51" s="14" t="s">
        <v>158</v>
      </c>
      <c r="L51" s="17">
        <f t="shared" si="3"/>
        <v>1.6226851851851853E-2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159</v>
      </c>
      <c r="H52" s="9" t="s">
        <v>119</v>
      </c>
      <c r="I52" s="3" t="s">
        <v>18</v>
      </c>
      <c r="J52" s="13" t="s">
        <v>160</v>
      </c>
      <c r="K52" s="14" t="s">
        <v>161</v>
      </c>
      <c r="L52" s="17">
        <f t="shared" si="3"/>
        <v>2.1134259259259158E-2</v>
      </c>
      <c r="M52">
        <f t="shared" si="4"/>
        <v>12</v>
      </c>
    </row>
    <row r="53" spans="1:13" x14ac:dyDescent="0.25">
      <c r="A53" s="11"/>
      <c r="B53" s="12"/>
      <c r="C53" s="12"/>
      <c r="D53" s="12"/>
      <c r="E53" s="12"/>
      <c r="F53" s="12"/>
      <c r="G53" s="9" t="s">
        <v>162</v>
      </c>
      <c r="H53" s="9" t="s">
        <v>119</v>
      </c>
      <c r="I53" s="3" t="s">
        <v>18</v>
      </c>
      <c r="J53" s="13" t="s">
        <v>163</v>
      </c>
      <c r="K53" s="14" t="s">
        <v>164</v>
      </c>
      <c r="L53" s="17">
        <f t="shared" si="3"/>
        <v>1.5590277777777772E-2</v>
      </c>
      <c r="M53">
        <f t="shared" si="4"/>
        <v>14</v>
      </c>
    </row>
    <row r="54" spans="1:13" x14ac:dyDescent="0.25">
      <c r="A54" s="11"/>
      <c r="B54" s="12"/>
      <c r="C54" s="9" t="s">
        <v>165</v>
      </c>
      <c r="D54" s="9" t="s">
        <v>166</v>
      </c>
      <c r="E54" s="9" t="s">
        <v>166</v>
      </c>
      <c r="F54" s="9" t="s">
        <v>15</v>
      </c>
      <c r="G54" s="9" t="s">
        <v>167</v>
      </c>
      <c r="H54" s="9" t="s">
        <v>119</v>
      </c>
      <c r="I54" s="3" t="s">
        <v>18</v>
      </c>
      <c r="J54" s="13" t="s">
        <v>168</v>
      </c>
      <c r="K54" s="14" t="s">
        <v>169</v>
      </c>
      <c r="L54" s="17">
        <f t="shared" si="3"/>
        <v>1.5254629629629646E-2</v>
      </c>
      <c r="M54">
        <f t="shared" si="4"/>
        <v>6</v>
      </c>
    </row>
    <row r="55" spans="1:13" x14ac:dyDescent="0.25">
      <c r="A55" s="11"/>
      <c r="B55" s="12"/>
      <c r="C55" s="9" t="s">
        <v>170</v>
      </c>
      <c r="D55" s="9" t="s">
        <v>171</v>
      </c>
      <c r="E55" s="9" t="s">
        <v>171</v>
      </c>
      <c r="F55" s="9" t="s">
        <v>15</v>
      </c>
      <c r="G55" s="9" t="s">
        <v>172</v>
      </c>
      <c r="H55" s="9" t="s">
        <v>119</v>
      </c>
      <c r="I55" s="3" t="s">
        <v>18</v>
      </c>
      <c r="J55" s="13" t="s">
        <v>173</v>
      </c>
      <c r="K55" s="14" t="s">
        <v>174</v>
      </c>
      <c r="L55" s="17">
        <f t="shared" si="3"/>
        <v>1.7974537037036997E-2</v>
      </c>
      <c r="M55">
        <f t="shared" si="4"/>
        <v>9</v>
      </c>
    </row>
    <row r="56" spans="1:13" x14ac:dyDescent="0.25">
      <c r="A56" s="11"/>
      <c r="B56" s="12"/>
      <c r="C56" s="9" t="s">
        <v>175</v>
      </c>
      <c r="D56" s="9" t="s">
        <v>176</v>
      </c>
      <c r="E56" s="9" t="s">
        <v>176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177</v>
      </c>
      <c r="H57" s="9" t="s">
        <v>119</v>
      </c>
      <c r="I57" s="3" t="s">
        <v>18</v>
      </c>
      <c r="J57" s="13" t="s">
        <v>178</v>
      </c>
      <c r="K57" s="14" t="s">
        <v>179</v>
      </c>
      <c r="L57" s="17">
        <f t="shared" si="3"/>
        <v>1.2268518518518512E-2</v>
      </c>
      <c r="M57">
        <f t="shared" si="4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180</v>
      </c>
      <c r="H58" s="9" t="s">
        <v>148</v>
      </c>
      <c r="I58" s="3" t="s">
        <v>18</v>
      </c>
      <c r="J58" s="13" t="s">
        <v>181</v>
      </c>
      <c r="K58" s="14" t="s">
        <v>182</v>
      </c>
      <c r="L58" s="17">
        <f t="shared" si="3"/>
        <v>1.7731481481481515E-2</v>
      </c>
      <c r="M58">
        <f t="shared" si="4"/>
        <v>11</v>
      </c>
    </row>
    <row r="59" spans="1:13" x14ac:dyDescent="0.25">
      <c r="A59" s="11"/>
      <c r="B59" s="12"/>
      <c r="C59" s="9" t="s">
        <v>95</v>
      </c>
      <c r="D59" s="9" t="s">
        <v>96</v>
      </c>
      <c r="E59" s="10" t="s">
        <v>12</v>
      </c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9" t="s">
        <v>96</v>
      </c>
      <c r="F60" s="9" t="s">
        <v>15</v>
      </c>
      <c r="G60" s="9" t="s">
        <v>183</v>
      </c>
      <c r="H60" s="9" t="s">
        <v>119</v>
      </c>
      <c r="I60" s="3" t="s">
        <v>18</v>
      </c>
      <c r="J60" s="13" t="s">
        <v>184</v>
      </c>
      <c r="K60" s="14" t="s">
        <v>185</v>
      </c>
      <c r="L60" s="17">
        <f t="shared" si="3"/>
        <v>2.5405092592592604E-2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9" t="s">
        <v>186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187</v>
      </c>
      <c r="H62" s="9" t="s">
        <v>119</v>
      </c>
      <c r="I62" s="3" t="s">
        <v>18</v>
      </c>
      <c r="J62" s="13" t="s">
        <v>188</v>
      </c>
      <c r="K62" s="14" t="s">
        <v>189</v>
      </c>
      <c r="L62" s="17">
        <f t="shared" si="3"/>
        <v>1.4351851851851866E-2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190</v>
      </c>
      <c r="H63" s="9" t="s">
        <v>119</v>
      </c>
      <c r="I63" s="3" t="s">
        <v>18</v>
      </c>
      <c r="J63" s="13" t="s">
        <v>191</v>
      </c>
      <c r="K63" s="14" t="s">
        <v>192</v>
      </c>
      <c r="L63" s="17">
        <f t="shared" si="3"/>
        <v>2.2164351851851838E-2</v>
      </c>
      <c r="M63">
        <f t="shared" si="4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193</v>
      </c>
      <c r="H64" s="9" t="s">
        <v>119</v>
      </c>
      <c r="I64" s="3" t="s">
        <v>18</v>
      </c>
      <c r="J64" s="13" t="s">
        <v>194</v>
      </c>
      <c r="K64" s="14" t="s">
        <v>195</v>
      </c>
      <c r="L64" s="17">
        <f t="shared" si="3"/>
        <v>4.9895833333333361E-2</v>
      </c>
      <c r="M64">
        <f t="shared" si="4"/>
        <v>13</v>
      </c>
    </row>
    <row r="65" spans="1:13" x14ac:dyDescent="0.25">
      <c r="A65" s="11"/>
      <c r="B65" s="12"/>
      <c r="C65" s="12"/>
      <c r="D65" s="12"/>
      <c r="E65" s="12"/>
      <c r="F65" s="12"/>
      <c r="G65" s="9" t="s">
        <v>196</v>
      </c>
      <c r="H65" s="9" t="s">
        <v>119</v>
      </c>
      <c r="I65" s="3" t="s">
        <v>18</v>
      </c>
      <c r="J65" s="13" t="s">
        <v>197</v>
      </c>
      <c r="K65" s="14" t="s">
        <v>198</v>
      </c>
      <c r="L65" s="17">
        <f t="shared" si="3"/>
        <v>1.8391203703703618E-2</v>
      </c>
      <c r="M65">
        <f t="shared" si="4"/>
        <v>17</v>
      </c>
    </row>
    <row r="66" spans="1:13" x14ac:dyDescent="0.25">
      <c r="A66" s="11"/>
      <c r="B66" s="12"/>
      <c r="C66" s="9" t="s">
        <v>199</v>
      </c>
      <c r="D66" s="9" t="s">
        <v>200</v>
      </c>
      <c r="E66" s="9" t="s">
        <v>200</v>
      </c>
      <c r="F66" s="9" t="s">
        <v>15</v>
      </c>
      <c r="G66" s="9" t="s">
        <v>201</v>
      </c>
      <c r="H66" s="9" t="s">
        <v>119</v>
      </c>
      <c r="I66" s="3" t="s">
        <v>18</v>
      </c>
      <c r="J66" s="13" t="s">
        <v>202</v>
      </c>
      <c r="K66" s="14" t="s">
        <v>203</v>
      </c>
      <c r="L66" s="17">
        <f t="shared" si="3"/>
        <v>4.8124999999999973E-2</v>
      </c>
      <c r="M66">
        <f t="shared" si="4"/>
        <v>13</v>
      </c>
    </row>
    <row r="67" spans="1:13" x14ac:dyDescent="0.25">
      <c r="A67" s="11"/>
      <c r="B67" s="12"/>
      <c r="C67" s="9" t="s">
        <v>61</v>
      </c>
      <c r="D67" s="9" t="s">
        <v>62</v>
      </c>
      <c r="E67" s="9" t="s">
        <v>63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204</v>
      </c>
      <c r="H68" s="9" t="s">
        <v>205</v>
      </c>
      <c r="I68" s="3" t="s">
        <v>18</v>
      </c>
      <c r="J68" s="13" t="s">
        <v>206</v>
      </c>
      <c r="K68" s="14" t="s">
        <v>207</v>
      </c>
      <c r="L68" s="17">
        <f t="shared" ref="L68:L128" si="5">K68-J68</f>
        <v>2.503472222222225E-2</v>
      </c>
      <c r="M68">
        <f t="shared" ref="M68:M128" si="6">HOUR(J68)</f>
        <v>8</v>
      </c>
    </row>
    <row r="69" spans="1:13" x14ac:dyDescent="0.25">
      <c r="A69" s="11"/>
      <c r="B69" s="12"/>
      <c r="C69" s="12"/>
      <c r="D69" s="12"/>
      <c r="E69" s="12"/>
      <c r="F69" s="12"/>
      <c r="G69" s="9" t="s">
        <v>208</v>
      </c>
      <c r="H69" s="9" t="s">
        <v>205</v>
      </c>
      <c r="I69" s="3" t="s">
        <v>18</v>
      </c>
      <c r="J69" s="13" t="s">
        <v>209</v>
      </c>
      <c r="K69" s="14" t="s">
        <v>210</v>
      </c>
      <c r="L69" s="17">
        <f t="shared" si="5"/>
        <v>1.6435185185185164E-2</v>
      </c>
      <c r="M69">
        <f t="shared" si="6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211</v>
      </c>
      <c r="H70" s="9" t="s">
        <v>205</v>
      </c>
      <c r="I70" s="3" t="s">
        <v>18</v>
      </c>
      <c r="J70" s="13" t="s">
        <v>212</v>
      </c>
      <c r="K70" s="14" t="s">
        <v>213</v>
      </c>
      <c r="L70" s="17">
        <f t="shared" si="5"/>
        <v>3.2187500000000036E-2</v>
      </c>
      <c r="M70">
        <f t="shared" si="6"/>
        <v>12</v>
      </c>
    </row>
    <row r="71" spans="1:13" x14ac:dyDescent="0.25">
      <c r="A71" s="11"/>
      <c r="B71" s="12"/>
      <c r="C71" s="12"/>
      <c r="D71" s="12"/>
      <c r="E71" s="12"/>
      <c r="F71" s="12"/>
      <c r="G71" s="9" t="s">
        <v>214</v>
      </c>
      <c r="H71" s="9" t="s">
        <v>205</v>
      </c>
      <c r="I71" s="3" t="s">
        <v>18</v>
      </c>
      <c r="J71" s="13" t="s">
        <v>215</v>
      </c>
      <c r="K71" s="14" t="s">
        <v>216</v>
      </c>
      <c r="L71" s="17">
        <f t="shared" si="5"/>
        <v>1.8495370370370301E-2</v>
      </c>
      <c r="M71">
        <f t="shared" si="6"/>
        <v>15</v>
      </c>
    </row>
    <row r="72" spans="1:13" x14ac:dyDescent="0.25">
      <c r="A72" s="11"/>
      <c r="B72" s="12"/>
      <c r="C72" s="12"/>
      <c r="D72" s="12"/>
      <c r="E72" s="12"/>
      <c r="F72" s="12"/>
      <c r="G72" s="9" t="s">
        <v>217</v>
      </c>
      <c r="H72" s="9" t="s">
        <v>119</v>
      </c>
      <c r="I72" s="3" t="s">
        <v>18</v>
      </c>
      <c r="J72" s="13" t="s">
        <v>218</v>
      </c>
      <c r="K72" s="14" t="s">
        <v>219</v>
      </c>
      <c r="L72" s="17">
        <f t="shared" si="5"/>
        <v>2.127314814814818E-2</v>
      </c>
      <c r="M72">
        <f t="shared" si="6"/>
        <v>20</v>
      </c>
    </row>
    <row r="73" spans="1:13" x14ac:dyDescent="0.25">
      <c r="A73" s="11"/>
      <c r="B73" s="12"/>
      <c r="C73" s="9" t="s">
        <v>220</v>
      </c>
      <c r="D73" s="9" t="s">
        <v>221</v>
      </c>
      <c r="E73" s="9" t="s">
        <v>221</v>
      </c>
      <c r="F73" s="9" t="s">
        <v>15</v>
      </c>
      <c r="G73" s="9" t="s">
        <v>222</v>
      </c>
      <c r="H73" s="9" t="s">
        <v>119</v>
      </c>
      <c r="I73" s="3" t="s">
        <v>18</v>
      </c>
      <c r="J73" s="13" t="s">
        <v>223</v>
      </c>
      <c r="K73" s="14" t="s">
        <v>224</v>
      </c>
      <c r="L73" s="17">
        <f t="shared" si="5"/>
        <v>4.8368055555555456E-2</v>
      </c>
      <c r="M73">
        <f t="shared" si="6"/>
        <v>13</v>
      </c>
    </row>
    <row r="74" spans="1:13" x14ac:dyDescent="0.25">
      <c r="A74" s="11"/>
      <c r="B74" s="12"/>
      <c r="C74" s="9" t="s">
        <v>225</v>
      </c>
      <c r="D74" s="9" t="s">
        <v>226</v>
      </c>
      <c r="E74" s="9" t="s">
        <v>226</v>
      </c>
      <c r="F74" s="9" t="s">
        <v>15</v>
      </c>
      <c r="G74" s="9" t="s">
        <v>227</v>
      </c>
      <c r="H74" s="9" t="s">
        <v>119</v>
      </c>
      <c r="I74" s="3" t="s">
        <v>18</v>
      </c>
      <c r="J74" s="13" t="s">
        <v>228</v>
      </c>
      <c r="K74" s="14" t="s">
        <v>229</v>
      </c>
      <c r="L74" s="17">
        <f t="shared" si="5"/>
        <v>3.7743055555555571E-2</v>
      </c>
      <c r="M74">
        <f t="shared" si="6"/>
        <v>7</v>
      </c>
    </row>
    <row r="75" spans="1:13" x14ac:dyDescent="0.25">
      <c r="A75" s="11"/>
      <c r="B75" s="12"/>
      <c r="C75" s="9" t="s">
        <v>230</v>
      </c>
      <c r="D75" s="9" t="s">
        <v>231</v>
      </c>
      <c r="E75" s="9" t="s">
        <v>231</v>
      </c>
      <c r="F75" s="9" t="s">
        <v>15</v>
      </c>
      <c r="G75" s="9" t="s">
        <v>232</v>
      </c>
      <c r="H75" s="9" t="s">
        <v>148</v>
      </c>
      <c r="I75" s="3" t="s">
        <v>18</v>
      </c>
      <c r="J75" s="13" t="s">
        <v>233</v>
      </c>
      <c r="K75" s="14" t="s">
        <v>234</v>
      </c>
      <c r="L75" s="17">
        <f t="shared" si="5"/>
        <v>2.3842592592592582E-2</v>
      </c>
      <c r="M75">
        <f t="shared" si="6"/>
        <v>15</v>
      </c>
    </row>
    <row r="76" spans="1:13" x14ac:dyDescent="0.25">
      <c r="A76" s="3" t="s">
        <v>235</v>
      </c>
      <c r="B76" s="9" t="s">
        <v>236</v>
      </c>
      <c r="C76" s="10" t="s">
        <v>12</v>
      </c>
      <c r="D76" s="5"/>
      <c r="E76" s="5"/>
      <c r="F76" s="5"/>
      <c r="G76" s="5"/>
      <c r="H76" s="5"/>
      <c r="I76" s="6"/>
      <c r="J76" s="7"/>
      <c r="K76" s="8"/>
    </row>
    <row r="77" spans="1:13" x14ac:dyDescent="0.25">
      <c r="A77" s="11"/>
      <c r="B77" s="12"/>
      <c r="C77" s="9" t="s">
        <v>237</v>
      </c>
      <c r="D77" s="9" t="s">
        <v>238</v>
      </c>
      <c r="E77" s="9" t="s">
        <v>238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239</v>
      </c>
      <c r="H78" s="9" t="s">
        <v>119</v>
      </c>
      <c r="I78" s="3" t="s">
        <v>18</v>
      </c>
      <c r="J78" s="13" t="s">
        <v>240</v>
      </c>
      <c r="K78" s="14" t="s">
        <v>241</v>
      </c>
      <c r="L78" s="17">
        <f t="shared" si="5"/>
        <v>1.6342592592592603E-2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242</v>
      </c>
      <c r="H79" s="9" t="s">
        <v>119</v>
      </c>
      <c r="I79" s="3" t="s">
        <v>18</v>
      </c>
      <c r="J79" s="13" t="s">
        <v>243</v>
      </c>
      <c r="K79" s="14" t="s">
        <v>244</v>
      </c>
      <c r="L79" s="17">
        <f t="shared" si="5"/>
        <v>3.0196759259259243E-2</v>
      </c>
      <c r="M79">
        <f t="shared" si="6"/>
        <v>10</v>
      </c>
    </row>
    <row r="80" spans="1:13" x14ac:dyDescent="0.25">
      <c r="A80" s="11"/>
      <c r="B80" s="12"/>
      <c r="C80" s="12"/>
      <c r="D80" s="12"/>
      <c r="E80" s="12"/>
      <c r="F80" s="12"/>
      <c r="G80" s="9" t="s">
        <v>245</v>
      </c>
      <c r="H80" s="9" t="s">
        <v>119</v>
      </c>
      <c r="I80" s="3" t="s">
        <v>18</v>
      </c>
      <c r="J80" s="13" t="s">
        <v>246</v>
      </c>
      <c r="K80" s="14" t="s">
        <v>247</v>
      </c>
      <c r="L80" s="17">
        <f t="shared" si="5"/>
        <v>3.7962962962962976E-2</v>
      </c>
      <c r="M80">
        <f t="shared" si="6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248</v>
      </c>
      <c r="H81" s="9" t="s">
        <v>119</v>
      </c>
      <c r="I81" s="3" t="s">
        <v>18</v>
      </c>
      <c r="J81" s="13" t="s">
        <v>249</v>
      </c>
      <c r="K81" s="14" t="s">
        <v>250</v>
      </c>
      <c r="L81" s="17">
        <f t="shared" si="5"/>
        <v>3.5069444444444431E-2</v>
      </c>
      <c r="M81">
        <f t="shared" si="6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251</v>
      </c>
      <c r="H82" s="9" t="s">
        <v>119</v>
      </c>
      <c r="I82" s="3" t="s">
        <v>18</v>
      </c>
      <c r="J82" s="13" t="s">
        <v>252</v>
      </c>
      <c r="K82" s="14" t="s">
        <v>253</v>
      </c>
      <c r="L82" s="17">
        <f t="shared" si="5"/>
        <v>3.4780092592592515E-2</v>
      </c>
      <c r="M82">
        <f t="shared" si="6"/>
        <v>13</v>
      </c>
    </row>
    <row r="83" spans="1:13" x14ac:dyDescent="0.25">
      <c r="A83" s="11"/>
      <c r="B83" s="12"/>
      <c r="C83" s="12"/>
      <c r="D83" s="12"/>
      <c r="E83" s="12"/>
      <c r="F83" s="12"/>
      <c r="G83" s="9" t="s">
        <v>254</v>
      </c>
      <c r="H83" s="9" t="s">
        <v>119</v>
      </c>
      <c r="I83" s="3" t="s">
        <v>18</v>
      </c>
      <c r="J83" s="13" t="s">
        <v>255</v>
      </c>
      <c r="K83" s="14" t="s">
        <v>256</v>
      </c>
      <c r="L83" s="17">
        <f t="shared" si="5"/>
        <v>3.7708333333333344E-2</v>
      </c>
      <c r="M83">
        <f t="shared" si="6"/>
        <v>13</v>
      </c>
    </row>
    <row r="84" spans="1:13" x14ac:dyDescent="0.25">
      <c r="A84" s="11"/>
      <c r="B84" s="12"/>
      <c r="C84" s="12"/>
      <c r="D84" s="12"/>
      <c r="E84" s="12"/>
      <c r="F84" s="12"/>
      <c r="G84" s="9" t="s">
        <v>257</v>
      </c>
      <c r="H84" s="9" t="s">
        <v>119</v>
      </c>
      <c r="I84" s="3" t="s">
        <v>18</v>
      </c>
      <c r="J84" s="13" t="s">
        <v>258</v>
      </c>
      <c r="K84" s="14" t="s">
        <v>259</v>
      </c>
      <c r="L84" s="17">
        <f t="shared" si="5"/>
        <v>4.4629629629629686E-2</v>
      </c>
      <c r="M84">
        <f t="shared" si="6"/>
        <v>14</v>
      </c>
    </row>
    <row r="85" spans="1:13" x14ac:dyDescent="0.25">
      <c r="A85" s="11"/>
      <c r="B85" s="12"/>
      <c r="C85" s="12"/>
      <c r="D85" s="12"/>
      <c r="E85" s="12"/>
      <c r="F85" s="12"/>
      <c r="G85" s="9" t="s">
        <v>260</v>
      </c>
      <c r="H85" s="9" t="s">
        <v>119</v>
      </c>
      <c r="I85" s="3" t="s">
        <v>18</v>
      </c>
      <c r="J85" s="13" t="s">
        <v>261</v>
      </c>
      <c r="K85" s="14" t="s">
        <v>262</v>
      </c>
      <c r="L85" s="17">
        <f t="shared" si="5"/>
        <v>1.3229166666666625E-2</v>
      </c>
      <c r="M85">
        <f t="shared" si="6"/>
        <v>17</v>
      </c>
    </row>
    <row r="86" spans="1:13" x14ac:dyDescent="0.25">
      <c r="A86" s="11"/>
      <c r="B86" s="12"/>
      <c r="C86" s="9" t="s">
        <v>116</v>
      </c>
      <c r="D86" s="9" t="s">
        <v>117</v>
      </c>
      <c r="E86" s="9" t="s">
        <v>117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263</v>
      </c>
      <c r="H87" s="9" t="s">
        <v>119</v>
      </c>
      <c r="I87" s="3" t="s">
        <v>18</v>
      </c>
      <c r="J87" s="13" t="s">
        <v>264</v>
      </c>
      <c r="K87" s="14" t="s">
        <v>265</v>
      </c>
      <c r="L87" s="17">
        <f t="shared" si="5"/>
        <v>1.5856481481481499E-2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266</v>
      </c>
      <c r="H88" s="9" t="s">
        <v>119</v>
      </c>
      <c r="I88" s="3" t="s">
        <v>18</v>
      </c>
      <c r="J88" s="13" t="s">
        <v>267</v>
      </c>
      <c r="K88" s="14" t="s">
        <v>268</v>
      </c>
      <c r="L88" s="17">
        <f t="shared" si="5"/>
        <v>1.5636574074074039E-2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269</v>
      </c>
      <c r="H89" s="9" t="s">
        <v>119</v>
      </c>
      <c r="I89" s="3" t="s">
        <v>18</v>
      </c>
      <c r="J89" s="13" t="s">
        <v>270</v>
      </c>
      <c r="K89" s="14" t="s">
        <v>271</v>
      </c>
      <c r="L89" s="17">
        <f t="shared" si="5"/>
        <v>1.7627314814814776E-2</v>
      </c>
      <c r="M89">
        <f t="shared" si="6"/>
        <v>11</v>
      </c>
    </row>
    <row r="90" spans="1:13" x14ac:dyDescent="0.25">
      <c r="A90" s="11"/>
      <c r="B90" s="12"/>
      <c r="C90" s="12"/>
      <c r="D90" s="12"/>
      <c r="E90" s="12"/>
      <c r="F90" s="12"/>
      <c r="G90" s="9" t="s">
        <v>272</v>
      </c>
      <c r="H90" s="9" t="s">
        <v>119</v>
      </c>
      <c r="I90" s="3" t="s">
        <v>18</v>
      </c>
      <c r="J90" s="13" t="s">
        <v>273</v>
      </c>
      <c r="K90" s="14" t="s">
        <v>274</v>
      </c>
      <c r="L90" s="17">
        <f t="shared" si="5"/>
        <v>1.2534722222222294E-2</v>
      </c>
      <c r="M90">
        <f t="shared" si="6"/>
        <v>15</v>
      </c>
    </row>
    <row r="91" spans="1:13" x14ac:dyDescent="0.25">
      <c r="A91" s="11"/>
      <c r="B91" s="12"/>
      <c r="C91" s="12"/>
      <c r="D91" s="12"/>
      <c r="E91" s="12"/>
      <c r="F91" s="12"/>
      <c r="G91" s="9" t="s">
        <v>275</v>
      </c>
      <c r="H91" s="9" t="s">
        <v>119</v>
      </c>
      <c r="I91" s="3" t="s">
        <v>18</v>
      </c>
      <c r="J91" s="13" t="s">
        <v>276</v>
      </c>
      <c r="K91" s="14" t="s">
        <v>277</v>
      </c>
      <c r="L91" s="17">
        <f t="shared" si="5"/>
        <v>1.5162037037037113E-2</v>
      </c>
      <c r="M91">
        <f t="shared" si="6"/>
        <v>17</v>
      </c>
    </row>
    <row r="92" spans="1:13" x14ac:dyDescent="0.25">
      <c r="A92" s="11"/>
      <c r="B92" s="12"/>
      <c r="C92" s="12"/>
      <c r="D92" s="12"/>
      <c r="E92" s="12"/>
      <c r="F92" s="12"/>
      <c r="G92" s="9" t="s">
        <v>278</v>
      </c>
      <c r="H92" s="9" t="s">
        <v>119</v>
      </c>
      <c r="I92" s="3" t="s">
        <v>18</v>
      </c>
      <c r="J92" s="13" t="s">
        <v>279</v>
      </c>
      <c r="K92" s="14" t="s">
        <v>280</v>
      </c>
      <c r="L92" s="17">
        <f t="shared" si="5"/>
        <v>1.3275462962962892E-2</v>
      </c>
      <c r="M92">
        <f t="shared" si="6"/>
        <v>20</v>
      </c>
    </row>
    <row r="93" spans="1:13" x14ac:dyDescent="0.25">
      <c r="A93" s="11"/>
      <c r="B93" s="12"/>
      <c r="C93" s="9" t="s">
        <v>154</v>
      </c>
      <c r="D93" s="9" t="s">
        <v>155</v>
      </c>
      <c r="E93" s="9" t="s">
        <v>155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281</v>
      </c>
      <c r="H94" s="9" t="s">
        <v>119</v>
      </c>
      <c r="I94" s="3" t="s">
        <v>18</v>
      </c>
      <c r="J94" s="13" t="s">
        <v>282</v>
      </c>
      <c r="K94" s="14" t="s">
        <v>283</v>
      </c>
      <c r="L94" s="17">
        <f t="shared" si="5"/>
        <v>1.975694444444448E-2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284</v>
      </c>
      <c r="H95" s="9" t="s">
        <v>119</v>
      </c>
      <c r="I95" s="3" t="s">
        <v>18</v>
      </c>
      <c r="J95" s="13" t="s">
        <v>285</v>
      </c>
      <c r="K95" s="14" t="s">
        <v>286</v>
      </c>
      <c r="L95" s="17">
        <f t="shared" si="5"/>
        <v>2.5300925925925921E-2</v>
      </c>
      <c r="M95">
        <f t="shared" si="6"/>
        <v>4</v>
      </c>
    </row>
    <row r="96" spans="1:13" x14ac:dyDescent="0.25">
      <c r="A96" s="11"/>
      <c r="B96" s="12"/>
      <c r="C96" s="12"/>
      <c r="D96" s="12"/>
      <c r="E96" s="12"/>
      <c r="F96" s="12"/>
      <c r="G96" s="9" t="s">
        <v>287</v>
      </c>
      <c r="H96" s="9" t="s">
        <v>119</v>
      </c>
      <c r="I96" s="3" t="s">
        <v>18</v>
      </c>
      <c r="J96" s="13" t="s">
        <v>288</v>
      </c>
      <c r="K96" s="14" t="s">
        <v>289</v>
      </c>
      <c r="L96" s="17">
        <f t="shared" si="5"/>
        <v>1.1967592592592613E-2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290</v>
      </c>
      <c r="H97" s="9" t="s">
        <v>119</v>
      </c>
      <c r="I97" s="3" t="s">
        <v>18</v>
      </c>
      <c r="J97" s="13" t="s">
        <v>291</v>
      </c>
      <c r="K97" s="14" t="s">
        <v>292</v>
      </c>
      <c r="L97" s="17">
        <f t="shared" si="5"/>
        <v>1.7592592592592604E-2</v>
      </c>
      <c r="M97">
        <f t="shared" si="6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293</v>
      </c>
      <c r="H98" s="9" t="s">
        <v>119</v>
      </c>
      <c r="I98" s="3" t="s">
        <v>18</v>
      </c>
      <c r="J98" s="13" t="s">
        <v>294</v>
      </c>
      <c r="K98" s="14" t="s">
        <v>295</v>
      </c>
      <c r="L98" s="17">
        <f t="shared" si="5"/>
        <v>2.3749999999999938E-2</v>
      </c>
      <c r="M98">
        <f t="shared" si="6"/>
        <v>7</v>
      </c>
    </row>
    <row r="99" spans="1:13" x14ac:dyDescent="0.25">
      <c r="A99" s="11"/>
      <c r="B99" s="12"/>
      <c r="C99" s="12"/>
      <c r="D99" s="12"/>
      <c r="E99" s="12"/>
      <c r="F99" s="12"/>
      <c r="G99" s="9" t="s">
        <v>296</v>
      </c>
      <c r="H99" s="9" t="s">
        <v>119</v>
      </c>
      <c r="I99" s="3" t="s">
        <v>18</v>
      </c>
      <c r="J99" s="13" t="s">
        <v>297</v>
      </c>
      <c r="K99" s="14" t="s">
        <v>298</v>
      </c>
      <c r="L99" s="17">
        <f t="shared" si="5"/>
        <v>2.2048611111111116E-2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299</v>
      </c>
      <c r="H100" s="9" t="s">
        <v>119</v>
      </c>
      <c r="I100" s="3" t="s">
        <v>18</v>
      </c>
      <c r="J100" s="13" t="s">
        <v>300</v>
      </c>
      <c r="K100" s="14" t="s">
        <v>301</v>
      </c>
      <c r="L100" s="17">
        <f t="shared" si="5"/>
        <v>2.5775462962962958E-2</v>
      </c>
      <c r="M100">
        <f t="shared" si="6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302</v>
      </c>
      <c r="H101" s="9" t="s">
        <v>119</v>
      </c>
      <c r="I101" s="3" t="s">
        <v>18</v>
      </c>
      <c r="J101" s="13" t="s">
        <v>303</v>
      </c>
      <c r="K101" s="14" t="s">
        <v>304</v>
      </c>
      <c r="L101" s="17">
        <f t="shared" si="5"/>
        <v>1.8530092592592695E-2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305</v>
      </c>
      <c r="H102" s="9" t="s">
        <v>119</v>
      </c>
      <c r="I102" s="3" t="s">
        <v>18</v>
      </c>
      <c r="J102" s="13" t="s">
        <v>306</v>
      </c>
      <c r="K102" s="14" t="s">
        <v>307</v>
      </c>
      <c r="L102" s="17">
        <f t="shared" si="5"/>
        <v>2.0648148148148249E-2</v>
      </c>
      <c r="M102">
        <f t="shared" si="6"/>
        <v>11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308</v>
      </c>
      <c r="H103" s="9" t="s">
        <v>119</v>
      </c>
      <c r="I103" s="3" t="s">
        <v>18</v>
      </c>
      <c r="J103" s="13" t="s">
        <v>309</v>
      </c>
      <c r="K103" s="14" t="s">
        <v>310</v>
      </c>
      <c r="L103" s="17">
        <f t="shared" si="5"/>
        <v>2.4108796296296198E-2</v>
      </c>
      <c r="M103">
        <f t="shared" si="6"/>
        <v>11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311</v>
      </c>
      <c r="H104" s="9" t="s">
        <v>119</v>
      </c>
      <c r="I104" s="3" t="s">
        <v>18</v>
      </c>
      <c r="J104" s="13" t="s">
        <v>312</v>
      </c>
      <c r="K104" s="14" t="s">
        <v>313</v>
      </c>
      <c r="L104" s="17">
        <f t="shared" si="5"/>
        <v>3.965277777777787E-2</v>
      </c>
      <c r="M104">
        <f t="shared" si="6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314</v>
      </c>
      <c r="H105" s="9" t="s">
        <v>119</v>
      </c>
      <c r="I105" s="3" t="s">
        <v>18</v>
      </c>
      <c r="J105" s="13" t="s">
        <v>315</v>
      </c>
      <c r="K105" s="14" t="s">
        <v>316</v>
      </c>
      <c r="L105" s="17">
        <f t="shared" si="5"/>
        <v>4.2349537037037033E-2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317</v>
      </c>
      <c r="H106" s="9" t="s">
        <v>119</v>
      </c>
      <c r="I106" s="3" t="s">
        <v>18</v>
      </c>
      <c r="J106" s="13" t="s">
        <v>318</v>
      </c>
      <c r="K106" s="14" t="s">
        <v>319</v>
      </c>
      <c r="L106" s="17">
        <f t="shared" si="5"/>
        <v>5.4791666666666572E-2</v>
      </c>
      <c r="M106">
        <f t="shared" si="6"/>
        <v>12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320</v>
      </c>
      <c r="H107" s="9" t="s">
        <v>119</v>
      </c>
      <c r="I107" s="3" t="s">
        <v>18</v>
      </c>
      <c r="J107" s="13" t="s">
        <v>321</v>
      </c>
      <c r="K107" s="14" t="s">
        <v>322</v>
      </c>
      <c r="L107" s="17">
        <f t="shared" si="5"/>
        <v>3.804398148148147E-2</v>
      </c>
      <c r="M107">
        <f t="shared" si="6"/>
        <v>13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323</v>
      </c>
      <c r="H108" s="9" t="s">
        <v>119</v>
      </c>
      <c r="I108" s="3" t="s">
        <v>18</v>
      </c>
      <c r="J108" s="13" t="s">
        <v>324</v>
      </c>
      <c r="K108" s="14" t="s">
        <v>325</v>
      </c>
      <c r="L108" s="17">
        <f t="shared" si="5"/>
        <v>4.7627314814814747E-2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326</v>
      </c>
      <c r="H109" s="9" t="s">
        <v>119</v>
      </c>
      <c r="I109" s="3" t="s">
        <v>18</v>
      </c>
      <c r="J109" s="13" t="s">
        <v>327</v>
      </c>
      <c r="K109" s="14" t="s">
        <v>328</v>
      </c>
      <c r="L109" s="17">
        <f t="shared" si="5"/>
        <v>5.3379629629629721E-2</v>
      </c>
      <c r="M109">
        <f t="shared" si="6"/>
        <v>14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329</v>
      </c>
      <c r="H110" s="9" t="s">
        <v>119</v>
      </c>
      <c r="I110" s="3" t="s">
        <v>18</v>
      </c>
      <c r="J110" s="13" t="s">
        <v>330</v>
      </c>
      <c r="K110" s="14" t="s">
        <v>331</v>
      </c>
      <c r="L110" s="17">
        <f t="shared" si="5"/>
        <v>4.99074074074074E-2</v>
      </c>
      <c r="M110">
        <f t="shared" si="6"/>
        <v>15</v>
      </c>
    </row>
    <row r="111" spans="1:13" x14ac:dyDescent="0.25">
      <c r="A111" s="11"/>
      <c r="B111" s="12"/>
      <c r="C111" s="9" t="s">
        <v>332</v>
      </c>
      <c r="D111" s="9" t="s">
        <v>333</v>
      </c>
      <c r="E111" s="9" t="s">
        <v>333</v>
      </c>
      <c r="F111" s="9" t="s">
        <v>15</v>
      </c>
      <c r="G111" s="9" t="s">
        <v>334</v>
      </c>
      <c r="H111" s="9" t="s">
        <v>119</v>
      </c>
      <c r="I111" s="3" t="s">
        <v>18</v>
      </c>
      <c r="J111" s="13" t="s">
        <v>335</v>
      </c>
      <c r="K111" s="14" t="s">
        <v>336</v>
      </c>
      <c r="L111" s="17">
        <f t="shared" si="5"/>
        <v>1.851851851851849E-2</v>
      </c>
      <c r="M111">
        <f t="shared" si="6"/>
        <v>6</v>
      </c>
    </row>
    <row r="112" spans="1:13" x14ac:dyDescent="0.25">
      <c r="A112" s="11"/>
      <c r="B112" s="12"/>
      <c r="C112" s="9" t="s">
        <v>337</v>
      </c>
      <c r="D112" s="9" t="s">
        <v>338</v>
      </c>
      <c r="E112" s="10" t="s">
        <v>12</v>
      </c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9" t="s">
        <v>339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340</v>
      </c>
      <c r="H114" s="9" t="s">
        <v>119</v>
      </c>
      <c r="I114" s="3" t="s">
        <v>18</v>
      </c>
      <c r="J114" s="13" t="s">
        <v>341</v>
      </c>
      <c r="K114" s="14" t="s">
        <v>342</v>
      </c>
      <c r="L114" s="17">
        <f t="shared" si="5"/>
        <v>1.4745370370370353E-2</v>
      </c>
      <c r="M114">
        <f t="shared" si="6"/>
        <v>5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343</v>
      </c>
      <c r="H115" s="9" t="s">
        <v>119</v>
      </c>
      <c r="I115" s="3" t="s">
        <v>18</v>
      </c>
      <c r="J115" s="13" t="s">
        <v>344</v>
      </c>
      <c r="K115" s="14" t="s">
        <v>345</v>
      </c>
      <c r="L115" s="17">
        <f t="shared" si="5"/>
        <v>2.3159722222222207E-2</v>
      </c>
      <c r="M115">
        <f t="shared" si="6"/>
        <v>5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346</v>
      </c>
      <c r="H116" s="9" t="s">
        <v>119</v>
      </c>
      <c r="I116" s="3" t="s">
        <v>18</v>
      </c>
      <c r="J116" s="13" t="s">
        <v>347</v>
      </c>
      <c r="K116" s="14" t="s">
        <v>348</v>
      </c>
      <c r="L116" s="17">
        <f t="shared" si="5"/>
        <v>1.7800925925925914E-2</v>
      </c>
      <c r="M116">
        <f t="shared" si="6"/>
        <v>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349</v>
      </c>
      <c r="H117" s="9" t="s">
        <v>119</v>
      </c>
      <c r="I117" s="3" t="s">
        <v>18</v>
      </c>
      <c r="J117" s="13" t="s">
        <v>350</v>
      </c>
      <c r="K117" s="14" t="s">
        <v>351</v>
      </c>
      <c r="L117" s="17">
        <f t="shared" si="5"/>
        <v>1.6446759259259258E-2</v>
      </c>
      <c r="M117">
        <f t="shared" si="6"/>
        <v>8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352</v>
      </c>
      <c r="H118" s="9" t="s">
        <v>119</v>
      </c>
      <c r="I118" s="3" t="s">
        <v>18</v>
      </c>
      <c r="J118" s="13" t="s">
        <v>353</v>
      </c>
      <c r="K118" s="14" t="s">
        <v>354</v>
      </c>
      <c r="L118" s="17">
        <f t="shared" si="5"/>
        <v>3.5543981481481413E-2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355</v>
      </c>
      <c r="H119" s="9" t="s">
        <v>119</v>
      </c>
      <c r="I119" s="3" t="s">
        <v>18</v>
      </c>
      <c r="J119" s="13" t="s">
        <v>356</v>
      </c>
      <c r="K119" s="14" t="s">
        <v>357</v>
      </c>
      <c r="L119" s="17">
        <f t="shared" si="5"/>
        <v>1.4212962962962927E-2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358</v>
      </c>
      <c r="H120" s="9" t="s">
        <v>119</v>
      </c>
      <c r="I120" s="3" t="s">
        <v>18</v>
      </c>
      <c r="J120" s="13" t="s">
        <v>359</v>
      </c>
      <c r="K120" s="14" t="s">
        <v>360</v>
      </c>
      <c r="L120" s="17">
        <f t="shared" si="5"/>
        <v>3.9027777777777772E-2</v>
      </c>
      <c r="M120">
        <f t="shared" si="6"/>
        <v>13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361</v>
      </c>
      <c r="H121" s="9" t="s">
        <v>119</v>
      </c>
      <c r="I121" s="3" t="s">
        <v>18</v>
      </c>
      <c r="J121" s="13" t="s">
        <v>362</v>
      </c>
      <c r="K121" s="14" t="s">
        <v>363</v>
      </c>
      <c r="L121" s="17">
        <f t="shared" si="5"/>
        <v>6.148148148148147E-2</v>
      </c>
      <c r="M121">
        <f t="shared" si="6"/>
        <v>14</v>
      </c>
    </row>
    <row r="122" spans="1:13" x14ac:dyDescent="0.25">
      <c r="A122" s="11"/>
      <c r="B122" s="12"/>
      <c r="C122" s="12"/>
      <c r="D122" s="12"/>
      <c r="E122" s="9" t="s">
        <v>364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365</v>
      </c>
      <c r="H123" s="9" t="s">
        <v>119</v>
      </c>
      <c r="I123" s="3" t="s">
        <v>18</v>
      </c>
      <c r="J123" s="13" t="s">
        <v>366</v>
      </c>
      <c r="K123" s="14" t="s">
        <v>367</v>
      </c>
      <c r="L123" s="17">
        <f t="shared" si="5"/>
        <v>1.4293981481481477E-2</v>
      </c>
      <c r="M123">
        <f t="shared" si="6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368</v>
      </c>
      <c r="H124" s="9" t="s">
        <v>119</v>
      </c>
      <c r="I124" s="3" t="s">
        <v>18</v>
      </c>
      <c r="J124" s="13" t="s">
        <v>369</v>
      </c>
      <c r="K124" s="14" t="s">
        <v>370</v>
      </c>
      <c r="L124" s="17">
        <f t="shared" si="5"/>
        <v>5.5324074074074137E-2</v>
      </c>
      <c r="M124">
        <f t="shared" si="6"/>
        <v>12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371</v>
      </c>
      <c r="H125" s="9" t="s">
        <v>119</v>
      </c>
      <c r="I125" s="3" t="s">
        <v>18</v>
      </c>
      <c r="J125" s="13" t="s">
        <v>372</v>
      </c>
      <c r="K125" s="14" t="s">
        <v>373</v>
      </c>
      <c r="L125" s="17">
        <f t="shared" si="5"/>
        <v>5.4826388888888911E-2</v>
      </c>
      <c r="M125">
        <f t="shared" si="6"/>
        <v>15</v>
      </c>
    </row>
    <row r="126" spans="1:13" x14ac:dyDescent="0.25">
      <c r="A126" s="11"/>
      <c r="B126" s="12"/>
      <c r="C126" s="9" t="s">
        <v>165</v>
      </c>
      <c r="D126" s="9" t="s">
        <v>166</v>
      </c>
      <c r="E126" s="9" t="s">
        <v>166</v>
      </c>
      <c r="F126" s="9" t="s">
        <v>15</v>
      </c>
      <c r="G126" s="9" t="s">
        <v>374</v>
      </c>
      <c r="H126" s="9" t="s">
        <v>119</v>
      </c>
      <c r="I126" s="3" t="s">
        <v>18</v>
      </c>
      <c r="J126" s="13" t="s">
        <v>375</v>
      </c>
      <c r="K126" s="14" t="s">
        <v>376</v>
      </c>
      <c r="L126" s="17">
        <f t="shared" si="5"/>
        <v>1.5706018518518508E-2</v>
      </c>
      <c r="M126">
        <f t="shared" si="6"/>
        <v>2</v>
      </c>
    </row>
    <row r="127" spans="1:13" x14ac:dyDescent="0.25">
      <c r="A127" s="11"/>
      <c r="B127" s="12"/>
      <c r="C127" s="9" t="s">
        <v>170</v>
      </c>
      <c r="D127" s="9" t="s">
        <v>171</v>
      </c>
      <c r="E127" s="9" t="s">
        <v>171</v>
      </c>
      <c r="F127" s="9" t="s">
        <v>15</v>
      </c>
      <c r="G127" s="9" t="s">
        <v>377</v>
      </c>
      <c r="H127" s="9" t="s">
        <v>119</v>
      </c>
      <c r="I127" s="3" t="s">
        <v>18</v>
      </c>
      <c r="J127" s="13" t="s">
        <v>378</v>
      </c>
      <c r="K127" s="14" t="s">
        <v>379</v>
      </c>
      <c r="L127" s="17">
        <f t="shared" si="5"/>
        <v>4.1620370370370363E-2</v>
      </c>
      <c r="M127">
        <f t="shared" si="6"/>
        <v>13</v>
      </c>
    </row>
    <row r="128" spans="1:13" x14ac:dyDescent="0.25">
      <c r="A128" s="11"/>
      <c r="B128" s="12"/>
      <c r="C128" s="9" t="s">
        <v>175</v>
      </c>
      <c r="D128" s="9" t="s">
        <v>176</v>
      </c>
      <c r="E128" s="9" t="s">
        <v>176</v>
      </c>
      <c r="F128" s="9" t="s">
        <v>15</v>
      </c>
      <c r="G128" s="9" t="s">
        <v>380</v>
      </c>
      <c r="H128" s="9" t="s">
        <v>119</v>
      </c>
      <c r="I128" s="3" t="s">
        <v>18</v>
      </c>
      <c r="J128" s="13" t="s">
        <v>381</v>
      </c>
      <c r="K128" s="14" t="s">
        <v>382</v>
      </c>
      <c r="L128" s="17">
        <f t="shared" si="5"/>
        <v>5.1643518518518561E-2</v>
      </c>
      <c r="M128">
        <f t="shared" si="6"/>
        <v>15</v>
      </c>
    </row>
    <row r="129" spans="1:13" x14ac:dyDescent="0.25">
      <c r="A129" s="11"/>
      <c r="B129" s="12"/>
      <c r="C129" s="9" t="s">
        <v>95</v>
      </c>
      <c r="D129" s="9" t="s">
        <v>96</v>
      </c>
      <c r="E129" s="10" t="s">
        <v>12</v>
      </c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9" t="s">
        <v>96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383</v>
      </c>
      <c r="H131" s="9" t="s">
        <v>119</v>
      </c>
      <c r="I131" s="3" t="s">
        <v>18</v>
      </c>
      <c r="J131" s="13" t="s">
        <v>384</v>
      </c>
      <c r="K131" s="14" t="s">
        <v>385</v>
      </c>
      <c r="L131" s="17">
        <f t="shared" ref="L131:L173" si="7">K131-J131</f>
        <v>1.1388888888888889E-2</v>
      </c>
      <c r="M131">
        <f t="shared" ref="M131:M173" si="8">HOUR(J131)</f>
        <v>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386</v>
      </c>
      <c r="H132" s="9" t="s">
        <v>119</v>
      </c>
      <c r="I132" s="3" t="s">
        <v>18</v>
      </c>
      <c r="J132" s="13" t="s">
        <v>387</v>
      </c>
      <c r="K132" s="14" t="s">
        <v>388</v>
      </c>
      <c r="L132" s="17">
        <f t="shared" si="7"/>
        <v>1.5486111111111117E-2</v>
      </c>
      <c r="M132">
        <f t="shared" si="8"/>
        <v>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389</v>
      </c>
      <c r="H133" s="9" t="s">
        <v>119</v>
      </c>
      <c r="I133" s="3" t="s">
        <v>18</v>
      </c>
      <c r="J133" s="13" t="s">
        <v>390</v>
      </c>
      <c r="K133" s="14" t="s">
        <v>391</v>
      </c>
      <c r="L133" s="17">
        <f t="shared" si="7"/>
        <v>1.8541666666666679E-2</v>
      </c>
      <c r="M133">
        <f t="shared" si="8"/>
        <v>7</v>
      </c>
    </row>
    <row r="134" spans="1:13" x14ac:dyDescent="0.25">
      <c r="A134" s="11"/>
      <c r="B134" s="12"/>
      <c r="C134" s="12"/>
      <c r="D134" s="12"/>
      <c r="E134" s="9" t="s">
        <v>186</v>
      </c>
      <c r="F134" s="9" t="s">
        <v>15</v>
      </c>
      <c r="G134" s="9" t="s">
        <v>392</v>
      </c>
      <c r="H134" s="9" t="s">
        <v>119</v>
      </c>
      <c r="I134" s="3" t="s">
        <v>18</v>
      </c>
      <c r="J134" s="13" t="s">
        <v>393</v>
      </c>
      <c r="K134" s="14" t="s">
        <v>394</v>
      </c>
      <c r="L134" s="17">
        <f t="shared" si="7"/>
        <v>1.4872685185185142E-2</v>
      </c>
      <c r="M134">
        <f t="shared" si="8"/>
        <v>21</v>
      </c>
    </row>
    <row r="135" spans="1:13" x14ac:dyDescent="0.25">
      <c r="A135" s="11"/>
      <c r="B135" s="12"/>
      <c r="C135" s="9" t="s">
        <v>395</v>
      </c>
      <c r="D135" s="9" t="s">
        <v>396</v>
      </c>
      <c r="E135" s="9" t="s">
        <v>396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397</v>
      </c>
      <c r="H136" s="9" t="s">
        <v>119</v>
      </c>
      <c r="I136" s="3" t="s">
        <v>18</v>
      </c>
      <c r="J136" s="13" t="s">
        <v>398</v>
      </c>
      <c r="K136" s="14" t="s">
        <v>399</v>
      </c>
      <c r="L136" s="17">
        <f t="shared" si="7"/>
        <v>1.9780092592592613E-2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400</v>
      </c>
      <c r="H137" s="9" t="s">
        <v>119</v>
      </c>
      <c r="I137" s="3" t="s">
        <v>18</v>
      </c>
      <c r="J137" s="13" t="s">
        <v>401</v>
      </c>
      <c r="K137" s="14" t="s">
        <v>402</v>
      </c>
      <c r="L137" s="17">
        <f t="shared" si="7"/>
        <v>4.3101851851851891E-2</v>
      </c>
      <c r="M137">
        <f t="shared" si="8"/>
        <v>14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403</v>
      </c>
      <c r="H138" s="9" t="s">
        <v>119</v>
      </c>
      <c r="I138" s="3" t="s">
        <v>18</v>
      </c>
      <c r="J138" s="13" t="s">
        <v>404</v>
      </c>
      <c r="K138" s="14" t="s">
        <v>405</v>
      </c>
      <c r="L138" s="17">
        <f t="shared" si="7"/>
        <v>2.2476851851851665E-2</v>
      </c>
      <c r="M138">
        <f t="shared" si="8"/>
        <v>22</v>
      </c>
    </row>
    <row r="139" spans="1:13" x14ac:dyDescent="0.25">
      <c r="A139" s="11"/>
      <c r="B139" s="12"/>
      <c r="C139" s="9" t="s">
        <v>406</v>
      </c>
      <c r="D139" s="9" t="s">
        <v>407</v>
      </c>
      <c r="E139" s="9" t="s">
        <v>407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408</v>
      </c>
      <c r="H140" s="9" t="s">
        <v>119</v>
      </c>
      <c r="I140" s="3" t="s">
        <v>18</v>
      </c>
      <c r="J140" s="13" t="s">
        <v>409</v>
      </c>
      <c r="K140" s="14" t="s">
        <v>410</v>
      </c>
      <c r="L140" s="17">
        <f t="shared" si="7"/>
        <v>2.0925925925925903E-2</v>
      </c>
      <c r="M140">
        <f t="shared" si="8"/>
        <v>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411</v>
      </c>
      <c r="H141" s="9" t="s">
        <v>119</v>
      </c>
      <c r="I141" s="3" t="s">
        <v>18</v>
      </c>
      <c r="J141" s="13" t="s">
        <v>412</v>
      </c>
      <c r="K141" s="14" t="s">
        <v>413</v>
      </c>
      <c r="L141" s="17">
        <f t="shared" si="7"/>
        <v>1.3437499999999991E-2</v>
      </c>
      <c r="M141">
        <f t="shared" si="8"/>
        <v>11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414</v>
      </c>
      <c r="H142" s="9" t="s">
        <v>119</v>
      </c>
      <c r="I142" s="3" t="s">
        <v>18</v>
      </c>
      <c r="J142" s="13" t="s">
        <v>415</v>
      </c>
      <c r="K142" s="14" t="s">
        <v>416</v>
      </c>
      <c r="L142" s="17">
        <f t="shared" si="7"/>
        <v>3.803240740740732E-2</v>
      </c>
      <c r="M142">
        <f t="shared" si="8"/>
        <v>13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417</v>
      </c>
      <c r="H143" s="9" t="s">
        <v>119</v>
      </c>
      <c r="I143" s="3" t="s">
        <v>18</v>
      </c>
      <c r="J143" s="13" t="s">
        <v>418</v>
      </c>
      <c r="K143" s="14" t="s">
        <v>419</v>
      </c>
      <c r="L143" s="17">
        <f t="shared" si="7"/>
        <v>5.2615740740740824E-2</v>
      </c>
      <c r="M143">
        <f t="shared" si="8"/>
        <v>15</v>
      </c>
    </row>
    <row r="144" spans="1:13" x14ac:dyDescent="0.25">
      <c r="A144" s="11"/>
      <c r="B144" s="12"/>
      <c r="C144" s="9" t="s">
        <v>420</v>
      </c>
      <c r="D144" s="9" t="s">
        <v>421</v>
      </c>
      <c r="E144" s="9" t="s">
        <v>421</v>
      </c>
      <c r="F144" s="9" t="s">
        <v>15</v>
      </c>
      <c r="G144" s="9" t="s">
        <v>422</v>
      </c>
      <c r="H144" s="9" t="s">
        <v>119</v>
      </c>
      <c r="I144" s="3" t="s">
        <v>18</v>
      </c>
      <c r="J144" s="13" t="s">
        <v>423</v>
      </c>
      <c r="K144" s="14" t="s">
        <v>424</v>
      </c>
      <c r="L144" s="17">
        <f t="shared" si="7"/>
        <v>1.4490740740740748E-2</v>
      </c>
      <c r="M144">
        <f t="shared" si="8"/>
        <v>6</v>
      </c>
    </row>
    <row r="145" spans="1:13" x14ac:dyDescent="0.25">
      <c r="A145" s="11"/>
      <c r="B145" s="12"/>
      <c r="C145" s="9" t="s">
        <v>61</v>
      </c>
      <c r="D145" s="9" t="s">
        <v>62</v>
      </c>
      <c r="E145" s="9" t="s">
        <v>63</v>
      </c>
      <c r="F145" s="9" t="s">
        <v>15</v>
      </c>
      <c r="G145" s="9" t="s">
        <v>425</v>
      </c>
      <c r="H145" s="9" t="s">
        <v>205</v>
      </c>
      <c r="I145" s="3" t="s">
        <v>18</v>
      </c>
      <c r="J145" s="13" t="s">
        <v>426</v>
      </c>
      <c r="K145" s="14" t="s">
        <v>427</v>
      </c>
      <c r="L145" s="17">
        <f t="shared" si="7"/>
        <v>2.3310185185185184E-2</v>
      </c>
      <c r="M145">
        <f t="shared" si="8"/>
        <v>8</v>
      </c>
    </row>
    <row r="146" spans="1:13" x14ac:dyDescent="0.25">
      <c r="A146" s="11"/>
      <c r="B146" s="12"/>
      <c r="C146" s="9" t="s">
        <v>428</v>
      </c>
      <c r="D146" s="9" t="s">
        <v>429</v>
      </c>
      <c r="E146" s="9" t="s">
        <v>429</v>
      </c>
      <c r="F146" s="9" t="s">
        <v>15</v>
      </c>
      <c r="G146" s="9" t="s">
        <v>430</v>
      </c>
      <c r="H146" s="9" t="s">
        <v>119</v>
      </c>
      <c r="I146" s="3" t="s">
        <v>18</v>
      </c>
      <c r="J146" s="13" t="s">
        <v>431</v>
      </c>
      <c r="K146" s="14" t="s">
        <v>432</v>
      </c>
      <c r="L146" s="17">
        <f t="shared" si="7"/>
        <v>2.9236111111111018E-2</v>
      </c>
      <c r="M146">
        <f t="shared" si="8"/>
        <v>16</v>
      </c>
    </row>
    <row r="147" spans="1:13" x14ac:dyDescent="0.25">
      <c r="A147" s="11"/>
      <c r="B147" s="12"/>
      <c r="C147" s="9" t="s">
        <v>433</v>
      </c>
      <c r="D147" s="9" t="s">
        <v>434</v>
      </c>
      <c r="E147" s="9" t="s">
        <v>434</v>
      </c>
      <c r="F147" s="9" t="s">
        <v>15</v>
      </c>
      <c r="G147" s="9" t="s">
        <v>435</v>
      </c>
      <c r="H147" s="9" t="s">
        <v>119</v>
      </c>
      <c r="I147" s="3" t="s">
        <v>18</v>
      </c>
      <c r="J147" s="13" t="s">
        <v>436</v>
      </c>
      <c r="K147" s="14" t="s">
        <v>437</v>
      </c>
      <c r="L147" s="17">
        <f t="shared" si="7"/>
        <v>4.5069444444444495E-2</v>
      </c>
      <c r="M147">
        <f t="shared" si="8"/>
        <v>14</v>
      </c>
    </row>
    <row r="148" spans="1:13" x14ac:dyDescent="0.25">
      <c r="A148" s="11"/>
      <c r="B148" s="12"/>
      <c r="C148" s="9" t="s">
        <v>438</v>
      </c>
      <c r="D148" s="9" t="s">
        <v>439</v>
      </c>
      <c r="E148" s="9" t="s">
        <v>439</v>
      </c>
      <c r="F148" s="9" t="s">
        <v>15</v>
      </c>
      <c r="G148" s="9" t="s">
        <v>440</v>
      </c>
      <c r="H148" s="9" t="s">
        <v>119</v>
      </c>
      <c r="I148" s="3" t="s">
        <v>18</v>
      </c>
      <c r="J148" s="13" t="s">
        <v>441</v>
      </c>
      <c r="K148" s="14" t="s">
        <v>442</v>
      </c>
      <c r="L148" s="17">
        <f t="shared" si="7"/>
        <v>3.0520833333333386E-2</v>
      </c>
      <c r="M148">
        <f t="shared" si="8"/>
        <v>11</v>
      </c>
    </row>
    <row r="149" spans="1:13" x14ac:dyDescent="0.25">
      <c r="A149" s="11"/>
      <c r="B149" s="12"/>
      <c r="C149" s="9" t="s">
        <v>443</v>
      </c>
      <c r="D149" s="9" t="s">
        <v>444</v>
      </c>
      <c r="E149" s="9" t="s">
        <v>444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445</v>
      </c>
      <c r="H150" s="9" t="s">
        <v>119</v>
      </c>
      <c r="I150" s="3" t="s">
        <v>18</v>
      </c>
      <c r="J150" s="13" t="s">
        <v>446</v>
      </c>
      <c r="K150" s="14" t="s">
        <v>447</v>
      </c>
      <c r="L150" s="17">
        <f t="shared" si="7"/>
        <v>1.775462962962962E-2</v>
      </c>
      <c r="M150">
        <f t="shared" si="8"/>
        <v>5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448</v>
      </c>
      <c r="H151" s="9" t="s">
        <v>119</v>
      </c>
      <c r="I151" s="3" t="s">
        <v>18</v>
      </c>
      <c r="J151" s="13" t="s">
        <v>449</v>
      </c>
      <c r="K151" s="14" t="s">
        <v>450</v>
      </c>
      <c r="L151" s="17">
        <f t="shared" si="7"/>
        <v>1.0231481481481508E-2</v>
      </c>
      <c r="M151">
        <f t="shared" si="8"/>
        <v>9</v>
      </c>
    </row>
    <row r="152" spans="1:13" x14ac:dyDescent="0.25">
      <c r="A152" s="11"/>
      <c r="B152" s="12"/>
      <c r="C152" s="9" t="s">
        <v>225</v>
      </c>
      <c r="D152" s="9" t="s">
        <v>226</v>
      </c>
      <c r="E152" s="9" t="s">
        <v>226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451</v>
      </c>
      <c r="H153" s="9" t="s">
        <v>119</v>
      </c>
      <c r="I153" s="3" t="s">
        <v>18</v>
      </c>
      <c r="J153" s="13" t="s">
        <v>452</v>
      </c>
      <c r="K153" s="14" t="s">
        <v>453</v>
      </c>
      <c r="L153" s="17">
        <f t="shared" si="7"/>
        <v>1.2557870370370372E-2</v>
      </c>
      <c r="M153">
        <f t="shared" si="8"/>
        <v>4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454</v>
      </c>
      <c r="H154" s="9" t="s">
        <v>119</v>
      </c>
      <c r="I154" s="3" t="s">
        <v>18</v>
      </c>
      <c r="J154" s="13" t="s">
        <v>455</v>
      </c>
      <c r="K154" s="14" t="s">
        <v>456</v>
      </c>
      <c r="L154" s="17">
        <f t="shared" si="7"/>
        <v>1.3912037037037028E-2</v>
      </c>
      <c r="M154">
        <f t="shared" si="8"/>
        <v>22</v>
      </c>
    </row>
    <row r="155" spans="1:13" x14ac:dyDescent="0.25">
      <c r="A155" s="3" t="s">
        <v>457</v>
      </c>
      <c r="B155" s="9" t="s">
        <v>458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459</v>
      </c>
      <c r="D156" s="9" t="s">
        <v>460</v>
      </c>
      <c r="E156" s="9" t="s">
        <v>461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462</v>
      </c>
      <c r="H157" s="9" t="s">
        <v>119</v>
      </c>
      <c r="I157" s="3" t="s">
        <v>18</v>
      </c>
      <c r="J157" s="13" t="s">
        <v>463</v>
      </c>
      <c r="K157" s="14" t="s">
        <v>464</v>
      </c>
      <c r="L157" s="17">
        <f t="shared" si="7"/>
        <v>4.5671296296296293E-2</v>
      </c>
      <c r="M157">
        <f t="shared" si="8"/>
        <v>12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465</v>
      </c>
      <c r="H158" s="9" t="s">
        <v>119</v>
      </c>
      <c r="I158" s="3" t="s">
        <v>18</v>
      </c>
      <c r="J158" s="13" t="s">
        <v>466</v>
      </c>
      <c r="K158" s="14" t="s">
        <v>467</v>
      </c>
      <c r="L158" s="17">
        <f t="shared" si="7"/>
        <v>5.0763888888888831E-2</v>
      </c>
      <c r="M158">
        <f t="shared" si="8"/>
        <v>14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468</v>
      </c>
      <c r="H159" s="9" t="s">
        <v>119</v>
      </c>
      <c r="I159" s="3" t="s">
        <v>18</v>
      </c>
      <c r="J159" s="13" t="s">
        <v>469</v>
      </c>
      <c r="K159" s="14" t="s">
        <v>470</v>
      </c>
      <c r="L159" s="17">
        <f t="shared" si="7"/>
        <v>5.759259259259264E-2</v>
      </c>
      <c r="M159">
        <f t="shared" si="8"/>
        <v>15</v>
      </c>
    </row>
    <row r="160" spans="1:13" x14ac:dyDescent="0.25">
      <c r="A160" s="11"/>
      <c r="B160" s="12"/>
      <c r="C160" s="9" t="s">
        <v>471</v>
      </c>
      <c r="D160" s="9" t="s">
        <v>472</v>
      </c>
      <c r="E160" s="10" t="s">
        <v>12</v>
      </c>
      <c r="F160" s="5"/>
      <c r="G160" s="5"/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9" t="s">
        <v>473</v>
      </c>
      <c r="F161" s="9" t="s">
        <v>15</v>
      </c>
      <c r="G161" s="9" t="s">
        <v>474</v>
      </c>
      <c r="H161" s="9" t="s">
        <v>119</v>
      </c>
      <c r="I161" s="3" t="s">
        <v>18</v>
      </c>
      <c r="J161" s="13" t="s">
        <v>475</v>
      </c>
      <c r="K161" s="14" t="s">
        <v>476</v>
      </c>
      <c r="L161" s="17">
        <f t="shared" si="7"/>
        <v>1.7789351851851876E-2</v>
      </c>
      <c r="M161">
        <f t="shared" si="8"/>
        <v>9</v>
      </c>
    </row>
    <row r="162" spans="1:13" x14ac:dyDescent="0.25">
      <c r="A162" s="11"/>
      <c r="B162" s="12"/>
      <c r="C162" s="12"/>
      <c r="D162" s="12"/>
      <c r="E162" s="9" t="s">
        <v>477</v>
      </c>
      <c r="F162" s="9" t="s">
        <v>15</v>
      </c>
      <c r="G162" s="9" t="s">
        <v>478</v>
      </c>
      <c r="H162" s="9" t="s">
        <v>119</v>
      </c>
      <c r="I162" s="3" t="s">
        <v>18</v>
      </c>
      <c r="J162" s="13" t="s">
        <v>479</v>
      </c>
      <c r="K162" s="14" t="s">
        <v>480</v>
      </c>
      <c r="L162" s="17">
        <f t="shared" si="7"/>
        <v>5.1909722222222121E-2</v>
      </c>
      <c r="M162">
        <f t="shared" si="8"/>
        <v>12</v>
      </c>
    </row>
    <row r="163" spans="1:13" x14ac:dyDescent="0.25">
      <c r="A163" s="11"/>
      <c r="B163" s="12"/>
      <c r="C163" s="9" t="s">
        <v>481</v>
      </c>
      <c r="D163" s="9" t="s">
        <v>482</v>
      </c>
      <c r="E163" s="9" t="s">
        <v>483</v>
      </c>
      <c r="F163" s="9" t="s">
        <v>15</v>
      </c>
      <c r="G163" s="9" t="s">
        <v>484</v>
      </c>
      <c r="H163" s="9" t="s">
        <v>119</v>
      </c>
      <c r="I163" s="3" t="s">
        <v>18</v>
      </c>
      <c r="J163" s="13" t="s">
        <v>485</v>
      </c>
      <c r="K163" s="14" t="s">
        <v>486</v>
      </c>
      <c r="L163" s="17">
        <f t="shared" si="7"/>
        <v>4.7939814814814685E-2</v>
      </c>
      <c r="M163">
        <f t="shared" si="8"/>
        <v>14</v>
      </c>
    </row>
    <row r="164" spans="1:13" x14ac:dyDescent="0.25">
      <c r="A164" s="11"/>
      <c r="B164" s="12"/>
      <c r="C164" s="9" t="s">
        <v>487</v>
      </c>
      <c r="D164" s="9" t="s">
        <v>488</v>
      </c>
      <c r="E164" s="9" t="s">
        <v>489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490</v>
      </c>
      <c r="H165" s="9" t="s">
        <v>119</v>
      </c>
      <c r="I165" s="3" t="s">
        <v>18</v>
      </c>
      <c r="J165" s="13" t="s">
        <v>491</v>
      </c>
      <c r="K165" s="14" t="s">
        <v>492</v>
      </c>
      <c r="L165" s="17">
        <f t="shared" si="7"/>
        <v>2.4895833333333284E-2</v>
      </c>
      <c r="M165">
        <f t="shared" si="8"/>
        <v>8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493</v>
      </c>
      <c r="H166" s="9" t="s">
        <v>119</v>
      </c>
      <c r="I166" s="3" t="s">
        <v>18</v>
      </c>
      <c r="J166" s="13" t="s">
        <v>494</v>
      </c>
      <c r="K166" s="14" t="s">
        <v>495</v>
      </c>
      <c r="L166" s="17">
        <f t="shared" si="7"/>
        <v>1.7222222222222139E-2</v>
      </c>
      <c r="M166">
        <f t="shared" si="8"/>
        <v>9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496</v>
      </c>
      <c r="H167" s="9" t="s">
        <v>119</v>
      </c>
      <c r="I167" s="3" t="s">
        <v>18</v>
      </c>
      <c r="J167" s="13" t="s">
        <v>497</v>
      </c>
      <c r="K167" s="14" t="s">
        <v>498</v>
      </c>
      <c r="L167" s="17">
        <f t="shared" si="7"/>
        <v>4.0381944444444429E-2</v>
      </c>
      <c r="M167">
        <f t="shared" si="8"/>
        <v>11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499</v>
      </c>
      <c r="H168" s="9" t="s">
        <v>119</v>
      </c>
      <c r="I168" s="3" t="s">
        <v>18</v>
      </c>
      <c r="J168" s="13" t="s">
        <v>500</v>
      </c>
      <c r="K168" s="14" t="s">
        <v>501</v>
      </c>
      <c r="L168" s="17">
        <f t="shared" si="7"/>
        <v>3.081018518518519E-2</v>
      </c>
      <c r="M168">
        <f t="shared" si="8"/>
        <v>16</v>
      </c>
    </row>
    <row r="169" spans="1:13" x14ac:dyDescent="0.25">
      <c r="A169" s="3" t="s">
        <v>502</v>
      </c>
      <c r="B169" s="9" t="s">
        <v>503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459</v>
      </c>
      <c r="D170" s="9" t="s">
        <v>460</v>
      </c>
      <c r="E170" s="9" t="s">
        <v>461</v>
      </c>
      <c r="F170" s="9" t="s">
        <v>15</v>
      </c>
      <c r="G170" s="9" t="s">
        <v>504</v>
      </c>
      <c r="H170" s="9" t="s">
        <v>17</v>
      </c>
      <c r="I170" s="3" t="s">
        <v>18</v>
      </c>
      <c r="J170" s="13" t="s">
        <v>505</v>
      </c>
      <c r="K170" s="14" t="s">
        <v>506</v>
      </c>
      <c r="L170" s="17">
        <f t="shared" si="7"/>
        <v>1.6261574074074137E-2</v>
      </c>
      <c r="M170">
        <f t="shared" si="8"/>
        <v>17</v>
      </c>
    </row>
    <row r="171" spans="1:13" x14ac:dyDescent="0.25">
      <c r="A171" s="11"/>
      <c r="B171" s="12"/>
      <c r="C171" s="9" t="s">
        <v>507</v>
      </c>
      <c r="D171" s="9" t="s">
        <v>508</v>
      </c>
      <c r="E171" s="9" t="s">
        <v>509</v>
      </c>
      <c r="F171" s="9" t="s">
        <v>15</v>
      </c>
      <c r="G171" s="9" t="s">
        <v>510</v>
      </c>
      <c r="H171" s="9" t="s">
        <v>17</v>
      </c>
      <c r="I171" s="3" t="s">
        <v>18</v>
      </c>
      <c r="J171" s="13" t="s">
        <v>511</v>
      </c>
      <c r="K171" s="14" t="s">
        <v>512</v>
      </c>
      <c r="L171" s="17">
        <f t="shared" si="7"/>
        <v>1.9247685185185159E-2</v>
      </c>
      <c r="M171">
        <f t="shared" si="8"/>
        <v>16</v>
      </c>
    </row>
    <row r="172" spans="1:13" x14ac:dyDescent="0.25">
      <c r="A172" s="11"/>
      <c r="B172" s="12"/>
      <c r="C172" s="9" t="s">
        <v>513</v>
      </c>
      <c r="D172" s="9" t="s">
        <v>514</v>
      </c>
      <c r="E172" s="9" t="s">
        <v>515</v>
      </c>
      <c r="F172" s="9" t="s">
        <v>15</v>
      </c>
      <c r="G172" s="9" t="s">
        <v>516</v>
      </c>
      <c r="H172" s="9" t="s">
        <v>17</v>
      </c>
      <c r="I172" s="3" t="s">
        <v>18</v>
      </c>
      <c r="J172" s="13" t="s">
        <v>517</v>
      </c>
      <c r="K172" s="14" t="s">
        <v>518</v>
      </c>
      <c r="L172" s="17">
        <f t="shared" si="7"/>
        <v>1.4224537037037077E-2</v>
      </c>
      <c r="M172">
        <f t="shared" si="8"/>
        <v>18</v>
      </c>
    </row>
    <row r="173" spans="1:13" x14ac:dyDescent="0.25">
      <c r="A173" s="11"/>
      <c r="B173" s="11"/>
      <c r="C173" s="3" t="s">
        <v>487</v>
      </c>
      <c r="D173" s="3" t="s">
        <v>488</v>
      </c>
      <c r="E173" s="3" t="s">
        <v>489</v>
      </c>
      <c r="F173" s="3" t="s">
        <v>15</v>
      </c>
      <c r="G173" s="3" t="s">
        <v>519</v>
      </c>
      <c r="H173" s="3" t="s">
        <v>17</v>
      </c>
      <c r="I173" s="3" t="s">
        <v>18</v>
      </c>
      <c r="J173" s="15" t="s">
        <v>520</v>
      </c>
      <c r="K173" s="16" t="s">
        <v>521</v>
      </c>
      <c r="L173" s="17">
        <f t="shared" si="7"/>
        <v>3.1597222222222276E-2</v>
      </c>
      <c r="M173">
        <f t="shared" si="8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D25" sqref="D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5.25</v>
      </c>
      <c r="R2" s="17">
        <f t="shared" ref="R2:R25" si="0">AVERAGEIF(M1:M399,  O2, L1:L399)</f>
        <v>1.4386574074074076E-2</v>
      </c>
      <c r="S2" s="17">
        <f>AVERAGE($R$2:$R$25)</f>
        <v>2.1611271656048845E-2</v>
      </c>
    </row>
    <row r="3" spans="1:19" x14ac:dyDescent="0.25">
      <c r="A3" s="3" t="s">
        <v>76</v>
      </c>
      <c r="B3" s="9" t="s">
        <v>77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1">AVERAGE($P$2:$P$25)</f>
        <v>5.25</v>
      </c>
      <c r="R3" s="17">
        <f t="shared" si="0"/>
        <v>1.6902006172839507E-2</v>
      </c>
      <c r="S3" s="17">
        <f t="shared" ref="S3:S25" si="2">AVERAGE($R$2:$R$25)</f>
        <v>2.1611271656048845E-2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5</v>
      </c>
      <c r="Q4">
        <f t="shared" si="1"/>
        <v>5.25</v>
      </c>
      <c r="R4" s="17">
        <f t="shared" si="0"/>
        <v>1.3715277777777776E-2</v>
      </c>
      <c r="S4" s="17">
        <f t="shared" si="2"/>
        <v>2.1611271656048845E-2</v>
      </c>
    </row>
    <row r="5" spans="1:19" x14ac:dyDescent="0.25">
      <c r="A5" s="11"/>
      <c r="B5" s="12"/>
      <c r="C5" s="12"/>
      <c r="D5" s="12"/>
      <c r="E5" s="12"/>
      <c r="F5" s="12"/>
      <c r="G5" s="9" t="s">
        <v>522</v>
      </c>
      <c r="H5" s="9" t="s">
        <v>17</v>
      </c>
      <c r="I5" s="3" t="s">
        <v>523</v>
      </c>
      <c r="J5" s="13" t="s">
        <v>524</v>
      </c>
      <c r="K5" s="14" t="s">
        <v>229</v>
      </c>
      <c r="L5" s="17">
        <f t="shared" ref="L5:L66" si="3">K5-J5</f>
        <v>1.6724537037037024E-2</v>
      </c>
      <c r="M5">
        <f t="shared" ref="M5:M66" si="4">HOUR(J5)</f>
        <v>8</v>
      </c>
      <c r="O5">
        <v>3</v>
      </c>
      <c r="P5">
        <f>COUNTIF(M:M,"3")</f>
        <v>2</v>
      </c>
      <c r="Q5">
        <f t="shared" si="1"/>
        <v>5.25</v>
      </c>
      <c r="R5" s="17">
        <f t="shared" si="0"/>
        <v>1.4288194444444458E-2</v>
      </c>
      <c r="S5" s="17">
        <f t="shared" si="2"/>
        <v>2.1611271656048845E-2</v>
      </c>
    </row>
    <row r="6" spans="1:19" x14ac:dyDescent="0.25">
      <c r="A6" s="11"/>
      <c r="B6" s="12"/>
      <c r="C6" s="12"/>
      <c r="D6" s="12"/>
      <c r="E6" s="12"/>
      <c r="F6" s="12"/>
      <c r="G6" s="9" t="s">
        <v>525</v>
      </c>
      <c r="H6" s="9" t="s">
        <v>17</v>
      </c>
      <c r="I6" s="3" t="s">
        <v>523</v>
      </c>
      <c r="J6" s="13" t="s">
        <v>526</v>
      </c>
      <c r="K6" s="14" t="s">
        <v>527</v>
      </c>
      <c r="L6" s="17">
        <f t="shared" si="3"/>
        <v>2.4351851851851902E-2</v>
      </c>
      <c r="M6">
        <f t="shared" si="4"/>
        <v>10</v>
      </c>
      <c r="O6">
        <v>4</v>
      </c>
      <c r="P6">
        <f>COUNTIF(M:M,"4")</f>
        <v>4</v>
      </c>
      <c r="Q6">
        <f t="shared" si="1"/>
        <v>5.25</v>
      </c>
      <c r="R6" s="17">
        <f t="shared" si="0"/>
        <v>1.4568865740740733E-2</v>
      </c>
      <c r="S6" s="17">
        <f t="shared" si="2"/>
        <v>2.1611271656048845E-2</v>
      </c>
    </row>
    <row r="7" spans="1:19" x14ac:dyDescent="0.25">
      <c r="A7" s="11"/>
      <c r="B7" s="12"/>
      <c r="C7" s="9" t="s">
        <v>528</v>
      </c>
      <c r="D7" s="9" t="s">
        <v>529</v>
      </c>
      <c r="E7" s="9" t="s">
        <v>529</v>
      </c>
      <c r="F7" s="9" t="s">
        <v>15</v>
      </c>
      <c r="G7" s="9" t="s">
        <v>530</v>
      </c>
      <c r="H7" s="9" t="s">
        <v>48</v>
      </c>
      <c r="I7" s="3" t="s">
        <v>523</v>
      </c>
      <c r="J7" s="13" t="s">
        <v>531</v>
      </c>
      <c r="K7" s="14" t="s">
        <v>532</v>
      </c>
      <c r="L7" s="17">
        <f t="shared" si="3"/>
        <v>5.8113425925925943E-2</v>
      </c>
      <c r="M7">
        <f t="shared" si="4"/>
        <v>11</v>
      </c>
      <c r="O7">
        <v>5</v>
      </c>
      <c r="P7">
        <f>COUNTIF(M:M,"5")</f>
        <v>6</v>
      </c>
      <c r="Q7">
        <f t="shared" si="1"/>
        <v>5.25</v>
      </c>
      <c r="R7" s="17">
        <f t="shared" si="0"/>
        <v>1.7083333333333325E-2</v>
      </c>
      <c r="S7" s="17">
        <f t="shared" si="2"/>
        <v>2.1611271656048845E-2</v>
      </c>
    </row>
    <row r="8" spans="1:19" x14ac:dyDescent="0.25">
      <c r="A8" s="11"/>
      <c r="B8" s="12"/>
      <c r="C8" s="9" t="s">
        <v>35</v>
      </c>
      <c r="D8" s="9" t="s">
        <v>36</v>
      </c>
      <c r="E8" s="9" t="s">
        <v>36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13</v>
      </c>
      <c r="Q8">
        <f t="shared" si="1"/>
        <v>5.25</v>
      </c>
      <c r="R8" s="17">
        <f t="shared" si="0"/>
        <v>2.8073361823361825E-2</v>
      </c>
      <c r="S8" s="17">
        <f t="shared" si="2"/>
        <v>2.1611271656048845E-2</v>
      </c>
    </row>
    <row r="9" spans="1:19" x14ac:dyDescent="0.25">
      <c r="A9" s="11"/>
      <c r="B9" s="12"/>
      <c r="C9" s="12"/>
      <c r="D9" s="12"/>
      <c r="E9" s="12"/>
      <c r="F9" s="12"/>
      <c r="G9" s="9" t="s">
        <v>533</v>
      </c>
      <c r="H9" s="9" t="s">
        <v>17</v>
      </c>
      <c r="I9" s="3" t="s">
        <v>523</v>
      </c>
      <c r="J9" s="13" t="s">
        <v>534</v>
      </c>
      <c r="K9" s="14" t="s">
        <v>535</v>
      </c>
      <c r="L9" s="17">
        <f t="shared" si="3"/>
        <v>1.9386574074074125E-2</v>
      </c>
      <c r="M9">
        <f t="shared" si="4"/>
        <v>10</v>
      </c>
      <c r="O9">
        <v>7</v>
      </c>
      <c r="P9">
        <f>COUNTIF(M:M,"7")</f>
        <v>6</v>
      </c>
      <c r="Q9">
        <f t="shared" si="1"/>
        <v>5.25</v>
      </c>
      <c r="R9" s="17">
        <f t="shared" si="0"/>
        <v>1.7445987654320982E-2</v>
      </c>
      <c r="S9" s="17">
        <f t="shared" si="2"/>
        <v>2.1611271656048845E-2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536</v>
      </c>
      <c r="H10" s="9" t="s">
        <v>17</v>
      </c>
      <c r="I10" s="3" t="s">
        <v>523</v>
      </c>
      <c r="J10" s="13" t="s">
        <v>537</v>
      </c>
      <c r="K10" s="14" t="s">
        <v>538</v>
      </c>
      <c r="L10" s="17">
        <f t="shared" si="3"/>
        <v>6.8206018518518485E-2</v>
      </c>
      <c r="M10">
        <f t="shared" si="4"/>
        <v>12</v>
      </c>
      <c r="O10">
        <v>8</v>
      </c>
      <c r="P10">
        <f>COUNTIF(M:M,"8")</f>
        <v>7</v>
      </c>
      <c r="Q10">
        <f t="shared" si="1"/>
        <v>5.25</v>
      </c>
      <c r="R10" s="17">
        <f t="shared" si="0"/>
        <v>2.0538194444444446E-2</v>
      </c>
      <c r="S10" s="17">
        <f t="shared" si="2"/>
        <v>2.1611271656048845E-2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539</v>
      </c>
      <c r="H11" s="9" t="s">
        <v>17</v>
      </c>
      <c r="I11" s="3" t="s">
        <v>523</v>
      </c>
      <c r="J11" s="13" t="s">
        <v>540</v>
      </c>
      <c r="K11" s="14" t="s">
        <v>541</v>
      </c>
      <c r="L11" s="17">
        <f t="shared" si="3"/>
        <v>2.1203703703703836E-2</v>
      </c>
      <c r="M11">
        <f t="shared" si="4"/>
        <v>15</v>
      </c>
      <c r="O11">
        <v>9</v>
      </c>
      <c r="P11">
        <f>COUNTIF(M:M,"9")</f>
        <v>8</v>
      </c>
      <c r="Q11">
        <f t="shared" si="1"/>
        <v>5.25</v>
      </c>
      <c r="R11" s="17">
        <f t="shared" si="0"/>
        <v>1.6911168981481463E-2</v>
      </c>
      <c r="S11" s="17">
        <f t="shared" si="2"/>
        <v>2.1611271656048845E-2</v>
      </c>
    </row>
    <row r="12" spans="1:19" x14ac:dyDescent="0.25">
      <c r="A12" s="11"/>
      <c r="B12" s="12"/>
      <c r="C12" s="9" t="s">
        <v>109</v>
      </c>
      <c r="D12" s="9" t="s">
        <v>110</v>
      </c>
      <c r="E12" s="9" t="s">
        <v>110</v>
      </c>
      <c r="F12" s="9" t="s">
        <v>15</v>
      </c>
      <c r="G12" s="9" t="s">
        <v>542</v>
      </c>
      <c r="H12" s="9" t="s">
        <v>17</v>
      </c>
      <c r="I12" s="3" t="s">
        <v>523</v>
      </c>
      <c r="J12" s="13" t="s">
        <v>543</v>
      </c>
      <c r="K12" s="14" t="s">
        <v>544</v>
      </c>
      <c r="L12" s="17">
        <f t="shared" si="3"/>
        <v>2.256944444444442E-2</v>
      </c>
      <c r="M12">
        <f t="shared" si="4"/>
        <v>15</v>
      </c>
      <c r="O12">
        <v>10</v>
      </c>
      <c r="P12">
        <f>COUNTIF(M:M,"10")</f>
        <v>12</v>
      </c>
      <c r="Q12">
        <f t="shared" si="1"/>
        <v>5.25</v>
      </c>
      <c r="R12" s="17">
        <f t="shared" si="0"/>
        <v>2.590162037037037E-2</v>
      </c>
      <c r="S12" s="17">
        <f t="shared" si="2"/>
        <v>2.1611271656048845E-2</v>
      </c>
    </row>
    <row r="13" spans="1:19" x14ac:dyDescent="0.25">
      <c r="A13" s="3" t="s">
        <v>114</v>
      </c>
      <c r="B13" s="9" t="s">
        <v>115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9</v>
      </c>
      <c r="Q13">
        <f t="shared" si="1"/>
        <v>5.25</v>
      </c>
      <c r="R13" s="17">
        <f t="shared" si="0"/>
        <v>3.6009837962962955E-2</v>
      </c>
      <c r="S13" s="17">
        <f t="shared" si="2"/>
        <v>2.1611271656048845E-2</v>
      </c>
    </row>
    <row r="14" spans="1:19" x14ac:dyDescent="0.25">
      <c r="A14" s="11"/>
      <c r="B14" s="12"/>
      <c r="C14" s="9" t="s">
        <v>116</v>
      </c>
      <c r="D14" s="9" t="s">
        <v>117</v>
      </c>
      <c r="E14" s="10" t="s">
        <v>12</v>
      </c>
      <c r="F14" s="5"/>
      <c r="G14" s="5"/>
      <c r="H14" s="5"/>
      <c r="I14" s="6"/>
      <c r="J14" s="7"/>
      <c r="K14" s="8"/>
      <c r="O14">
        <v>12</v>
      </c>
      <c r="P14">
        <f>COUNTIF(M:M,"12")</f>
        <v>7</v>
      </c>
      <c r="Q14">
        <f t="shared" si="1"/>
        <v>5.25</v>
      </c>
      <c r="R14" s="17">
        <f t="shared" si="0"/>
        <v>4.1763117283950602E-2</v>
      </c>
      <c r="S14" s="17">
        <f t="shared" si="2"/>
        <v>2.1611271656048845E-2</v>
      </c>
    </row>
    <row r="15" spans="1:19" x14ac:dyDescent="0.25">
      <c r="A15" s="11"/>
      <c r="B15" s="12"/>
      <c r="C15" s="12"/>
      <c r="D15" s="12"/>
      <c r="E15" s="9" t="s">
        <v>117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8</v>
      </c>
      <c r="Q15">
        <f t="shared" si="1"/>
        <v>5.25</v>
      </c>
      <c r="R15" s="17">
        <f t="shared" si="0"/>
        <v>4.008535879629628E-2</v>
      </c>
      <c r="S15" s="17">
        <f t="shared" si="2"/>
        <v>2.1611271656048845E-2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545</v>
      </c>
      <c r="H16" s="9" t="s">
        <v>119</v>
      </c>
      <c r="I16" s="3" t="s">
        <v>523</v>
      </c>
      <c r="J16" s="13" t="s">
        <v>546</v>
      </c>
      <c r="K16" s="14" t="s">
        <v>547</v>
      </c>
      <c r="L16" s="17">
        <f t="shared" si="3"/>
        <v>2.4270833333333353E-2</v>
      </c>
      <c r="M16">
        <f t="shared" si="4"/>
        <v>7</v>
      </c>
      <c r="O16">
        <v>14</v>
      </c>
      <c r="P16">
        <f>COUNTIF(M:M,"14")</f>
        <v>9</v>
      </c>
      <c r="Q16">
        <f t="shared" si="1"/>
        <v>5.25</v>
      </c>
      <c r="R16" s="17">
        <f t="shared" si="0"/>
        <v>3.5163323045267494E-2</v>
      </c>
      <c r="S16" s="17">
        <f t="shared" si="2"/>
        <v>2.1611271656048845E-2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548</v>
      </c>
      <c r="H17" s="9" t="s">
        <v>119</v>
      </c>
      <c r="I17" s="3" t="s">
        <v>523</v>
      </c>
      <c r="J17" s="13" t="s">
        <v>549</v>
      </c>
      <c r="K17" s="14" t="s">
        <v>550</v>
      </c>
      <c r="L17" s="17">
        <f t="shared" si="3"/>
        <v>3.6099537037036999E-2</v>
      </c>
      <c r="M17">
        <f t="shared" si="4"/>
        <v>11</v>
      </c>
      <c r="O17">
        <v>15</v>
      </c>
      <c r="P17">
        <f>COUNTIF(M:M,"15")</f>
        <v>6</v>
      </c>
      <c r="Q17">
        <f t="shared" si="1"/>
        <v>5.25</v>
      </c>
      <c r="R17" s="17">
        <f t="shared" si="0"/>
        <v>2.448495370370371E-2</v>
      </c>
      <c r="S17" s="17">
        <f t="shared" si="2"/>
        <v>2.1611271656048845E-2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551</v>
      </c>
      <c r="H18" s="9" t="s">
        <v>119</v>
      </c>
      <c r="I18" s="3" t="s">
        <v>523</v>
      </c>
      <c r="J18" s="13" t="s">
        <v>552</v>
      </c>
      <c r="K18" s="14" t="s">
        <v>553</v>
      </c>
      <c r="L18" s="17">
        <f t="shared" si="3"/>
        <v>1.7083333333333339E-2</v>
      </c>
      <c r="M18">
        <f t="shared" si="4"/>
        <v>16</v>
      </c>
      <c r="O18">
        <v>16</v>
      </c>
      <c r="P18">
        <f>COUNTIF(M:M,"16")</f>
        <v>4</v>
      </c>
      <c r="Q18">
        <f t="shared" si="1"/>
        <v>5.25</v>
      </c>
      <c r="R18" s="17">
        <f t="shared" si="0"/>
        <v>1.6692708333333361E-2</v>
      </c>
      <c r="S18" s="17">
        <f t="shared" si="2"/>
        <v>2.1611271656048845E-2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554</v>
      </c>
      <c r="H19" s="9" t="s">
        <v>119</v>
      </c>
      <c r="I19" s="3" t="s">
        <v>523</v>
      </c>
      <c r="J19" s="13" t="s">
        <v>555</v>
      </c>
      <c r="K19" s="14" t="s">
        <v>556</v>
      </c>
      <c r="L19" s="17">
        <f t="shared" si="3"/>
        <v>1.5266203703703796E-2</v>
      </c>
      <c r="M19">
        <f t="shared" si="4"/>
        <v>19</v>
      </c>
      <c r="O19">
        <v>17</v>
      </c>
      <c r="P19">
        <f>COUNTIF(M:M,"17")</f>
        <v>5</v>
      </c>
      <c r="Q19">
        <f t="shared" si="1"/>
        <v>5.25</v>
      </c>
      <c r="R19" s="17">
        <f t="shared" si="0"/>
        <v>1.6180555555555597E-2</v>
      </c>
      <c r="S19" s="17">
        <f t="shared" si="2"/>
        <v>2.1611271656048845E-2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557</v>
      </c>
      <c r="H20" s="9" t="s">
        <v>119</v>
      </c>
      <c r="I20" s="3" t="s">
        <v>523</v>
      </c>
      <c r="J20" s="13" t="s">
        <v>558</v>
      </c>
      <c r="K20" s="14" t="s">
        <v>559</v>
      </c>
      <c r="L20" s="17">
        <f t="shared" si="3"/>
        <v>1.3831018518518534E-2</v>
      </c>
      <c r="M20">
        <f t="shared" si="4"/>
        <v>22</v>
      </c>
      <c r="O20">
        <v>18</v>
      </c>
      <c r="P20">
        <f>COUNTIF(M:M,"18")</f>
        <v>1</v>
      </c>
      <c r="Q20">
        <f t="shared" si="1"/>
        <v>5.25</v>
      </c>
      <c r="R20" s="17">
        <f t="shared" si="0"/>
        <v>2.0057870370370212E-2</v>
      </c>
      <c r="S20" s="17">
        <f t="shared" si="2"/>
        <v>2.1611271656048845E-2</v>
      </c>
    </row>
    <row r="21" spans="1:19" x14ac:dyDescent="0.25">
      <c r="A21" s="11"/>
      <c r="B21" s="12"/>
      <c r="C21" s="12"/>
      <c r="D21" s="12"/>
      <c r="E21" s="9" t="s">
        <v>146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3</v>
      </c>
      <c r="Q21">
        <f t="shared" si="1"/>
        <v>5.25</v>
      </c>
      <c r="R21" s="17">
        <f t="shared" si="0"/>
        <v>2.3888888888888904E-2</v>
      </c>
      <c r="S21" s="17">
        <f t="shared" si="2"/>
        <v>2.1611271656048845E-2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560</v>
      </c>
      <c r="H22" s="9" t="s">
        <v>148</v>
      </c>
      <c r="I22" s="3" t="s">
        <v>523</v>
      </c>
      <c r="J22" s="13" t="s">
        <v>561</v>
      </c>
      <c r="K22" s="14" t="s">
        <v>562</v>
      </c>
      <c r="L22" s="17">
        <f t="shared" si="3"/>
        <v>1.4386574074074079E-2</v>
      </c>
      <c r="M22">
        <f t="shared" si="4"/>
        <v>1</v>
      </c>
      <c r="O22">
        <v>20</v>
      </c>
      <c r="P22">
        <f>COUNTIF(M:M,"20")</f>
        <v>1</v>
      </c>
      <c r="Q22">
        <f t="shared" si="1"/>
        <v>5.25</v>
      </c>
      <c r="R22" s="17">
        <f t="shared" si="0"/>
        <v>1.7638888888888871E-2</v>
      </c>
      <c r="S22" s="17">
        <f t="shared" si="2"/>
        <v>2.1611271656048845E-2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563</v>
      </c>
      <c r="H23" s="9" t="s">
        <v>148</v>
      </c>
      <c r="I23" s="3" t="s">
        <v>523</v>
      </c>
      <c r="J23" s="13" t="s">
        <v>564</v>
      </c>
      <c r="K23" s="14" t="s">
        <v>565</v>
      </c>
      <c r="L23" s="17">
        <f t="shared" si="3"/>
        <v>1.4988425925925905E-2</v>
      </c>
      <c r="M23">
        <f t="shared" si="4"/>
        <v>2</v>
      </c>
      <c r="O23">
        <v>21</v>
      </c>
      <c r="P23">
        <f>COUNTIF(M:M,"21")</f>
        <v>1</v>
      </c>
      <c r="Q23">
        <f t="shared" si="1"/>
        <v>5.25</v>
      </c>
      <c r="R23" s="17">
        <f t="shared" si="0"/>
        <v>1.2754629629629588E-2</v>
      </c>
      <c r="S23" s="17">
        <f t="shared" si="2"/>
        <v>2.1611271656048845E-2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566</v>
      </c>
      <c r="H24" s="9" t="s">
        <v>148</v>
      </c>
      <c r="I24" s="3" t="s">
        <v>523</v>
      </c>
      <c r="J24" s="13" t="s">
        <v>567</v>
      </c>
      <c r="K24" s="14" t="s">
        <v>568</v>
      </c>
      <c r="L24" s="17">
        <f t="shared" si="3"/>
        <v>1.7939814814814825E-2</v>
      </c>
      <c r="M24">
        <f t="shared" si="4"/>
        <v>5</v>
      </c>
      <c r="O24">
        <v>22</v>
      </c>
      <c r="P24">
        <f>COUNTIF(M:M,"22")</f>
        <v>4</v>
      </c>
      <c r="Q24">
        <f t="shared" si="1"/>
        <v>5.25</v>
      </c>
      <c r="R24" s="17">
        <f t="shared" si="0"/>
        <v>1.6809413580246901E-2</v>
      </c>
      <c r="S24" s="17">
        <f t="shared" si="2"/>
        <v>2.1611271656048845E-2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569</v>
      </c>
      <c r="H25" s="9" t="s">
        <v>148</v>
      </c>
      <c r="I25" s="3" t="s">
        <v>523</v>
      </c>
      <c r="J25" s="13" t="s">
        <v>570</v>
      </c>
      <c r="K25" s="14" t="s">
        <v>571</v>
      </c>
      <c r="L25" s="17">
        <f t="shared" si="3"/>
        <v>1.9618055555555569E-2</v>
      </c>
      <c r="M25">
        <f t="shared" si="4"/>
        <v>8</v>
      </c>
      <c r="O25">
        <v>23</v>
      </c>
      <c r="P25">
        <f>COUNTIF(M:M,"23")</f>
        <v>1</v>
      </c>
      <c r="Q25">
        <f t="shared" si="1"/>
        <v>5.25</v>
      </c>
      <c r="R25" s="17">
        <f t="shared" si="0"/>
        <v>1.7326388888888933E-2</v>
      </c>
      <c r="S25" s="17">
        <f t="shared" si="2"/>
        <v>2.1611271656048845E-2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572</v>
      </c>
      <c r="H26" s="9" t="s">
        <v>148</v>
      </c>
      <c r="I26" s="3" t="s">
        <v>523</v>
      </c>
      <c r="J26" s="13" t="s">
        <v>573</v>
      </c>
      <c r="K26" s="14" t="s">
        <v>574</v>
      </c>
      <c r="L26" s="17">
        <f t="shared" si="3"/>
        <v>1.5636574074074039E-2</v>
      </c>
      <c r="M26">
        <f t="shared" si="4"/>
        <v>12</v>
      </c>
    </row>
    <row r="27" spans="1:19" x14ac:dyDescent="0.25">
      <c r="A27" s="11"/>
      <c r="B27" s="12"/>
      <c r="C27" s="9" t="s">
        <v>154</v>
      </c>
      <c r="D27" s="9" t="s">
        <v>155</v>
      </c>
      <c r="E27" s="9" t="s">
        <v>155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575</v>
      </c>
      <c r="H28" s="9" t="s">
        <v>119</v>
      </c>
      <c r="I28" s="3" t="s">
        <v>523</v>
      </c>
      <c r="J28" s="13" t="s">
        <v>576</v>
      </c>
      <c r="K28" s="14" t="s">
        <v>577</v>
      </c>
      <c r="L28" s="17">
        <f t="shared" si="3"/>
        <v>1.7673611111111126E-2</v>
      </c>
      <c r="M28">
        <f t="shared" si="4"/>
        <v>4</v>
      </c>
    </row>
    <row r="29" spans="1:19" x14ac:dyDescent="0.25">
      <c r="A29" s="11"/>
      <c r="B29" s="12"/>
      <c r="C29" s="12"/>
      <c r="D29" s="12"/>
      <c r="E29" s="12"/>
      <c r="F29" s="12"/>
      <c r="G29" s="9" t="s">
        <v>578</v>
      </c>
      <c r="H29" s="9" t="s">
        <v>119</v>
      </c>
      <c r="I29" s="3" t="s">
        <v>523</v>
      </c>
      <c r="J29" s="13" t="s">
        <v>579</v>
      </c>
      <c r="K29" s="14" t="s">
        <v>580</v>
      </c>
      <c r="L29" s="17">
        <f t="shared" si="3"/>
        <v>1.7395833333333388E-2</v>
      </c>
      <c r="M29">
        <f t="shared" si="4"/>
        <v>14</v>
      </c>
    </row>
    <row r="30" spans="1:19" x14ac:dyDescent="0.25">
      <c r="A30" s="11"/>
      <c r="B30" s="12"/>
      <c r="C30" s="9" t="s">
        <v>337</v>
      </c>
      <c r="D30" s="9" t="s">
        <v>338</v>
      </c>
      <c r="E30" s="9" t="s">
        <v>581</v>
      </c>
      <c r="F30" s="9" t="s">
        <v>15</v>
      </c>
      <c r="G30" s="9" t="s">
        <v>582</v>
      </c>
      <c r="H30" s="9" t="s">
        <v>148</v>
      </c>
      <c r="I30" s="3" t="s">
        <v>523</v>
      </c>
      <c r="J30" s="13" t="s">
        <v>583</v>
      </c>
      <c r="K30" s="14" t="s">
        <v>584</v>
      </c>
      <c r="L30" s="17">
        <f t="shared" si="3"/>
        <v>1.8020833333333375E-2</v>
      </c>
      <c r="M30">
        <f t="shared" si="4"/>
        <v>14</v>
      </c>
    </row>
    <row r="31" spans="1:19" x14ac:dyDescent="0.25">
      <c r="A31" s="11"/>
      <c r="B31" s="12"/>
      <c r="C31" s="9" t="s">
        <v>165</v>
      </c>
      <c r="D31" s="9" t="s">
        <v>166</v>
      </c>
      <c r="E31" s="9" t="s">
        <v>166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585</v>
      </c>
      <c r="H32" s="9" t="s">
        <v>119</v>
      </c>
      <c r="I32" s="3" t="s">
        <v>523</v>
      </c>
      <c r="J32" s="13" t="s">
        <v>586</v>
      </c>
      <c r="K32" s="14" t="s">
        <v>587</v>
      </c>
      <c r="L32" s="17">
        <f t="shared" si="3"/>
        <v>1.4490740740740748E-2</v>
      </c>
      <c r="M32">
        <f t="shared" si="4"/>
        <v>2</v>
      </c>
    </row>
    <row r="33" spans="1:13" x14ac:dyDescent="0.25">
      <c r="A33" s="11"/>
      <c r="B33" s="12"/>
      <c r="C33" s="12"/>
      <c r="D33" s="12"/>
      <c r="E33" s="12"/>
      <c r="F33" s="12"/>
      <c r="G33" s="9" t="s">
        <v>588</v>
      </c>
      <c r="H33" s="9" t="s">
        <v>119</v>
      </c>
      <c r="I33" s="3" t="s">
        <v>523</v>
      </c>
      <c r="J33" s="13" t="s">
        <v>589</v>
      </c>
      <c r="K33" s="14" t="s">
        <v>590</v>
      </c>
      <c r="L33" s="17">
        <f t="shared" si="3"/>
        <v>1.4224537037037022E-2</v>
      </c>
      <c r="M33">
        <f t="shared" si="4"/>
        <v>6</v>
      </c>
    </row>
    <row r="34" spans="1:13" x14ac:dyDescent="0.25">
      <c r="A34" s="11"/>
      <c r="B34" s="12"/>
      <c r="C34" s="9" t="s">
        <v>170</v>
      </c>
      <c r="D34" s="9" t="s">
        <v>171</v>
      </c>
      <c r="E34" s="9" t="s">
        <v>171</v>
      </c>
      <c r="F34" s="9" t="s">
        <v>15</v>
      </c>
      <c r="G34" s="9" t="s">
        <v>591</v>
      </c>
      <c r="H34" s="9" t="s">
        <v>119</v>
      </c>
      <c r="I34" s="3" t="s">
        <v>523</v>
      </c>
      <c r="J34" s="13" t="s">
        <v>592</v>
      </c>
      <c r="K34" s="14" t="s">
        <v>593</v>
      </c>
      <c r="L34" s="17">
        <f t="shared" si="3"/>
        <v>3.4386574074074083E-2</v>
      </c>
      <c r="M34">
        <f t="shared" si="4"/>
        <v>13</v>
      </c>
    </row>
    <row r="35" spans="1:13" x14ac:dyDescent="0.25">
      <c r="A35" s="11"/>
      <c r="B35" s="12"/>
      <c r="C35" s="9" t="s">
        <v>175</v>
      </c>
      <c r="D35" s="9" t="s">
        <v>176</v>
      </c>
      <c r="E35" s="9" t="s">
        <v>176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594</v>
      </c>
      <c r="H36" s="9" t="s">
        <v>119</v>
      </c>
      <c r="I36" s="3" t="s">
        <v>523</v>
      </c>
      <c r="J36" s="13" t="s">
        <v>595</v>
      </c>
      <c r="K36" s="14" t="s">
        <v>596</v>
      </c>
      <c r="L36" s="17">
        <f t="shared" si="3"/>
        <v>1.4374999999999999E-2</v>
      </c>
      <c r="M36">
        <f t="shared" si="4"/>
        <v>5</v>
      </c>
    </row>
    <row r="37" spans="1:13" x14ac:dyDescent="0.25">
      <c r="A37" s="11"/>
      <c r="B37" s="12"/>
      <c r="C37" s="12"/>
      <c r="D37" s="12"/>
      <c r="E37" s="12"/>
      <c r="F37" s="12"/>
      <c r="G37" s="9" t="s">
        <v>597</v>
      </c>
      <c r="H37" s="9" t="s">
        <v>119</v>
      </c>
      <c r="I37" s="3" t="s">
        <v>523</v>
      </c>
      <c r="J37" s="13" t="s">
        <v>598</v>
      </c>
      <c r="K37" s="14" t="s">
        <v>599</v>
      </c>
      <c r="L37" s="17">
        <f t="shared" si="3"/>
        <v>3.9386574074074032E-2</v>
      </c>
      <c r="M37">
        <f t="shared" si="4"/>
        <v>10</v>
      </c>
    </row>
    <row r="38" spans="1:13" x14ac:dyDescent="0.25">
      <c r="A38" s="11"/>
      <c r="B38" s="12"/>
      <c r="C38" s="9" t="s">
        <v>95</v>
      </c>
      <c r="D38" s="9" t="s">
        <v>96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96</v>
      </c>
      <c r="F39" s="9" t="s">
        <v>15</v>
      </c>
      <c r="G39" s="9" t="s">
        <v>600</v>
      </c>
      <c r="H39" s="9" t="s">
        <v>119</v>
      </c>
      <c r="I39" s="3" t="s">
        <v>523</v>
      </c>
      <c r="J39" s="13" t="s">
        <v>601</v>
      </c>
      <c r="K39" s="14" t="s">
        <v>602</v>
      </c>
      <c r="L39" s="17">
        <f t="shared" si="3"/>
        <v>2.3958333333333359E-2</v>
      </c>
      <c r="M39">
        <f t="shared" si="4"/>
        <v>9</v>
      </c>
    </row>
    <row r="40" spans="1:13" x14ac:dyDescent="0.25">
      <c r="A40" s="11"/>
      <c r="B40" s="12"/>
      <c r="C40" s="12"/>
      <c r="D40" s="12"/>
      <c r="E40" s="9" t="s">
        <v>186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603</v>
      </c>
      <c r="H41" s="9" t="s">
        <v>119</v>
      </c>
      <c r="I41" s="3" t="s">
        <v>523</v>
      </c>
      <c r="J41" s="13" t="s">
        <v>604</v>
      </c>
      <c r="K41" s="14" t="s">
        <v>605</v>
      </c>
      <c r="L41" s="17">
        <f t="shared" si="3"/>
        <v>1.6759259259259252E-2</v>
      </c>
      <c r="M41">
        <f t="shared" si="4"/>
        <v>5</v>
      </c>
    </row>
    <row r="42" spans="1:13" x14ac:dyDescent="0.25">
      <c r="A42" s="11"/>
      <c r="B42" s="12"/>
      <c r="C42" s="12"/>
      <c r="D42" s="12"/>
      <c r="E42" s="12"/>
      <c r="F42" s="12"/>
      <c r="G42" s="9" t="s">
        <v>606</v>
      </c>
      <c r="H42" s="9" t="s">
        <v>119</v>
      </c>
      <c r="I42" s="3" t="s">
        <v>523</v>
      </c>
      <c r="J42" s="13" t="s">
        <v>607</v>
      </c>
      <c r="K42" s="14" t="s">
        <v>608</v>
      </c>
      <c r="L42" s="17">
        <f t="shared" si="3"/>
        <v>1.4930555555555503E-2</v>
      </c>
      <c r="M42">
        <f t="shared" si="4"/>
        <v>9</v>
      </c>
    </row>
    <row r="43" spans="1:13" x14ac:dyDescent="0.25">
      <c r="A43" s="11"/>
      <c r="B43" s="12"/>
      <c r="C43" s="12"/>
      <c r="D43" s="12"/>
      <c r="E43" s="12"/>
      <c r="F43" s="12"/>
      <c r="G43" s="9" t="s">
        <v>609</v>
      </c>
      <c r="H43" s="9" t="s">
        <v>119</v>
      </c>
      <c r="I43" s="3" t="s">
        <v>523</v>
      </c>
      <c r="J43" s="13" t="s">
        <v>610</v>
      </c>
      <c r="K43" s="14" t="s">
        <v>611</v>
      </c>
      <c r="L43" s="17">
        <f t="shared" si="3"/>
        <v>1.2037037037036957E-2</v>
      </c>
      <c r="M43">
        <f t="shared" si="4"/>
        <v>17</v>
      </c>
    </row>
    <row r="44" spans="1:13" x14ac:dyDescent="0.25">
      <c r="A44" s="11"/>
      <c r="B44" s="12"/>
      <c r="C44" s="12"/>
      <c r="D44" s="12"/>
      <c r="E44" s="12"/>
      <c r="F44" s="12"/>
      <c r="G44" s="9" t="s">
        <v>612</v>
      </c>
      <c r="H44" s="9" t="s">
        <v>119</v>
      </c>
      <c r="I44" s="3" t="s">
        <v>523</v>
      </c>
      <c r="J44" s="13" t="s">
        <v>613</v>
      </c>
      <c r="K44" s="14" t="s">
        <v>614</v>
      </c>
      <c r="L44" s="17">
        <f t="shared" si="3"/>
        <v>1.2754629629629588E-2</v>
      </c>
      <c r="M44">
        <f t="shared" si="4"/>
        <v>21</v>
      </c>
    </row>
    <row r="45" spans="1:13" x14ac:dyDescent="0.25">
      <c r="A45" s="11"/>
      <c r="B45" s="12"/>
      <c r="C45" s="9" t="s">
        <v>406</v>
      </c>
      <c r="D45" s="9" t="s">
        <v>407</v>
      </c>
      <c r="E45" s="9" t="s">
        <v>407</v>
      </c>
      <c r="F45" s="9" t="s">
        <v>15</v>
      </c>
      <c r="G45" s="9" t="s">
        <v>615</v>
      </c>
      <c r="H45" s="9" t="s">
        <v>119</v>
      </c>
      <c r="I45" s="3" t="s">
        <v>523</v>
      </c>
      <c r="J45" s="13" t="s">
        <v>616</v>
      </c>
      <c r="K45" s="14" t="s">
        <v>617</v>
      </c>
      <c r="L45" s="17">
        <f t="shared" si="3"/>
        <v>1.5416666666666634E-2</v>
      </c>
      <c r="M45">
        <f t="shared" si="4"/>
        <v>8</v>
      </c>
    </row>
    <row r="46" spans="1:13" x14ac:dyDescent="0.25">
      <c r="A46" s="11"/>
      <c r="B46" s="12"/>
      <c r="C46" s="9" t="s">
        <v>420</v>
      </c>
      <c r="D46" s="9" t="s">
        <v>421</v>
      </c>
      <c r="E46" s="9" t="s">
        <v>421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618</v>
      </c>
      <c r="H47" s="9" t="s">
        <v>119</v>
      </c>
      <c r="I47" s="3" t="s">
        <v>523</v>
      </c>
      <c r="J47" s="13" t="s">
        <v>619</v>
      </c>
      <c r="K47" s="14" t="s">
        <v>620</v>
      </c>
      <c r="L47" s="17">
        <f t="shared" si="3"/>
        <v>5.77199074074074E-2</v>
      </c>
      <c r="M47">
        <f t="shared" si="4"/>
        <v>12</v>
      </c>
    </row>
    <row r="48" spans="1:13" x14ac:dyDescent="0.25">
      <c r="A48" s="11"/>
      <c r="B48" s="12"/>
      <c r="C48" s="12"/>
      <c r="D48" s="12"/>
      <c r="E48" s="12"/>
      <c r="F48" s="12"/>
      <c r="G48" s="9" t="s">
        <v>621</v>
      </c>
      <c r="H48" s="9" t="s">
        <v>119</v>
      </c>
      <c r="I48" s="3" t="s">
        <v>523</v>
      </c>
      <c r="J48" s="13" t="s">
        <v>622</v>
      </c>
      <c r="K48" s="14" t="s">
        <v>623</v>
      </c>
      <c r="L48" s="17">
        <f t="shared" si="3"/>
        <v>1.9293981481481537E-2</v>
      </c>
      <c r="M48">
        <f t="shared" si="4"/>
        <v>16</v>
      </c>
    </row>
    <row r="49" spans="1:13" x14ac:dyDescent="0.25">
      <c r="A49" s="11"/>
      <c r="B49" s="12"/>
      <c r="C49" s="9" t="s">
        <v>61</v>
      </c>
      <c r="D49" s="9" t="s">
        <v>62</v>
      </c>
      <c r="E49" s="9" t="s">
        <v>63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624</v>
      </c>
      <c r="H50" s="9" t="s">
        <v>205</v>
      </c>
      <c r="I50" s="3" t="s">
        <v>523</v>
      </c>
      <c r="J50" s="13" t="s">
        <v>625</v>
      </c>
      <c r="K50" s="14" t="s">
        <v>626</v>
      </c>
      <c r="L50" s="17">
        <f t="shared" si="3"/>
        <v>1.3287037037037042E-2</v>
      </c>
      <c r="M50">
        <f t="shared" si="4"/>
        <v>7</v>
      </c>
    </row>
    <row r="51" spans="1:13" x14ac:dyDescent="0.25">
      <c r="A51" s="11"/>
      <c r="B51" s="12"/>
      <c r="C51" s="12"/>
      <c r="D51" s="12"/>
      <c r="E51" s="12"/>
      <c r="F51" s="12"/>
      <c r="G51" s="9" t="s">
        <v>627</v>
      </c>
      <c r="H51" s="9" t="s">
        <v>205</v>
      </c>
      <c r="I51" s="3" t="s">
        <v>523</v>
      </c>
      <c r="J51" s="13" t="s">
        <v>628</v>
      </c>
      <c r="K51" s="14" t="s">
        <v>629</v>
      </c>
      <c r="L51" s="17">
        <f t="shared" si="3"/>
        <v>1.6932870370370334E-2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630</v>
      </c>
      <c r="H52" s="9" t="s">
        <v>205</v>
      </c>
      <c r="I52" s="3" t="s">
        <v>523</v>
      </c>
      <c r="J52" s="13" t="s">
        <v>631</v>
      </c>
      <c r="K52" s="14" t="s">
        <v>632</v>
      </c>
      <c r="L52" s="17">
        <f t="shared" si="3"/>
        <v>2.2314814814814843E-2</v>
      </c>
      <c r="M52">
        <f t="shared" si="4"/>
        <v>9</v>
      </c>
    </row>
    <row r="53" spans="1:13" x14ac:dyDescent="0.25">
      <c r="A53" s="11"/>
      <c r="B53" s="12"/>
      <c r="C53" s="9" t="s">
        <v>220</v>
      </c>
      <c r="D53" s="9" t="s">
        <v>221</v>
      </c>
      <c r="E53" s="9" t="s">
        <v>221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633</v>
      </c>
      <c r="H54" s="9" t="s">
        <v>119</v>
      </c>
      <c r="I54" s="3" t="s">
        <v>523</v>
      </c>
      <c r="J54" s="13" t="s">
        <v>634</v>
      </c>
      <c r="K54" s="14" t="s">
        <v>635</v>
      </c>
      <c r="L54" s="17">
        <f t="shared" si="3"/>
        <v>2.9560185185185217E-2</v>
      </c>
      <c r="M54">
        <f t="shared" si="4"/>
        <v>15</v>
      </c>
    </row>
    <row r="55" spans="1:13" x14ac:dyDescent="0.25">
      <c r="A55" s="11"/>
      <c r="B55" s="12"/>
      <c r="C55" s="12"/>
      <c r="D55" s="12"/>
      <c r="E55" s="12"/>
      <c r="F55" s="12"/>
      <c r="G55" s="9" t="s">
        <v>636</v>
      </c>
      <c r="H55" s="9" t="s">
        <v>119</v>
      </c>
      <c r="I55" s="3" t="s">
        <v>523</v>
      </c>
      <c r="J55" s="13" t="s">
        <v>637</v>
      </c>
      <c r="K55" s="14" t="s">
        <v>638</v>
      </c>
      <c r="L55" s="17">
        <f t="shared" si="3"/>
        <v>2.4548611111111174E-2</v>
      </c>
      <c r="M55">
        <f t="shared" si="4"/>
        <v>17</v>
      </c>
    </row>
    <row r="56" spans="1:13" x14ac:dyDescent="0.25">
      <c r="A56" s="11"/>
      <c r="B56" s="12"/>
      <c r="C56" s="9" t="s">
        <v>639</v>
      </c>
      <c r="D56" s="9" t="s">
        <v>640</v>
      </c>
      <c r="E56" s="9" t="s">
        <v>640</v>
      </c>
      <c r="F56" s="9" t="s">
        <v>15</v>
      </c>
      <c r="G56" s="9" t="s">
        <v>641</v>
      </c>
      <c r="H56" s="9" t="s">
        <v>148</v>
      </c>
      <c r="I56" s="3" t="s">
        <v>523</v>
      </c>
      <c r="J56" s="13" t="s">
        <v>642</v>
      </c>
      <c r="K56" s="14" t="s">
        <v>643</v>
      </c>
      <c r="L56" s="17">
        <f t="shared" si="3"/>
        <v>0.11851851851851852</v>
      </c>
      <c r="M56">
        <f t="shared" si="4"/>
        <v>6</v>
      </c>
    </row>
    <row r="57" spans="1:13" x14ac:dyDescent="0.25">
      <c r="A57" s="3" t="s">
        <v>235</v>
      </c>
      <c r="B57" s="9" t="s">
        <v>236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237</v>
      </c>
      <c r="D58" s="9" t="s">
        <v>238</v>
      </c>
      <c r="E58" s="9" t="s">
        <v>238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644</v>
      </c>
      <c r="H59" s="9" t="s">
        <v>119</v>
      </c>
      <c r="I59" s="3" t="s">
        <v>523</v>
      </c>
      <c r="J59" s="13" t="s">
        <v>645</v>
      </c>
      <c r="K59" s="14" t="s">
        <v>646</v>
      </c>
      <c r="L59" s="17">
        <f t="shared" si="3"/>
        <v>1.6655092592592569E-2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647</v>
      </c>
      <c r="H60" s="9" t="s">
        <v>119</v>
      </c>
      <c r="I60" s="3" t="s">
        <v>523</v>
      </c>
      <c r="J60" s="13" t="s">
        <v>648</v>
      </c>
      <c r="K60" s="14" t="s">
        <v>649</v>
      </c>
      <c r="L60" s="17">
        <f t="shared" si="3"/>
        <v>2.5347222222222243E-2</v>
      </c>
      <c r="M60">
        <f t="shared" si="4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650</v>
      </c>
      <c r="H61" s="9" t="s">
        <v>119</v>
      </c>
      <c r="I61" s="3" t="s">
        <v>523</v>
      </c>
      <c r="J61" s="13" t="s">
        <v>651</v>
      </c>
      <c r="K61" s="14" t="s">
        <v>652</v>
      </c>
      <c r="L61" s="17">
        <f t="shared" si="3"/>
        <v>2.4895833333333339E-2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653</v>
      </c>
      <c r="H62" s="9" t="s">
        <v>119</v>
      </c>
      <c r="I62" s="3" t="s">
        <v>523</v>
      </c>
      <c r="J62" s="13" t="s">
        <v>654</v>
      </c>
      <c r="K62" s="14" t="s">
        <v>655</v>
      </c>
      <c r="L62" s="17">
        <f t="shared" si="3"/>
        <v>1.9965277777777846E-2</v>
      </c>
      <c r="M62">
        <f t="shared" si="4"/>
        <v>10</v>
      </c>
    </row>
    <row r="63" spans="1:13" x14ac:dyDescent="0.25">
      <c r="A63" s="11"/>
      <c r="B63" s="12"/>
      <c r="C63" s="12"/>
      <c r="D63" s="12"/>
      <c r="E63" s="12"/>
      <c r="F63" s="12"/>
      <c r="G63" s="9" t="s">
        <v>656</v>
      </c>
      <c r="H63" s="9" t="s">
        <v>119</v>
      </c>
      <c r="I63" s="3" t="s">
        <v>523</v>
      </c>
      <c r="J63" s="13" t="s">
        <v>657</v>
      </c>
      <c r="K63" s="14" t="s">
        <v>658</v>
      </c>
      <c r="L63" s="17">
        <f t="shared" si="3"/>
        <v>2.0069444444444418E-2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659</v>
      </c>
      <c r="H64" s="9" t="s">
        <v>119</v>
      </c>
      <c r="I64" s="3" t="s">
        <v>523</v>
      </c>
      <c r="J64" s="13" t="s">
        <v>660</v>
      </c>
      <c r="K64" s="14" t="s">
        <v>661</v>
      </c>
      <c r="L64" s="17">
        <f t="shared" si="3"/>
        <v>2.5196759259259238E-2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662</v>
      </c>
      <c r="H65" s="9" t="s">
        <v>119</v>
      </c>
      <c r="I65" s="3" t="s">
        <v>523</v>
      </c>
      <c r="J65" s="13" t="s">
        <v>663</v>
      </c>
      <c r="K65" s="14" t="s">
        <v>664</v>
      </c>
      <c r="L65" s="17">
        <f t="shared" si="3"/>
        <v>2.8009259259259123E-2</v>
      </c>
      <c r="M65">
        <f t="shared" si="4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665</v>
      </c>
      <c r="H66" s="9" t="s">
        <v>119</v>
      </c>
      <c r="I66" s="3" t="s">
        <v>523</v>
      </c>
      <c r="J66" s="13" t="s">
        <v>666</v>
      </c>
      <c r="K66" s="14" t="s">
        <v>667</v>
      </c>
      <c r="L66" s="17">
        <f t="shared" si="3"/>
        <v>4.3344907407407485E-2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668</v>
      </c>
      <c r="H67" s="9" t="s">
        <v>119</v>
      </c>
      <c r="I67" s="3" t="s">
        <v>523</v>
      </c>
      <c r="J67" s="13" t="s">
        <v>669</v>
      </c>
      <c r="K67" s="14" t="s">
        <v>670</v>
      </c>
      <c r="L67" s="17">
        <f t="shared" ref="L67:L130" si="5">K67-J67</f>
        <v>5.222222222222217E-2</v>
      </c>
      <c r="M67">
        <f t="shared" ref="M67:M128" si="6">HOUR(J67)</f>
        <v>13</v>
      </c>
    </row>
    <row r="68" spans="1:13" x14ac:dyDescent="0.25">
      <c r="A68" s="11"/>
      <c r="B68" s="12"/>
      <c r="C68" s="9" t="s">
        <v>116</v>
      </c>
      <c r="D68" s="9" t="s">
        <v>117</v>
      </c>
      <c r="E68" s="9" t="s">
        <v>117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671</v>
      </c>
      <c r="H69" s="9" t="s">
        <v>119</v>
      </c>
      <c r="I69" s="3" t="s">
        <v>523</v>
      </c>
      <c r="J69" s="13" t="s">
        <v>672</v>
      </c>
      <c r="K69" s="14" t="s">
        <v>673</v>
      </c>
      <c r="L69" s="17">
        <f t="shared" si="5"/>
        <v>1.3090277777777826E-2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674</v>
      </c>
      <c r="H70" s="9" t="s">
        <v>119</v>
      </c>
      <c r="I70" s="3" t="s">
        <v>523</v>
      </c>
      <c r="J70" s="13" t="s">
        <v>675</v>
      </c>
      <c r="K70" s="14" t="s">
        <v>676</v>
      </c>
      <c r="L70" s="17">
        <f t="shared" si="5"/>
        <v>1.4386574074074066E-2</v>
      </c>
      <c r="M70">
        <f t="shared" si="6"/>
        <v>7</v>
      </c>
    </row>
    <row r="71" spans="1:13" x14ac:dyDescent="0.25">
      <c r="A71" s="11"/>
      <c r="B71" s="12"/>
      <c r="C71" s="12"/>
      <c r="D71" s="12"/>
      <c r="E71" s="12"/>
      <c r="F71" s="12"/>
      <c r="G71" s="9" t="s">
        <v>677</v>
      </c>
      <c r="H71" s="9" t="s">
        <v>119</v>
      </c>
      <c r="I71" s="3" t="s">
        <v>523</v>
      </c>
      <c r="J71" s="13" t="s">
        <v>678</v>
      </c>
      <c r="K71" s="14" t="s">
        <v>679</v>
      </c>
      <c r="L71" s="17">
        <f t="shared" si="5"/>
        <v>1.4768518518518459E-2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680</v>
      </c>
      <c r="H72" s="9" t="s">
        <v>119</v>
      </c>
      <c r="I72" s="3" t="s">
        <v>523</v>
      </c>
      <c r="J72" s="13" t="s">
        <v>681</v>
      </c>
      <c r="K72" s="14" t="s">
        <v>682</v>
      </c>
      <c r="L72" s="17">
        <f t="shared" si="5"/>
        <v>1.4537037037037015E-2</v>
      </c>
      <c r="M72">
        <f t="shared" si="6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683</v>
      </c>
      <c r="H73" s="9" t="s">
        <v>119</v>
      </c>
      <c r="I73" s="3" t="s">
        <v>523</v>
      </c>
      <c r="J73" s="13" t="s">
        <v>684</v>
      </c>
      <c r="K73" s="14" t="s">
        <v>685</v>
      </c>
      <c r="L73" s="17">
        <f t="shared" si="5"/>
        <v>1.6574074074074074E-2</v>
      </c>
      <c r="M73">
        <f t="shared" si="6"/>
        <v>14</v>
      </c>
    </row>
    <row r="74" spans="1:13" x14ac:dyDescent="0.25">
      <c r="A74" s="11"/>
      <c r="B74" s="12"/>
      <c r="C74" s="12"/>
      <c r="D74" s="12"/>
      <c r="E74" s="12"/>
      <c r="F74" s="12"/>
      <c r="G74" s="9" t="s">
        <v>686</v>
      </c>
      <c r="H74" s="9" t="s">
        <v>119</v>
      </c>
      <c r="I74" s="3" t="s">
        <v>523</v>
      </c>
      <c r="J74" s="13" t="s">
        <v>687</v>
      </c>
      <c r="K74" s="14" t="s">
        <v>688</v>
      </c>
      <c r="L74" s="17">
        <f t="shared" si="5"/>
        <v>1.4143518518518583E-2</v>
      </c>
      <c r="M74">
        <f t="shared" si="6"/>
        <v>17</v>
      </c>
    </row>
    <row r="75" spans="1:13" x14ac:dyDescent="0.25">
      <c r="A75" s="11"/>
      <c r="B75" s="12"/>
      <c r="C75" s="12"/>
      <c r="D75" s="12"/>
      <c r="E75" s="12"/>
      <c r="F75" s="12"/>
      <c r="G75" s="9" t="s">
        <v>689</v>
      </c>
      <c r="H75" s="9" t="s">
        <v>119</v>
      </c>
      <c r="I75" s="3" t="s">
        <v>523</v>
      </c>
      <c r="J75" s="13" t="s">
        <v>690</v>
      </c>
      <c r="K75" s="14" t="s">
        <v>691</v>
      </c>
      <c r="L75" s="17">
        <f t="shared" si="5"/>
        <v>1.3506944444444446E-2</v>
      </c>
      <c r="M75">
        <f t="shared" si="6"/>
        <v>19</v>
      </c>
    </row>
    <row r="76" spans="1:13" x14ac:dyDescent="0.25">
      <c r="A76" s="11"/>
      <c r="B76" s="12"/>
      <c r="C76" s="9" t="s">
        <v>154</v>
      </c>
      <c r="D76" s="9" t="s">
        <v>155</v>
      </c>
      <c r="E76" s="9" t="s">
        <v>155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692</v>
      </c>
      <c r="H77" s="9" t="s">
        <v>119</v>
      </c>
      <c r="I77" s="3" t="s">
        <v>523</v>
      </c>
      <c r="J77" s="13" t="s">
        <v>693</v>
      </c>
      <c r="K77" s="14" t="s">
        <v>694</v>
      </c>
      <c r="L77" s="17">
        <f t="shared" si="5"/>
        <v>1.1655092592592564E-2</v>
      </c>
      <c r="M77">
        <f t="shared" si="6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695</v>
      </c>
      <c r="H78" s="9" t="s">
        <v>119</v>
      </c>
      <c r="I78" s="3" t="s">
        <v>523</v>
      </c>
      <c r="J78" s="13" t="s">
        <v>696</v>
      </c>
      <c r="K78" s="14" t="s">
        <v>697</v>
      </c>
      <c r="L78" s="17">
        <f t="shared" si="5"/>
        <v>1.4733796296296259E-2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698</v>
      </c>
      <c r="H79" s="9" t="s">
        <v>119</v>
      </c>
      <c r="I79" s="3" t="s">
        <v>523</v>
      </c>
      <c r="J79" s="13" t="s">
        <v>699</v>
      </c>
      <c r="K79" s="14" t="s">
        <v>700</v>
      </c>
      <c r="L79" s="17">
        <f t="shared" si="5"/>
        <v>1.4814814814814836E-2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701</v>
      </c>
      <c r="H80" s="9" t="s">
        <v>119</v>
      </c>
      <c r="I80" s="3" t="s">
        <v>523</v>
      </c>
      <c r="J80" s="13" t="s">
        <v>702</v>
      </c>
      <c r="K80" s="14" t="s">
        <v>703</v>
      </c>
      <c r="L80" s="17">
        <f t="shared" si="5"/>
        <v>1.4502314814814787E-2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704</v>
      </c>
      <c r="H81" s="9" t="s">
        <v>119</v>
      </c>
      <c r="I81" s="3" t="s">
        <v>523</v>
      </c>
      <c r="J81" s="13" t="s">
        <v>705</v>
      </c>
      <c r="K81" s="14" t="s">
        <v>706</v>
      </c>
      <c r="L81" s="17">
        <f t="shared" si="5"/>
        <v>5.1666666666666639E-2</v>
      </c>
      <c r="M81">
        <f t="shared" si="6"/>
        <v>14</v>
      </c>
    </row>
    <row r="82" spans="1:13" x14ac:dyDescent="0.25">
      <c r="A82" s="11"/>
      <c r="B82" s="12"/>
      <c r="C82" s="9" t="s">
        <v>337</v>
      </c>
      <c r="D82" s="9" t="s">
        <v>338</v>
      </c>
      <c r="E82" s="10" t="s">
        <v>12</v>
      </c>
      <c r="F82" s="5"/>
      <c r="G82" s="5"/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9" t="s">
        <v>339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707</v>
      </c>
      <c r="H84" s="9" t="s">
        <v>119</v>
      </c>
      <c r="I84" s="3" t="s">
        <v>523</v>
      </c>
      <c r="J84" s="13" t="s">
        <v>708</v>
      </c>
      <c r="K84" s="14" t="s">
        <v>709</v>
      </c>
      <c r="L84" s="17">
        <f t="shared" si="5"/>
        <v>2.7071759259259254E-2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710</v>
      </c>
      <c r="H85" s="9" t="s">
        <v>119</v>
      </c>
      <c r="I85" s="3" t="s">
        <v>523</v>
      </c>
      <c r="J85" s="13" t="s">
        <v>711</v>
      </c>
      <c r="K85" s="14" t="s">
        <v>712</v>
      </c>
      <c r="L85" s="17">
        <f t="shared" si="5"/>
        <v>2.9467592592592573E-2</v>
      </c>
      <c r="M85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713</v>
      </c>
      <c r="H86" s="9" t="s">
        <v>119</v>
      </c>
      <c r="I86" s="3" t="s">
        <v>523</v>
      </c>
      <c r="J86" s="13" t="s">
        <v>714</v>
      </c>
      <c r="K86" s="14" t="s">
        <v>715</v>
      </c>
      <c r="L86" s="17">
        <f t="shared" si="5"/>
        <v>2.1678240740740706E-2</v>
      </c>
      <c r="M86">
        <f t="shared" si="6"/>
        <v>6</v>
      </c>
    </row>
    <row r="87" spans="1:13" x14ac:dyDescent="0.25">
      <c r="A87" s="11"/>
      <c r="B87" s="12"/>
      <c r="C87" s="12"/>
      <c r="D87" s="12"/>
      <c r="E87" s="12"/>
      <c r="F87" s="12"/>
      <c r="G87" s="9" t="s">
        <v>716</v>
      </c>
      <c r="H87" s="9" t="s">
        <v>119</v>
      </c>
      <c r="I87" s="3" t="s">
        <v>523</v>
      </c>
      <c r="J87" s="13" t="s">
        <v>717</v>
      </c>
      <c r="K87" s="14" t="s">
        <v>718</v>
      </c>
      <c r="L87" s="17">
        <f t="shared" si="5"/>
        <v>3.0682870370370374E-2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719</v>
      </c>
      <c r="H88" s="9" t="s">
        <v>119</v>
      </c>
      <c r="I88" s="3" t="s">
        <v>523</v>
      </c>
      <c r="J88" s="13" t="s">
        <v>720</v>
      </c>
      <c r="K88" s="14" t="s">
        <v>721</v>
      </c>
      <c r="L88" s="17">
        <f t="shared" si="5"/>
        <v>2.4398148148148113E-2</v>
      </c>
      <c r="M8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722</v>
      </c>
      <c r="H89" s="9" t="s">
        <v>119</v>
      </c>
      <c r="I89" s="3" t="s">
        <v>523</v>
      </c>
      <c r="J89" s="13" t="s">
        <v>723</v>
      </c>
      <c r="K89" s="14" t="s">
        <v>724</v>
      </c>
      <c r="L89" s="17">
        <f t="shared" si="5"/>
        <v>1.2245370370370379E-2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725</v>
      </c>
      <c r="H90" s="9" t="s">
        <v>119</v>
      </c>
      <c r="I90" s="3" t="s">
        <v>523</v>
      </c>
      <c r="J90" s="13" t="s">
        <v>726</v>
      </c>
      <c r="K90" s="14" t="s">
        <v>727</v>
      </c>
      <c r="L90" s="17">
        <f t="shared" si="5"/>
        <v>2.8240740740740733E-2</v>
      </c>
      <c r="M90">
        <f t="shared" si="6"/>
        <v>11</v>
      </c>
    </row>
    <row r="91" spans="1:13" x14ac:dyDescent="0.25">
      <c r="A91" s="11"/>
      <c r="B91" s="12"/>
      <c r="C91" s="12"/>
      <c r="D91" s="12"/>
      <c r="E91" s="12"/>
      <c r="F91" s="12"/>
      <c r="G91" s="9" t="s">
        <v>728</v>
      </c>
      <c r="H91" s="9" t="s">
        <v>119</v>
      </c>
      <c r="I91" s="3" t="s">
        <v>523</v>
      </c>
      <c r="J91" s="13" t="s">
        <v>729</v>
      </c>
      <c r="K91" s="14" t="s">
        <v>730</v>
      </c>
      <c r="L91" s="17">
        <f t="shared" si="5"/>
        <v>4.643518518518519E-2</v>
      </c>
      <c r="M91">
        <f t="shared" si="6"/>
        <v>14</v>
      </c>
    </row>
    <row r="92" spans="1:13" x14ac:dyDescent="0.25">
      <c r="A92" s="11"/>
      <c r="B92" s="12"/>
      <c r="C92" s="12"/>
      <c r="D92" s="12"/>
      <c r="E92" s="9" t="s">
        <v>364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731</v>
      </c>
      <c r="H93" s="9" t="s">
        <v>119</v>
      </c>
      <c r="I93" s="3" t="s">
        <v>523</v>
      </c>
      <c r="J93" s="13" t="s">
        <v>732</v>
      </c>
      <c r="K93" s="14" t="s">
        <v>733</v>
      </c>
      <c r="L93" s="17">
        <f t="shared" si="5"/>
        <v>2.5798611111111092E-2</v>
      </c>
      <c r="M93">
        <f t="shared" si="6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734</v>
      </c>
      <c r="H94" s="9" t="s">
        <v>119</v>
      </c>
      <c r="I94" s="3" t="s">
        <v>523</v>
      </c>
      <c r="J94" s="13" t="s">
        <v>735</v>
      </c>
      <c r="K94" s="14" t="s">
        <v>736</v>
      </c>
      <c r="L94" s="17">
        <f t="shared" si="5"/>
        <v>1.5231481481481457E-2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737</v>
      </c>
      <c r="H95" s="9" t="s">
        <v>119</v>
      </c>
      <c r="I95" s="3" t="s">
        <v>523</v>
      </c>
      <c r="J95" s="13" t="s">
        <v>738</v>
      </c>
      <c r="K95" s="14" t="s">
        <v>739</v>
      </c>
      <c r="L95" s="17">
        <f t="shared" si="5"/>
        <v>4.1365740740740731E-2</v>
      </c>
      <c r="M95">
        <f t="shared" si="6"/>
        <v>14</v>
      </c>
    </row>
    <row r="96" spans="1:13" x14ac:dyDescent="0.25">
      <c r="A96" s="11"/>
      <c r="B96" s="12"/>
      <c r="C96" s="9" t="s">
        <v>95</v>
      </c>
      <c r="D96" s="9" t="s">
        <v>96</v>
      </c>
      <c r="E96" s="9" t="s">
        <v>96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740</v>
      </c>
      <c r="H97" s="9" t="s">
        <v>119</v>
      </c>
      <c r="I97" s="3" t="s">
        <v>523</v>
      </c>
      <c r="J97" s="13" t="s">
        <v>741</v>
      </c>
      <c r="K97" s="14" t="s">
        <v>742</v>
      </c>
      <c r="L97" s="17">
        <f t="shared" si="5"/>
        <v>1.0300925925925925E-2</v>
      </c>
    </row>
    <row r="98" spans="1:13" x14ac:dyDescent="0.25">
      <c r="A98" s="11"/>
      <c r="B98" s="12"/>
      <c r="C98" s="12"/>
      <c r="D98" s="12"/>
      <c r="E98" s="12"/>
      <c r="F98" s="12"/>
      <c r="G98" s="9" t="s">
        <v>743</v>
      </c>
      <c r="H98" s="9" t="s">
        <v>119</v>
      </c>
      <c r="I98" s="3" t="s">
        <v>523</v>
      </c>
      <c r="J98" s="13" t="s">
        <v>744</v>
      </c>
      <c r="K98" s="14" t="s">
        <v>745</v>
      </c>
      <c r="L98" s="17">
        <f t="shared" si="5"/>
        <v>9.9884259259259284E-3</v>
      </c>
      <c r="M98">
        <f t="shared" si="6"/>
        <v>2</v>
      </c>
    </row>
    <row r="99" spans="1:13" x14ac:dyDescent="0.25">
      <c r="A99" s="11"/>
      <c r="B99" s="12"/>
      <c r="C99" s="12"/>
      <c r="D99" s="12"/>
      <c r="E99" s="12"/>
      <c r="F99" s="12"/>
      <c r="G99" s="9" t="s">
        <v>746</v>
      </c>
      <c r="H99" s="9" t="s">
        <v>119</v>
      </c>
      <c r="I99" s="3" t="s">
        <v>523</v>
      </c>
      <c r="J99" s="13" t="s">
        <v>747</v>
      </c>
      <c r="K99" s="14" t="s">
        <v>748</v>
      </c>
      <c r="L99" s="17">
        <f t="shared" si="5"/>
        <v>1.652777777777778E-2</v>
      </c>
      <c r="M99">
        <f t="shared" si="6"/>
        <v>5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749</v>
      </c>
      <c r="H100" s="9" t="s">
        <v>119</v>
      </c>
      <c r="I100" s="3" t="s">
        <v>523</v>
      </c>
      <c r="J100" s="13" t="s">
        <v>750</v>
      </c>
      <c r="K100" s="14" t="s">
        <v>751</v>
      </c>
      <c r="L100" s="17">
        <f t="shared" si="5"/>
        <v>1.1249999999999982E-2</v>
      </c>
      <c r="M100">
        <f t="shared" si="6"/>
        <v>22</v>
      </c>
    </row>
    <row r="101" spans="1:13" x14ac:dyDescent="0.25">
      <c r="A101" s="11"/>
      <c r="B101" s="12"/>
      <c r="C101" s="9" t="s">
        <v>395</v>
      </c>
      <c r="D101" s="9" t="s">
        <v>396</v>
      </c>
      <c r="E101" s="9" t="s">
        <v>396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752</v>
      </c>
      <c r="H102" s="9" t="s">
        <v>119</v>
      </c>
      <c r="I102" s="3" t="s">
        <v>523</v>
      </c>
      <c r="J102" s="13" t="s">
        <v>753</v>
      </c>
      <c r="K102" s="14" t="s">
        <v>754</v>
      </c>
      <c r="L102" s="17">
        <f t="shared" si="5"/>
        <v>2.0682870370370365E-2</v>
      </c>
      <c r="M102">
        <f t="shared" si="6"/>
        <v>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755</v>
      </c>
      <c r="H103" s="9" t="s">
        <v>119</v>
      </c>
      <c r="I103" s="3" t="s">
        <v>523</v>
      </c>
      <c r="J103" s="13" t="s">
        <v>756</v>
      </c>
      <c r="K103" s="14" t="s">
        <v>757</v>
      </c>
      <c r="L103" s="17">
        <f t="shared" si="5"/>
        <v>1.4212962962962983E-2</v>
      </c>
      <c r="M103">
        <f t="shared" si="6"/>
        <v>4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758</v>
      </c>
      <c r="H104" s="9" t="s">
        <v>119</v>
      </c>
      <c r="I104" s="3" t="s">
        <v>523</v>
      </c>
      <c r="J104" s="13" t="s">
        <v>759</v>
      </c>
      <c r="K104" s="14" t="s">
        <v>760</v>
      </c>
      <c r="L104" s="17">
        <f t="shared" si="5"/>
        <v>1.8912037037037033E-2</v>
      </c>
      <c r="M104">
        <f t="shared" si="6"/>
        <v>6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761</v>
      </c>
      <c r="H105" s="9" t="s">
        <v>119</v>
      </c>
      <c r="I105" s="3" t="s">
        <v>523</v>
      </c>
      <c r="J105" s="13" t="s">
        <v>762</v>
      </c>
      <c r="K105" s="14" t="s">
        <v>763</v>
      </c>
      <c r="L105" s="17">
        <f t="shared" si="5"/>
        <v>4.7534722222222214E-2</v>
      </c>
      <c r="M105">
        <f t="shared" si="6"/>
        <v>14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764</v>
      </c>
      <c r="H106" s="9" t="s">
        <v>119</v>
      </c>
      <c r="I106" s="3" t="s">
        <v>523</v>
      </c>
      <c r="J106" s="13" t="s">
        <v>765</v>
      </c>
      <c r="K106" s="14" t="s">
        <v>766</v>
      </c>
      <c r="L106" s="17">
        <f t="shared" si="5"/>
        <v>1.9618055555555514E-2</v>
      </c>
      <c r="M106">
        <f t="shared" si="6"/>
        <v>22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767</v>
      </c>
      <c r="H107" s="9" t="s">
        <v>119</v>
      </c>
      <c r="I107" s="3" t="s">
        <v>523</v>
      </c>
      <c r="J107" s="13" t="s">
        <v>768</v>
      </c>
      <c r="K107" s="14" t="s">
        <v>769</v>
      </c>
      <c r="L107" s="17">
        <f t="shared" si="5"/>
        <v>1.9560185185185208E-2</v>
      </c>
      <c r="M107">
        <f t="shared" si="6"/>
        <v>22</v>
      </c>
    </row>
    <row r="108" spans="1:13" x14ac:dyDescent="0.25">
      <c r="A108" s="11"/>
      <c r="B108" s="12"/>
      <c r="C108" s="9" t="s">
        <v>420</v>
      </c>
      <c r="D108" s="9" t="s">
        <v>421</v>
      </c>
      <c r="E108" s="9" t="s">
        <v>421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770</v>
      </c>
      <c r="H109" s="9" t="s">
        <v>119</v>
      </c>
      <c r="I109" s="3" t="s">
        <v>523</v>
      </c>
      <c r="J109" s="13" t="s">
        <v>771</v>
      </c>
      <c r="K109" s="14" t="s">
        <v>772</v>
      </c>
      <c r="L109" s="17">
        <f t="shared" si="5"/>
        <v>1.3634259259259263E-2</v>
      </c>
      <c r="M109">
        <f t="shared" si="6"/>
        <v>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773</v>
      </c>
      <c r="H110" s="9" t="s">
        <v>119</v>
      </c>
      <c r="I110" s="3" t="s">
        <v>523</v>
      </c>
      <c r="J110" s="13" t="s">
        <v>774</v>
      </c>
      <c r="K110" s="14" t="s">
        <v>775</v>
      </c>
      <c r="L110" s="17">
        <f t="shared" si="5"/>
        <v>1.5613425925925961E-2</v>
      </c>
      <c r="M110">
        <f t="shared" si="6"/>
        <v>6</v>
      </c>
    </row>
    <row r="111" spans="1:13" x14ac:dyDescent="0.25">
      <c r="A111" s="11"/>
      <c r="B111" s="12"/>
      <c r="C111" s="9" t="s">
        <v>56</v>
      </c>
      <c r="D111" s="9" t="s">
        <v>57</v>
      </c>
      <c r="E111" s="9" t="s">
        <v>57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776</v>
      </c>
      <c r="H112" s="9" t="s">
        <v>119</v>
      </c>
      <c r="I112" s="3" t="s">
        <v>523</v>
      </c>
      <c r="J112" s="13" t="s">
        <v>777</v>
      </c>
      <c r="K112" s="14" t="s">
        <v>778</v>
      </c>
      <c r="L112" s="17">
        <f t="shared" si="5"/>
        <v>2.3078703703703685E-2</v>
      </c>
      <c r="M112">
        <f t="shared" si="6"/>
        <v>8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779</v>
      </c>
      <c r="H113" s="9" t="s">
        <v>119</v>
      </c>
      <c r="I113" s="3" t="s">
        <v>523</v>
      </c>
      <c r="J113" s="13" t="s">
        <v>780</v>
      </c>
      <c r="K113" s="14" t="s">
        <v>781</v>
      </c>
      <c r="L113" s="17">
        <f t="shared" si="5"/>
        <v>2.2106481481481532E-2</v>
      </c>
      <c r="M113">
        <f t="shared" si="6"/>
        <v>11</v>
      </c>
    </row>
    <row r="114" spans="1:13" x14ac:dyDescent="0.25">
      <c r="A114" s="11"/>
      <c r="B114" s="12"/>
      <c r="C114" s="9" t="s">
        <v>61</v>
      </c>
      <c r="D114" s="9" t="s">
        <v>62</v>
      </c>
      <c r="E114" s="10" t="s">
        <v>12</v>
      </c>
      <c r="F114" s="5"/>
      <c r="G114" s="5"/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9" t="s">
        <v>63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782</v>
      </c>
      <c r="H116" s="9" t="s">
        <v>205</v>
      </c>
      <c r="I116" s="3" t="s">
        <v>523</v>
      </c>
      <c r="J116" s="13" t="s">
        <v>783</v>
      </c>
      <c r="K116" s="14" t="s">
        <v>784</v>
      </c>
      <c r="L116" s="17">
        <f t="shared" si="5"/>
        <v>1.4803240740740797E-2</v>
      </c>
      <c r="M116">
        <f t="shared" si="6"/>
        <v>17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785</v>
      </c>
      <c r="H117" s="9" t="s">
        <v>205</v>
      </c>
      <c r="I117" s="3" t="s">
        <v>523</v>
      </c>
      <c r="J117" s="13" t="s">
        <v>786</v>
      </c>
      <c r="K117" s="14" t="s">
        <v>787</v>
      </c>
      <c r="L117" s="17">
        <f t="shared" si="5"/>
        <v>2.0057870370370212E-2</v>
      </c>
      <c r="M117">
        <f t="shared" si="6"/>
        <v>18</v>
      </c>
    </row>
    <row r="118" spans="1:13" x14ac:dyDescent="0.25">
      <c r="A118" s="11"/>
      <c r="B118" s="12"/>
      <c r="C118" s="12"/>
      <c r="D118" s="12"/>
      <c r="E118" s="9" t="s">
        <v>62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788</v>
      </c>
      <c r="H119" s="9" t="s">
        <v>205</v>
      </c>
      <c r="I119" s="3" t="s">
        <v>523</v>
      </c>
      <c r="J119" s="13" t="s">
        <v>789</v>
      </c>
      <c r="K119" s="14" t="s">
        <v>790</v>
      </c>
      <c r="L119" s="17">
        <f t="shared" si="5"/>
        <v>5.1250000000000018E-2</v>
      </c>
      <c r="M119">
        <f t="shared" si="6"/>
        <v>14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791</v>
      </c>
      <c r="H120" s="9" t="s">
        <v>205</v>
      </c>
      <c r="I120" s="3" t="s">
        <v>523</v>
      </c>
      <c r="J120" s="13" t="s">
        <v>792</v>
      </c>
      <c r="K120" s="14" t="s">
        <v>793</v>
      </c>
      <c r="L120" s="17">
        <f t="shared" si="5"/>
        <v>2.3310185185185239E-2</v>
      </c>
      <c r="M120">
        <f t="shared" si="6"/>
        <v>15</v>
      </c>
    </row>
    <row r="121" spans="1:13" x14ac:dyDescent="0.25">
      <c r="A121" s="11"/>
      <c r="B121" s="12"/>
      <c r="C121" s="9" t="s">
        <v>443</v>
      </c>
      <c r="D121" s="9" t="s">
        <v>444</v>
      </c>
      <c r="E121" s="9" t="s">
        <v>444</v>
      </c>
      <c r="F121" s="9" t="s">
        <v>15</v>
      </c>
      <c r="G121" s="9" t="s">
        <v>794</v>
      </c>
      <c r="H121" s="9" t="s">
        <v>119</v>
      </c>
      <c r="I121" s="3" t="s">
        <v>523</v>
      </c>
      <c r="J121" s="13" t="s">
        <v>795</v>
      </c>
      <c r="K121" s="14" t="s">
        <v>796</v>
      </c>
      <c r="L121" s="17">
        <f t="shared" si="5"/>
        <v>2.0243055555555528E-2</v>
      </c>
      <c r="M121">
        <f t="shared" si="6"/>
        <v>5</v>
      </c>
    </row>
    <row r="122" spans="1:13" x14ac:dyDescent="0.25">
      <c r="A122" s="11"/>
      <c r="B122" s="12"/>
      <c r="C122" s="9" t="s">
        <v>225</v>
      </c>
      <c r="D122" s="9" t="s">
        <v>226</v>
      </c>
      <c r="E122" s="9" t="s">
        <v>226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797</v>
      </c>
      <c r="H123" s="9" t="s">
        <v>119</v>
      </c>
      <c r="I123" s="3" t="s">
        <v>523</v>
      </c>
      <c r="J123" s="13" t="s">
        <v>798</v>
      </c>
      <c r="K123" s="14" t="s">
        <v>799</v>
      </c>
      <c r="L123" s="17">
        <f t="shared" si="5"/>
        <v>1.4386574074074076E-2</v>
      </c>
      <c r="M123">
        <f t="shared" si="6"/>
        <v>0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800</v>
      </c>
      <c r="H124" s="9" t="s">
        <v>119</v>
      </c>
      <c r="I124" s="3" t="s">
        <v>523</v>
      </c>
      <c r="J124" s="13" t="s">
        <v>801</v>
      </c>
      <c r="K124" s="14" t="s">
        <v>802</v>
      </c>
      <c r="L124" s="17">
        <f t="shared" si="5"/>
        <v>1.5636574074074081E-2</v>
      </c>
      <c r="M124">
        <f t="shared" si="6"/>
        <v>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803</v>
      </c>
      <c r="H125" s="9" t="s">
        <v>119</v>
      </c>
      <c r="I125" s="3" t="s">
        <v>523</v>
      </c>
      <c r="J125" s="13" t="s">
        <v>804</v>
      </c>
      <c r="K125" s="14" t="s">
        <v>805</v>
      </c>
      <c r="L125" s="17">
        <f t="shared" si="5"/>
        <v>1.2372685185185181E-2</v>
      </c>
      <c r="M125">
        <f t="shared" si="6"/>
        <v>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806</v>
      </c>
      <c r="H126" s="9" t="s">
        <v>119</v>
      </c>
      <c r="I126" s="3" t="s">
        <v>523</v>
      </c>
      <c r="J126" s="13" t="s">
        <v>807</v>
      </c>
      <c r="K126" s="14" t="s">
        <v>808</v>
      </c>
      <c r="L126" s="17">
        <f t="shared" si="5"/>
        <v>1.6736111111111118E-2</v>
      </c>
      <c r="M126">
        <f t="shared" si="6"/>
        <v>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809</v>
      </c>
      <c r="H127" s="9" t="s">
        <v>119</v>
      </c>
      <c r="I127" s="3" t="s">
        <v>523</v>
      </c>
      <c r="J127" s="13" t="s">
        <v>810</v>
      </c>
      <c r="K127" s="14" t="s">
        <v>811</v>
      </c>
      <c r="L127" s="17">
        <f t="shared" si="5"/>
        <v>1.4942129629629652E-2</v>
      </c>
      <c r="M127">
        <f t="shared" si="6"/>
        <v>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812</v>
      </c>
      <c r="H128" s="9" t="s">
        <v>119</v>
      </c>
      <c r="I128" s="3" t="s">
        <v>523</v>
      </c>
      <c r="J128" s="13" t="s">
        <v>813</v>
      </c>
      <c r="K128" s="14" t="s">
        <v>814</v>
      </c>
      <c r="L128" s="17">
        <f t="shared" si="5"/>
        <v>1.7326388888888933E-2</v>
      </c>
      <c r="M128">
        <f t="shared" si="6"/>
        <v>23</v>
      </c>
    </row>
    <row r="129" spans="1:13" x14ac:dyDescent="0.25">
      <c r="A129" s="3" t="s">
        <v>10</v>
      </c>
      <c r="B129" s="9" t="s">
        <v>11</v>
      </c>
      <c r="C129" s="10" t="s">
        <v>12</v>
      </c>
      <c r="D129" s="5"/>
      <c r="E129" s="5"/>
      <c r="F129" s="5"/>
      <c r="G129" s="5"/>
      <c r="H129" s="5"/>
      <c r="I129" s="6"/>
      <c r="J129" s="7"/>
      <c r="K129" s="8"/>
      <c r="L129" s="17">
        <f t="shared" si="5"/>
        <v>0</v>
      </c>
    </row>
    <row r="130" spans="1:13" x14ac:dyDescent="0.25">
      <c r="A130" s="11"/>
      <c r="B130" s="12"/>
      <c r="C130" s="9" t="s">
        <v>21</v>
      </c>
      <c r="D130" s="9" t="s">
        <v>22</v>
      </c>
      <c r="E130" s="9" t="s">
        <v>22</v>
      </c>
      <c r="F130" s="9" t="s">
        <v>15</v>
      </c>
      <c r="G130" s="10" t="s">
        <v>12</v>
      </c>
      <c r="H130" s="5"/>
      <c r="I130" s="6"/>
      <c r="J130" s="7"/>
      <c r="K130" s="8"/>
      <c r="L130" s="17">
        <f t="shared" si="5"/>
        <v>0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815</v>
      </c>
      <c r="H131" s="9" t="s">
        <v>17</v>
      </c>
      <c r="I131" s="3" t="s">
        <v>523</v>
      </c>
      <c r="J131" s="13" t="s">
        <v>816</v>
      </c>
      <c r="K131" s="14" t="s">
        <v>817</v>
      </c>
      <c r="L131" s="17">
        <f t="shared" ref="L131:L171" si="7">K131-J131</f>
        <v>1.3831018518518534E-2</v>
      </c>
      <c r="M131">
        <f t="shared" ref="M131:M171" si="8">HOUR(J131)</f>
        <v>7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818</v>
      </c>
      <c r="H132" s="9" t="s">
        <v>17</v>
      </c>
      <c r="I132" s="3" t="s">
        <v>523</v>
      </c>
      <c r="J132" s="13" t="s">
        <v>819</v>
      </c>
      <c r="K132" s="14" t="s">
        <v>820</v>
      </c>
      <c r="L132" s="17">
        <f t="shared" si="7"/>
        <v>1.5949074074074088E-2</v>
      </c>
      <c r="M132">
        <f t="shared" si="8"/>
        <v>10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821</v>
      </c>
      <c r="H133" s="9" t="s">
        <v>17</v>
      </c>
      <c r="I133" s="3" t="s">
        <v>523</v>
      </c>
      <c r="J133" s="13" t="s">
        <v>822</v>
      </c>
      <c r="K133" s="14" t="s">
        <v>823</v>
      </c>
      <c r="L133" s="17">
        <f t="shared" si="7"/>
        <v>2.6226851851851807E-2</v>
      </c>
      <c r="M133">
        <f t="shared" si="8"/>
        <v>14</v>
      </c>
    </row>
    <row r="134" spans="1:13" x14ac:dyDescent="0.25">
      <c r="A134" s="11"/>
      <c r="B134" s="12"/>
      <c r="C134" s="9" t="s">
        <v>35</v>
      </c>
      <c r="D134" s="9" t="s">
        <v>36</v>
      </c>
      <c r="E134" s="9" t="s">
        <v>36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824</v>
      </c>
      <c r="H135" s="9" t="s">
        <v>17</v>
      </c>
      <c r="I135" s="3" t="s">
        <v>523</v>
      </c>
      <c r="J135" s="13" t="s">
        <v>825</v>
      </c>
      <c r="K135" s="14" t="s">
        <v>826</v>
      </c>
      <c r="L135" s="17">
        <f t="shared" si="7"/>
        <v>2.0520833333333321E-2</v>
      </c>
      <c r="M135">
        <f t="shared" si="8"/>
        <v>6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827</v>
      </c>
      <c r="H136" s="9" t="s">
        <v>17</v>
      </c>
      <c r="I136" s="3" t="s">
        <v>523</v>
      </c>
      <c r="J136" s="13" t="s">
        <v>828</v>
      </c>
      <c r="K136" s="14" t="s">
        <v>829</v>
      </c>
      <c r="L136" s="17">
        <f t="shared" si="7"/>
        <v>2.1041666666666681E-2</v>
      </c>
      <c r="M136">
        <f t="shared" si="8"/>
        <v>8</v>
      </c>
    </row>
    <row r="137" spans="1:13" x14ac:dyDescent="0.25">
      <c r="A137" s="11"/>
      <c r="B137" s="12"/>
      <c r="C137" s="9" t="s">
        <v>40</v>
      </c>
      <c r="D137" s="9" t="s">
        <v>41</v>
      </c>
      <c r="E137" s="9" t="s">
        <v>41</v>
      </c>
      <c r="F137" s="9" t="s">
        <v>15</v>
      </c>
      <c r="G137" s="9" t="s">
        <v>830</v>
      </c>
      <c r="H137" s="9" t="s">
        <v>48</v>
      </c>
      <c r="I137" s="3" t="s">
        <v>523</v>
      </c>
      <c r="J137" s="13" t="s">
        <v>831</v>
      </c>
      <c r="K137" s="14" t="s">
        <v>832</v>
      </c>
      <c r="L137" s="17">
        <f t="shared" si="7"/>
        <v>5.3553240740740693E-2</v>
      </c>
      <c r="M137">
        <f t="shared" si="8"/>
        <v>11</v>
      </c>
    </row>
    <row r="138" spans="1:13" x14ac:dyDescent="0.25">
      <c r="A138" s="11"/>
      <c r="B138" s="12"/>
      <c r="C138" s="9" t="s">
        <v>61</v>
      </c>
      <c r="D138" s="9" t="s">
        <v>62</v>
      </c>
      <c r="E138" s="10" t="s">
        <v>12</v>
      </c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9" t="s">
        <v>63</v>
      </c>
      <c r="F139" s="9" t="s">
        <v>15</v>
      </c>
      <c r="G139" s="9" t="s">
        <v>833</v>
      </c>
      <c r="H139" s="9" t="s">
        <v>48</v>
      </c>
      <c r="I139" s="3" t="s">
        <v>523</v>
      </c>
      <c r="J139" s="13" t="s">
        <v>834</v>
      </c>
      <c r="K139" s="14" t="s">
        <v>835</v>
      </c>
      <c r="L139" s="17">
        <f t="shared" si="7"/>
        <v>3.4270833333333361E-2</v>
      </c>
      <c r="M139">
        <f t="shared" si="8"/>
        <v>19</v>
      </c>
    </row>
    <row r="140" spans="1:13" x14ac:dyDescent="0.25">
      <c r="A140" s="11"/>
      <c r="B140" s="12"/>
      <c r="C140" s="12"/>
      <c r="D140" s="12"/>
      <c r="E140" s="9" t="s">
        <v>62</v>
      </c>
      <c r="F140" s="9" t="s">
        <v>15</v>
      </c>
      <c r="G140" s="10" t="s">
        <v>12</v>
      </c>
      <c r="H140" s="5"/>
      <c r="I140" s="6"/>
      <c r="J140" s="7"/>
      <c r="K140" s="8"/>
      <c r="L140" s="17">
        <f t="shared" si="7"/>
        <v>0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836</v>
      </c>
      <c r="H141" s="9" t="s">
        <v>48</v>
      </c>
      <c r="I141" s="3" t="s">
        <v>523</v>
      </c>
      <c r="J141" s="13" t="s">
        <v>837</v>
      </c>
      <c r="K141" s="14" t="s">
        <v>838</v>
      </c>
      <c r="L141" s="17">
        <f t="shared" si="7"/>
        <v>1.917824074074076E-2</v>
      </c>
      <c r="M141">
        <f t="shared" si="8"/>
        <v>8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839</v>
      </c>
      <c r="H142" s="9" t="s">
        <v>48</v>
      </c>
      <c r="I142" s="3" t="s">
        <v>523</v>
      </c>
      <c r="J142" s="13" t="s">
        <v>840</v>
      </c>
      <c r="K142" s="14" t="s">
        <v>841</v>
      </c>
      <c r="L142" s="17">
        <f t="shared" si="7"/>
        <v>3.6134259259259283E-2</v>
      </c>
      <c r="M142">
        <f t="shared" si="8"/>
        <v>12</v>
      </c>
    </row>
    <row r="143" spans="1:13" x14ac:dyDescent="0.25">
      <c r="A143" s="11"/>
      <c r="B143" s="12"/>
      <c r="C143" s="9" t="s">
        <v>842</v>
      </c>
      <c r="D143" s="9" t="s">
        <v>843</v>
      </c>
      <c r="E143" s="9" t="s">
        <v>843</v>
      </c>
      <c r="F143" s="9" t="s">
        <v>15</v>
      </c>
      <c r="G143" s="9" t="s">
        <v>844</v>
      </c>
      <c r="H143" s="9" t="s">
        <v>48</v>
      </c>
      <c r="I143" s="3" t="s">
        <v>523</v>
      </c>
      <c r="J143" s="13" t="s">
        <v>845</v>
      </c>
      <c r="K143" s="14" t="s">
        <v>846</v>
      </c>
      <c r="L143" s="17">
        <f t="shared" si="7"/>
        <v>4.391203703703711E-2</v>
      </c>
      <c r="M143">
        <f t="shared" si="8"/>
        <v>11</v>
      </c>
    </row>
    <row r="144" spans="1:13" x14ac:dyDescent="0.25">
      <c r="A144" s="3" t="s">
        <v>847</v>
      </c>
      <c r="B144" s="9" t="s">
        <v>848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849</v>
      </c>
      <c r="D145" s="9" t="s">
        <v>850</v>
      </c>
      <c r="E145" s="9" t="s">
        <v>850</v>
      </c>
      <c r="F145" s="9" t="s">
        <v>851</v>
      </c>
      <c r="G145" s="9" t="s">
        <v>852</v>
      </c>
      <c r="H145" s="9" t="s">
        <v>119</v>
      </c>
      <c r="I145" s="3" t="s">
        <v>523</v>
      </c>
      <c r="J145" s="13" t="s">
        <v>853</v>
      </c>
      <c r="K145" s="14" t="s">
        <v>854</v>
      </c>
      <c r="L145" s="17">
        <f t="shared" si="7"/>
        <v>1.5370370370370479E-2</v>
      </c>
      <c r="M145">
        <f t="shared" si="8"/>
        <v>17</v>
      </c>
    </row>
    <row r="146" spans="1:13" x14ac:dyDescent="0.25">
      <c r="A146" s="11"/>
      <c r="B146" s="12"/>
      <c r="C146" s="9" t="s">
        <v>855</v>
      </c>
      <c r="D146" s="9" t="s">
        <v>856</v>
      </c>
      <c r="E146" s="9" t="s">
        <v>856</v>
      </c>
      <c r="F146" s="9" t="s">
        <v>851</v>
      </c>
      <c r="G146" s="9" t="s">
        <v>857</v>
      </c>
      <c r="H146" s="9" t="s">
        <v>119</v>
      </c>
      <c r="I146" s="3" t="s">
        <v>523</v>
      </c>
      <c r="J146" s="13" t="s">
        <v>858</v>
      </c>
      <c r="K146" s="14" t="s">
        <v>859</v>
      </c>
      <c r="L146" s="17">
        <f t="shared" si="7"/>
        <v>1.7638888888888871E-2</v>
      </c>
      <c r="M146">
        <f t="shared" si="8"/>
        <v>20</v>
      </c>
    </row>
    <row r="147" spans="1:13" x14ac:dyDescent="0.25">
      <c r="A147" s="11"/>
      <c r="B147" s="12"/>
      <c r="C147" s="9" t="s">
        <v>860</v>
      </c>
      <c r="D147" s="9" t="s">
        <v>861</v>
      </c>
      <c r="E147" s="9" t="s">
        <v>861</v>
      </c>
      <c r="F147" s="9" t="s">
        <v>851</v>
      </c>
      <c r="G147" s="9" t="s">
        <v>862</v>
      </c>
      <c r="H147" s="9" t="s">
        <v>119</v>
      </c>
      <c r="I147" s="3" t="s">
        <v>523</v>
      </c>
      <c r="J147" s="13" t="s">
        <v>863</v>
      </c>
      <c r="K147" s="14" t="s">
        <v>864</v>
      </c>
      <c r="L147" s="17">
        <f t="shared" si="7"/>
        <v>6.3831018518518468E-2</v>
      </c>
      <c r="M147">
        <f t="shared" si="8"/>
        <v>11</v>
      </c>
    </row>
    <row r="148" spans="1:13" x14ac:dyDescent="0.25">
      <c r="A148" s="3" t="s">
        <v>457</v>
      </c>
      <c r="B148" s="9" t="s">
        <v>458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459</v>
      </c>
      <c r="D149" s="9" t="s">
        <v>460</v>
      </c>
      <c r="E149" s="9" t="s">
        <v>461</v>
      </c>
      <c r="F149" s="9" t="s">
        <v>15</v>
      </c>
      <c r="G149" s="9" t="s">
        <v>865</v>
      </c>
      <c r="H149" s="9" t="s">
        <v>119</v>
      </c>
      <c r="I149" s="3" t="s">
        <v>523</v>
      </c>
      <c r="J149" s="13" t="s">
        <v>866</v>
      </c>
      <c r="K149" s="14" t="s">
        <v>867</v>
      </c>
      <c r="L149" s="17">
        <f t="shared" si="7"/>
        <v>1.2916666666666687E-2</v>
      </c>
      <c r="M149">
        <f t="shared" si="8"/>
        <v>16</v>
      </c>
    </row>
    <row r="150" spans="1:13" x14ac:dyDescent="0.25">
      <c r="A150" s="11"/>
      <c r="B150" s="12"/>
      <c r="C150" s="9" t="s">
        <v>471</v>
      </c>
      <c r="D150" s="9" t="s">
        <v>472</v>
      </c>
      <c r="E150" s="9" t="s">
        <v>473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868</v>
      </c>
      <c r="H151" s="9" t="s">
        <v>119</v>
      </c>
      <c r="I151" s="3" t="s">
        <v>523</v>
      </c>
      <c r="J151" s="13" t="s">
        <v>869</v>
      </c>
      <c r="K151" s="14" t="s">
        <v>870</v>
      </c>
      <c r="L151" s="17">
        <f t="shared" si="7"/>
        <v>1.6701388888888835E-2</v>
      </c>
      <c r="M151">
        <f t="shared" si="8"/>
        <v>9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871</v>
      </c>
      <c r="H152" s="9" t="s">
        <v>119</v>
      </c>
      <c r="I152" s="3" t="s">
        <v>523</v>
      </c>
      <c r="J152" s="13" t="s">
        <v>872</v>
      </c>
      <c r="K152" s="14" t="s">
        <v>873</v>
      </c>
      <c r="L152" s="17">
        <f t="shared" si="7"/>
        <v>1.8275462962963007E-2</v>
      </c>
      <c r="M152">
        <f t="shared" si="8"/>
        <v>10</v>
      </c>
    </row>
    <row r="153" spans="1:13" x14ac:dyDescent="0.25">
      <c r="A153" s="11"/>
      <c r="B153" s="12"/>
      <c r="C153" s="9" t="s">
        <v>874</v>
      </c>
      <c r="D153" s="9" t="s">
        <v>875</v>
      </c>
      <c r="E153" s="9" t="s">
        <v>875</v>
      </c>
      <c r="F153" s="9" t="s">
        <v>15</v>
      </c>
      <c r="G153" s="9" t="s">
        <v>876</v>
      </c>
      <c r="H153" s="9" t="s">
        <v>119</v>
      </c>
      <c r="I153" s="3" t="s">
        <v>523</v>
      </c>
      <c r="J153" s="13" t="s">
        <v>877</v>
      </c>
      <c r="K153" s="14" t="s">
        <v>878</v>
      </c>
      <c r="L153" s="17">
        <f t="shared" si="7"/>
        <v>4.7407407407407454E-2</v>
      </c>
      <c r="M153">
        <f t="shared" si="8"/>
        <v>13</v>
      </c>
    </row>
    <row r="154" spans="1:13" x14ac:dyDescent="0.25">
      <c r="A154" s="11"/>
      <c r="B154" s="12"/>
      <c r="C154" s="9" t="s">
        <v>487</v>
      </c>
      <c r="D154" s="9" t="s">
        <v>488</v>
      </c>
      <c r="E154" s="9" t="s">
        <v>489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879</v>
      </c>
      <c r="H155" s="9" t="s">
        <v>119</v>
      </c>
      <c r="I155" s="3" t="s">
        <v>523</v>
      </c>
      <c r="J155" s="13" t="s">
        <v>880</v>
      </c>
      <c r="K155" s="14" t="s">
        <v>881</v>
      </c>
      <c r="L155" s="17">
        <f t="shared" si="7"/>
        <v>2.8344907407407416E-2</v>
      </c>
      <c r="M155">
        <f t="shared" si="8"/>
        <v>10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882</v>
      </c>
      <c r="H156" s="9" t="s">
        <v>119</v>
      </c>
      <c r="I156" s="3" t="s">
        <v>523</v>
      </c>
      <c r="J156" s="13" t="s">
        <v>883</v>
      </c>
      <c r="K156" s="14" t="s">
        <v>884</v>
      </c>
      <c r="L156" s="17">
        <f t="shared" si="7"/>
        <v>3.385416666666663E-2</v>
      </c>
      <c r="M156">
        <f t="shared" si="8"/>
        <v>13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885</v>
      </c>
      <c r="H157" s="9" t="s">
        <v>119</v>
      </c>
      <c r="I157" s="3" t="s">
        <v>523</v>
      </c>
      <c r="J157" s="13" t="s">
        <v>886</v>
      </c>
      <c r="K157" s="14" t="s">
        <v>887</v>
      </c>
      <c r="L157" s="17">
        <f t="shared" si="7"/>
        <v>4.3055555555555514E-2</v>
      </c>
      <c r="M157">
        <f t="shared" si="8"/>
        <v>13</v>
      </c>
    </row>
    <row r="158" spans="1:13" x14ac:dyDescent="0.25">
      <c r="A158" s="3" t="s">
        <v>502</v>
      </c>
      <c r="B158" s="9" t="s">
        <v>503</v>
      </c>
      <c r="C158" s="10" t="s">
        <v>12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459</v>
      </c>
      <c r="D159" s="9" t="s">
        <v>460</v>
      </c>
      <c r="E159" s="9" t="s">
        <v>461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888</v>
      </c>
      <c r="H160" s="9" t="s">
        <v>17</v>
      </c>
      <c r="I160" s="3" t="s">
        <v>523</v>
      </c>
      <c r="J160" s="13" t="s">
        <v>889</v>
      </c>
      <c r="K160" s="14" t="s">
        <v>890</v>
      </c>
      <c r="L160" s="17">
        <f t="shared" si="7"/>
        <v>1.8599537037036984E-2</v>
      </c>
      <c r="M160">
        <f t="shared" si="8"/>
        <v>10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891</v>
      </c>
      <c r="H161" s="9" t="s">
        <v>17</v>
      </c>
      <c r="I161" s="3" t="s">
        <v>523</v>
      </c>
      <c r="J161" s="13" t="s">
        <v>892</v>
      </c>
      <c r="K161" s="14" t="s">
        <v>893</v>
      </c>
      <c r="L161" s="17">
        <f t="shared" si="7"/>
        <v>4.144675925925928E-2</v>
      </c>
      <c r="M161">
        <f t="shared" si="8"/>
        <v>10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894</v>
      </c>
      <c r="H162" s="9" t="s">
        <v>17</v>
      </c>
      <c r="I162" s="3" t="s">
        <v>523</v>
      </c>
      <c r="J162" s="13" t="s">
        <v>895</v>
      </c>
      <c r="K162" s="14" t="s">
        <v>896</v>
      </c>
      <c r="L162" s="17">
        <f t="shared" si="7"/>
        <v>6.4699074074074048E-2</v>
      </c>
      <c r="M162">
        <f t="shared" si="8"/>
        <v>12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897</v>
      </c>
      <c r="H163" s="9" t="s">
        <v>17</v>
      </c>
      <c r="I163" s="3" t="s">
        <v>523</v>
      </c>
      <c r="J163" s="13" t="s">
        <v>898</v>
      </c>
      <c r="K163" s="14" t="s">
        <v>899</v>
      </c>
      <c r="L163" s="17">
        <f t="shared" si="7"/>
        <v>3.8402777777777786E-2</v>
      </c>
      <c r="M163">
        <f t="shared" si="8"/>
        <v>13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900</v>
      </c>
      <c r="H164" s="9" t="s">
        <v>17</v>
      </c>
      <c r="I164" s="3" t="s">
        <v>523</v>
      </c>
      <c r="J164" s="13" t="s">
        <v>901</v>
      </c>
      <c r="K164" s="14" t="s">
        <v>902</v>
      </c>
      <c r="L164" s="17">
        <f t="shared" si="7"/>
        <v>2.0439814814814827E-2</v>
      </c>
      <c r="M164">
        <f t="shared" si="8"/>
        <v>15</v>
      </c>
    </row>
    <row r="165" spans="1:13" x14ac:dyDescent="0.25">
      <c r="A165" s="11"/>
      <c r="B165" s="12"/>
      <c r="C165" s="9" t="s">
        <v>471</v>
      </c>
      <c r="D165" s="9" t="s">
        <v>472</v>
      </c>
      <c r="E165" s="9" t="s">
        <v>477</v>
      </c>
      <c r="F165" s="9" t="s">
        <v>15</v>
      </c>
      <c r="G165" s="9" t="s">
        <v>903</v>
      </c>
      <c r="H165" s="9" t="s">
        <v>17</v>
      </c>
      <c r="I165" s="3" t="s">
        <v>523</v>
      </c>
      <c r="J165" s="13" t="s">
        <v>904</v>
      </c>
      <c r="K165" s="14" t="s">
        <v>905</v>
      </c>
      <c r="L165" s="17">
        <f t="shared" si="7"/>
        <v>3.1782407407407398E-2</v>
      </c>
      <c r="M165">
        <f t="shared" si="8"/>
        <v>10</v>
      </c>
    </row>
    <row r="166" spans="1:13" x14ac:dyDescent="0.25">
      <c r="A166" s="11"/>
      <c r="B166" s="12"/>
      <c r="C166" s="9" t="s">
        <v>507</v>
      </c>
      <c r="D166" s="9" t="s">
        <v>508</v>
      </c>
      <c r="E166" s="9" t="s">
        <v>509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906</v>
      </c>
      <c r="H167" s="9" t="s">
        <v>17</v>
      </c>
      <c r="I167" s="3" t="s">
        <v>523</v>
      </c>
      <c r="J167" s="13" t="s">
        <v>907</v>
      </c>
      <c r="K167" s="14" t="s">
        <v>908</v>
      </c>
      <c r="L167" s="17">
        <f t="shared" si="7"/>
        <v>1.5011574074074052E-2</v>
      </c>
      <c r="M167">
        <f t="shared" si="8"/>
        <v>6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909</v>
      </c>
      <c r="H168" s="9" t="s">
        <v>17</v>
      </c>
      <c r="I168" s="3" t="s">
        <v>523</v>
      </c>
      <c r="J168" s="13" t="s">
        <v>910</v>
      </c>
      <c r="K168" s="14" t="s">
        <v>911</v>
      </c>
      <c r="L168" s="17">
        <f t="shared" si="7"/>
        <v>6.1157407407407383E-2</v>
      </c>
      <c r="M168">
        <f t="shared" si="8"/>
        <v>12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912</v>
      </c>
      <c r="H169" s="9" t="s">
        <v>17</v>
      </c>
      <c r="I169" s="3" t="s">
        <v>523</v>
      </c>
      <c r="J169" s="13" t="s">
        <v>913</v>
      </c>
      <c r="K169" s="14" t="s">
        <v>914</v>
      </c>
      <c r="L169" s="17">
        <f t="shared" si="7"/>
        <v>2.4629629629629557E-2</v>
      </c>
      <c r="M169">
        <f t="shared" si="8"/>
        <v>15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915</v>
      </c>
      <c r="H170" s="9" t="s">
        <v>17</v>
      </c>
      <c r="I170" s="3" t="s">
        <v>523</v>
      </c>
      <c r="J170" s="13" t="s">
        <v>916</v>
      </c>
      <c r="K170" s="14" t="s">
        <v>917</v>
      </c>
      <c r="L170" s="17">
        <f t="shared" si="7"/>
        <v>1.7476851851851882E-2</v>
      </c>
      <c r="M170">
        <f t="shared" si="8"/>
        <v>16</v>
      </c>
    </row>
    <row r="171" spans="1:13" x14ac:dyDescent="0.25">
      <c r="A171" s="11"/>
      <c r="B171" s="11"/>
      <c r="C171" s="3" t="s">
        <v>487</v>
      </c>
      <c r="D171" s="3" t="s">
        <v>488</v>
      </c>
      <c r="E171" s="3" t="s">
        <v>489</v>
      </c>
      <c r="F171" s="3" t="s">
        <v>15</v>
      </c>
      <c r="G171" s="3" t="s">
        <v>918</v>
      </c>
      <c r="H171" s="3" t="s">
        <v>17</v>
      </c>
      <c r="I171" s="3" t="s">
        <v>523</v>
      </c>
      <c r="J171" s="15" t="s">
        <v>919</v>
      </c>
      <c r="K171" s="16" t="s">
        <v>920</v>
      </c>
      <c r="L171" s="17">
        <f t="shared" si="7"/>
        <v>1.3437499999999991E-2</v>
      </c>
      <c r="M171">
        <f t="shared" si="8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workbookViewId="0">
      <selection activeCell="E23" sqref="E23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5.25</v>
      </c>
      <c r="R2" s="17">
        <f t="shared" ref="R2:R23" si="0">AVERAGEIF(M1:M399,  O2, L1:L399)</f>
        <v>1.5798611111111107E-2</v>
      </c>
      <c r="S2" s="17">
        <f>AVERAGE($R$2:$R$25)</f>
        <v>1.9381519911576328E-2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5.25</v>
      </c>
      <c r="R3" s="17">
        <f t="shared" si="0"/>
        <v>1.3275462962962968E-2</v>
      </c>
      <c r="S3" s="17">
        <f t="shared" ref="S3:S25" si="2">AVERAGE($R$2:$R$25)</f>
        <v>1.9381519911576328E-2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1"/>
        <v>5.25</v>
      </c>
      <c r="R4" s="17">
        <f t="shared" si="0"/>
        <v>2.765046296296297E-2</v>
      </c>
      <c r="S4" s="17">
        <f t="shared" si="2"/>
        <v>1.9381519911576328E-2</v>
      </c>
    </row>
    <row r="5" spans="1:19" x14ac:dyDescent="0.25">
      <c r="A5" s="11"/>
      <c r="B5" s="12"/>
      <c r="C5" s="12"/>
      <c r="D5" s="12"/>
      <c r="E5" s="12"/>
      <c r="F5" s="12"/>
      <c r="G5" s="9" t="s">
        <v>921</v>
      </c>
      <c r="H5" s="9" t="s">
        <v>17</v>
      </c>
      <c r="I5" s="3" t="s">
        <v>922</v>
      </c>
      <c r="J5" s="13" t="s">
        <v>923</v>
      </c>
      <c r="K5" s="14" t="s">
        <v>924</v>
      </c>
      <c r="L5" s="17">
        <f t="shared" ref="L5:L66" si="3">K5-J5</f>
        <v>1.930555555555552E-2</v>
      </c>
      <c r="M5">
        <f t="shared" ref="M5:M66" si="4">HOUR(J5)</f>
        <v>8</v>
      </c>
      <c r="O5">
        <v>3</v>
      </c>
      <c r="P5">
        <f>COUNTIF(M:M,"3")</f>
        <v>4</v>
      </c>
      <c r="Q5">
        <f t="shared" si="1"/>
        <v>5.25</v>
      </c>
      <c r="R5" s="17">
        <f t="shared" si="0"/>
        <v>1.922453703703704E-2</v>
      </c>
      <c r="S5" s="17">
        <f t="shared" si="2"/>
        <v>1.9381519911576328E-2</v>
      </c>
    </row>
    <row r="6" spans="1:19" x14ac:dyDescent="0.25">
      <c r="A6" s="11"/>
      <c r="B6" s="12"/>
      <c r="C6" s="12"/>
      <c r="D6" s="12"/>
      <c r="E6" s="12"/>
      <c r="F6" s="12"/>
      <c r="G6" s="9" t="s">
        <v>925</v>
      </c>
      <c r="H6" s="9" t="s">
        <v>17</v>
      </c>
      <c r="I6" s="3" t="s">
        <v>922</v>
      </c>
      <c r="J6" s="13" t="s">
        <v>926</v>
      </c>
      <c r="K6" s="14" t="s">
        <v>927</v>
      </c>
      <c r="L6" s="17">
        <f t="shared" si="3"/>
        <v>4.4351851851851865E-2</v>
      </c>
      <c r="M6">
        <f t="shared" si="4"/>
        <v>8</v>
      </c>
      <c r="O6">
        <v>4</v>
      </c>
      <c r="P6">
        <f>COUNTIF(M:M,"4")</f>
        <v>7</v>
      </c>
      <c r="Q6">
        <f t="shared" si="1"/>
        <v>5.25</v>
      </c>
      <c r="R6" s="17">
        <f t="shared" si="0"/>
        <v>1.6402116402116383E-2</v>
      </c>
      <c r="S6" s="17">
        <f t="shared" si="2"/>
        <v>1.9381519911576328E-2</v>
      </c>
    </row>
    <row r="7" spans="1:19" x14ac:dyDescent="0.25">
      <c r="A7" s="11"/>
      <c r="B7" s="12"/>
      <c r="C7" s="9" t="s">
        <v>35</v>
      </c>
      <c r="D7" s="9" t="s">
        <v>36</v>
      </c>
      <c r="E7" s="9" t="s">
        <v>36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8</v>
      </c>
      <c r="Q7">
        <f t="shared" si="1"/>
        <v>5.25</v>
      </c>
      <c r="R7" s="17">
        <f t="shared" si="0"/>
        <v>1.6688368055555559E-2</v>
      </c>
      <c r="S7" s="17">
        <f t="shared" si="2"/>
        <v>1.9381519911576328E-2</v>
      </c>
    </row>
    <row r="8" spans="1:19" x14ac:dyDescent="0.25">
      <c r="A8" s="11"/>
      <c r="B8" s="12"/>
      <c r="C8" s="12"/>
      <c r="D8" s="12"/>
      <c r="E8" s="12"/>
      <c r="F8" s="12"/>
      <c r="G8" s="9" t="s">
        <v>928</v>
      </c>
      <c r="H8" s="9" t="s">
        <v>17</v>
      </c>
      <c r="I8" s="3" t="s">
        <v>922</v>
      </c>
      <c r="J8" s="13" t="s">
        <v>929</v>
      </c>
      <c r="K8" s="14" t="s">
        <v>930</v>
      </c>
      <c r="L8" s="17">
        <f t="shared" si="3"/>
        <v>1.9571759259259247E-2</v>
      </c>
      <c r="M8">
        <f t="shared" si="4"/>
        <v>6</v>
      </c>
      <c r="O8">
        <v>6</v>
      </c>
      <c r="P8">
        <f>COUNTIF(M:M,"6")</f>
        <v>7</v>
      </c>
      <c r="Q8">
        <f t="shared" si="1"/>
        <v>5.25</v>
      </c>
      <c r="R8" s="17">
        <f t="shared" si="0"/>
        <v>1.9365079365079363E-2</v>
      </c>
      <c r="S8" s="17">
        <f t="shared" si="2"/>
        <v>1.9381519911576328E-2</v>
      </c>
    </row>
    <row r="9" spans="1:19" x14ac:dyDescent="0.25">
      <c r="A9" s="11"/>
      <c r="B9" s="12"/>
      <c r="C9" s="12"/>
      <c r="D9" s="12"/>
      <c r="E9" s="12"/>
      <c r="F9" s="12"/>
      <c r="G9" s="9" t="s">
        <v>931</v>
      </c>
      <c r="H9" s="9" t="s">
        <v>17</v>
      </c>
      <c r="I9" s="3" t="s">
        <v>922</v>
      </c>
      <c r="J9" s="13" t="s">
        <v>932</v>
      </c>
      <c r="K9" s="14" t="s">
        <v>933</v>
      </c>
      <c r="L9" s="17">
        <f t="shared" si="3"/>
        <v>5.1655092592592544E-2</v>
      </c>
      <c r="M9">
        <f t="shared" si="4"/>
        <v>9</v>
      </c>
      <c r="O9">
        <v>7</v>
      </c>
      <c r="P9">
        <f>COUNTIF(M:M,"7")</f>
        <v>9</v>
      </c>
      <c r="Q9">
        <f t="shared" si="1"/>
        <v>5.25</v>
      </c>
      <c r="R9" s="17">
        <f t="shared" si="0"/>
        <v>2.0952932098765427E-2</v>
      </c>
      <c r="S9" s="17">
        <f t="shared" si="2"/>
        <v>1.9381519911576328E-2</v>
      </c>
    </row>
    <row r="10" spans="1:19" x14ac:dyDescent="0.25">
      <c r="A10" s="11"/>
      <c r="B10" s="12"/>
      <c r="C10" s="9" t="s">
        <v>45</v>
      </c>
      <c r="D10" s="9" t="s">
        <v>46</v>
      </c>
      <c r="E10" s="9" t="s">
        <v>46</v>
      </c>
      <c r="F10" s="9" t="s">
        <v>15</v>
      </c>
      <c r="G10" s="9" t="s">
        <v>934</v>
      </c>
      <c r="H10" s="9" t="s">
        <v>17</v>
      </c>
      <c r="I10" s="3" t="s">
        <v>922</v>
      </c>
      <c r="J10" s="13" t="s">
        <v>935</v>
      </c>
      <c r="K10" s="14" t="s">
        <v>936</v>
      </c>
      <c r="L10" s="17">
        <f t="shared" si="3"/>
        <v>3.638888888888886E-2</v>
      </c>
      <c r="M10">
        <f t="shared" si="4"/>
        <v>8</v>
      </c>
      <c r="O10">
        <v>8</v>
      </c>
      <c r="P10">
        <f>COUNTIF(M:M,"8")</f>
        <v>15</v>
      </c>
      <c r="Q10">
        <f t="shared" si="1"/>
        <v>5.25</v>
      </c>
      <c r="R10" s="17">
        <f t="shared" si="0"/>
        <v>2.913995726495729E-2</v>
      </c>
      <c r="S10" s="17">
        <f t="shared" si="2"/>
        <v>1.9381519911576328E-2</v>
      </c>
    </row>
    <row r="11" spans="1:19" x14ac:dyDescent="0.25">
      <c r="A11" s="11"/>
      <c r="B11" s="12"/>
      <c r="C11" s="9" t="s">
        <v>51</v>
      </c>
      <c r="D11" s="9" t="s">
        <v>52</v>
      </c>
      <c r="E11" s="9" t="s">
        <v>52</v>
      </c>
      <c r="F11" s="9" t="s">
        <v>15</v>
      </c>
      <c r="G11" s="9" t="s">
        <v>937</v>
      </c>
      <c r="H11" s="9" t="s">
        <v>17</v>
      </c>
      <c r="I11" s="3" t="s">
        <v>922</v>
      </c>
      <c r="J11" s="13" t="s">
        <v>938</v>
      </c>
      <c r="K11" s="14" t="s">
        <v>939</v>
      </c>
      <c r="L11" s="17">
        <f t="shared" si="3"/>
        <v>1.4328703703703705E-2</v>
      </c>
      <c r="M11">
        <f t="shared" si="4"/>
        <v>5</v>
      </c>
      <c r="O11">
        <v>9</v>
      </c>
      <c r="P11">
        <f>COUNTIF(M:M,"9")</f>
        <v>8</v>
      </c>
      <c r="Q11">
        <f t="shared" si="1"/>
        <v>5.25</v>
      </c>
      <c r="R11" s="17">
        <f t="shared" si="0"/>
        <v>3.2465277777777767E-2</v>
      </c>
      <c r="S11" s="17">
        <f t="shared" si="2"/>
        <v>1.9381519911576328E-2</v>
      </c>
    </row>
    <row r="12" spans="1:19" x14ac:dyDescent="0.25">
      <c r="A12" s="3" t="s">
        <v>76</v>
      </c>
      <c r="B12" s="9" t="s">
        <v>77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1"/>
        <v>5.25</v>
      </c>
      <c r="R12" s="17">
        <f t="shared" si="0"/>
        <v>1.7991898148148132E-2</v>
      </c>
      <c r="S12" s="17">
        <f t="shared" si="2"/>
        <v>1.9381519911576328E-2</v>
      </c>
    </row>
    <row r="13" spans="1:19" x14ac:dyDescent="0.25">
      <c r="A13" s="11"/>
      <c r="B13" s="12"/>
      <c r="C13" s="9" t="s">
        <v>78</v>
      </c>
      <c r="D13" s="9" t="s">
        <v>79</v>
      </c>
      <c r="E13" s="9" t="s">
        <v>79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5</v>
      </c>
      <c r="Q13">
        <f t="shared" si="1"/>
        <v>5.25</v>
      </c>
      <c r="R13" s="17">
        <f t="shared" si="0"/>
        <v>2.0923611111111119E-2</v>
      </c>
      <c r="S13" s="17">
        <f t="shared" si="2"/>
        <v>1.9381519911576328E-2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940</v>
      </c>
      <c r="H14" s="9" t="s">
        <v>17</v>
      </c>
      <c r="I14" s="3" t="s">
        <v>922</v>
      </c>
      <c r="J14" s="13" t="s">
        <v>941</v>
      </c>
      <c r="K14" s="14" t="s">
        <v>942</v>
      </c>
      <c r="L14" s="17">
        <f t="shared" si="3"/>
        <v>1.9074074074074077E-2</v>
      </c>
      <c r="M14">
        <f t="shared" si="4"/>
        <v>5</v>
      </c>
      <c r="O14">
        <v>12</v>
      </c>
      <c r="P14">
        <f>COUNTIF(M:M,"12")</f>
        <v>7</v>
      </c>
      <c r="Q14">
        <f t="shared" si="1"/>
        <v>5.25</v>
      </c>
      <c r="R14" s="17">
        <f t="shared" si="0"/>
        <v>2.0092592592592582E-2</v>
      </c>
      <c r="S14" s="17">
        <f t="shared" si="2"/>
        <v>1.9381519911576328E-2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943</v>
      </c>
      <c r="H15" s="9" t="s">
        <v>17</v>
      </c>
      <c r="I15" s="3" t="s">
        <v>922</v>
      </c>
      <c r="J15" s="13" t="s">
        <v>944</v>
      </c>
      <c r="K15" s="14" t="s">
        <v>945</v>
      </c>
      <c r="L15" s="17">
        <f t="shared" si="3"/>
        <v>1.7187500000000022E-2</v>
      </c>
      <c r="M15">
        <f t="shared" si="4"/>
        <v>15</v>
      </c>
      <c r="O15">
        <v>13</v>
      </c>
      <c r="P15">
        <f>COUNTIF(M:M,"13")</f>
        <v>9</v>
      </c>
      <c r="Q15">
        <f t="shared" si="1"/>
        <v>5.25</v>
      </c>
      <c r="R15" s="17">
        <f t="shared" si="0"/>
        <v>2.3401491769547311E-2</v>
      </c>
      <c r="S15" s="17">
        <f t="shared" si="2"/>
        <v>1.9381519911576328E-2</v>
      </c>
    </row>
    <row r="16" spans="1:19" x14ac:dyDescent="0.25">
      <c r="A16" s="11"/>
      <c r="B16" s="12"/>
      <c r="C16" s="9" t="s">
        <v>21</v>
      </c>
      <c r="D16" s="9" t="s">
        <v>22</v>
      </c>
      <c r="E16" s="9" t="s">
        <v>22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9</v>
      </c>
      <c r="Q16">
        <f t="shared" si="1"/>
        <v>5.25</v>
      </c>
      <c r="R16" s="17">
        <f t="shared" si="0"/>
        <v>2.0861625514403306E-2</v>
      </c>
      <c r="S16" s="17">
        <f t="shared" si="2"/>
        <v>1.9381519911576328E-2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946</v>
      </c>
      <c r="H17" s="9" t="s">
        <v>17</v>
      </c>
      <c r="I17" s="3" t="s">
        <v>922</v>
      </c>
      <c r="J17" s="13" t="s">
        <v>947</v>
      </c>
      <c r="K17" s="14" t="s">
        <v>948</v>
      </c>
      <c r="L17" s="17">
        <f t="shared" si="3"/>
        <v>4.2812499999999976E-2</v>
      </c>
      <c r="M17">
        <f t="shared" si="4"/>
        <v>9</v>
      </c>
      <c r="O17">
        <v>15</v>
      </c>
      <c r="P17">
        <f>COUNTIF(M:M,"15")</f>
        <v>11</v>
      </c>
      <c r="Q17">
        <f t="shared" si="1"/>
        <v>5.25</v>
      </c>
      <c r="R17" s="17">
        <f t="shared" si="0"/>
        <v>1.6692129629629637E-2</v>
      </c>
      <c r="S17" s="17">
        <f t="shared" si="2"/>
        <v>1.9381519911576328E-2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949</v>
      </c>
      <c r="H18" s="9" t="s">
        <v>17</v>
      </c>
      <c r="I18" s="3" t="s">
        <v>922</v>
      </c>
      <c r="J18" s="13" t="s">
        <v>950</v>
      </c>
      <c r="K18" s="14" t="s">
        <v>951</v>
      </c>
      <c r="L18" s="17">
        <f t="shared" si="3"/>
        <v>2.719907407407407E-2</v>
      </c>
      <c r="M18">
        <f t="shared" si="4"/>
        <v>13</v>
      </c>
      <c r="O18">
        <v>16</v>
      </c>
      <c r="P18">
        <f>COUNTIF(M:M,"16")</f>
        <v>1</v>
      </c>
      <c r="Q18">
        <f t="shared" si="1"/>
        <v>5.25</v>
      </c>
      <c r="R18" s="17">
        <f t="shared" si="0"/>
        <v>1.5798611111111138E-2</v>
      </c>
      <c r="S18" s="17">
        <f t="shared" si="2"/>
        <v>1.9381519911576328E-2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952</v>
      </c>
      <c r="H19" s="9" t="s">
        <v>17</v>
      </c>
      <c r="I19" s="3" t="s">
        <v>922</v>
      </c>
      <c r="J19" s="13" t="s">
        <v>953</v>
      </c>
      <c r="K19" s="14" t="s">
        <v>954</v>
      </c>
      <c r="L19" s="17">
        <f t="shared" si="3"/>
        <v>1.5775462962962949E-2</v>
      </c>
      <c r="M19">
        <f t="shared" si="4"/>
        <v>15</v>
      </c>
      <c r="O19">
        <v>17</v>
      </c>
      <c r="P19">
        <f>COUNTIF(M:M,"17")</f>
        <v>3</v>
      </c>
      <c r="Q19">
        <f t="shared" si="1"/>
        <v>5.25</v>
      </c>
      <c r="R19" s="17">
        <f t="shared" si="0"/>
        <v>1.4444444444444446E-2</v>
      </c>
      <c r="S19" s="17">
        <f t="shared" si="2"/>
        <v>1.9381519911576328E-2</v>
      </c>
    </row>
    <row r="20" spans="1:19" x14ac:dyDescent="0.25">
      <c r="A20" s="11"/>
      <c r="B20" s="12"/>
      <c r="C20" s="9" t="s">
        <v>35</v>
      </c>
      <c r="D20" s="9" t="s">
        <v>36</v>
      </c>
      <c r="E20" s="9" t="s">
        <v>36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4</v>
      </c>
      <c r="Q20">
        <f t="shared" si="1"/>
        <v>5.25</v>
      </c>
      <c r="R20" s="17">
        <f t="shared" si="0"/>
        <v>1.7737268518518451E-2</v>
      </c>
      <c r="S20" s="17">
        <f t="shared" si="2"/>
        <v>1.9381519911576328E-2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955</v>
      </c>
      <c r="H21" s="9" t="s">
        <v>17</v>
      </c>
      <c r="I21" s="3" t="s">
        <v>922</v>
      </c>
      <c r="J21" s="13" t="s">
        <v>956</v>
      </c>
      <c r="K21" s="14" t="s">
        <v>957</v>
      </c>
      <c r="L21" s="17">
        <f t="shared" si="3"/>
        <v>2.6168981481481501E-2</v>
      </c>
      <c r="M21">
        <f t="shared" si="4"/>
        <v>11</v>
      </c>
      <c r="O21">
        <v>19</v>
      </c>
      <c r="P21">
        <f>COUNTIF(M:M,"19")</f>
        <v>1</v>
      </c>
      <c r="Q21">
        <f t="shared" si="1"/>
        <v>5.25</v>
      </c>
      <c r="R21" s="17">
        <f t="shared" si="0"/>
        <v>2.1180555555555536E-2</v>
      </c>
      <c r="S21" s="17">
        <f t="shared" si="2"/>
        <v>1.9381519911576328E-2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958</v>
      </c>
      <c r="H22" s="9" t="s">
        <v>17</v>
      </c>
      <c r="I22" s="3" t="s">
        <v>922</v>
      </c>
      <c r="J22" s="13" t="s">
        <v>959</v>
      </c>
      <c r="K22" s="14" t="s">
        <v>960</v>
      </c>
      <c r="L22" s="17">
        <f t="shared" si="3"/>
        <v>2.0127314814814778E-2</v>
      </c>
      <c r="M22">
        <f t="shared" si="4"/>
        <v>13</v>
      </c>
      <c r="O22">
        <v>20</v>
      </c>
      <c r="P22">
        <f>COUNTIF(M:M,"20")</f>
        <v>3</v>
      </c>
      <c r="Q22">
        <f t="shared" si="1"/>
        <v>5.25</v>
      </c>
      <c r="R22" s="17">
        <f t="shared" si="0"/>
        <v>1.3981481481481484E-2</v>
      </c>
      <c r="S22" s="17">
        <f t="shared" si="2"/>
        <v>1.9381519911576328E-2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961</v>
      </c>
      <c r="H23" s="9" t="s">
        <v>17</v>
      </c>
      <c r="I23" s="3" t="s">
        <v>922</v>
      </c>
      <c r="J23" s="13" t="s">
        <v>962</v>
      </c>
      <c r="K23" s="14" t="s">
        <v>963</v>
      </c>
      <c r="L23" s="17">
        <f t="shared" si="3"/>
        <v>2.8402777777777777E-2</v>
      </c>
      <c r="M23">
        <f t="shared" si="4"/>
        <v>14</v>
      </c>
      <c r="O23">
        <v>21</v>
      </c>
      <c r="P23">
        <f>COUNTIF(M:M,"21")</f>
        <v>1</v>
      </c>
      <c r="Q23">
        <f t="shared" si="1"/>
        <v>5.25</v>
      </c>
      <c r="R23" s="17">
        <f t="shared" si="0"/>
        <v>2.3425925925925961E-2</v>
      </c>
      <c r="S23" s="17">
        <f t="shared" si="2"/>
        <v>1.9381519911576328E-2</v>
      </c>
    </row>
    <row r="24" spans="1:19" x14ac:dyDescent="0.25">
      <c r="A24" s="11"/>
      <c r="B24" s="12"/>
      <c r="C24" s="9" t="s">
        <v>964</v>
      </c>
      <c r="D24" s="9" t="s">
        <v>965</v>
      </c>
      <c r="E24" s="9" t="s">
        <v>965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1"/>
        <v>5.25</v>
      </c>
      <c r="R24" s="17">
        <v>0</v>
      </c>
      <c r="S24" s="17">
        <f t="shared" si="2"/>
        <v>1.9381519911576328E-2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966</v>
      </c>
      <c r="H25" s="9" t="s">
        <v>48</v>
      </c>
      <c r="I25" s="3" t="s">
        <v>922</v>
      </c>
      <c r="J25" s="13" t="s">
        <v>967</v>
      </c>
      <c r="K25" s="14" t="s">
        <v>968</v>
      </c>
      <c r="L25" s="17">
        <f t="shared" si="3"/>
        <v>1.7384259259259294E-2</v>
      </c>
      <c r="M25">
        <f t="shared" si="4"/>
        <v>6</v>
      </c>
      <c r="O25">
        <v>23</v>
      </c>
      <c r="P25">
        <f>COUNTIF(M:M,"23")</f>
        <v>1</v>
      </c>
      <c r="Q25">
        <f t="shared" si="1"/>
        <v>5.25</v>
      </c>
      <c r="R25" s="17">
        <f>AVERAGEIF(M24:M422,  O25, L24:L422)</f>
        <v>2.7662037037036957E-2</v>
      </c>
      <c r="S25" s="17">
        <f t="shared" si="2"/>
        <v>1.9381519911576328E-2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969</v>
      </c>
      <c r="H26" s="9" t="s">
        <v>17</v>
      </c>
      <c r="I26" s="3" t="s">
        <v>922</v>
      </c>
      <c r="J26" s="13" t="s">
        <v>970</v>
      </c>
      <c r="K26" s="14" t="s">
        <v>971</v>
      </c>
      <c r="L26" s="17">
        <f t="shared" si="3"/>
        <v>1.5428240740740784E-2</v>
      </c>
      <c r="M26">
        <f t="shared" si="4"/>
        <v>11</v>
      </c>
    </row>
    <row r="27" spans="1:19" x14ac:dyDescent="0.25">
      <c r="A27" s="11"/>
      <c r="B27" s="12"/>
      <c r="C27" s="12"/>
      <c r="D27" s="12"/>
      <c r="E27" s="12"/>
      <c r="F27" s="12"/>
      <c r="G27" s="9" t="s">
        <v>972</v>
      </c>
      <c r="H27" s="9" t="s">
        <v>17</v>
      </c>
      <c r="I27" s="3" t="s">
        <v>922</v>
      </c>
      <c r="J27" s="13" t="s">
        <v>973</v>
      </c>
      <c r="K27" s="14" t="s">
        <v>974</v>
      </c>
      <c r="L27" s="17">
        <f t="shared" si="3"/>
        <v>1.7685185185185248E-2</v>
      </c>
      <c r="M27">
        <f t="shared" si="4"/>
        <v>14</v>
      </c>
    </row>
    <row r="28" spans="1:19" x14ac:dyDescent="0.25">
      <c r="A28" s="11"/>
      <c r="B28" s="12"/>
      <c r="C28" s="9" t="s">
        <v>45</v>
      </c>
      <c r="D28" s="9" t="s">
        <v>46</v>
      </c>
      <c r="E28" s="9" t="s">
        <v>46</v>
      </c>
      <c r="F28" s="9" t="s">
        <v>15</v>
      </c>
      <c r="G28" s="9" t="s">
        <v>975</v>
      </c>
      <c r="H28" s="9" t="s">
        <v>17</v>
      </c>
      <c r="I28" s="3" t="s">
        <v>922</v>
      </c>
      <c r="J28" s="13" t="s">
        <v>976</v>
      </c>
      <c r="K28" s="14" t="s">
        <v>977</v>
      </c>
      <c r="L28" s="17">
        <f t="shared" si="3"/>
        <v>1.5879629629629632E-2</v>
      </c>
      <c r="M28">
        <f t="shared" si="4"/>
        <v>6</v>
      </c>
    </row>
    <row r="29" spans="1:19" x14ac:dyDescent="0.25">
      <c r="A29" s="11"/>
      <c r="B29" s="12"/>
      <c r="C29" s="9" t="s">
        <v>51</v>
      </c>
      <c r="D29" s="9" t="s">
        <v>52</v>
      </c>
      <c r="E29" s="9" t="s">
        <v>52</v>
      </c>
      <c r="F29" s="9" t="s">
        <v>15</v>
      </c>
      <c r="G29" s="9" t="s">
        <v>978</v>
      </c>
      <c r="H29" s="9" t="s">
        <v>17</v>
      </c>
      <c r="I29" s="3" t="s">
        <v>922</v>
      </c>
      <c r="J29" s="13" t="s">
        <v>979</v>
      </c>
      <c r="K29" s="14" t="s">
        <v>980</v>
      </c>
      <c r="L29" s="17">
        <f t="shared" si="3"/>
        <v>2.1724537037037084E-2</v>
      </c>
      <c r="M29">
        <f t="shared" si="4"/>
        <v>8</v>
      </c>
    </row>
    <row r="30" spans="1:19" x14ac:dyDescent="0.25">
      <c r="A30" s="11"/>
      <c r="B30" s="12"/>
      <c r="C30" s="9" t="s">
        <v>109</v>
      </c>
      <c r="D30" s="9" t="s">
        <v>110</v>
      </c>
      <c r="E30" s="9" t="s">
        <v>110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981</v>
      </c>
      <c r="H31" s="9" t="s">
        <v>48</v>
      </c>
      <c r="I31" s="3" t="s">
        <v>922</v>
      </c>
      <c r="J31" s="13" t="s">
        <v>982</v>
      </c>
      <c r="K31" s="14" t="s">
        <v>983</v>
      </c>
      <c r="L31" s="17">
        <f t="shared" si="3"/>
        <v>4.1192129629629703E-2</v>
      </c>
      <c r="M31">
        <f t="shared" si="4"/>
        <v>8</v>
      </c>
    </row>
    <row r="32" spans="1:19" x14ac:dyDescent="0.25">
      <c r="A32" s="11"/>
      <c r="B32" s="12"/>
      <c r="C32" s="12"/>
      <c r="D32" s="12"/>
      <c r="E32" s="12"/>
      <c r="F32" s="12"/>
      <c r="G32" s="9" t="s">
        <v>984</v>
      </c>
      <c r="H32" s="9" t="s">
        <v>48</v>
      </c>
      <c r="I32" s="3" t="s">
        <v>922</v>
      </c>
      <c r="J32" s="13" t="s">
        <v>985</v>
      </c>
      <c r="K32" s="14" t="s">
        <v>986</v>
      </c>
      <c r="L32" s="17">
        <f t="shared" si="3"/>
        <v>2.3425925925925961E-2</v>
      </c>
      <c r="M32">
        <f t="shared" si="4"/>
        <v>21</v>
      </c>
    </row>
    <row r="33" spans="1:13" x14ac:dyDescent="0.25">
      <c r="A33" s="3" t="s">
        <v>114</v>
      </c>
      <c r="B33" s="9" t="s">
        <v>115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116</v>
      </c>
      <c r="D34" s="9" t="s">
        <v>117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117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987</v>
      </c>
      <c r="H36" s="9" t="s">
        <v>119</v>
      </c>
      <c r="I36" s="3" t="s">
        <v>922</v>
      </c>
      <c r="J36" s="13" t="s">
        <v>988</v>
      </c>
      <c r="K36" s="14" t="s">
        <v>989</v>
      </c>
      <c r="L36" s="17">
        <f t="shared" si="3"/>
        <v>1.3275462962962968E-2</v>
      </c>
      <c r="M36">
        <f t="shared" si="4"/>
        <v>1</v>
      </c>
    </row>
    <row r="37" spans="1:13" x14ac:dyDescent="0.25">
      <c r="A37" s="11"/>
      <c r="B37" s="12"/>
      <c r="C37" s="12"/>
      <c r="D37" s="12"/>
      <c r="E37" s="12"/>
      <c r="F37" s="12"/>
      <c r="G37" s="9" t="s">
        <v>990</v>
      </c>
      <c r="H37" s="9" t="s">
        <v>119</v>
      </c>
      <c r="I37" s="3" t="s">
        <v>922</v>
      </c>
      <c r="J37" s="13" t="s">
        <v>991</v>
      </c>
      <c r="K37" s="14" t="s">
        <v>992</v>
      </c>
      <c r="L37" s="17">
        <f t="shared" si="3"/>
        <v>1.5185185185185135E-2</v>
      </c>
      <c r="M37">
        <f t="shared" si="4"/>
        <v>4</v>
      </c>
    </row>
    <row r="38" spans="1:13" x14ac:dyDescent="0.25">
      <c r="A38" s="11"/>
      <c r="B38" s="12"/>
      <c r="C38" s="12"/>
      <c r="D38" s="12"/>
      <c r="E38" s="12"/>
      <c r="F38" s="12"/>
      <c r="G38" s="9" t="s">
        <v>993</v>
      </c>
      <c r="H38" s="9" t="s">
        <v>119</v>
      </c>
      <c r="I38" s="3" t="s">
        <v>922</v>
      </c>
      <c r="J38" s="13" t="s">
        <v>994</v>
      </c>
      <c r="K38" s="14" t="s">
        <v>995</v>
      </c>
      <c r="L38" s="17">
        <f t="shared" si="3"/>
        <v>2.1203703703703725E-2</v>
      </c>
      <c r="M38">
        <f t="shared" si="4"/>
        <v>7</v>
      </c>
    </row>
    <row r="39" spans="1:13" x14ac:dyDescent="0.25">
      <c r="A39" s="11"/>
      <c r="B39" s="12"/>
      <c r="C39" s="12"/>
      <c r="D39" s="12"/>
      <c r="E39" s="12"/>
      <c r="F39" s="12"/>
      <c r="G39" s="9" t="s">
        <v>996</v>
      </c>
      <c r="H39" s="9" t="s">
        <v>119</v>
      </c>
      <c r="I39" s="3" t="s">
        <v>922</v>
      </c>
      <c r="J39" s="13" t="s">
        <v>997</v>
      </c>
      <c r="K39" s="14" t="s">
        <v>998</v>
      </c>
      <c r="L39" s="17">
        <f t="shared" si="3"/>
        <v>1.938657407407407E-2</v>
      </c>
      <c r="M39">
        <f t="shared" si="4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999</v>
      </c>
      <c r="H40" s="9" t="s">
        <v>119</v>
      </c>
      <c r="I40" s="3" t="s">
        <v>922</v>
      </c>
      <c r="J40" s="13" t="s">
        <v>1000</v>
      </c>
      <c r="K40" s="14" t="s">
        <v>1001</v>
      </c>
      <c r="L40" s="17">
        <f t="shared" si="3"/>
        <v>1.3877314814814801E-2</v>
      </c>
      <c r="M40">
        <f t="shared" si="4"/>
        <v>8</v>
      </c>
    </row>
    <row r="41" spans="1:13" x14ac:dyDescent="0.25">
      <c r="A41" s="11"/>
      <c r="B41" s="12"/>
      <c r="C41" s="12"/>
      <c r="D41" s="12"/>
      <c r="E41" s="12"/>
      <c r="F41" s="12"/>
      <c r="G41" s="9" t="s">
        <v>1002</v>
      </c>
      <c r="H41" s="9" t="s">
        <v>119</v>
      </c>
      <c r="I41" s="3" t="s">
        <v>922</v>
      </c>
      <c r="J41" s="13" t="s">
        <v>1003</v>
      </c>
      <c r="K41" s="14" t="s">
        <v>1004</v>
      </c>
      <c r="L41" s="17">
        <f t="shared" si="3"/>
        <v>1.4513888888888882E-2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12"/>
      <c r="F42" s="12"/>
      <c r="G42" s="9" t="s">
        <v>1005</v>
      </c>
      <c r="H42" s="9" t="s">
        <v>119</v>
      </c>
      <c r="I42" s="3" t="s">
        <v>922</v>
      </c>
      <c r="J42" s="13" t="s">
        <v>1006</v>
      </c>
      <c r="K42" s="14" t="s">
        <v>1007</v>
      </c>
      <c r="L42" s="17">
        <f t="shared" si="3"/>
        <v>1.3935185185185106E-2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1008</v>
      </c>
      <c r="H43" s="9" t="s">
        <v>119</v>
      </c>
      <c r="I43" s="3" t="s">
        <v>922</v>
      </c>
      <c r="J43" s="13" t="s">
        <v>1009</v>
      </c>
      <c r="K43" s="14" t="s">
        <v>1010</v>
      </c>
      <c r="L43" s="17">
        <f t="shared" si="3"/>
        <v>2.364583333333331E-2</v>
      </c>
      <c r="M43">
        <f t="shared" si="4"/>
        <v>11</v>
      </c>
    </row>
    <row r="44" spans="1:13" x14ac:dyDescent="0.25">
      <c r="A44" s="11"/>
      <c r="B44" s="12"/>
      <c r="C44" s="12"/>
      <c r="D44" s="12"/>
      <c r="E44" s="12"/>
      <c r="F44" s="12"/>
      <c r="G44" s="9" t="s">
        <v>1011</v>
      </c>
      <c r="H44" s="9" t="s">
        <v>119</v>
      </c>
      <c r="I44" s="3" t="s">
        <v>922</v>
      </c>
      <c r="J44" s="13" t="s">
        <v>1012</v>
      </c>
      <c r="K44" s="14" t="s">
        <v>1013</v>
      </c>
      <c r="L44" s="17">
        <f t="shared" si="3"/>
        <v>2.605324074074078E-2</v>
      </c>
      <c r="M44">
        <f t="shared" si="4"/>
        <v>13</v>
      </c>
    </row>
    <row r="45" spans="1:13" x14ac:dyDescent="0.25">
      <c r="A45" s="11"/>
      <c r="B45" s="12"/>
      <c r="C45" s="12"/>
      <c r="D45" s="12"/>
      <c r="E45" s="12"/>
      <c r="F45" s="12"/>
      <c r="G45" s="9" t="s">
        <v>1014</v>
      </c>
      <c r="H45" s="9" t="s">
        <v>119</v>
      </c>
      <c r="I45" s="3" t="s">
        <v>922</v>
      </c>
      <c r="J45" s="13" t="s">
        <v>1015</v>
      </c>
      <c r="K45" s="14" t="s">
        <v>1016</v>
      </c>
      <c r="L45" s="17">
        <f t="shared" si="3"/>
        <v>2.6851851851851793E-2</v>
      </c>
      <c r="M45">
        <f t="shared" si="4"/>
        <v>13</v>
      </c>
    </row>
    <row r="46" spans="1:13" x14ac:dyDescent="0.25">
      <c r="A46" s="11"/>
      <c r="B46" s="12"/>
      <c r="C46" s="12"/>
      <c r="D46" s="12"/>
      <c r="E46" s="12"/>
      <c r="F46" s="12"/>
      <c r="G46" s="9" t="s">
        <v>1017</v>
      </c>
      <c r="H46" s="9" t="s">
        <v>119</v>
      </c>
      <c r="I46" s="3" t="s">
        <v>922</v>
      </c>
      <c r="J46" s="13" t="s">
        <v>1018</v>
      </c>
      <c r="K46" s="14" t="s">
        <v>1019</v>
      </c>
      <c r="L46" s="17">
        <f t="shared" si="3"/>
        <v>1.3437499999999991E-2</v>
      </c>
      <c r="M46">
        <f t="shared" si="4"/>
        <v>14</v>
      </c>
    </row>
    <row r="47" spans="1:13" x14ac:dyDescent="0.25">
      <c r="A47" s="11"/>
      <c r="B47" s="12"/>
      <c r="C47" s="12"/>
      <c r="D47" s="12"/>
      <c r="E47" s="12"/>
      <c r="F47" s="12"/>
      <c r="G47" s="9" t="s">
        <v>1020</v>
      </c>
      <c r="H47" s="9" t="s">
        <v>119</v>
      </c>
      <c r="I47" s="3" t="s">
        <v>922</v>
      </c>
      <c r="J47" s="13" t="s">
        <v>1021</v>
      </c>
      <c r="K47" s="14" t="s">
        <v>1022</v>
      </c>
      <c r="L47" s="17">
        <f t="shared" si="3"/>
        <v>2.1435185185185168E-2</v>
      </c>
      <c r="M47">
        <f t="shared" si="4"/>
        <v>15</v>
      </c>
    </row>
    <row r="48" spans="1:13" x14ac:dyDescent="0.25">
      <c r="A48" s="11"/>
      <c r="B48" s="12"/>
      <c r="C48" s="12"/>
      <c r="D48" s="12"/>
      <c r="E48" s="9" t="s">
        <v>146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1023</v>
      </c>
      <c r="H49" s="9" t="s">
        <v>148</v>
      </c>
      <c r="I49" s="3" t="s">
        <v>922</v>
      </c>
      <c r="J49" s="13" t="s">
        <v>1024</v>
      </c>
      <c r="K49" s="14" t="s">
        <v>1025</v>
      </c>
      <c r="L49" s="17">
        <f t="shared" si="3"/>
        <v>1.5798611111111107E-2</v>
      </c>
      <c r="M49">
        <f t="shared" si="4"/>
        <v>0</v>
      </c>
    </row>
    <row r="50" spans="1:13" x14ac:dyDescent="0.25">
      <c r="A50" s="11"/>
      <c r="B50" s="12"/>
      <c r="C50" s="12"/>
      <c r="D50" s="12"/>
      <c r="E50" s="12"/>
      <c r="F50" s="12"/>
      <c r="G50" s="9" t="s">
        <v>1026</v>
      </c>
      <c r="H50" s="9" t="s">
        <v>148</v>
      </c>
      <c r="I50" s="3" t="s">
        <v>922</v>
      </c>
      <c r="J50" s="13" t="s">
        <v>1027</v>
      </c>
      <c r="K50" s="14" t="s">
        <v>1028</v>
      </c>
      <c r="L50" s="17">
        <f t="shared" si="3"/>
        <v>1.7071759259259189E-2</v>
      </c>
      <c r="M50">
        <f t="shared" si="4"/>
        <v>9</v>
      </c>
    </row>
    <row r="51" spans="1:13" x14ac:dyDescent="0.25">
      <c r="A51" s="11"/>
      <c r="B51" s="12"/>
      <c r="C51" s="12"/>
      <c r="D51" s="12"/>
      <c r="E51" s="12"/>
      <c r="F51" s="12"/>
      <c r="G51" s="9" t="s">
        <v>1029</v>
      </c>
      <c r="H51" s="9" t="s">
        <v>148</v>
      </c>
      <c r="I51" s="3" t="s">
        <v>922</v>
      </c>
      <c r="J51" s="13" t="s">
        <v>1030</v>
      </c>
      <c r="K51" s="14" t="s">
        <v>1031</v>
      </c>
      <c r="L51" s="17">
        <f t="shared" si="3"/>
        <v>1.6689814814814796E-2</v>
      </c>
      <c r="M51">
        <f t="shared" si="4"/>
        <v>20</v>
      </c>
    </row>
    <row r="52" spans="1:13" x14ac:dyDescent="0.25">
      <c r="A52" s="11"/>
      <c r="B52" s="12"/>
      <c r="C52" s="9" t="s">
        <v>154</v>
      </c>
      <c r="D52" s="9" t="s">
        <v>155</v>
      </c>
      <c r="E52" s="9" t="s">
        <v>155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1032</v>
      </c>
      <c r="H53" s="9" t="s">
        <v>119</v>
      </c>
      <c r="I53" s="3" t="s">
        <v>922</v>
      </c>
      <c r="J53" s="13" t="s">
        <v>1033</v>
      </c>
      <c r="K53" s="14" t="s">
        <v>1034</v>
      </c>
      <c r="L53" s="17">
        <f t="shared" si="3"/>
        <v>1.4050925925925883E-2</v>
      </c>
      <c r="M53">
        <f t="shared" si="4"/>
        <v>4</v>
      </c>
    </row>
    <row r="54" spans="1:13" x14ac:dyDescent="0.25">
      <c r="A54" s="11"/>
      <c r="B54" s="12"/>
      <c r="C54" s="12"/>
      <c r="D54" s="12"/>
      <c r="E54" s="12"/>
      <c r="F54" s="12"/>
      <c r="G54" s="9" t="s">
        <v>1035</v>
      </c>
      <c r="H54" s="9" t="s">
        <v>119</v>
      </c>
      <c r="I54" s="3" t="s">
        <v>922</v>
      </c>
      <c r="J54" s="13" t="s">
        <v>1036</v>
      </c>
      <c r="K54" s="14" t="s">
        <v>1037</v>
      </c>
      <c r="L54" s="17">
        <f t="shared" si="3"/>
        <v>1.6307870370370403E-2</v>
      </c>
      <c r="M54">
        <f t="shared" si="4"/>
        <v>14</v>
      </c>
    </row>
    <row r="55" spans="1:13" x14ac:dyDescent="0.25">
      <c r="A55" s="11"/>
      <c r="B55" s="12"/>
      <c r="C55" s="9" t="s">
        <v>165</v>
      </c>
      <c r="D55" s="9" t="s">
        <v>166</v>
      </c>
      <c r="E55" s="9" t="s">
        <v>166</v>
      </c>
      <c r="F55" s="9" t="s">
        <v>15</v>
      </c>
      <c r="G55" s="9" t="s">
        <v>1038</v>
      </c>
      <c r="H55" s="9" t="s">
        <v>119</v>
      </c>
      <c r="I55" s="3" t="s">
        <v>922</v>
      </c>
      <c r="J55" s="13" t="s">
        <v>1039</v>
      </c>
      <c r="K55" s="14" t="s">
        <v>1040</v>
      </c>
      <c r="L55" s="17">
        <f t="shared" si="3"/>
        <v>1.9120370370370371E-2</v>
      </c>
      <c r="M55">
        <f t="shared" si="4"/>
        <v>3</v>
      </c>
    </row>
    <row r="56" spans="1:13" x14ac:dyDescent="0.25">
      <c r="A56" s="11"/>
      <c r="B56" s="12"/>
      <c r="C56" s="9" t="s">
        <v>170</v>
      </c>
      <c r="D56" s="9" t="s">
        <v>171</v>
      </c>
      <c r="E56" s="9" t="s">
        <v>171</v>
      </c>
      <c r="F56" s="9" t="s">
        <v>15</v>
      </c>
      <c r="G56" s="9" t="s">
        <v>1041</v>
      </c>
      <c r="H56" s="9" t="s">
        <v>119</v>
      </c>
      <c r="I56" s="3" t="s">
        <v>922</v>
      </c>
      <c r="J56" s="13" t="s">
        <v>1042</v>
      </c>
      <c r="K56" s="14" t="s">
        <v>1043</v>
      </c>
      <c r="L56" s="17">
        <f t="shared" si="3"/>
        <v>2.4641203703703707E-2</v>
      </c>
      <c r="M56">
        <f t="shared" si="4"/>
        <v>12</v>
      </c>
    </row>
    <row r="57" spans="1:13" x14ac:dyDescent="0.25">
      <c r="A57" s="11"/>
      <c r="B57" s="12"/>
      <c r="C57" s="9" t="s">
        <v>95</v>
      </c>
      <c r="D57" s="9" t="s">
        <v>96</v>
      </c>
      <c r="E57" s="10" t="s">
        <v>12</v>
      </c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9" t="s">
        <v>96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1044</v>
      </c>
      <c r="H59" s="9" t="s">
        <v>119</v>
      </c>
      <c r="I59" s="3" t="s">
        <v>922</v>
      </c>
      <c r="J59" s="13" t="s">
        <v>1045</v>
      </c>
      <c r="K59" s="14" t="s">
        <v>1046</v>
      </c>
      <c r="L59" s="17">
        <f t="shared" si="3"/>
        <v>1.2222222222222218E-2</v>
      </c>
      <c r="M59">
        <f t="shared" si="4"/>
        <v>2</v>
      </c>
    </row>
    <row r="60" spans="1:13" x14ac:dyDescent="0.25">
      <c r="A60" s="11"/>
      <c r="B60" s="12"/>
      <c r="C60" s="12"/>
      <c r="D60" s="12"/>
      <c r="E60" s="12"/>
      <c r="F60" s="12"/>
      <c r="G60" s="9" t="s">
        <v>1047</v>
      </c>
      <c r="H60" s="9" t="s">
        <v>119</v>
      </c>
      <c r="I60" s="3" t="s">
        <v>922</v>
      </c>
      <c r="J60" s="13" t="s">
        <v>1048</v>
      </c>
      <c r="K60" s="14" t="s">
        <v>388</v>
      </c>
      <c r="L60" s="17">
        <f t="shared" si="3"/>
        <v>1.3229166666666653E-2</v>
      </c>
      <c r="M60">
        <f t="shared" si="4"/>
        <v>4</v>
      </c>
    </row>
    <row r="61" spans="1:13" x14ac:dyDescent="0.25">
      <c r="A61" s="11"/>
      <c r="B61" s="12"/>
      <c r="C61" s="12"/>
      <c r="D61" s="12"/>
      <c r="E61" s="12"/>
      <c r="F61" s="12"/>
      <c r="G61" s="9" t="s">
        <v>1049</v>
      </c>
      <c r="H61" s="9" t="s">
        <v>119</v>
      </c>
      <c r="I61" s="3" t="s">
        <v>922</v>
      </c>
      <c r="J61" s="13" t="s">
        <v>1050</v>
      </c>
      <c r="K61" s="14" t="s">
        <v>1051</v>
      </c>
      <c r="L61" s="17">
        <f t="shared" si="3"/>
        <v>2.6145833333333313E-2</v>
      </c>
      <c r="M61">
        <f t="shared" si="4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1052</v>
      </c>
      <c r="H62" s="9" t="s">
        <v>119</v>
      </c>
      <c r="I62" s="3" t="s">
        <v>922</v>
      </c>
      <c r="J62" s="13" t="s">
        <v>1053</v>
      </c>
      <c r="K62" s="14" t="s">
        <v>1054</v>
      </c>
      <c r="L62" s="17">
        <f t="shared" si="3"/>
        <v>2.1458333333333246E-2</v>
      </c>
      <c r="M62">
        <f t="shared" si="4"/>
        <v>11</v>
      </c>
    </row>
    <row r="63" spans="1:13" x14ac:dyDescent="0.25">
      <c r="A63" s="11"/>
      <c r="B63" s="12"/>
      <c r="C63" s="12"/>
      <c r="D63" s="12"/>
      <c r="E63" s="12"/>
      <c r="F63" s="12"/>
      <c r="G63" s="9" t="s">
        <v>1055</v>
      </c>
      <c r="H63" s="9" t="s">
        <v>119</v>
      </c>
      <c r="I63" s="3" t="s">
        <v>922</v>
      </c>
      <c r="J63" s="13" t="s">
        <v>1056</v>
      </c>
      <c r="K63" s="14" t="s">
        <v>1057</v>
      </c>
      <c r="L63" s="17">
        <f t="shared" si="3"/>
        <v>1.1979166666666652E-2</v>
      </c>
      <c r="M63">
        <f t="shared" si="4"/>
        <v>20</v>
      </c>
    </row>
    <row r="64" spans="1:13" x14ac:dyDescent="0.25">
      <c r="A64" s="11"/>
      <c r="B64" s="12"/>
      <c r="C64" s="12"/>
      <c r="D64" s="12"/>
      <c r="E64" s="9" t="s">
        <v>186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1058</v>
      </c>
      <c r="H65" s="9" t="s">
        <v>119</v>
      </c>
      <c r="I65" s="3" t="s">
        <v>922</v>
      </c>
      <c r="J65" s="13" t="s">
        <v>1059</v>
      </c>
      <c r="K65" s="14" t="s">
        <v>1060</v>
      </c>
      <c r="L65" s="17">
        <f t="shared" si="3"/>
        <v>1.4236111111111088E-2</v>
      </c>
      <c r="M65">
        <f t="shared" si="4"/>
        <v>5</v>
      </c>
    </row>
    <row r="66" spans="1:13" x14ac:dyDescent="0.25">
      <c r="A66" s="11"/>
      <c r="B66" s="12"/>
      <c r="C66" s="12"/>
      <c r="D66" s="12"/>
      <c r="E66" s="12"/>
      <c r="F66" s="12"/>
      <c r="G66" s="9" t="s">
        <v>1061</v>
      </c>
      <c r="H66" s="9" t="s">
        <v>119</v>
      </c>
      <c r="I66" s="3" t="s">
        <v>922</v>
      </c>
      <c r="J66" s="13" t="s">
        <v>1062</v>
      </c>
      <c r="K66" s="14" t="s">
        <v>1063</v>
      </c>
      <c r="L66" s="17">
        <f t="shared" si="3"/>
        <v>1.4363425925925988E-2</v>
      </c>
      <c r="M66">
        <f t="shared" si="4"/>
        <v>15</v>
      </c>
    </row>
    <row r="67" spans="1:13" x14ac:dyDescent="0.25">
      <c r="A67" s="11"/>
      <c r="B67" s="12"/>
      <c r="C67" s="12"/>
      <c r="D67" s="12"/>
      <c r="E67" s="12"/>
      <c r="F67" s="12"/>
      <c r="G67" s="9" t="s">
        <v>1064</v>
      </c>
      <c r="H67" s="9" t="s">
        <v>119</v>
      </c>
      <c r="I67" s="3" t="s">
        <v>922</v>
      </c>
      <c r="J67" s="13" t="s">
        <v>1065</v>
      </c>
      <c r="K67" s="14" t="s">
        <v>1066</v>
      </c>
      <c r="L67" s="17">
        <f t="shared" ref="L67:L130" si="5">K67-J67</f>
        <v>1.260416666666675E-2</v>
      </c>
      <c r="M67">
        <f t="shared" ref="M67:M130" si="6">HOUR(J67)</f>
        <v>17</v>
      </c>
    </row>
    <row r="68" spans="1:13" x14ac:dyDescent="0.25">
      <c r="A68" s="11"/>
      <c r="B68" s="12"/>
      <c r="C68" s="12"/>
      <c r="D68" s="12"/>
      <c r="E68" s="12"/>
      <c r="F68" s="12"/>
      <c r="G68" s="9" t="s">
        <v>1067</v>
      </c>
      <c r="H68" s="9" t="s">
        <v>119</v>
      </c>
      <c r="I68" s="3" t="s">
        <v>922</v>
      </c>
      <c r="J68" s="13" t="s">
        <v>1068</v>
      </c>
      <c r="K68" s="14" t="s">
        <v>1069</v>
      </c>
      <c r="L68" s="17">
        <f t="shared" si="5"/>
        <v>1.3275462962963003E-2</v>
      </c>
      <c r="M68">
        <f t="shared" si="6"/>
        <v>20</v>
      </c>
    </row>
    <row r="69" spans="1:13" x14ac:dyDescent="0.25">
      <c r="A69" s="11"/>
      <c r="B69" s="12"/>
      <c r="C69" s="9" t="s">
        <v>406</v>
      </c>
      <c r="D69" s="9" t="s">
        <v>407</v>
      </c>
      <c r="E69" s="9" t="s">
        <v>407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1070</v>
      </c>
      <c r="H70" s="9" t="s">
        <v>119</v>
      </c>
      <c r="I70" s="3" t="s">
        <v>922</v>
      </c>
      <c r="J70" s="13" t="s">
        <v>1071</v>
      </c>
      <c r="K70" s="14" t="s">
        <v>1072</v>
      </c>
      <c r="L70" s="17">
        <f t="shared" si="5"/>
        <v>1.5532407407407356E-2</v>
      </c>
      <c r="M70">
        <f t="shared" si="6"/>
        <v>17</v>
      </c>
    </row>
    <row r="71" spans="1:13" x14ac:dyDescent="0.25">
      <c r="A71" s="11"/>
      <c r="B71" s="12"/>
      <c r="C71" s="12"/>
      <c r="D71" s="12"/>
      <c r="E71" s="12"/>
      <c r="F71" s="12"/>
      <c r="G71" s="9" t="s">
        <v>1073</v>
      </c>
      <c r="H71" s="9" t="s">
        <v>119</v>
      </c>
      <c r="I71" s="3" t="s">
        <v>922</v>
      </c>
      <c r="J71" s="13" t="s">
        <v>1074</v>
      </c>
      <c r="K71" s="14" t="s">
        <v>1075</v>
      </c>
      <c r="L71" s="17">
        <f t="shared" si="5"/>
        <v>2.0787037037036993E-2</v>
      </c>
      <c r="M71">
        <f t="shared" si="6"/>
        <v>18</v>
      </c>
    </row>
    <row r="72" spans="1:13" x14ac:dyDescent="0.25">
      <c r="A72" s="11"/>
      <c r="B72" s="12"/>
      <c r="C72" s="9" t="s">
        <v>1076</v>
      </c>
      <c r="D72" s="9" t="s">
        <v>1077</v>
      </c>
      <c r="E72" s="9" t="s">
        <v>1077</v>
      </c>
      <c r="F72" s="9" t="s">
        <v>15</v>
      </c>
      <c r="G72" s="9" t="s">
        <v>1078</v>
      </c>
      <c r="H72" s="9" t="s">
        <v>119</v>
      </c>
      <c r="I72" s="3" t="s">
        <v>922</v>
      </c>
      <c r="J72" s="13" t="s">
        <v>1079</v>
      </c>
      <c r="K72" s="14" t="s">
        <v>1080</v>
      </c>
      <c r="L72" s="17">
        <f t="shared" si="5"/>
        <v>3.4305555555555589E-2</v>
      </c>
      <c r="M72">
        <f t="shared" si="6"/>
        <v>8</v>
      </c>
    </row>
    <row r="73" spans="1:13" x14ac:dyDescent="0.25">
      <c r="A73" s="11"/>
      <c r="B73" s="12"/>
      <c r="C73" s="9" t="s">
        <v>428</v>
      </c>
      <c r="D73" s="9" t="s">
        <v>429</v>
      </c>
      <c r="E73" s="9" t="s">
        <v>429</v>
      </c>
      <c r="F73" s="9" t="s">
        <v>15</v>
      </c>
      <c r="G73" s="9" t="s">
        <v>1081</v>
      </c>
      <c r="H73" s="9" t="s">
        <v>119</v>
      </c>
      <c r="I73" s="3" t="s">
        <v>922</v>
      </c>
      <c r="J73" s="13" t="s">
        <v>1082</v>
      </c>
      <c r="K73" s="14" t="s">
        <v>1083</v>
      </c>
      <c r="L73" s="17">
        <f t="shared" si="5"/>
        <v>1.8819444444444444E-2</v>
      </c>
      <c r="M73">
        <f t="shared" si="6"/>
        <v>10</v>
      </c>
    </row>
    <row r="74" spans="1:13" x14ac:dyDescent="0.25">
      <c r="A74" s="11"/>
      <c r="B74" s="12"/>
      <c r="C74" s="9" t="s">
        <v>1084</v>
      </c>
      <c r="D74" s="9" t="s">
        <v>1085</v>
      </c>
      <c r="E74" s="9" t="s">
        <v>1085</v>
      </c>
      <c r="F74" s="9" t="s">
        <v>15</v>
      </c>
      <c r="G74" s="9" t="s">
        <v>1086</v>
      </c>
      <c r="H74" s="9" t="s">
        <v>119</v>
      </c>
      <c r="I74" s="3" t="s">
        <v>922</v>
      </c>
      <c r="J74" s="13" t="s">
        <v>1087</v>
      </c>
      <c r="K74" s="14" t="s">
        <v>1088</v>
      </c>
      <c r="L74" s="17">
        <f t="shared" si="5"/>
        <v>1.8541666666666679E-2</v>
      </c>
      <c r="M74">
        <f t="shared" si="6"/>
        <v>15</v>
      </c>
    </row>
    <row r="75" spans="1:13" x14ac:dyDescent="0.25">
      <c r="A75" s="11"/>
      <c r="B75" s="12"/>
      <c r="C75" s="9" t="s">
        <v>1089</v>
      </c>
      <c r="D75" s="9" t="s">
        <v>1090</v>
      </c>
      <c r="E75" s="9" t="s">
        <v>1090</v>
      </c>
      <c r="F75" s="9" t="s">
        <v>15</v>
      </c>
      <c r="G75" s="9" t="s">
        <v>1091</v>
      </c>
      <c r="H75" s="9" t="s">
        <v>119</v>
      </c>
      <c r="I75" s="3" t="s">
        <v>922</v>
      </c>
      <c r="J75" s="13" t="s">
        <v>1092</v>
      </c>
      <c r="K75" s="14" t="s">
        <v>1093</v>
      </c>
      <c r="L75" s="17">
        <f t="shared" si="5"/>
        <v>1.9085648148148171E-2</v>
      </c>
      <c r="M75">
        <f t="shared" si="6"/>
        <v>18</v>
      </c>
    </row>
    <row r="76" spans="1:13" x14ac:dyDescent="0.25">
      <c r="A76" s="11"/>
      <c r="B76" s="12"/>
      <c r="C76" s="9" t="s">
        <v>230</v>
      </c>
      <c r="D76" s="9" t="s">
        <v>231</v>
      </c>
      <c r="E76" s="9" t="s">
        <v>231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1094</v>
      </c>
      <c r="H77" s="9" t="s">
        <v>148</v>
      </c>
      <c r="I77" s="3" t="s">
        <v>922</v>
      </c>
      <c r="J77" s="13" t="s">
        <v>1095</v>
      </c>
      <c r="K77" s="14" t="s">
        <v>1096</v>
      </c>
      <c r="L77" s="17">
        <f t="shared" si="5"/>
        <v>2.1145833333333364E-2</v>
      </c>
      <c r="M77">
        <f t="shared" si="6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1097</v>
      </c>
      <c r="H78" s="9" t="s">
        <v>148</v>
      </c>
      <c r="I78" s="3" t="s">
        <v>922</v>
      </c>
      <c r="J78" s="13" t="s">
        <v>1098</v>
      </c>
      <c r="K78" s="14" t="s">
        <v>1099</v>
      </c>
      <c r="L78" s="17">
        <f t="shared" si="5"/>
        <v>2.1157407407407403E-2</v>
      </c>
      <c r="M78">
        <f t="shared" si="6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1100</v>
      </c>
      <c r="H79" s="9" t="s">
        <v>148</v>
      </c>
      <c r="I79" s="3" t="s">
        <v>922</v>
      </c>
      <c r="J79" s="13" t="s">
        <v>1101</v>
      </c>
      <c r="K79" s="14" t="s">
        <v>1102</v>
      </c>
      <c r="L79" s="17">
        <f t="shared" si="5"/>
        <v>1.9791666666666763E-2</v>
      </c>
      <c r="M79">
        <f t="shared" si="6"/>
        <v>15</v>
      </c>
    </row>
    <row r="80" spans="1:13" x14ac:dyDescent="0.25">
      <c r="A80" s="3" t="s">
        <v>235</v>
      </c>
      <c r="B80" s="9" t="s">
        <v>236</v>
      </c>
      <c r="C80" s="10" t="s">
        <v>12</v>
      </c>
      <c r="D80" s="5"/>
      <c r="E80" s="5"/>
      <c r="F80" s="5"/>
      <c r="G80" s="5"/>
      <c r="H80" s="5"/>
      <c r="I80" s="6"/>
      <c r="J80" s="7"/>
      <c r="K80" s="8"/>
    </row>
    <row r="81" spans="1:13" x14ac:dyDescent="0.25">
      <c r="A81" s="11"/>
      <c r="B81" s="12"/>
      <c r="C81" s="9" t="s">
        <v>237</v>
      </c>
      <c r="D81" s="9" t="s">
        <v>238</v>
      </c>
      <c r="E81" s="9" t="s">
        <v>238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1103</v>
      </c>
      <c r="H82" s="9" t="s">
        <v>119</v>
      </c>
      <c r="I82" s="3" t="s">
        <v>922</v>
      </c>
      <c r="J82" s="13" t="s">
        <v>1104</v>
      </c>
      <c r="K82" s="14" t="s">
        <v>1105</v>
      </c>
      <c r="L82" s="17">
        <f t="shared" si="5"/>
        <v>2.4467592592592596E-2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1106</v>
      </c>
      <c r="H83" s="9" t="s">
        <v>119</v>
      </c>
      <c r="I83" s="3" t="s">
        <v>922</v>
      </c>
      <c r="J83" s="13" t="s">
        <v>1107</v>
      </c>
      <c r="K83" s="14" t="s">
        <v>1108</v>
      </c>
      <c r="L83" s="17">
        <f t="shared" si="5"/>
        <v>1.6249999999999987E-2</v>
      </c>
      <c r="M83">
        <f t="shared" si="6"/>
        <v>5</v>
      </c>
    </row>
    <row r="84" spans="1:13" x14ac:dyDescent="0.25">
      <c r="A84" s="11"/>
      <c r="B84" s="12"/>
      <c r="C84" s="12"/>
      <c r="D84" s="12"/>
      <c r="E84" s="12"/>
      <c r="F84" s="12"/>
      <c r="G84" s="9" t="s">
        <v>1109</v>
      </c>
      <c r="H84" s="9" t="s">
        <v>119</v>
      </c>
      <c r="I84" s="3" t="s">
        <v>922</v>
      </c>
      <c r="J84" s="13" t="s">
        <v>1110</v>
      </c>
      <c r="K84" s="14" t="s">
        <v>1111</v>
      </c>
      <c r="L84" s="17">
        <f t="shared" si="5"/>
        <v>2.0243055555555556E-2</v>
      </c>
      <c r="M84">
        <f t="shared" si="6"/>
        <v>5</v>
      </c>
    </row>
    <row r="85" spans="1:13" x14ac:dyDescent="0.25">
      <c r="A85" s="11"/>
      <c r="B85" s="12"/>
      <c r="C85" s="12"/>
      <c r="D85" s="12"/>
      <c r="E85" s="12"/>
      <c r="F85" s="12"/>
      <c r="G85" s="9" t="s">
        <v>1112</v>
      </c>
      <c r="H85" s="9" t="s">
        <v>119</v>
      </c>
      <c r="I85" s="3" t="s">
        <v>922</v>
      </c>
      <c r="J85" s="13" t="s">
        <v>1113</v>
      </c>
      <c r="K85" s="14" t="s">
        <v>1114</v>
      </c>
      <c r="L85" s="17">
        <f t="shared" si="5"/>
        <v>4.0810185185185199E-2</v>
      </c>
      <c r="M85">
        <f t="shared" si="6"/>
        <v>8</v>
      </c>
    </row>
    <row r="86" spans="1:13" x14ac:dyDescent="0.25">
      <c r="A86" s="11"/>
      <c r="B86" s="12"/>
      <c r="C86" s="12"/>
      <c r="D86" s="12"/>
      <c r="E86" s="12"/>
      <c r="F86" s="12"/>
      <c r="G86" s="9" t="s">
        <v>1115</v>
      </c>
      <c r="H86" s="9" t="s">
        <v>119</v>
      </c>
      <c r="I86" s="3" t="s">
        <v>922</v>
      </c>
      <c r="J86" s="13" t="s">
        <v>1116</v>
      </c>
      <c r="K86" s="14" t="s">
        <v>1117</v>
      </c>
      <c r="L86" s="17">
        <f t="shared" si="5"/>
        <v>1.4490740740740693E-2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1118</v>
      </c>
      <c r="H87" s="9" t="s">
        <v>119</v>
      </c>
      <c r="I87" s="3" t="s">
        <v>922</v>
      </c>
      <c r="J87" s="13" t="s">
        <v>1119</v>
      </c>
      <c r="K87" s="14" t="s">
        <v>1120</v>
      </c>
      <c r="L87" s="17">
        <f t="shared" si="5"/>
        <v>2.1886574074074017E-2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1121</v>
      </c>
      <c r="H88" s="9" t="s">
        <v>119</v>
      </c>
      <c r="I88" s="3" t="s">
        <v>922</v>
      </c>
      <c r="J88" s="13" t="s">
        <v>1122</v>
      </c>
      <c r="K88" s="14" t="s">
        <v>1123</v>
      </c>
      <c r="L88" s="17">
        <f t="shared" si="5"/>
        <v>1.7835648148148198E-2</v>
      </c>
      <c r="M88">
        <f t="shared" si="6"/>
        <v>13</v>
      </c>
    </row>
    <row r="89" spans="1:13" x14ac:dyDescent="0.25">
      <c r="A89" s="11"/>
      <c r="B89" s="12"/>
      <c r="C89" s="9" t="s">
        <v>116</v>
      </c>
      <c r="D89" s="9" t="s">
        <v>117</v>
      </c>
      <c r="E89" s="9" t="s">
        <v>117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1124</v>
      </c>
      <c r="H90" s="9" t="s">
        <v>119</v>
      </c>
      <c r="I90" s="3" t="s">
        <v>922</v>
      </c>
      <c r="J90" s="13" t="s">
        <v>1125</v>
      </c>
      <c r="K90" s="14" t="s">
        <v>1126</v>
      </c>
      <c r="L90" s="17">
        <f t="shared" si="5"/>
        <v>1.5671296296296322E-2</v>
      </c>
      <c r="M90">
        <f t="shared" si="6"/>
        <v>7</v>
      </c>
    </row>
    <row r="91" spans="1:13" x14ac:dyDescent="0.25">
      <c r="A91" s="11"/>
      <c r="B91" s="12"/>
      <c r="C91" s="12"/>
      <c r="D91" s="12"/>
      <c r="E91" s="12"/>
      <c r="F91" s="12"/>
      <c r="G91" s="9" t="s">
        <v>1127</v>
      </c>
      <c r="H91" s="9" t="s">
        <v>119</v>
      </c>
      <c r="I91" s="3" t="s">
        <v>922</v>
      </c>
      <c r="J91" s="13" t="s">
        <v>1128</v>
      </c>
      <c r="K91" s="14" t="s">
        <v>1129</v>
      </c>
      <c r="L91" s="17">
        <f t="shared" si="5"/>
        <v>1.5011574074074052E-2</v>
      </c>
      <c r="M91">
        <f t="shared" si="6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1130</v>
      </c>
      <c r="H92" s="9" t="s">
        <v>119</v>
      </c>
      <c r="I92" s="3" t="s">
        <v>922</v>
      </c>
      <c r="J92" s="13" t="s">
        <v>1131</v>
      </c>
      <c r="K92" s="14" t="s">
        <v>1132</v>
      </c>
      <c r="L92" s="17">
        <f t="shared" si="5"/>
        <v>1.9942129629629601E-2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1133</v>
      </c>
      <c r="H93" s="9" t="s">
        <v>119</v>
      </c>
      <c r="I93" s="3" t="s">
        <v>922</v>
      </c>
      <c r="J93" s="13" t="s">
        <v>1134</v>
      </c>
      <c r="K93" s="14" t="s">
        <v>1135</v>
      </c>
      <c r="L93" s="17">
        <f t="shared" si="5"/>
        <v>1.5277777777777724E-2</v>
      </c>
      <c r="M93">
        <f t="shared" si="6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1136</v>
      </c>
      <c r="H94" s="9" t="s">
        <v>119</v>
      </c>
      <c r="I94" s="3" t="s">
        <v>922</v>
      </c>
      <c r="J94" s="13" t="s">
        <v>1137</v>
      </c>
      <c r="K94" s="14" t="s">
        <v>1138</v>
      </c>
      <c r="L94" s="17">
        <f t="shared" si="5"/>
        <v>1.5115740740740735E-2</v>
      </c>
      <c r="M94">
        <f t="shared" si="6"/>
        <v>15</v>
      </c>
    </row>
    <row r="95" spans="1:13" x14ac:dyDescent="0.25">
      <c r="A95" s="11"/>
      <c r="B95" s="12"/>
      <c r="C95" s="12"/>
      <c r="D95" s="12"/>
      <c r="E95" s="12"/>
      <c r="F95" s="12"/>
      <c r="G95" s="9" t="s">
        <v>1139</v>
      </c>
      <c r="H95" s="9" t="s">
        <v>119</v>
      </c>
      <c r="I95" s="3" t="s">
        <v>922</v>
      </c>
      <c r="J95" s="13" t="s">
        <v>1140</v>
      </c>
      <c r="K95" s="14" t="s">
        <v>1141</v>
      </c>
      <c r="L95" s="17">
        <f t="shared" si="5"/>
        <v>1.1782407407407325E-2</v>
      </c>
      <c r="M95">
        <f t="shared" si="6"/>
        <v>18</v>
      </c>
    </row>
    <row r="96" spans="1:13" x14ac:dyDescent="0.25">
      <c r="A96" s="11"/>
      <c r="B96" s="12"/>
      <c r="C96" s="9" t="s">
        <v>154</v>
      </c>
      <c r="D96" s="9" t="s">
        <v>155</v>
      </c>
      <c r="E96" s="9" t="s">
        <v>155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1142</v>
      </c>
      <c r="H97" s="9" t="s">
        <v>119</v>
      </c>
      <c r="I97" s="3" t="s">
        <v>922</v>
      </c>
      <c r="J97" s="13" t="s">
        <v>1143</v>
      </c>
      <c r="K97" s="14" t="s">
        <v>1144</v>
      </c>
      <c r="L97" s="17">
        <f t="shared" si="5"/>
        <v>1.8784722222222189E-2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1145</v>
      </c>
      <c r="H98" s="9" t="s">
        <v>119</v>
      </c>
      <c r="I98" s="3" t="s">
        <v>922</v>
      </c>
      <c r="J98" s="13" t="s">
        <v>1146</v>
      </c>
      <c r="K98" s="14" t="s">
        <v>1147</v>
      </c>
      <c r="L98" s="17">
        <f t="shared" si="5"/>
        <v>1.7337962962962972E-2</v>
      </c>
      <c r="M98">
        <f t="shared" si="6"/>
        <v>6</v>
      </c>
    </row>
    <row r="99" spans="1:13" x14ac:dyDescent="0.25">
      <c r="A99" s="11"/>
      <c r="B99" s="12"/>
      <c r="C99" s="12"/>
      <c r="D99" s="12"/>
      <c r="E99" s="12"/>
      <c r="F99" s="12"/>
      <c r="G99" s="9" t="s">
        <v>1148</v>
      </c>
      <c r="H99" s="9" t="s">
        <v>119</v>
      </c>
      <c r="I99" s="3" t="s">
        <v>922</v>
      </c>
      <c r="J99" s="13" t="s">
        <v>1149</v>
      </c>
      <c r="K99" s="14" t="s">
        <v>1150</v>
      </c>
      <c r="L99" s="17">
        <f t="shared" si="5"/>
        <v>1.902777777777781E-2</v>
      </c>
      <c r="M99">
        <f t="shared" si="6"/>
        <v>8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1151</v>
      </c>
      <c r="H100" s="9" t="s">
        <v>119</v>
      </c>
      <c r="I100" s="3" t="s">
        <v>922</v>
      </c>
      <c r="J100" s="13" t="s">
        <v>1152</v>
      </c>
      <c r="K100" s="14" t="s">
        <v>1153</v>
      </c>
      <c r="L100" s="17">
        <f t="shared" si="5"/>
        <v>3.9618055555555587E-2</v>
      </c>
      <c r="M100">
        <f t="shared" si="6"/>
        <v>8</v>
      </c>
    </row>
    <row r="101" spans="1:13" x14ac:dyDescent="0.25">
      <c r="A101" s="11"/>
      <c r="B101" s="12"/>
      <c r="C101" s="9" t="s">
        <v>337</v>
      </c>
      <c r="D101" s="9" t="s">
        <v>338</v>
      </c>
      <c r="E101" s="10" t="s">
        <v>12</v>
      </c>
      <c r="F101" s="5"/>
      <c r="G101" s="5"/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9" t="s">
        <v>339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1154</v>
      </c>
      <c r="H103" s="9" t="s">
        <v>119</v>
      </c>
      <c r="I103" s="3" t="s">
        <v>922</v>
      </c>
      <c r="J103" s="13" t="s">
        <v>1155</v>
      </c>
      <c r="K103" s="14" t="s">
        <v>1156</v>
      </c>
      <c r="L103" s="17">
        <f t="shared" si="5"/>
        <v>2.8159722222222183E-2</v>
      </c>
      <c r="M103">
        <f t="shared" si="6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1157</v>
      </c>
      <c r="H104" s="9" t="s">
        <v>119</v>
      </c>
      <c r="I104" s="3" t="s">
        <v>922</v>
      </c>
      <c r="J104" s="13" t="s">
        <v>1158</v>
      </c>
      <c r="K104" s="14" t="s">
        <v>1159</v>
      </c>
      <c r="L104" s="17">
        <f t="shared" si="5"/>
        <v>2.7719907407407374E-2</v>
      </c>
      <c r="M104">
        <f t="shared" si="6"/>
        <v>7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1160</v>
      </c>
      <c r="H105" s="9" t="s">
        <v>119</v>
      </c>
      <c r="I105" s="3" t="s">
        <v>922</v>
      </c>
      <c r="J105" s="13" t="s">
        <v>1161</v>
      </c>
      <c r="K105" s="14" t="s">
        <v>1162</v>
      </c>
      <c r="L105" s="17">
        <f t="shared" si="5"/>
        <v>1.678240740740744E-2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1163</v>
      </c>
      <c r="H106" s="9" t="s">
        <v>119</v>
      </c>
      <c r="I106" s="3" t="s">
        <v>922</v>
      </c>
      <c r="J106" s="13" t="s">
        <v>1164</v>
      </c>
      <c r="K106" s="14" t="s">
        <v>1165</v>
      </c>
      <c r="L106" s="17">
        <f t="shared" si="5"/>
        <v>2.6527777777777761E-2</v>
      </c>
      <c r="M106">
        <f t="shared" si="6"/>
        <v>10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1166</v>
      </c>
      <c r="H107" s="9" t="s">
        <v>119</v>
      </c>
      <c r="I107" s="3" t="s">
        <v>922</v>
      </c>
      <c r="J107" s="13" t="s">
        <v>1167</v>
      </c>
      <c r="K107" s="14" t="s">
        <v>1168</v>
      </c>
      <c r="L107" s="17">
        <f t="shared" si="5"/>
        <v>2.3067129629629646E-2</v>
      </c>
      <c r="M107">
        <f t="shared" si="6"/>
        <v>12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1169</v>
      </c>
      <c r="H108" s="9" t="s">
        <v>119</v>
      </c>
      <c r="I108" s="3" t="s">
        <v>922</v>
      </c>
      <c r="J108" s="13" t="s">
        <v>1170</v>
      </c>
      <c r="K108" s="14" t="s">
        <v>1171</v>
      </c>
      <c r="L108" s="17">
        <f t="shared" si="5"/>
        <v>1.9305555555555576E-2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1172</v>
      </c>
      <c r="H109" s="9" t="s">
        <v>119</v>
      </c>
      <c r="I109" s="3" t="s">
        <v>922</v>
      </c>
      <c r="J109" s="13" t="s">
        <v>1173</v>
      </c>
      <c r="K109" s="14" t="s">
        <v>1174</v>
      </c>
      <c r="L109" s="17">
        <f t="shared" si="5"/>
        <v>1.6249999999999987E-2</v>
      </c>
      <c r="M109">
        <f t="shared" si="6"/>
        <v>15</v>
      </c>
    </row>
    <row r="110" spans="1:13" x14ac:dyDescent="0.25">
      <c r="A110" s="11"/>
      <c r="B110" s="12"/>
      <c r="C110" s="12"/>
      <c r="D110" s="12"/>
      <c r="E110" s="9" t="s">
        <v>364</v>
      </c>
      <c r="F110" s="9" t="s">
        <v>15</v>
      </c>
      <c r="G110" s="9" t="s">
        <v>1175</v>
      </c>
      <c r="H110" s="9" t="s">
        <v>119</v>
      </c>
      <c r="I110" s="3" t="s">
        <v>922</v>
      </c>
      <c r="J110" s="13" t="s">
        <v>1176</v>
      </c>
      <c r="K110" s="14" t="s">
        <v>1177</v>
      </c>
      <c r="L110" s="17">
        <f t="shared" si="5"/>
        <v>2.3645833333333366E-2</v>
      </c>
      <c r="M110">
        <f t="shared" si="6"/>
        <v>13</v>
      </c>
    </row>
    <row r="111" spans="1:13" x14ac:dyDescent="0.25">
      <c r="A111" s="11"/>
      <c r="B111" s="12"/>
      <c r="C111" s="9" t="s">
        <v>170</v>
      </c>
      <c r="D111" s="9" t="s">
        <v>171</v>
      </c>
      <c r="E111" s="9" t="s">
        <v>171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1178</v>
      </c>
      <c r="H112" s="9" t="s">
        <v>119</v>
      </c>
      <c r="I112" s="3" t="s">
        <v>922</v>
      </c>
      <c r="J112" s="13" t="s">
        <v>1179</v>
      </c>
      <c r="K112" s="14" t="s">
        <v>1180</v>
      </c>
      <c r="L112" s="17">
        <f t="shared" si="5"/>
        <v>3.0868055555555607E-2</v>
      </c>
      <c r="M112">
        <f t="shared" si="6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1181</v>
      </c>
      <c r="H113" s="9" t="s">
        <v>119</v>
      </c>
      <c r="I113" s="3" t="s">
        <v>922</v>
      </c>
      <c r="J113" s="13" t="s">
        <v>1182</v>
      </c>
      <c r="K113" s="14" t="s">
        <v>1183</v>
      </c>
      <c r="L113" s="17">
        <f t="shared" si="5"/>
        <v>1.5393518518518556E-2</v>
      </c>
      <c r="M113">
        <f t="shared" si="6"/>
        <v>15</v>
      </c>
    </row>
    <row r="114" spans="1:13" x14ac:dyDescent="0.25">
      <c r="A114" s="11"/>
      <c r="B114" s="12"/>
      <c r="C114" s="9" t="s">
        <v>175</v>
      </c>
      <c r="D114" s="9" t="s">
        <v>176</v>
      </c>
      <c r="E114" s="9" t="s">
        <v>176</v>
      </c>
      <c r="F114" s="9" t="s">
        <v>15</v>
      </c>
      <c r="G114" s="9" t="s">
        <v>1184</v>
      </c>
      <c r="H114" s="9" t="s">
        <v>119</v>
      </c>
      <c r="I114" s="3" t="s">
        <v>922</v>
      </c>
      <c r="J114" s="13" t="s">
        <v>1185</v>
      </c>
      <c r="K114" s="14" t="s">
        <v>1186</v>
      </c>
      <c r="L114" s="17">
        <f t="shared" si="5"/>
        <v>1.6527777777777697E-2</v>
      </c>
      <c r="M114">
        <f t="shared" si="6"/>
        <v>15</v>
      </c>
    </row>
    <row r="115" spans="1:13" x14ac:dyDescent="0.25">
      <c r="A115" s="11"/>
      <c r="B115" s="12"/>
      <c r="C115" s="9" t="s">
        <v>95</v>
      </c>
      <c r="D115" s="9" t="s">
        <v>96</v>
      </c>
      <c r="E115" s="9" t="s">
        <v>96</v>
      </c>
      <c r="F115" s="9" t="s">
        <v>15</v>
      </c>
      <c r="G115" s="9" t="s">
        <v>1187</v>
      </c>
      <c r="H115" s="9" t="s">
        <v>119</v>
      </c>
      <c r="I115" s="3" t="s">
        <v>922</v>
      </c>
      <c r="J115" s="13" t="s">
        <v>1188</v>
      </c>
      <c r="K115" s="14" t="s">
        <v>1189</v>
      </c>
      <c r="L115" s="17">
        <f t="shared" si="5"/>
        <v>1.4513888888888882E-2</v>
      </c>
      <c r="M115">
        <f t="shared" si="6"/>
        <v>4</v>
      </c>
    </row>
    <row r="116" spans="1:13" x14ac:dyDescent="0.25">
      <c r="A116" s="11"/>
      <c r="B116" s="12"/>
      <c r="C116" s="9" t="s">
        <v>395</v>
      </c>
      <c r="D116" s="9" t="s">
        <v>396</v>
      </c>
      <c r="E116" s="9" t="s">
        <v>396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1190</v>
      </c>
      <c r="H117" s="9" t="s">
        <v>119</v>
      </c>
      <c r="I117" s="3" t="s">
        <v>922</v>
      </c>
      <c r="J117" s="13" t="s">
        <v>1191</v>
      </c>
      <c r="K117" s="14" t="s">
        <v>1192</v>
      </c>
      <c r="L117" s="17">
        <f t="shared" si="5"/>
        <v>4.8090277777777787E-2</v>
      </c>
      <c r="M117">
        <f t="shared" si="6"/>
        <v>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1193</v>
      </c>
      <c r="H118" s="9" t="s">
        <v>119</v>
      </c>
      <c r="I118" s="3" t="s">
        <v>922</v>
      </c>
      <c r="J118" s="13" t="s">
        <v>1194</v>
      </c>
      <c r="K118" s="14" t="s">
        <v>1195</v>
      </c>
      <c r="L118" s="17">
        <f t="shared" si="5"/>
        <v>2.086805555555557E-2</v>
      </c>
      <c r="M118">
        <f t="shared" si="6"/>
        <v>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1196</v>
      </c>
      <c r="H119" s="9" t="s">
        <v>119</v>
      </c>
      <c r="I119" s="3" t="s">
        <v>922</v>
      </c>
      <c r="J119" s="13" t="s">
        <v>1197</v>
      </c>
      <c r="K119" s="14" t="s">
        <v>1198</v>
      </c>
      <c r="L119" s="17">
        <f t="shared" si="5"/>
        <v>1.4583333333333337E-2</v>
      </c>
      <c r="M119">
        <f t="shared" si="6"/>
        <v>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1199</v>
      </c>
      <c r="H120" s="9" t="s">
        <v>119</v>
      </c>
      <c r="I120" s="3" t="s">
        <v>922</v>
      </c>
      <c r="J120" s="13" t="s">
        <v>1200</v>
      </c>
      <c r="K120" s="14" t="s">
        <v>1201</v>
      </c>
      <c r="L120" s="17">
        <f t="shared" si="5"/>
        <v>1.6134259259259265E-2</v>
      </c>
      <c r="M120">
        <f t="shared" si="6"/>
        <v>6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1202</v>
      </c>
      <c r="H121" s="9" t="s">
        <v>119</v>
      </c>
      <c r="I121" s="3" t="s">
        <v>922</v>
      </c>
      <c r="J121" s="13" t="s">
        <v>1203</v>
      </c>
      <c r="K121" s="14" t="s">
        <v>1204</v>
      </c>
      <c r="L121" s="17">
        <f t="shared" si="5"/>
        <v>2.7662037037036957E-2</v>
      </c>
      <c r="M121">
        <f t="shared" si="6"/>
        <v>23</v>
      </c>
    </row>
    <row r="122" spans="1:13" x14ac:dyDescent="0.25">
      <c r="A122" s="11"/>
      <c r="B122" s="12"/>
      <c r="C122" s="9" t="s">
        <v>56</v>
      </c>
      <c r="D122" s="9" t="s">
        <v>57</v>
      </c>
      <c r="E122" s="9" t="s">
        <v>57</v>
      </c>
      <c r="F122" s="9" t="s">
        <v>15</v>
      </c>
      <c r="G122" s="9" t="s">
        <v>1205</v>
      </c>
      <c r="H122" s="9" t="s">
        <v>119</v>
      </c>
      <c r="I122" s="3" t="s">
        <v>922</v>
      </c>
      <c r="J122" s="13" t="s">
        <v>1206</v>
      </c>
      <c r="K122" s="14" t="s">
        <v>1207</v>
      </c>
      <c r="L122" s="17">
        <f t="shared" si="5"/>
        <v>3.7534722222222205E-2</v>
      </c>
      <c r="M122">
        <f t="shared" si="6"/>
        <v>8</v>
      </c>
    </row>
    <row r="123" spans="1:13" x14ac:dyDescent="0.25">
      <c r="A123" s="11"/>
      <c r="B123" s="12"/>
      <c r="C123" s="9" t="s">
        <v>61</v>
      </c>
      <c r="D123" s="9" t="s">
        <v>62</v>
      </c>
      <c r="E123" s="10" t="s">
        <v>12</v>
      </c>
      <c r="F123" s="5"/>
      <c r="G123" s="5"/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9" t="s">
        <v>63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1208</v>
      </c>
      <c r="H125" s="9" t="s">
        <v>205</v>
      </c>
      <c r="I125" s="3" t="s">
        <v>922</v>
      </c>
      <c r="J125" s="13" t="s">
        <v>1209</v>
      </c>
      <c r="K125" s="14" t="s">
        <v>1210</v>
      </c>
      <c r="L125" s="17">
        <f t="shared" si="5"/>
        <v>1.5092592592592546E-2</v>
      </c>
      <c r="M125">
        <f t="shared" si="6"/>
        <v>7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1211</v>
      </c>
      <c r="H126" s="9" t="s">
        <v>205</v>
      </c>
      <c r="I126" s="3" t="s">
        <v>922</v>
      </c>
      <c r="J126" s="13" t="s">
        <v>1212</v>
      </c>
      <c r="K126" s="14" t="s">
        <v>1213</v>
      </c>
      <c r="L126" s="17">
        <f t="shared" si="5"/>
        <v>2.1180555555555536E-2</v>
      </c>
      <c r="M126">
        <f t="shared" si="6"/>
        <v>19</v>
      </c>
    </row>
    <row r="127" spans="1:13" x14ac:dyDescent="0.25">
      <c r="A127" s="11"/>
      <c r="B127" s="12"/>
      <c r="C127" s="12"/>
      <c r="D127" s="12"/>
      <c r="E127" s="9" t="s">
        <v>62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1214</v>
      </c>
      <c r="H128" s="9" t="s">
        <v>205</v>
      </c>
      <c r="I128" s="3" t="s">
        <v>922</v>
      </c>
      <c r="J128" s="13" t="s">
        <v>1215</v>
      </c>
      <c r="K128" s="14" t="s">
        <v>1216</v>
      </c>
      <c r="L128" s="17">
        <f t="shared" si="5"/>
        <v>2.3784722222222276E-2</v>
      </c>
      <c r="M128">
        <f t="shared" si="6"/>
        <v>8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1217</v>
      </c>
      <c r="H129" s="9" t="s">
        <v>119</v>
      </c>
      <c r="I129" s="3" t="s">
        <v>922</v>
      </c>
      <c r="J129" s="13" t="s">
        <v>1218</v>
      </c>
      <c r="K129" s="14" t="s">
        <v>1219</v>
      </c>
      <c r="L129" s="17">
        <f t="shared" si="5"/>
        <v>2.8425925925925966E-2</v>
      </c>
      <c r="M129">
        <f t="shared" si="6"/>
        <v>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1220</v>
      </c>
      <c r="H130" s="9" t="s">
        <v>205</v>
      </c>
      <c r="I130" s="3" t="s">
        <v>922</v>
      </c>
      <c r="J130" s="13" t="s">
        <v>1221</v>
      </c>
      <c r="K130" s="14" t="s">
        <v>1222</v>
      </c>
      <c r="L130" s="17">
        <f t="shared" si="5"/>
        <v>3.2905092592592555E-2</v>
      </c>
      <c r="M130">
        <f t="shared" si="6"/>
        <v>14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1223</v>
      </c>
      <c r="H131" s="9" t="s">
        <v>205</v>
      </c>
      <c r="I131" s="3" t="s">
        <v>922</v>
      </c>
      <c r="J131" s="13" t="s">
        <v>1224</v>
      </c>
      <c r="K131" s="14" t="s">
        <v>1225</v>
      </c>
      <c r="L131" s="17">
        <f t="shared" ref="L131:L164" si="7">K131-J131</f>
        <v>1.5798611111111138E-2</v>
      </c>
      <c r="M131">
        <f t="shared" ref="M131:M164" si="8">HOUR(J131)</f>
        <v>16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1226</v>
      </c>
      <c r="H132" s="9" t="s">
        <v>205</v>
      </c>
      <c r="I132" s="3" t="s">
        <v>922</v>
      </c>
      <c r="J132" s="13" t="s">
        <v>1227</v>
      </c>
      <c r="K132" s="14" t="s">
        <v>1228</v>
      </c>
      <c r="L132" s="17">
        <f t="shared" si="7"/>
        <v>1.9293981481481315E-2</v>
      </c>
      <c r="M132">
        <f t="shared" si="8"/>
        <v>18</v>
      </c>
    </row>
    <row r="133" spans="1:13" x14ac:dyDescent="0.25">
      <c r="A133" s="11"/>
      <c r="B133" s="12"/>
      <c r="C133" s="9" t="s">
        <v>1076</v>
      </c>
      <c r="D133" s="9" t="s">
        <v>1077</v>
      </c>
      <c r="E133" s="9" t="s">
        <v>1077</v>
      </c>
      <c r="F133" s="9" t="s">
        <v>15</v>
      </c>
      <c r="G133" s="9" t="s">
        <v>1229</v>
      </c>
      <c r="H133" s="9" t="s">
        <v>119</v>
      </c>
      <c r="I133" s="3" t="s">
        <v>922</v>
      </c>
      <c r="J133" s="13" t="s">
        <v>1230</v>
      </c>
      <c r="K133" s="14" t="s">
        <v>1231</v>
      </c>
      <c r="L133" s="17">
        <f t="shared" si="7"/>
        <v>1.5856481481481499E-2</v>
      </c>
      <c r="M133">
        <f t="shared" si="8"/>
        <v>5</v>
      </c>
    </row>
    <row r="134" spans="1:13" x14ac:dyDescent="0.25">
      <c r="A134" s="11"/>
      <c r="B134" s="12"/>
      <c r="C134" s="9" t="s">
        <v>428</v>
      </c>
      <c r="D134" s="9" t="s">
        <v>429</v>
      </c>
      <c r="E134" s="9" t="s">
        <v>429</v>
      </c>
      <c r="F134" s="9" t="s">
        <v>15</v>
      </c>
      <c r="G134" s="9" t="s">
        <v>1232</v>
      </c>
      <c r="H134" s="9" t="s">
        <v>119</v>
      </c>
      <c r="I134" s="3" t="s">
        <v>922</v>
      </c>
      <c r="J134" s="13" t="s">
        <v>1233</v>
      </c>
      <c r="K134" s="14" t="s">
        <v>1234</v>
      </c>
      <c r="L134" s="17">
        <f t="shared" si="7"/>
        <v>1.3067129629629637E-2</v>
      </c>
      <c r="M134">
        <f t="shared" si="8"/>
        <v>14</v>
      </c>
    </row>
    <row r="135" spans="1:13" x14ac:dyDescent="0.25">
      <c r="A135" s="11"/>
      <c r="B135" s="12"/>
      <c r="C135" s="9" t="s">
        <v>443</v>
      </c>
      <c r="D135" s="9" t="s">
        <v>444</v>
      </c>
      <c r="E135" s="9" t="s">
        <v>444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1235</v>
      </c>
      <c r="H136" s="9" t="s">
        <v>119</v>
      </c>
      <c r="I136" s="3" t="s">
        <v>922</v>
      </c>
      <c r="J136" s="13" t="s">
        <v>1236</v>
      </c>
      <c r="K136" s="14" t="s">
        <v>1237</v>
      </c>
      <c r="L136" s="17">
        <f t="shared" si="7"/>
        <v>1.3182870370370414E-2</v>
      </c>
      <c r="M136">
        <f t="shared" si="8"/>
        <v>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1238</v>
      </c>
      <c r="H137" s="9" t="s">
        <v>119</v>
      </c>
      <c r="I137" s="3" t="s">
        <v>922</v>
      </c>
      <c r="J137" s="13" t="s">
        <v>1239</v>
      </c>
      <c r="K137" s="14" t="s">
        <v>1240</v>
      </c>
      <c r="L137" s="17">
        <f t="shared" si="7"/>
        <v>3.7013888888888902E-2</v>
      </c>
      <c r="M137">
        <f t="shared" si="8"/>
        <v>9</v>
      </c>
    </row>
    <row r="138" spans="1:13" x14ac:dyDescent="0.25">
      <c r="A138" s="11"/>
      <c r="B138" s="12"/>
      <c r="C138" s="9" t="s">
        <v>225</v>
      </c>
      <c r="D138" s="9" t="s">
        <v>226</v>
      </c>
      <c r="E138" s="9" t="s">
        <v>226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1241</v>
      </c>
      <c r="H139" s="9" t="s">
        <v>119</v>
      </c>
      <c r="I139" s="3" t="s">
        <v>922</v>
      </c>
      <c r="J139" s="13" t="s">
        <v>1242</v>
      </c>
      <c r="K139" s="14" t="s">
        <v>1243</v>
      </c>
      <c r="L139" s="17">
        <f t="shared" si="7"/>
        <v>2.2638888888888903E-2</v>
      </c>
      <c r="M139">
        <f t="shared" si="8"/>
        <v>2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1244</v>
      </c>
      <c r="H140" s="9" t="s">
        <v>119</v>
      </c>
      <c r="I140" s="3" t="s">
        <v>922</v>
      </c>
      <c r="J140" s="13" t="s">
        <v>1245</v>
      </c>
      <c r="K140" s="14" t="s">
        <v>1246</v>
      </c>
      <c r="L140" s="17">
        <f t="shared" si="7"/>
        <v>2.1643518518518534E-2</v>
      </c>
      <c r="M140">
        <f t="shared" si="8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1247</v>
      </c>
      <c r="H141" s="9" t="s">
        <v>119</v>
      </c>
      <c r="I141" s="3" t="s">
        <v>922</v>
      </c>
      <c r="J141" s="13" t="s">
        <v>1248</v>
      </c>
      <c r="K141" s="14" t="s">
        <v>1249</v>
      </c>
      <c r="L141" s="17">
        <f t="shared" si="7"/>
        <v>1.5266203703703685E-2</v>
      </c>
      <c r="M141">
        <f t="shared" si="8"/>
        <v>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1250</v>
      </c>
      <c r="H142" s="9" t="s">
        <v>119</v>
      </c>
      <c r="I142" s="3" t="s">
        <v>922</v>
      </c>
      <c r="J142" s="13" t="s">
        <v>1251</v>
      </c>
      <c r="K142" s="14" t="s">
        <v>1252</v>
      </c>
      <c r="L142" s="17">
        <f t="shared" si="7"/>
        <v>2.1145833333333308E-2</v>
      </c>
      <c r="M142">
        <f t="shared" si="8"/>
        <v>7</v>
      </c>
    </row>
    <row r="143" spans="1:13" x14ac:dyDescent="0.25">
      <c r="A143" s="3" t="s">
        <v>457</v>
      </c>
      <c r="B143" s="9" t="s">
        <v>458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471</v>
      </c>
      <c r="D144" s="9" t="s">
        <v>472</v>
      </c>
      <c r="E144" s="9" t="s">
        <v>477</v>
      </c>
      <c r="F144" s="9" t="s">
        <v>15</v>
      </c>
      <c r="G144" s="9" t="s">
        <v>1253</v>
      </c>
      <c r="H144" s="9" t="s">
        <v>119</v>
      </c>
      <c r="I144" s="3" t="s">
        <v>922</v>
      </c>
      <c r="J144" s="13" t="s">
        <v>1254</v>
      </c>
      <c r="K144" s="14" t="s">
        <v>1255</v>
      </c>
      <c r="L144" s="17">
        <f t="shared" si="7"/>
        <v>1.5196759259259229E-2</v>
      </c>
      <c r="M144">
        <f t="shared" si="8"/>
        <v>17</v>
      </c>
    </row>
    <row r="145" spans="1:13" x14ac:dyDescent="0.25">
      <c r="A145" s="11"/>
      <c r="B145" s="12"/>
      <c r="C145" s="9" t="s">
        <v>874</v>
      </c>
      <c r="D145" s="9" t="s">
        <v>875</v>
      </c>
      <c r="E145" s="9" t="s">
        <v>875</v>
      </c>
      <c r="F145" s="9" t="s">
        <v>15</v>
      </c>
      <c r="G145" s="9" t="s">
        <v>1256</v>
      </c>
      <c r="H145" s="9" t="s">
        <v>119</v>
      </c>
      <c r="I145" s="3" t="s">
        <v>922</v>
      </c>
      <c r="J145" s="13" t="s">
        <v>1257</v>
      </c>
      <c r="K145" s="14" t="s">
        <v>1258</v>
      </c>
      <c r="L145" s="17">
        <f t="shared" si="7"/>
        <v>2.1087962962962947E-2</v>
      </c>
      <c r="M145">
        <f t="shared" si="8"/>
        <v>6</v>
      </c>
    </row>
    <row r="146" spans="1:13" x14ac:dyDescent="0.25">
      <c r="A146" s="11"/>
      <c r="B146" s="12"/>
      <c r="C146" s="9" t="s">
        <v>1259</v>
      </c>
      <c r="D146" s="9" t="s">
        <v>1260</v>
      </c>
      <c r="E146" s="9" t="s">
        <v>1261</v>
      </c>
      <c r="F146" s="9" t="s">
        <v>15</v>
      </c>
      <c r="G146" s="9" t="s">
        <v>1262</v>
      </c>
      <c r="H146" s="9" t="s">
        <v>119</v>
      </c>
      <c r="I146" s="3" t="s">
        <v>922</v>
      </c>
      <c r="J146" s="13" t="s">
        <v>1263</v>
      </c>
      <c r="K146" s="14" t="s">
        <v>1264</v>
      </c>
      <c r="L146" s="17">
        <f t="shared" si="7"/>
        <v>2.0335648148148144E-2</v>
      </c>
      <c r="M146">
        <f t="shared" si="8"/>
        <v>5</v>
      </c>
    </row>
    <row r="147" spans="1:13" x14ac:dyDescent="0.25">
      <c r="A147" s="11"/>
      <c r="B147" s="12"/>
      <c r="C147" s="9" t="s">
        <v>507</v>
      </c>
      <c r="D147" s="9" t="s">
        <v>508</v>
      </c>
      <c r="E147" s="9" t="s">
        <v>509</v>
      </c>
      <c r="F147" s="9" t="s">
        <v>15</v>
      </c>
      <c r="G147" s="9" t="s">
        <v>1265</v>
      </c>
      <c r="H147" s="9" t="s">
        <v>119</v>
      </c>
      <c r="I147" s="3" t="s">
        <v>922</v>
      </c>
      <c r="J147" s="13" t="s">
        <v>1266</v>
      </c>
      <c r="K147" s="14" t="s">
        <v>1267</v>
      </c>
      <c r="L147" s="17">
        <f t="shared" si="7"/>
        <v>2.8009259259259234E-2</v>
      </c>
      <c r="M147">
        <f t="shared" si="8"/>
        <v>13</v>
      </c>
    </row>
    <row r="148" spans="1:13" x14ac:dyDescent="0.25">
      <c r="A148" s="11"/>
      <c r="B148" s="12"/>
      <c r="C148" s="9" t="s">
        <v>487</v>
      </c>
      <c r="D148" s="9" t="s">
        <v>488</v>
      </c>
      <c r="E148" s="9" t="s">
        <v>489</v>
      </c>
      <c r="F148" s="9" t="s">
        <v>15</v>
      </c>
      <c r="G148" s="10" t="s">
        <v>12</v>
      </c>
      <c r="H148" s="5"/>
      <c r="I148" s="6"/>
      <c r="J148" s="7"/>
      <c r="K148" s="8"/>
      <c r="L148" s="17">
        <f t="shared" si="7"/>
        <v>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1268</v>
      </c>
      <c r="H149" s="9" t="s">
        <v>119</v>
      </c>
      <c r="I149" s="3" t="s">
        <v>922</v>
      </c>
      <c r="J149" s="13" t="s">
        <v>1269</v>
      </c>
      <c r="K149" s="14" t="s">
        <v>1270</v>
      </c>
      <c r="L149" s="17">
        <f t="shared" si="7"/>
        <v>2.1064814814814814E-2</v>
      </c>
      <c r="M149">
        <f t="shared" si="8"/>
        <v>7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1271</v>
      </c>
      <c r="H150" s="9" t="s">
        <v>119</v>
      </c>
      <c r="I150" s="3" t="s">
        <v>922</v>
      </c>
      <c r="J150" s="13" t="s">
        <v>1272</v>
      </c>
      <c r="K150" s="14" t="s">
        <v>1273</v>
      </c>
      <c r="L150" s="17">
        <f t="shared" si="7"/>
        <v>3.565972222222219E-2</v>
      </c>
      <c r="M150">
        <f t="shared" si="8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1274</v>
      </c>
      <c r="H151" s="9" t="s">
        <v>119</v>
      </c>
      <c r="I151" s="3" t="s">
        <v>922</v>
      </c>
      <c r="J151" s="13" t="s">
        <v>1275</v>
      </c>
      <c r="K151" s="14" t="s">
        <v>1276</v>
      </c>
      <c r="L151" s="17">
        <f t="shared" si="7"/>
        <v>1.7708333333333326E-2</v>
      </c>
      <c r="M151">
        <f t="shared" si="8"/>
        <v>10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1277</v>
      </c>
      <c r="H152" s="9" t="s">
        <v>119</v>
      </c>
      <c r="I152" s="3" t="s">
        <v>922</v>
      </c>
      <c r="J152" s="13" t="s">
        <v>1278</v>
      </c>
      <c r="K152" s="14" t="s">
        <v>1279</v>
      </c>
      <c r="L152" s="17">
        <f t="shared" si="7"/>
        <v>1.9143518518518476E-2</v>
      </c>
      <c r="M152">
        <f t="shared" si="8"/>
        <v>12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1280</v>
      </c>
      <c r="H153" s="9" t="s">
        <v>119</v>
      </c>
      <c r="I153" s="3" t="s">
        <v>922</v>
      </c>
      <c r="J153" s="13" t="s">
        <v>1281</v>
      </c>
      <c r="K153" s="14" t="s">
        <v>1282</v>
      </c>
      <c r="L153" s="17">
        <f t="shared" si="7"/>
        <v>2.2557870370370381E-2</v>
      </c>
      <c r="M153">
        <f t="shared" si="8"/>
        <v>14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1283</v>
      </c>
      <c r="H154" s="9" t="s">
        <v>119</v>
      </c>
      <c r="I154" s="3" t="s">
        <v>922</v>
      </c>
      <c r="J154" s="13" t="s">
        <v>1284</v>
      </c>
      <c r="K154" s="14" t="s">
        <v>1285</v>
      </c>
      <c r="L154" s="17">
        <f t="shared" si="7"/>
        <v>1.3726851851851851E-2</v>
      </c>
      <c r="M154">
        <f t="shared" si="8"/>
        <v>15</v>
      </c>
    </row>
    <row r="155" spans="1:13" x14ac:dyDescent="0.25">
      <c r="A155" s="3" t="s">
        <v>502</v>
      </c>
      <c r="B155" s="9" t="s">
        <v>503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459</v>
      </c>
      <c r="D156" s="9" t="s">
        <v>460</v>
      </c>
      <c r="E156" s="9" t="s">
        <v>461</v>
      </c>
      <c r="F156" s="9" t="s">
        <v>15</v>
      </c>
      <c r="G156" s="9" t="s">
        <v>1286</v>
      </c>
      <c r="H156" s="9" t="s">
        <v>17</v>
      </c>
      <c r="I156" s="3" t="s">
        <v>922</v>
      </c>
      <c r="J156" s="13" t="s">
        <v>1287</v>
      </c>
      <c r="K156" s="14" t="s">
        <v>1288</v>
      </c>
      <c r="L156" s="17">
        <f t="shared" si="7"/>
        <v>1.836805555555554E-2</v>
      </c>
      <c r="M156">
        <f t="shared" si="8"/>
        <v>12</v>
      </c>
    </row>
    <row r="157" spans="1:13" x14ac:dyDescent="0.25">
      <c r="A157" s="11"/>
      <c r="B157" s="12"/>
      <c r="C157" s="9" t="s">
        <v>507</v>
      </c>
      <c r="D157" s="9" t="s">
        <v>508</v>
      </c>
      <c r="E157" s="9" t="s">
        <v>509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1289</v>
      </c>
      <c r="H158" s="9" t="s">
        <v>17</v>
      </c>
      <c r="I158" s="3" t="s">
        <v>922</v>
      </c>
      <c r="J158" s="13" t="s">
        <v>1290</v>
      </c>
      <c r="K158" s="14" t="s">
        <v>1291</v>
      </c>
      <c r="L158" s="17">
        <f t="shared" si="7"/>
        <v>1.6168981481481493E-2</v>
      </c>
      <c r="M158">
        <f t="shared" si="8"/>
        <v>8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1292</v>
      </c>
      <c r="H159" s="9" t="s">
        <v>17</v>
      </c>
      <c r="I159" s="3" t="s">
        <v>922</v>
      </c>
      <c r="J159" s="13" t="s">
        <v>1293</v>
      </c>
      <c r="K159" s="14" t="s">
        <v>1294</v>
      </c>
      <c r="L159" s="17">
        <f t="shared" si="7"/>
        <v>4.8819444444444471E-2</v>
      </c>
      <c r="M159">
        <f t="shared" si="8"/>
        <v>9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1295</v>
      </c>
      <c r="H160" s="9" t="s">
        <v>17</v>
      </c>
      <c r="I160" s="3" t="s">
        <v>922</v>
      </c>
      <c r="J160" s="13" t="s">
        <v>1296</v>
      </c>
      <c r="K160" s="14" t="s">
        <v>1297</v>
      </c>
      <c r="L160" s="17">
        <f t="shared" si="7"/>
        <v>1.359953703703709E-2</v>
      </c>
      <c r="M160">
        <f t="shared" si="8"/>
        <v>12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1298</v>
      </c>
      <c r="H161" s="9" t="s">
        <v>17</v>
      </c>
      <c r="I161" s="3" t="s">
        <v>922</v>
      </c>
      <c r="J161" s="13" t="s">
        <v>1299</v>
      </c>
      <c r="K161" s="14" t="s">
        <v>1300</v>
      </c>
      <c r="L161" s="17">
        <f t="shared" si="7"/>
        <v>2.4085648148148175E-2</v>
      </c>
      <c r="M161">
        <f t="shared" si="8"/>
        <v>14</v>
      </c>
    </row>
    <row r="162" spans="1:13" x14ac:dyDescent="0.25">
      <c r="A162" s="11"/>
      <c r="B162" s="12"/>
      <c r="C162" s="9" t="s">
        <v>1301</v>
      </c>
      <c r="D162" s="9" t="s">
        <v>1302</v>
      </c>
      <c r="E162" s="9" t="s">
        <v>1303</v>
      </c>
      <c r="F162" s="9" t="s">
        <v>15</v>
      </c>
      <c r="G162" s="9" t="s">
        <v>1304</v>
      </c>
      <c r="H162" s="9" t="s">
        <v>17</v>
      </c>
      <c r="I162" s="3" t="s">
        <v>922</v>
      </c>
      <c r="J162" s="13" t="s">
        <v>1305</v>
      </c>
      <c r="K162" s="14" t="s">
        <v>258</v>
      </c>
      <c r="L162" s="17">
        <f t="shared" si="7"/>
        <v>2.5613425925925859E-2</v>
      </c>
      <c r="M162">
        <f t="shared" si="8"/>
        <v>13</v>
      </c>
    </row>
    <row r="163" spans="1:13" x14ac:dyDescent="0.25">
      <c r="A163" s="11"/>
      <c r="B163" s="12"/>
      <c r="C163" s="9" t="s">
        <v>513</v>
      </c>
      <c r="D163" s="9" t="s">
        <v>514</v>
      </c>
      <c r="E163" s="9" t="s">
        <v>515</v>
      </c>
      <c r="F163" s="9" t="s">
        <v>15</v>
      </c>
      <c r="G163" s="9" t="s">
        <v>1306</v>
      </c>
      <c r="H163" s="9" t="s">
        <v>17</v>
      </c>
      <c r="I163" s="3" t="s">
        <v>922</v>
      </c>
      <c r="J163" s="13" t="s">
        <v>1307</v>
      </c>
      <c r="K163" s="14" t="s">
        <v>1308</v>
      </c>
      <c r="L163" s="17">
        <f t="shared" si="7"/>
        <v>1.7916666666666747E-2</v>
      </c>
      <c r="M163">
        <f t="shared" si="8"/>
        <v>11</v>
      </c>
    </row>
    <row r="164" spans="1:13" x14ac:dyDescent="0.25">
      <c r="A164" s="11"/>
      <c r="B164" s="11"/>
      <c r="C164" s="3" t="s">
        <v>1309</v>
      </c>
      <c r="D164" s="3" t="s">
        <v>1310</v>
      </c>
      <c r="E164" s="3" t="s">
        <v>1311</v>
      </c>
      <c r="F164" s="3" t="s">
        <v>15</v>
      </c>
      <c r="G164" s="3" t="s">
        <v>1312</v>
      </c>
      <c r="H164" s="3" t="s">
        <v>17</v>
      </c>
      <c r="I164" s="3" t="s">
        <v>922</v>
      </c>
      <c r="J164" s="15" t="s">
        <v>1313</v>
      </c>
      <c r="K164" s="16" t="s">
        <v>1314</v>
      </c>
      <c r="L164" s="17">
        <f t="shared" si="7"/>
        <v>2.5960648148148191E-2</v>
      </c>
      <c r="M164">
        <f t="shared" si="8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tabSelected="1"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1675</v>
      </c>
      <c r="M1" t="s">
        <v>1672</v>
      </c>
      <c r="O1" t="s">
        <v>1673</v>
      </c>
      <c r="P1" t="s">
        <v>1674</v>
      </c>
      <c r="Q1" t="s">
        <v>1677</v>
      </c>
      <c r="R1" s="17" t="s">
        <v>1676</v>
      </c>
      <c r="S1" t="s">
        <v>1678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4.833333333333333</v>
      </c>
      <c r="R2" s="17">
        <f>AVERAGEIF(M1:M399,  O2, L1:L399)</f>
        <v>9.9691358024691368E-3</v>
      </c>
      <c r="S2" s="17">
        <f>AVERAGE($R$2:$R$25)</f>
        <v>1.6088824145247763E-2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4.833333333333333</v>
      </c>
      <c r="R3" s="17">
        <v>0</v>
      </c>
      <c r="S3" s="17">
        <f t="shared" ref="S3:S25" si="1">AVERAGE($R$2:$R$25)</f>
        <v>1.6088824145247763E-2</v>
      </c>
    </row>
    <row r="4" spans="1:19" x14ac:dyDescent="0.25">
      <c r="A4" s="11"/>
      <c r="B4" s="12"/>
      <c r="C4" s="9" t="s">
        <v>35</v>
      </c>
      <c r="D4" s="9" t="s">
        <v>36</v>
      </c>
      <c r="E4" s="9" t="s">
        <v>36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4.833333333333333</v>
      </c>
      <c r="R4" s="17">
        <f t="shared" ref="R4:R20" si="2">AVERAGEIF(M3:M401,  O4, L3:L401)</f>
        <v>1.5723379629629636E-2</v>
      </c>
      <c r="S4" s="17">
        <f t="shared" si="1"/>
        <v>1.6088824145247763E-2</v>
      </c>
    </row>
    <row r="5" spans="1:19" x14ac:dyDescent="0.25">
      <c r="A5" s="11"/>
      <c r="B5" s="12"/>
      <c r="C5" s="12"/>
      <c r="D5" s="12"/>
      <c r="E5" s="12"/>
      <c r="F5" s="12"/>
      <c r="G5" s="9" t="s">
        <v>1315</v>
      </c>
      <c r="H5" s="9" t="s">
        <v>17</v>
      </c>
      <c r="I5" s="3" t="s">
        <v>1316</v>
      </c>
      <c r="J5" s="13" t="s">
        <v>1317</v>
      </c>
      <c r="K5" s="14" t="s">
        <v>1318</v>
      </c>
      <c r="L5" s="17">
        <f t="shared" ref="L5:L66" si="3">K5-J5</f>
        <v>2.4942129629629606E-2</v>
      </c>
      <c r="M5">
        <f t="shared" ref="M5:M66" si="4">HOUR(J5)</f>
        <v>10</v>
      </c>
      <c r="O5">
        <v>3</v>
      </c>
      <c r="P5">
        <f>COUNTIF(M:M,"3")</f>
        <v>3</v>
      </c>
      <c r="Q5">
        <f t="shared" si="0"/>
        <v>4.833333333333333</v>
      </c>
      <c r="R5" s="17">
        <f t="shared" si="2"/>
        <v>1.6053240740740733E-2</v>
      </c>
      <c r="S5" s="17">
        <f t="shared" si="1"/>
        <v>1.6088824145247763E-2</v>
      </c>
    </row>
    <row r="6" spans="1:19" x14ac:dyDescent="0.25">
      <c r="A6" s="11"/>
      <c r="B6" s="12"/>
      <c r="C6" s="12"/>
      <c r="D6" s="12"/>
      <c r="E6" s="12"/>
      <c r="F6" s="12"/>
      <c r="G6" s="9" t="s">
        <v>1319</v>
      </c>
      <c r="H6" s="9" t="s">
        <v>17</v>
      </c>
      <c r="I6" s="3" t="s">
        <v>1316</v>
      </c>
      <c r="J6" s="13" t="s">
        <v>1320</v>
      </c>
      <c r="K6" s="14" t="s">
        <v>1321</v>
      </c>
      <c r="L6" s="17">
        <f t="shared" si="3"/>
        <v>2.3414351851851922E-2</v>
      </c>
      <c r="M6">
        <f t="shared" si="4"/>
        <v>12</v>
      </c>
      <c r="O6">
        <v>4</v>
      </c>
      <c r="P6">
        <f>COUNTIF(M:M,"4")</f>
        <v>3</v>
      </c>
      <c r="Q6">
        <f t="shared" si="0"/>
        <v>4.833333333333333</v>
      </c>
      <c r="R6" s="17">
        <f t="shared" si="2"/>
        <v>1.6323302469135798E-2</v>
      </c>
      <c r="S6" s="17">
        <f t="shared" si="1"/>
        <v>1.6088824145247763E-2</v>
      </c>
    </row>
    <row r="7" spans="1:19" x14ac:dyDescent="0.25">
      <c r="A7" s="11"/>
      <c r="B7" s="12"/>
      <c r="C7" s="9" t="s">
        <v>51</v>
      </c>
      <c r="D7" s="9" t="s">
        <v>52</v>
      </c>
      <c r="E7" s="9" t="s">
        <v>52</v>
      </c>
      <c r="F7" s="9" t="s">
        <v>15</v>
      </c>
      <c r="G7" s="9" t="s">
        <v>1322</v>
      </c>
      <c r="H7" s="9" t="s">
        <v>17</v>
      </c>
      <c r="I7" s="3" t="s">
        <v>1316</v>
      </c>
      <c r="J7" s="13" t="s">
        <v>1323</v>
      </c>
      <c r="K7" s="14" t="s">
        <v>1324</v>
      </c>
      <c r="L7" s="17">
        <f t="shared" si="3"/>
        <v>1.366898148148149E-2</v>
      </c>
      <c r="M7">
        <f t="shared" si="4"/>
        <v>5</v>
      </c>
      <c r="O7">
        <v>5</v>
      </c>
      <c r="P7">
        <f>COUNTIF(M:M,"5")</f>
        <v>6</v>
      </c>
      <c r="Q7">
        <f t="shared" si="0"/>
        <v>4.833333333333333</v>
      </c>
      <c r="R7" s="17">
        <f t="shared" si="2"/>
        <v>1.540509259259259E-2</v>
      </c>
      <c r="S7" s="17">
        <f t="shared" si="1"/>
        <v>1.6088824145247763E-2</v>
      </c>
    </row>
    <row r="8" spans="1:19" x14ac:dyDescent="0.25">
      <c r="A8" s="11"/>
      <c r="B8" s="12"/>
      <c r="C8" s="9" t="s">
        <v>109</v>
      </c>
      <c r="D8" s="9" t="s">
        <v>110</v>
      </c>
      <c r="E8" s="9" t="s">
        <v>110</v>
      </c>
      <c r="F8" s="9" t="s">
        <v>15</v>
      </c>
      <c r="G8" s="9" t="s">
        <v>1325</v>
      </c>
      <c r="H8" s="9" t="s">
        <v>48</v>
      </c>
      <c r="I8" s="3" t="s">
        <v>1316</v>
      </c>
      <c r="J8" s="13" t="s">
        <v>1326</v>
      </c>
      <c r="K8" s="14" t="s">
        <v>1327</v>
      </c>
      <c r="L8" s="17">
        <f t="shared" si="3"/>
        <v>1.3425925925925952E-2</v>
      </c>
      <c r="M8">
        <f t="shared" si="4"/>
        <v>22</v>
      </c>
      <c r="O8">
        <v>6</v>
      </c>
      <c r="P8">
        <f>COUNTIF(M:M,"6")</f>
        <v>8</v>
      </c>
      <c r="Q8">
        <f t="shared" si="0"/>
        <v>4.833333333333333</v>
      </c>
      <c r="R8" s="17">
        <f t="shared" si="2"/>
        <v>2.1176215277777785E-2</v>
      </c>
      <c r="S8" s="17">
        <f t="shared" si="1"/>
        <v>1.6088824145247763E-2</v>
      </c>
    </row>
    <row r="9" spans="1:19" x14ac:dyDescent="0.25">
      <c r="A9" s="3" t="s">
        <v>76</v>
      </c>
      <c r="B9" s="9" t="s">
        <v>77</v>
      </c>
      <c r="C9" s="10" t="s">
        <v>12</v>
      </c>
      <c r="D9" s="5"/>
      <c r="E9" s="5"/>
      <c r="F9" s="5"/>
      <c r="G9" s="5"/>
      <c r="H9" s="5"/>
      <c r="I9" s="6"/>
      <c r="J9" s="7"/>
      <c r="K9" s="8"/>
      <c r="O9">
        <v>7</v>
      </c>
      <c r="P9">
        <f>COUNTIF(M:M,"7")</f>
        <v>5</v>
      </c>
      <c r="Q9">
        <f t="shared" si="0"/>
        <v>4.833333333333333</v>
      </c>
      <c r="R9" s="17">
        <f t="shared" si="2"/>
        <v>1.923842592592594E-2</v>
      </c>
      <c r="S9" s="17">
        <f t="shared" si="1"/>
        <v>1.6088824145247763E-2</v>
      </c>
    </row>
    <row r="10" spans="1:19" x14ac:dyDescent="0.25">
      <c r="A10" s="11"/>
      <c r="B10" s="12"/>
      <c r="C10" s="9" t="s">
        <v>21</v>
      </c>
      <c r="D10" s="9" t="s">
        <v>22</v>
      </c>
      <c r="E10" s="9" t="s">
        <v>22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13</v>
      </c>
      <c r="Q10">
        <f t="shared" si="0"/>
        <v>4.833333333333333</v>
      </c>
      <c r="R10" s="17">
        <f t="shared" si="2"/>
        <v>2.2560541310541308E-2</v>
      </c>
      <c r="S10" s="17">
        <f t="shared" si="1"/>
        <v>1.6088824145247763E-2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1328</v>
      </c>
      <c r="H11" s="9" t="s">
        <v>17</v>
      </c>
      <c r="I11" s="3" t="s">
        <v>1316</v>
      </c>
      <c r="J11" s="13" t="s">
        <v>1329</v>
      </c>
      <c r="K11" s="14" t="s">
        <v>1330</v>
      </c>
      <c r="L11" s="17">
        <f t="shared" si="3"/>
        <v>1.5729166666666627E-2</v>
      </c>
      <c r="M11">
        <f t="shared" si="4"/>
        <v>8</v>
      </c>
      <c r="O11">
        <v>9</v>
      </c>
      <c r="P11">
        <f>COUNTIF(M:M,"9")</f>
        <v>11</v>
      </c>
      <c r="Q11">
        <f t="shared" si="0"/>
        <v>4.833333333333333</v>
      </c>
      <c r="R11" s="17">
        <f t="shared" si="2"/>
        <v>2.3478535353535359E-2</v>
      </c>
      <c r="S11" s="17">
        <f t="shared" si="1"/>
        <v>1.6088824145247763E-2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1331</v>
      </c>
      <c r="H12" s="9" t="s">
        <v>17</v>
      </c>
      <c r="I12" s="3" t="s">
        <v>1316</v>
      </c>
      <c r="J12" s="13" t="s">
        <v>1332</v>
      </c>
      <c r="K12" s="14" t="s">
        <v>1333</v>
      </c>
      <c r="L12" s="17">
        <f t="shared" si="3"/>
        <v>1.5266203703703685E-2</v>
      </c>
      <c r="M12">
        <f t="shared" si="4"/>
        <v>15</v>
      </c>
      <c r="O12">
        <v>10</v>
      </c>
      <c r="P12">
        <f>COUNTIF(M:M,"10")</f>
        <v>9</v>
      </c>
      <c r="Q12">
        <f t="shared" si="0"/>
        <v>4.833333333333333</v>
      </c>
      <c r="R12" s="17">
        <f t="shared" si="2"/>
        <v>2.4089988425925926E-2</v>
      </c>
      <c r="S12" s="17">
        <f t="shared" si="1"/>
        <v>1.6088824145247763E-2</v>
      </c>
    </row>
    <row r="13" spans="1:19" x14ac:dyDescent="0.25">
      <c r="A13" s="11"/>
      <c r="B13" s="12"/>
      <c r="C13" s="9" t="s">
        <v>528</v>
      </c>
      <c r="D13" s="9" t="s">
        <v>529</v>
      </c>
      <c r="E13" s="9" t="s">
        <v>529</v>
      </c>
      <c r="F13" s="9" t="s">
        <v>15</v>
      </c>
      <c r="G13" s="9" t="s">
        <v>1334</v>
      </c>
      <c r="H13" s="9" t="s">
        <v>48</v>
      </c>
      <c r="I13" s="3" t="s">
        <v>1316</v>
      </c>
      <c r="J13" s="13" t="s">
        <v>1335</v>
      </c>
      <c r="K13" s="14" t="s">
        <v>1336</v>
      </c>
      <c r="L13" s="17">
        <f t="shared" si="3"/>
        <v>2.5300925925925921E-2</v>
      </c>
      <c r="M13">
        <f t="shared" si="4"/>
        <v>6</v>
      </c>
      <c r="O13">
        <v>11</v>
      </c>
      <c r="P13">
        <f>COUNTIF(M:M,"11")</f>
        <v>6</v>
      </c>
      <c r="Q13">
        <f t="shared" si="0"/>
        <v>4.833333333333333</v>
      </c>
      <c r="R13" s="17">
        <f t="shared" si="2"/>
        <v>2.1967592592592611E-2</v>
      </c>
      <c r="S13" s="17">
        <f t="shared" si="1"/>
        <v>1.6088824145247763E-2</v>
      </c>
    </row>
    <row r="14" spans="1:19" x14ac:dyDescent="0.25">
      <c r="A14" s="11"/>
      <c r="B14" s="12"/>
      <c r="C14" s="9" t="s">
        <v>35</v>
      </c>
      <c r="D14" s="9" t="s">
        <v>36</v>
      </c>
      <c r="E14" s="9" t="s">
        <v>36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7</v>
      </c>
      <c r="Q14">
        <f t="shared" si="0"/>
        <v>4.833333333333333</v>
      </c>
      <c r="R14" s="17">
        <f t="shared" si="2"/>
        <v>1.8489583333333354E-2</v>
      </c>
      <c r="S14" s="17">
        <f t="shared" si="1"/>
        <v>1.6088824145247763E-2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1337</v>
      </c>
      <c r="H15" s="9" t="s">
        <v>17</v>
      </c>
      <c r="I15" s="3" t="s">
        <v>1316</v>
      </c>
      <c r="J15" s="13" t="s">
        <v>1338</v>
      </c>
      <c r="K15" s="14" t="s">
        <v>1339</v>
      </c>
      <c r="L15" s="17">
        <f t="shared" si="3"/>
        <v>2.4502314814814852E-2</v>
      </c>
      <c r="M15">
        <f t="shared" si="4"/>
        <v>6</v>
      </c>
      <c r="O15">
        <v>13</v>
      </c>
      <c r="P15">
        <f>COUNTIF(M:M,"13")</f>
        <v>7</v>
      </c>
      <c r="Q15">
        <f t="shared" si="0"/>
        <v>4.833333333333333</v>
      </c>
      <c r="R15" s="17">
        <f t="shared" si="2"/>
        <v>1.8791335978835994E-2</v>
      </c>
      <c r="S15" s="17">
        <f t="shared" si="1"/>
        <v>1.6088824145247763E-2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1340</v>
      </c>
      <c r="H16" s="9" t="s">
        <v>17</v>
      </c>
      <c r="I16" s="3" t="s">
        <v>1316</v>
      </c>
      <c r="J16" s="13" t="s">
        <v>1341</v>
      </c>
      <c r="K16" s="14" t="s">
        <v>1342</v>
      </c>
      <c r="L16" s="17">
        <f t="shared" si="3"/>
        <v>2.6932870370370343E-2</v>
      </c>
      <c r="M16">
        <f t="shared" si="4"/>
        <v>8</v>
      </c>
      <c r="O16">
        <v>14</v>
      </c>
      <c r="P16">
        <f>COUNTIF(M:M,"14")</f>
        <v>9</v>
      </c>
      <c r="Q16">
        <f t="shared" si="0"/>
        <v>4.833333333333333</v>
      </c>
      <c r="R16" s="17">
        <f t="shared" si="2"/>
        <v>2.4047067901234565E-2</v>
      </c>
      <c r="S16" s="17">
        <f t="shared" si="1"/>
        <v>1.6088824145247763E-2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1343</v>
      </c>
      <c r="H17" s="9" t="s">
        <v>17</v>
      </c>
      <c r="I17" s="3" t="s">
        <v>1316</v>
      </c>
      <c r="J17" s="13" t="s">
        <v>1344</v>
      </c>
      <c r="K17" s="14" t="s">
        <v>1345</v>
      </c>
      <c r="L17" s="17">
        <f t="shared" si="3"/>
        <v>2.7719907407407485E-2</v>
      </c>
      <c r="M17">
        <f t="shared" si="4"/>
        <v>14</v>
      </c>
      <c r="O17">
        <v>15</v>
      </c>
      <c r="P17">
        <f>COUNTIF(M:M,"15")</f>
        <v>8</v>
      </c>
      <c r="Q17">
        <f t="shared" si="0"/>
        <v>4.833333333333333</v>
      </c>
      <c r="R17" s="17">
        <f t="shared" si="2"/>
        <v>2.5596891534391517E-2</v>
      </c>
      <c r="S17" s="17">
        <f t="shared" si="1"/>
        <v>1.6088824145247763E-2</v>
      </c>
    </row>
    <row r="18" spans="1:19" x14ac:dyDescent="0.25">
      <c r="A18" s="11"/>
      <c r="B18" s="12"/>
      <c r="C18" s="9" t="s">
        <v>964</v>
      </c>
      <c r="D18" s="9" t="s">
        <v>965</v>
      </c>
      <c r="E18" s="9" t="s">
        <v>965</v>
      </c>
      <c r="F18" s="9" t="s">
        <v>15</v>
      </c>
      <c r="G18" s="9" t="s">
        <v>1346</v>
      </c>
      <c r="H18" s="9" t="s">
        <v>17</v>
      </c>
      <c r="I18" s="3" t="s">
        <v>1316</v>
      </c>
      <c r="J18" s="13" t="s">
        <v>1347</v>
      </c>
      <c r="K18" s="14" t="s">
        <v>1348</v>
      </c>
      <c r="L18" s="17">
        <f t="shared" si="3"/>
        <v>1.7175925925925983E-2</v>
      </c>
      <c r="M18">
        <f t="shared" si="4"/>
        <v>13</v>
      </c>
      <c r="O18">
        <v>16</v>
      </c>
      <c r="P18">
        <f>COUNTIF(M:M,"16")</f>
        <v>3</v>
      </c>
      <c r="Q18">
        <f t="shared" si="0"/>
        <v>4.833333333333333</v>
      </c>
      <c r="R18" s="17">
        <f t="shared" si="2"/>
        <v>1.4544753086419782E-2</v>
      </c>
      <c r="S18" s="17">
        <f t="shared" si="1"/>
        <v>1.6088824145247763E-2</v>
      </c>
    </row>
    <row r="19" spans="1:19" x14ac:dyDescent="0.25">
      <c r="A19" s="11"/>
      <c r="B19" s="12"/>
      <c r="C19" s="9" t="s">
        <v>40</v>
      </c>
      <c r="D19" s="9" t="s">
        <v>41</v>
      </c>
      <c r="E19" s="9" t="s">
        <v>41</v>
      </c>
      <c r="F19" s="9" t="s">
        <v>15</v>
      </c>
      <c r="G19" s="9" t="s">
        <v>1349</v>
      </c>
      <c r="H19" s="9" t="s">
        <v>48</v>
      </c>
      <c r="I19" s="3" t="s">
        <v>1316</v>
      </c>
      <c r="J19" s="13" t="s">
        <v>1350</v>
      </c>
      <c r="K19" s="14" t="s">
        <v>1351</v>
      </c>
      <c r="L19" s="17">
        <f t="shared" si="3"/>
        <v>2.3993055555555476E-2</v>
      </c>
      <c r="M19">
        <f t="shared" si="4"/>
        <v>10</v>
      </c>
      <c r="O19">
        <v>17</v>
      </c>
      <c r="P19">
        <f>COUNTIF(M:M,"17")</f>
        <v>3</v>
      </c>
      <c r="Q19">
        <f t="shared" si="0"/>
        <v>4.833333333333333</v>
      </c>
      <c r="R19" s="17">
        <f t="shared" si="2"/>
        <v>1.3595679012345707E-2</v>
      </c>
      <c r="S19" s="17">
        <f t="shared" si="1"/>
        <v>1.6088824145247763E-2</v>
      </c>
    </row>
    <row r="20" spans="1:19" x14ac:dyDescent="0.25">
      <c r="A20" s="11"/>
      <c r="B20" s="12"/>
      <c r="C20" s="9" t="s">
        <v>109</v>
      </c>
      <c r="D20" s="9" t="s">
        <v>110</v>
      </c>
      <c r="E20" s="9" t="s">
        <v>110</v>
      </c>
      <c r="F20" s="9" t="s">
        <v>15</v>
      </c>
      <c r="G20" s="9" t="s">
        <v>1352</v>
      </c>
      <c r="H20" s="9" t="s">
        <v>48</v>
      </c>
      <c r="I20" s="3" t="s">
        <v>1316</v>
      </c>
      <c r="J20" s="13" t="s">
        <v>1353</v>
      </c>
      <c r="K20" s="14" t="s">
        <v>1354</v>
      </c>
      <c r="L20" s="17">
        <f t="shared" si="3"/>
        <v>2.3067129629629628E-2</v>
      </c>
      <c r="O20">
        <v>18</v>
      </c>
      <c r="P20">
        <f>COUNTIF(M:M,"18")</f>
        <v>2</v>
      </c>
      <c r="Q20">
        <f t="shared" si="0"/>
        <v>4.833333333333333</v>
      </c>
      <c r="R20" s="17">
        <f t="shared" si="2"/>
        <v>1.3518518518518541E-2</v>
      </c>
      <c r="S20" s="17">
        <f t="shared" si="1"/>
        <v>1.6088824145247763E-2</v>
      </c>
    </row>
    <row r="21" spans="1:19" x14ac:dyDescent="0.25">
      <c r="A21" s="11"/>
      <c r="B21" s="12"/>
      <c r="C21" s="9" t="s">
        <v>1076</v>
      </c>
      <c r="D21" s="9" t="s">
        <v>1077</v>
      </c>
      <c r="E21" s="9" t="s">
        <v>1077</v>
      </c>
      <c r="F21" s="9" t="s">
        <v>15</v>
      </c>
      <c r="G21" s="9" t="s">
        <v>1355</v>
      </c>
      <c r="H21" s="9" t="s">
        <v>17</v>
      </c>
      <c r="I21" s="3" t="s">
        <v>1316</v>
      </c>
      <c r="J21" s="13" t="s">
        <v>1356</v>
      </c>
      <c r="K21" s="14" t="s">
        <v>1357</v>
      </c>
      <c r="L21" s="17">
        <f t="shared" si="3"/>
        <v>1.7453703703703694E-2</v>
      </c>
      <c r="M21">
        <f t="shared" si="4"/>
        <v>12</v>
      </c>
      <c r="O21">
        <v>19</v>
      </c>
      <c r="P21">
        <f>COUNTIF(M:M,"19")</f>
        <v>0</v>
      </c>
      <c r="Q21">
        <f t="shared" si="0"/>
        <v>4.833333333333333</v>
      </c>
      <c r="R21" s="17">
        <v>0</v>
      </c>
      <c r="S21" s="17">
        <f t="shared" si="1"/>
        <v>1.6088824145247763E-2</v>
      </c>
    </row>
    <row r="22" spans="1:19" x14ac:dyDescent="0.25">
      <c r="A22" s="3" t="s">
        <v>114</v>
      </c>
      <c r="B22" s="9" t="s">
        <v>115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4.833333333333333</v>
      </c>
      <c r="R22" s="17">
        <f>AVERAGEIF(M21:M419,  O22, L21:L419)</f>
        <v>1.5501543209876548E-2</v>
      </c>
      <c r="S22" s="17">
        <f t="shared" si="1"/>
        <v>1.6088824145247763E-2</v>
      </c>
    </row>
    <row r="23" spans="1:19" x14ac:dyDescent="0.25">
      <c r="A23" s="11"/>
      <c r="B23" s="12"/>
      <c r="C23" s="9" t="s">
        <v>116</v>
      </c>
      <c r="D23" s="9" t="s">
        <v>117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4.833333333333333</v>
      </c>
      <c r="R23" s="17">
        <f>AVERAGEIF(M22:M420,  O23, L22:L420)</f>
        <v>2.1574074074073968E-2</v>
      </c>
      <c r="S23" s="17">
        <f t="shared" si="1"/>
        <v>1.6088824145247763E-2</v>
      </c>
    </row>
    <row r="24" spans="1:19" x14ac:dyDescent="0.25">
      <c r="A24" s="11"/>
      <c r="B24" s="12"/>
      <c r="C24" s="12"/>
      <c r="D24" s="12"/>
      <c r="E24" s="9" t="s">
        <v>117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4.833333333333333</v>
      </c>
      <c r="R24" s="17">
        <v>0</v>
      </c>
      <c r="S24" s="17">
        <f t="shared" si="1"/>
        <v>1.6088824145247763E-2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1358</v>
      </c>
      <c r="H25" s="9" t="s">
        <v>119</v>
      </c>
      <c r="I25" s="3" t="s">
        <v>1316</v>
      </c>
      <c r="J25" s="13" t="s">
        <v>1359</v>
      </c>
      <c r="K25" s="14" t="s">
        <v>1360</v>
      </c>
      <c r="L25" s="17">
        <f t="shared" si="3"/>
        <v>2.9039351851851858E-2</v>
      </c>
      <c r="M25">
        <f t="shared" si="4"/>
        <v>8</v>
      </c>
      <c r="O25">
        <v>23</v>
      </c>
      <c r="P25">
        <f>COUNTIF(M:M,"23")</f>
        <v>3</v>
      </c>
      <c r="Q25">
        <f t="shared" si="0"/>
        <v>4.833333333333333</v>
      </c>
      <c r="R25" s="17">
        <f>AVERAGEIF(M24:M422,  O25, L24:L422)</f>
        <v>1.4486882716049402E-2</v>
      </c>
      <c r="S25" s="17">
        <f t="shared" si="1"/>
        <v>1.6088824145247763E-2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1361</v>
      </c>
      <c r="H26" s="9" t="s">
        <v>119</v>
      </c>
      <c r="I26" s="3" t="s">
        <v>1316</v>
      </c>
      <c r="J26" s="13" t="s">
        <v>1362</v>
      </c>
      <c r="K26" s="14" t="s">
        <v>1363</v>
      </c>
      <c r="L26" s="17">
        <f t="shared" si="3"/>
        <v>3.2939814814814838E-2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1364</v>
      </c>
      <c r="H27" s="9" t="s">
        <v>119</v>
      </c>
      <c r="I27" s="3" t="s">
        <v>1316</v>
      </c>
      <c r="J27" s="13" t="s">
        <v>1365</v>
      </c>
      <c r="K27" s="14" t="s">
        <v>1366</v>
      </c>
      <c r="L27" s="17">
        <f t="shared" si="3"/>
        <v>1.9930555555555562E-2</v>
      </c>
      <c r="M27">
        <f t="shared" si="4"/>
        <v>12</v>
      </c>
    </row>
    <row r="28" spans="1:19" x14ac:dyDescent="0.25">
      <c r="A28" s="11"/>
      <c r="B28" s="12"/>
      <c r="C28" s="12"/>
      <c r="D28" s="12"/>
      <c r="E28" s="12"/>
      <c r="F28" s="12"/>
      <c r="G28" s="9" t="s">
        <v>1367</v>
      </c>
      <c r="H28" s="9" t="s">
        <v>119</v>
      </c>
      <c r="I28" s="3" t="s">
        <v>1316</v>
      </c>
      <c r="J28" s="13" t="s">
        <v>1368</v>
      </c>
      <c r="K28" s="14" t="s">
        <v>1369</v>
      </c>
      <c r="L28" s="17">
        <f t="shared" si="3"/>
        <v>1.635416666666667E-2</v>
      </c>
      <c r="M28">
        <f t="shared" si="4"/>
        <v>13</v>
      </c>
    </row>
    <row r="29" spans="1:19" x14ac:dyDescent="0.25">
      <c r="A29" s="11"/>
      <c r="B29" s="12"/>
      <c r="C29" s="12"/>
      <c r="D29" s="12"/>
      <c r="E29" s="12"/>
      <c r="F29" s="12"/>
      <c r="G29" s="9" t="s">
        <v>1370</v>
      </c>
      <c r="H29" s="9" t="s">
        <v>119</v>
      </c>
      <c r="I29" s="3" t="s">
        <v>1316</v>
      </c>
      <c r="J29" s="13" t="s">
        <v>1371</v>
      </c>
      <c r="K29" s="14" t="s">
        <v>1372</v>
      </c>
      <c r="L29" s="17">
        <f t="shared" si="3"/>
        <v>1.2222222222222245E-2</v>
      </c>
      <c r="M29">
        <f t="shared" si="4"/>
        <v>15</v>
      </c>
    </row>
    <row r="30" spans="1:19" x14ac:dyDescent="0.25">
      <c r="A30" s="11"/>
      <c r="B30" s="12"/>
      <c r="C30" s="12"/>
      <c r="D30" s="12"/>
      <c r="E30" s="12"/>
      <c r="F30" s="12"/>
      <c r="G30" s="9" t="s">
        <v>1373</v>
      </c>
      <c r="H30" s="9" t="s">
        <v>119</v>
      </c>
      <c r="I30" s="3" t="s">
        <v>1316</v>
      </c>
      <c r="J30" s="13" t="s">
        <v>1374</v>
      </c>
      <c r="K30" s="14" t="s">
        <v>1375</v>
      </c>
      <c r="L30" s="17">
        <f t="shared" si="3"/>
        <v>1.2939814814814765E-2</v>
      </c>
      <c r="M30">
        <f t="shared" si="4"/>
        <v>18</v>
      </c>
    </row>
    <row r="31" spans="1:19" x14ac:dyDescent="0.25">
      <c r="A31" s="11"/>
      <c r="B31" s="12"/>
      <c r="C31" s="12"/>
      <c r="D31" s="12"/>
      <c r="E31" s="12"/>
      <c r="F31" s="12"/>
      <c r="G31" s="9" t="s">
        <v>1376</v>
      </c>
      <c r="H31" s="9" t="s">
        <v>119</v>
      </c>
      <c r="I31" s="3" t="s">
        <v>1316</v>
      </c>
      <c r="J31" s="13" t="s">
        <v>1377</v>
      </c>
      <c r="K31" s="14" t="s">
        <v>1378</v>
      </c>
      <c r="L31" s="17">
        <f t="shared" si="3"/>
        <v>2.1574074074073968E-2</v>
      </c>
      <c r="M31">
        <f t="shared" si="4"/>
        <v>21</v>
      </c>
    </row>
    <row r="32" spans="1:19" x14ac:dyDescent="0.25">
      <c r="A32" s="11"/>
      <c r="B32" s="12"/>
      <c r="C32" s="12"/>
      <c r="D32" s="12"/>
      <c r="E32" s="9" t="s">
        <v>146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1379</v>
      </c>
      <c r="H33" s="9" t="s">
        <v>148</v>
      </c>
      <c r="I33" s="3" t="s">
        <v>1316</v>
      </c>
      <c r="J33" s="13" t="s">
        <v>1380</v>
      </c>
      <c r="K33" s="14" t="s">
        <v>1381</v>
      </c>
      <c r="L33" s="17">
        <f t="shared" si="3"/>
        <v>2.148148148148148E-2</v>
      </c>
      <c r="M33">
        <f t="shared" si="4"/>
        <v>0</v>
      </c>
    </row>
    <row r="34" spans="1:13" x14ac:dyDescent="0.25">
      <c r="A34" s="11"/>
      <c r="B34" s="12"/>
      <c r="C34" s="12"/>
      <c r="D34" s="12"/>
      <c r="E34" s="12"/>
      <c r="F34" s="12"/>
      <c r="G34" s="9" t="s">
        <v>1382</v>
      </c>
      <c r="H34" s="9" t="s">
        <v>148</v>
      </c>
      <c r="I34" s="3" t="s">
        <v>1316</v>
      </c>
      <c r="J34" s="13" t="s">
        <v>1383</v>
      </c>
      <c r="K34" s="14" t="s">
        <v>1384</v>
      </c>
      <c r="L34" s="17">
        <f t="shared" si="3"/>
        <v>1.6250000000000001E-2</v>
      </c>
      <c r="M34">
        <f t="shared" si="4"/>
        <v>2</v>
      </c>
    </row>
    <row r="35" spans="1:13" x14ac:dyDescent="0.25">
      <c r="A35" s="11"/>
      <c r="B35" s="12"/>
      <c r="C35" s="12"/>
      <c r="D35" s="12"/>
      <c r="E35" s="12"/>
      <c r="F35" s="12"/>
      <c r="G35" s="9" t="s">
        <v>1385</v>
      </c>
      <c r="H35" s="9" t="s">
        <v>148</v>
      </c>
      <c r="I35" s="3" t="s">
        <v>1316</v>
      </c>
      <c r="J35" s="13" t="s">
        <v>1386</v>
      </c>
      <c r="K35" s="14" t="s">
        <v>1387</v>
      </c>
      <c r="L35" s="17">
        <f t="shared" si="3"/>
        <v>1.644675925925923E-2</v>
      </c>
      <c r="M35">
        <f t="shared" si="4"/>
        <v>4</v>
      </c>
    </row>
    <row r="36" spans="1:13" x14ac:dyDescent="0.25">
      <c r="A36" s="11"/>
      <c r="B36" s="12"/>
      <c r="C36" s="12"/>
      <c r="D36" s="12"/>
      <c r="E36" s="12"/>
      <c r="F36" s="12"/>
      <c r="G36" s="9" t="s">
        <v>1388</v>
      </c>
      <c r="H36" s="9" t="s">
        <v>148</v>
      </c>
      <c r="I36" s="3" t="s">
        <v>1316</v>
      </c>
      <c r="J36" s="13" t="s">
        <v>1389</v>
      </c>
      <c r="K36" s="14" t="s">
        <v>1390</v>
      </c>
      <c r="L36" s="17">
        <f t="shared" si="3"/>
        <v>2.4687499999999973E-2</v>
      </c>
      <c r="M36">
        <f t="shared" si="4"/>
        <v>7</v>
      </c>
    </row>
    <row r="37" spans="1:13" x14ac:dyDescent="0.25">
      <c r="A37" s="11"/>
      <c r="B37" s="12"/>
      <c r="C37" s="12"/>
      <c r="D37" s="12"/>
      <c r="E37" s="12"/>
      <c r="F37" s="12"/>
      <c r="G37" s="9" t="s">
        <v>1391</v>
      </c>
      <c r="H37" s="9" t="s">
        <v>148</v>
      </c>
      <c r="I37" s="3" t="s">
        <v>1316</v>
      </c>
      <c r="J37" s="13" t="s">
        <v>1392</v>
      </c>
      <c r="K37" s="14" t="s">
        <v>1393</v>
      </c>
      <c r="L37" s="17">
        <f t="shared" si="3"/>
        <v>1.975694444444448E-2</v>
      </c>
      <c r="M37">
        <f t="shared" si="4"/>
        <v>11</v>
      </c>
    </row>
    <row r="38" spans="1:13" x14ac:dyDescent="0.25">
      <c r="A38" s="11"/>
      <c r="B38" s="12"/>
      <c r="C38" s="9" t="s">
        <v>154</v>
      </c>
      <c r="D38" s="9" t="s">
        <v>155</v>
      </c>
      <c r="E38" s="9" t="s">
        <v>155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1394</v>
      </c>
      <c r="H39" s="9" t="s">
        <v>119</v>
      </c>
      <c r="I39" s="3" t="s">
        <v>1316</v>
      </c>
      <c r="J39" s="13" t="s">
        <v>1395</v>
      </c>
      <c r="K39" s="14" t="s">
        <v>1396</v>
      </c>
      <c r="L39" s="17">
        <f t="shared" si="3"/>
        <v>1.635416666666667E-2</v>
      </c>
      <c r="M39">
        <f t="shared" si="4"/>
        <v>5</v>
      </c>
    </row>
    <row r="40" spans="1:13" x14ac:dyDescent="0.25">
      <c r="A40" s="11"/>
      <c r="B40" s="12"/>
      <c r="C40" s="12"/>
      <c r="D40" s="12"/>
      <c r="E40" s="12"/>
      <c r="F40" s="12"/>
      <c r="G40" s="9" t="s">
        <v>1397</v>
      </c>
      <c r="H40" s="9" t="s">
        <v>119</v>
      </c>
      <c r="I40" s="3" t="s">
        <v>1316</v>
      </c>
      <c r="J40" s="13" t="s">
        <v>1398</v>
      </c>
      <c r="K40" s="14" t="s">
        <v>1399</v>
      </c>
      <c r="L40" s="17">
        <f t="shared" si="3"/>
        <v>1.7581018518518565E-2</v>
      </c>
      <c r="M40">
        <f t="shared" si="4"/>
        <v>10</v>
      </c>
    </row>
    <row r="41" spans="1:13" x14ac:dyDescent="0.25">
      <c r="A41" s="11"/>
      <c r="B41" s="12"/>
      <c r="C41" s="12"/>
      <c r="D41" s="12"/>
      <c r="E41" s="12"/>
      <c r="F41" s="12"/>
      <c r="G41" s="9" t="s">
        <v>1400</v>
      </c>
      <c r="H41" s="9" t="s">
        <v>119</v>
      </c>
      <c r="I41" s="3" t="s">
        <v>1316</v>
      </c>
      <c r="J41" s="13" t="s">
        <v>1401</v>
      </c>
      <c r="K41" s="14" t="s">
        <v>1402</v>
      </c>
      <c r="L41" s="17">
        <f t="shared" si="3"/>
        <v>1.6898148148148051E-2</v>
      </c>
      <c r="M41">
        <f t="shared" si="4"/>
        <v>13</v>
      </c>
    </row>
    <row r="42" spans="1:13" x14ac:dyDescent="0.25">
      <c r="A42" s="11"/>
      <c r="B42" s="12"/>
      <c r="C42" s="9" t="s">
        <v>165</v>
      </c>
      <c r="D42" s="9" t="s">
        <v>166</v>
      </c>
      <c r="E42" s="9" t="s">
        <v>166</v>
      </c>
      <c r="F42" s="9" t="s">
        <v>15</v>
      </c>
      <c r="G42" s="9" t="s">
        <v>1403</v>
      </c>
      <c r="H42" s="9" t="s">
        <v>119</v>
      </c>
      <c r="I42" s="3" t="s">
        <v>1316</v>
      </c>
      <c r="J42" s="13" t="s">
        <v>1404</v>
      </c>
      <c r="K42" s="14" t="s">
        <v>1405</v>
      </c>
      <c r="L42" s="17">
        <f t="shared" si="3"/>
        <v>1.3368055555555564E-2</v>
      </c>
      <c r="M42">
        <f t="shared" si="4"/>
        <v>5</v>
      </c>
    </row>
    <row r="43" spans="1:13" x14ac:dyDescent="0.25">
      <c r="A43" s="11"/>
      <c r="B43" s="12"/>
      <c r="C43" s="9" t="s">
        <v>170</v>
      </c>
      <c r="D43" s="9" t="s">
        <v>171</v>
      </c>
      <c r="E43" s="9" t="s">
        <v>171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1406</v>
      </c>
      <c r="H44" s="9" t="s">
        <v>119</v>
      </c>
      <c r="I44" s="3" t="s">
        <v>1316</v>
      </c>
      <c r="J44" s="13" t="s">
        <v>1407</v>
      </c>
      <c r="K44" s="14" t="s">
        <v>1408</v>
      </c>
      <c r="L44" s="17">
        <f t="shared" si="3"/>
        <v>2.5057870370370383E-2</v>
      </c>
      <c r="M44">
        <f t="shared" si="4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1409</v>
      </c>
      <c r="H45" s="9" t="s">
        <v>119</v>
      </c>
      <c r="I45" s="3" t="s">
        <v>1316</v>
      </c>
      <c r="J45" s="13" t="s">
        <v>1003</v>
      </c>
      <c r="K45" s="14" t="s">
        <v>1410</v>
      </c>
      <c r="L45" s="17">
        <f t="shared" si="3"/>
        <v>2.7708333333333335E-2</v>
      </c>
      <c r="M45">
        <f t="shared" si="4"/>
        <v>10</v>
      </c>
    </row>
    <row r="46" spans="1:13" x14ac:dyDescent="0.25">
      <c r="A46" s="11"/>
      <c r="B46" s="12"/>
      <c r="C46" s="9" t="s">
        <v>175</v>
      </c>
      <c r="D46" s="9" t="s">
        <v>176</v>
      </c>
      <c r="E46" s="9" t="s">
        <v>1411</v>
      </c>
      <c r="F46" s="9" t="s">
        <v>15</v>
      </c>
      <c r="G46" s="9" t="s">
        <v>1412</v>
      </c>
      <c r="H46" s="9" t="s">
        <v>148</v>
      </c>
      <c r="I46" s="3" t="s">
        <v>1316</v>
      </c>
      <c r="J46" s="13" t="s">
        <v>1413</v>
      </c>
      <c r="K46" s="14" t="s">
        <v>1414</v>
      </c>
      <c r="L46" s="17">
        <f t="shared" si="3"/>
        <v>3.7638888888888888E-2</v>
      </c>
      <c r="M46">
        <f t="shared" si="4"/>
        <v>14</v>
      </c>
    </row>
    <row r="47" spans="1:13" x14ac:dyDescent="0.25">
      <c r="A47" s="11"/>
      <c r="B47" s="12"/>
      <c r="C47" s="9" t="s">
        <v>95</v>
      </c>
      <c r="D47" s="9" t="s">
        <v>96</v>
      </c>
      <c r="E47" s="10" t="s">
        <v>12</v>
      </c>
      <c r="F47" s="5"/>
      <c r="G47" s="5"/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9" t="s">
        <v>96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1415</v>
      </c>
      <c r="H49" s="9" t="s">
        <v>119</v>
      </c>
      <c r="I49" s="3" t="s">
        <v>1316</v>
      </c>
      <c r="J49" s="13" t="s">
        <v>1416</v>
      </c>
      <c r="K49" s="14" t="s">
        <v>1417</v>
      </c>
      <c r="L49" s="17">
        <f t="shared" si="3"/>
        <v>8.4259259259259287E-3</v>
      </c>
      <c r="M49">
        <f t="shared" si="4"/>
        <v>0</v>
      </c>
    </row>
    <row r="50" spans="1:13" x14ac:dyDescent="0.25">
      <c r="A50" s="11"/>
      <c r="B50" s="12"/>
      <c r="C50" s="12"/>
      <c r="D50" s="12"/>
      <c r="E50" s="12"/>
      <c r="F50" s="12"/>
      <c r="G50" s="9" t="s">
        <v>1418</v>
      </c>
      <c r="H50" s="9" t="s">
        <v>119</v>
      </c>
      <c r="I50" s="3" t="s">
        <v>1316</v>
      </c>
      <c r="J50" s="13" t="s">
        <v>1419</v>
      </c>
      <c r="K50" s="14" t="s">
        <v>1420</v>
      </c>
      <c r="L50" s="17">
        <f t="shared" si="3"/>
        <v>1.4768518518518459E-2</v>
      </c>
      <c r="M50">
        <f t="shared" si="4"/>
        <v>20</v>
      </c>
    </row>
    <row r="51" spans="1:13" x14ac:dyDescent="0.25">
      <c r="A51" s="11"/>
      <c r="B51" s="12"/>
      <c r="C51" s="12"/>
      <c r="D51" s="12"/>
      <c r="E51" s="12"/>
      <c r="F51" s="12"/>
      <c r="G51" s="9" t="s">
        <v>1421</v>
      </c>
      <c r="H51" s="9" t="s">
        <v>119</v>
      </c>
      <c r="I51" s="3" t="s">
        <v>1316</v>
      </c>
      <c r="J51" s="13" t="s">
        <v>1422</v>
      </c>
      <c r="K51" s="14" t="s">
        <v>1423</v>
      </c>
      <c r="L51" s="17">
        <f t="shared" si="3"/>
        <v>1.0358796296296324E-2</v>
      </c>
      <c r="M51">
        <f t="shared" si="4"/>
        <v>23</v>
      </c>
    </row>
    <row r="52" spans="1:13" x14ac:dyDescent="0.25">
      <c r="A52" s="11"/>
      <c r="B52" s="12"/>
      <c r="C52" s="12"/>
      <c r="D52" s="12"/>
      <c r="E52" s="9" t="s">
        <v>186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1424</v>
      </c>
      <c r="H53" s="9" t="s">
        <v>119</v>
      </c>
      <c r="I53" s="3" t="s">
        <v>1316</v>
      </c>
      <c r="J53" s="13" t="s">
        <v>1425</v>
      </c>
      <c r="K53" s="14" t="s">
        <v>1426</v>
      </c>
      <c r="L53" s="17">
        <f t="shared" si="3"/>
        <v>1.9467592592592592E-2</v>
      </c>
      <c r="M53">
        <f t="shared" si="4"/>
        <v>5</v>
      </c>
    </row>
    <row r="54" spans="1:13" x14ac:dyDescent="0.25">
      <c r="A54" s="11"/>
      <c r="B54" s="12"/>
      <c r="C54" s="12"/>
      <c r="D54" s="12"/>
      <c r="E54" s="12"/>
      <c r="F54" s="12"/>
      <c r="G54" s="9" t="s">
        <v>1427</v>
      </c>
      <c r="H54" s="9" t="s">
        <v>1428</v>
      </c>
      <c r="I54" s="3" t="s">
        <v>1316</v>
      </c>
      <c r="J54" s="13" t="s">
        <v>1429</v>
      </c>
      <c r="K54" s="14" t="s">
        <v>1430</v>
      </c>
      <c r="L54" s="17">
        <f t="shared" si="3"/>
        <v>1.9340277777777803E-2</v>
      </c>
      <c r="M54">
        <f t="shared" si="4"/>
        <v>9</v>
      </c>
    </row>
    <row r="55" spans="1:13" x14ac:dyDescent="0.25">
      <c r="A55" s="11"/>
      <c r="B55" s="12"/>
      <c r="C55" s="12"/>
      <c r="D55" s="12"/>
      <c r="E55" s="12"/>
      <c r="F55" s="12"/>
      <c r="G55" s="9" t="s">
        <v>1431</v>
      </c>
      <c r="H55" s="9" t="s">
        <v>119</v>
      </c>
      <c r="I55" s="3" t="s">
        <v>1316</v>
      </c>
      <c r="J55" s="13" t="s">
        <v>1432</v>
      </c>
      <c r="K55" s="14" t="s">
        <v>1433</v>
      </c>
      <c r="L55" s="17">
        <f t="shared" si="3"/>
        <v>3.4641203703703716E-2</v>
      </c>
      <c r="M55">
        <f t="shared" si="4"/>
        <v>11</v>
      </c>
    </row>
    <row r="56" spans="1:13" x14ac:dyDescent="0.25">
      <c r="A56" s="11"/>
      <c r="B56" s="12"/>
      <c r="C56" s="12"/>
      <c r="D56" s="12"/>
      <c r="E56" s="12"/>
      <c r="F56" s="12"/>
      <c r="G56" s="9" t="s">
        <v>1434</v>
      </c>
      <c r="H56" s="9" t="s">
        <v>119</v>
      </c>
      <c r="I56" s="3" t="s">
        <v>1316</v>
      </c>
      <c r="J56" s="13" t="s">
        <v>1435</v>
      </c>
      <c r="K56" s="14" t="s">
        <v>1436</v>
      </c>
      <c r="L56" s="17">
        <f t="shared" si="3"/>
        <v>1.6122685185185115E-2</v>
      </c>
      <c r="M56">
        <f t="shared" si="4"/>
        <v>14</v>
      </c>
    </row>
    <row r="57" spans="1:13" x14ac:dyDescent="0.25">
      <c r="A57" s="11"/>
      <c r="B57" s="12"/>
      <c r="C57" s="12"/>
      <c r="D57" s="12"/>
      <c r="E57" s="12"/>
      <c r="F57" s="12"/>
      <c r="G57" s="9" t="s">
        <v>1437</v>
      </c>
      <c r="H57" s="9" t="s">
        <v>119</v>
      </c>
      <c r="I57" s="3" t="s">
        <v>1316</v>
      </c>
      <c r="J57" s="13" t="s">
        <v>1438</v>
      </c>
      <c r="K57" s="14" t="s">
        <v>1439</v>
      </c>
      <c r="L57" s="17">
        <f t="shared" si="3"/>
        <v>2.1076388888888853E-2</v>
      </c>
      <c r="M57">
        <f t="shared" si="4"/>
        <v>15</v>
      </c>
    </row>
    <row r="58" spans="1:13" x14ac:dyDescent="0.25">
      <c r="A58" s="11"/>
      <c r="B58" s="12"/>
      <c r="C58" s="12"/>
      <c r="D58" s="12"/>
      <c r="E58" s="12"/>
      <c r="F58" s="12"/>
      <c r="G58" s="9" t="s">
        <v>1440</v>
      </c>
      <c r="H58" s="9" t="s">
        <v>119</v>
      </c>
      <c r="I58" s="3" t="s">
        <v>1316</v>
      </c>
      <c r="J58" s="13" t="s">
        <v>1441</v>
      </c>
      <c r="K58" s="14" t="s">
        <v>1442</v>
      </c>
      <c r="L58" s="17">
        <f t="shared" si="3"/>
        <v>1.3298611111111081E-2</v>
      </c>
      <c r="M58">
        <f t="shared" si="4"/>
        <v>17</v>
      </c>
    </row>
    <row r="59" spans="1:13" x14ac:dyDescent="0.25">
      <c r="A59" s="11"/>
      <c r="B59" s="12"/>
      <c r="C59" s="12"/>
      <c r="D59" s="12"/>
      <c r="E59" s="12"/>
      <c r="F59" s="12"/>
      <c r="G59" s="9" t="s">
        <v>1443</v>
      </c>
      <c r="H59" s="9" t="s">
        <v>119</v>
      </c>
      <c r="I59" s="3" t="s">
        <v>1316</v>
      </c>
      <c r="J59" s="13" t="s">
        <v>1444</v>
      </c>
      <c r="K59" s="14" t="s">
        <v>1445</v>
      </c>
      <c r="L59" s="17">
        <f t="shared" si="3"/>
        <v>1.9143518518518587E-2</v>
      </c>
      <c r="M59">
        <f t="shared" si="4"/>
        <v>20</v>
      </c>
    </row>
    <row r="60" spans="1:13" x14ac:dyDescent="0.25">
      <c r="A60" s="11"/>
      <c r="B60" s="12"/>
      <c r="C60" s="9" t="s">
        <v>406</v>
      </c>
      <c r="D60" s="9" t="s">
        <v>407</v>
      </c>
      <c r="E60" s="9" t="s">
        <v>407</v>
      </c>
      <c r="F60" s="9" t="s">
        <v>15</v>
      </c>
      <c r="G60" s="9" t="s">
        <v>1446</v>
      </c>
      <c r="H60" s="9" t="s">
        <v>119</v>
      </c>
      <c r="I60" s="3" t="s">
        <v>1316</v>
      </c>
      <c r="J60" s="13" t="s">
        <v>1447</v>
      </c>
      <c r="K60" s="14" t="s">
        <v>1448</v>
      </c>
      <c r="L60" s="17">
        <f t="shared" si="3"/>
        <v>1.7905092592592653E-2</v>
      </c>
      <c r="M60">
        <f t="shared" si="4"/>
        <v>14</v>
      </c>
    </row>
    <row r="61" spans="1:13" x14ac:dyDescent="0.25">
      <c r="A61" s="11"/>
      <c r="B61" s="12"/>
      <c r="C61" s="9" t="s">
        <v>199</v>
      </c>
      <c r="D61" s="9" t="s">
        <v>200</v>
      </c>
      <c r="E61" s="9" t="s">
        <v>200</v>
      </c>
      <c r="F61" s="9" t="s">
        <v>15</v>
      </c>
      <c r="G61" s="9" t="s">
        <v>1449</v>
      </c>
      <c r="H61" s="9" t="s">
        <v>119</v>
      </c>
      <c r="I61" s="3" t="s">
        <v>1316</v>
      </c>
      <c r="J61" s="13" t="s">
        <v>1450</v>
      </c>
      <c r="K61" s="14" t="s">
        <v>1451</v>
      </c>
      <c r="L61" s="17">
        <f t="shared" si="3"/>
        <v>1.72106481481481E-2</v>
      </c>
      <c r="M61">
        <f t="shared" si="4"/>
        <v>16</v>
      </c>
    </row>
    <row r="62" spans="1:13" x14ac:dyDescent="0.25">
      <c r="A62" s="11"/>
      <c r="B62" s="12"/>
      <c r="C62" s="9" t="s">
        <v>61</v>
      </c>
      <c r="D62" s="9" t="s">
        <v>62</v>
      </c>
      <c r="E62" s="9" t="s">
        <v>63</v>
      </c>
      <c r="F62" s="9" t="s">
        <v>15</v>
      </c>
      <c r="G62" s="9" t="s">
        <v>1452</v>
      </c>
      <c r="H62" s="9" t="s">
        <v>119</v>
      </c>
      <c r="I62" s="3" t="s">
        <v>1316</v>
      </c>
      <c r="J62" s="13" t="s">
        <v>1453</v>
      </c>
      <c r="K62" s="14" t="s">
        <v>1454</v>
      </c>
      <c r="L62" s="17">
        <f t="shared" si="3"/>
        <v>2.0810185185185182E-2</v>
      </c>
      <c r="M62">
        <f t="shared" si="4"/>
        <v>8</v>
      </c>
    </row>
    <row r="63" spans="1:13" x14ac:dyDescent="0.25">
      <c r="A63" s="11"/>
      <c r="B63" s="12"/>
      <c r="C63" s="9" t="s">
        <v>220</v>
      </c>
      <c r="D63" s="9" t="s">
        <v>221</v>
      </c>
      <c r="E63" s="9" t="s">
        <v>221</v>
      </c>
      <c r="F63" s="9" t="s">
        <v>15</v>
      </c>
      <c r="G63" s="9" t="s">
        <v>1455</v>
      </c>
      <c r="H63" s="9" t="s">
        <v>119</v>
      </c>
      <c r="I63" s="3" t="s">
        <v>1316</v>
      </c>
      <c r="J63" s="13" t="s">
        <v>1456</v>
      </c>
      <c r="K63" s="14" t="s">
        <v>1457</v>
      </c>
      <c r="L63" s="17">
        <f t="shared" si="3"/>
        <v>2.834490740740736E-2</v>
      </c>
      <c r="M63">
        <f t="shared" si="4"/>
        <v>15</v>
      </c>
    </row>
    <row r="64" spans="1:13" x14ac:dyDescent="0.25">
      <c r="A64" s="11"/>
      <c r="B64" s="12"/>
      <c r="C64" s="9" t="s">
        <v>230</v>
      </c>
      <c r="D64" s="9" t="s">
        <v>231</v>
      </c>
      <c r="E64" s="9" t="s">
        <v>231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1458</v>
      </c>
      <c r="H65" s="9" t="s">
        <v>148</v>
      </c>
      <c r="I65" s="3" t="s">
        <v>1316</v>
      </c>
      <c r="J65" s="13" t="s">
        <v>1459</v>
      </c>
      <c r="K65" s="14" t="s">
        <v>1460</v>
      </c>
      <c r="L65" s="17">
        <f t="shared" si="3"/>
        <v>1.8472222222222223E-2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1461</v>
      </c>
      <c r="H66" s="9" t="s">
        <v>148</v>
      </c>
      <c r="I66" s="3" t="s">
        <v>1316</v>
      </c>
      <c r="J66" s="13" t="s">
        <v>1462</v>
      </c>
      <c r="K66" s="14" t="s">
        <v>1463</v>
      </c>
      <c r="L66" s="17">
        <f t="shared" si="3"/>
        <v>2.04050925925926E-2</v>
      </c>
      <c r="M66">
        <f t="shared" si="4"/>
        <v>14</v>
      </c>
    </row>
    <row r="67" spans="1:13" x14ac:dyDescent="0.25">
      <c r="A67" s="3" t="s">
        <v>235</v>
      </c>
      <c r="B67" s="9" t="s">
        <v>236</v>
      </c>
      <c r="C67" s="10" t="s">
        <v>12</v>
      </c>
      <c r="D67" s="5"/>
      <c r="E67" s="5"/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9" t="s">
        <v>237</v>
      </c>
      <c r="D68" s="9" t="s">
        <v>238</v>
      </c>
      <c r="E68" s="9" t="s">
        <v>238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1464</v>
      </c>
      <c r="H69" s="9" t="s">
        <v>119</v>
      </c>
      <c r="I69" s="3" t="s">
        <v>1316</v>
      </c>
      <c r="J69" s="13" t="s">
        <v>1465</v>
      </c>
      <c r="K69" s="14" t="s">
        <v>1466</v>
      </c>
      <c r="L69" s="17">
        <f t="shared" ref="L69:L129" si="5">K69-J69</f>
        <v>1.9467592592592592E-2</v>
      </c>
      <c r="M69">
        <f t="shared" ref="M69:M129" si="6">HOUR(J69)</f>
        <v>4</v>
      </c>
    </row>
    <row r="70" spans="1:13" x14ac:dyDescent="0.25">
      <c r="A70" s="11"/>
      <c r="B70" s="12"/>
      <c r="C70" s="12"/>
      <c r="D70" s="12"/>
      <c r="E70" s="12"/>
      <c r="F70" s="12"/>
      <c r="G70" s="9" t="s">
        <v>1467</v>
      </c>
      <c r="H70" s="9" t="s">
        <v>119</v>
      </c>
      <c r="I70" s="3" t="s">
        <v>1316</v>
      </c>
      <c r="J70" s="13" t="s">
        <v>1468</v>
      </c>
      <c r="K70" s="14" t="s">
        <v>1469</v>
      </c>
      <c r="L70" s="17">
        <f t="shared" si="5"/>
        <v>1.5474537037037051E-2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1470</v>
      </c>
      <c r="H71" s="9" t="s">
        <v>119</v>
      </c>
      <c r="I71" s="3" t="s">
        <v>1316</v>
      </c>
      <c r="J71" s="13" t="s">
        <v>1471</v>
      </c>
      <c r="K71" s="14" t="s">
        <v>1472</v>
      </c>
      <c r="L71" s="17">
        <f t="shared" si="5"/>
        <v>2.3611111111111138E-2</v>
      </c>
      <c r="M71">
        <f t="shared" si="6"/>
        <v>9</v>
      </c>
    </row>
    <row r="72" spans="1:13" x14ac:dyDescent="0.25">
      <c r="A72" s="11"/>
      <c r="B72" s="12"/>
      <c r="C72" s="9" t="s">
        <v>116</v>
      </c>
      <c r="D72" s="9" t="s">
        <v>117</v>
      </c>
      <c r="E72" s="9" t="s">
        <v>117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1473</v>
      </c>
      <c r="H73" s="9" t="s">
        <v>119</v>
      </c>
      <c r="I73" s="3" t="s">
        <v>1316</v>
      </c>
      <c r="J73" s="13" t="s">
        <v>1474</v>
      </c>
      <c r="K73" s="14" t="s">
        <v>1475</v>
      </c>
      <c r="L73" s="17">
        <f t="shared" si="5"/>
        <v>1.554398148148145E-2</v>
      </c>
      <c r="M73">
        <f t="shared" si="6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1476</v>
      </c>
      <c r="H74" s="9" t="s">
        <v>119</v>
      </c>
      <c r="I74" s="3" t="s">
        <v>1316</v>
      </c>
      <c r="J74" s="13" t="s">
        <v>1477</v>
      </c>
      <c r="K74" s="14" t="s">
        <v>1478</v>
      </c>
      <c r="L74" s="17">
        <f t="shared" si="5"/>
        <v>1.4594907407407431E-2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1479</v>
      </c>
      <c r="H75" s="9" t="s">
        <v>119</v>
      </c>
      <c r="I75" s="3" t="s">
        <v>1316</v>
      </c>
      <c r="J75" s="13" t="s">
        <v>1480</v>
      </c>
      <c r="K75" s="14" t="s">
        <v>1481</v>
      </c>
      <c r="L75" s="17">
        <f t="shared" si="5"/>
        <v>1.5243055555555607E-2</v>
      </c>
      <c r="M75">
        <f t="shared" si="6"/>
        <v>11</v>
      </c>
    </row>
    <row r="76" spans="1:13" x14ac:dyDescent="0.25">
      <c r="A76" s="11"/>
      <c r="B76" s="12"/>
      <c r="C76" s="12"/>
      <c r="D76" s="12"/>
      <c r="E76" s="12"/>
      <c r="F76" s="12"/>
      <c r="G76" s="9" t="s">
        <v>1482</v>
      </c>
      <c r="H76" s="9" t="s">
        <v>119</v>
      </c>
      <c r="I76" s="3" t="s">
        <v>1316</v>
      </c>
      <c r="J76" s="13" t="s">
        <v>1021</v>
      </c>
      <c r="K76" s="14" t="s">
        <v>1483</v>
      </c>
      <c r="L76" s="17">
        <f t="shared" si="5"/>
        <v>1.273148148148151E-2</v>
      </c>
      <c r="M76">
        <f t="shared" si="6"/>
        <v>15</v>
      </c>
    </row>
    <row r="77" spans="1:13" x14ac:dyDescent="0.25">
      <c r="A77" s="11"/>
      <c r="B77" s="12"/>
      <c r="C77" s="12"/>
      <c r="D77" s="12"/>
      <c r="E77" s="12"/>
      <c r="F77" s="12"/>
      <c r="G77" s="9" t="s">
        <v>1484</v>
      </c>
      <c r="H77" s="9" t="s">
        <v>119</v>
      </c>
      <c r="I77" s="3" t="s">
        <v>1316</v>
      </c>
      <c r="J77" s="13" t="s">
        <v>1485</v>
      </c>
      <c r="K77" s="14" t="s">
        <v>1486</v>
      </c>
      <c r="L77" s="17">
        <f t="shared" si="5"/>
        <v>1.4143518518518583E-2</v>
      </c>
      <c r="M77">
        <f t="shared" si="6"/>
        <v>17</v>
      </c>
    </row>
    <row r="78" spans="1:13" x14ac:dyDescent="0.25">
      <c r="A78" s="11"/>
      <c r="B78" s="12"/>
      <c r="C78" s="12"/>
      <c r="D78" s="12"/>
      <c r="E78" s="12"/>
      <c r="F78" s="12"/>
      <c r="G78" s="9" t="s">
        <v>1487</v>
      </c>
      <c r="H78" s="9" t="s">
        <v>119</v>
      </c>
      <c r="I78" s="3" t="s">
        <v>1316</v>
      </c>
      <c r="J78" s="13" t="s">
        <v>1488</v>
      </c>
      <c r="K78" s="14" t="s">
        <v>1489</v>
      </c>
      <c r="L78" s="17">
        <f t="shared" si="5"/>
        <v>1.25925925925926E-2</v>
      </c>
      <c r="M78">
        <f t="shared" si="6"/>
        <v>20</v>
      </c>
    </row>
    <row r="79" spans="1:13" x14ac:dyDescent="0.25">
      <c r="A79" s="11"/>
      <c r="B79" s="12"/>
      <c r="C79" s="9" t="s">
        <v>154</v>
      </c>
      <c r="D79" s="9" t="s">
        <v>155</v>
      </c>
      <c r="E79" s="9" t="s">
        <v>155</v>
      </c>
      <c r="F79" s="9" t="s">
        <v>15</v>
      </c>
      <c r="G79" s="9" t="s">
        <v>1490</v>
      </c>
      <c r="H79" s="9" t="s">
        <v>119</v>
      </c>
      <c r="I79" s="3" t="s">
        <v>1316</v>
      </c>
      <c r="J79" s="13" t="s">
        <v>1491</v>
      </c>
      <c r="K79" s="14" t="s">
        <v>1492</v>
      </c>
      <c r="L79" s="17">
        <f t="shared" si="5"/>
        <v>1.9722222222222197E-2</v>
      </c>
      <c r="M79">
        <f t="shared" si="6"/>
        <v>8</v>
      </c>
    </row>
    <row r="80" spans="1:13" x14ac:dyDescent="0.25">
      <c r="A80" s="11"/>
      <c r="B80" s="12"/>
      <c r="C80" s="9" t="s">
        <v>337</v>
      </c>
      <c r="D80" s="9" t="s">
        <v>338</v>
      </c>
      <c r="E80" s="9" t="s">
        <v>364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1493</v>
      </c>
      <c r="H81" s="9" t="s">
        <v>119</v>
      </c>
      <c r="I81" s="3" t="s">
        <v>1316</v>
      </c>
      <c r="J81" s="13" t="s">
        <v>1494</v>
      </c>
      <c r="K81" s="14" t="s">
        <v>1495</v>
      </c>
      <c r="L81" s="17">
        <f t="shared" si="5"/>
        <v>3.4120370370370412E-2</v>
      </c>
      <c r="M81">
        <f t="shared" si="6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1496</v>
      </c>
      <c r="H82" s="9" t="s">
        <v>119</v>
      </c>
      <c r="I82" s="3" t="s">
        <v>1316</v>
      </c>
      <c r="J82" s="13" t="s">
        <v>1497</v>
      </c>
      <c r="K82" s="14" t="s">
        <v>1498</v>
      </c>
      <c r="L82" s="17">
        <f t="shared" si="5"/>
        <v>2.3414351851851811E-2</v>
      </c>
      <c r="M82">
        <f t="shared" si="6"/>
        <v>14</v>
      </c>
    </row>
    <row r="83" spans="1:13" x14ac:dyDescent="0.25">
      <c r="A83" s="11"/>
      <c r="B83" s="12"/>
      <c r="C83" s="12"/>
      <c r="D83" s="12"/>
      <c r="E83" s="12"/>
      <c r="F83" s="12"/>
      <c r="G83" s="9" t="s">
        <v>1499</v>
      </c>
      <c r="H83" s="9" t="s">
        <v>119</v>
      </c>
      <c r="I83" s="3" t="s">
        <v>1316</v>
      </c>
      <c r="J83" s="13" t="s">
        <v>1500</v>
      </c>
      <c r="K83" s="14" t="s">
        <v>1501</v>
      </c>
      <c r="L83" s="17">
        <f t="shared" si="5"/>
        <v>3.5902777777777728E-2</v>
      </c>
      <c r="M83">
        <f t="shared" si="6"/>
        <v>15</v>
      </c>
    </row>
    <row r="84" spans="1:13" x14ac:dyDescent="0.25">
      <c r="A84" s="11"/>
      <c r="B84" s="12"/>
      <c r="C84" s="9" t="s">
        <v>170</v>
      </c>
      <c r="D84" s="9" t="s">
        <v>171</v>
      </c>
      <c r="E84" s="9" t="s">
        <v>171</v>
      </c>
      <c r="F84" s="9" t="s">
        <v>15</v>
      </c>
      <c r="G84" s="9" t="s">
        <v>1502</v>
      </c>
      <c r="H84" s="9" t="s">
        <v>119</v>
      </c>
      <c r="I84" s="3" t="s">
        <v>1316</v>
      </c>
      <c r="J84" s="13" t="s">
        <v>1503</v>
      </c>
      <c r="K84" s="14" t="s">
        <v>1504</v>
      </c>
      <c r="L84" s="17">
        <f t="shared" si="5"/>
        <v>2.025462962962965E-2</v>
      </c>
      <c r="M84">
        <f t="shared" si="6"/>
        <v>13</v>
      </c>
    </row>
    <row r="85" spans="1:13" x14ac:dyDescent="0.25">
      <c r="A85" s="11"/>
      <c r="B85" s="12"/>
      <c r="C85" s="9" t="s">
        <v>175</v>
      </c>
      <c r="D85" s="9" t="s">
        <v>176</v>
      </c>
      <c r="E85" s="9" t="s">
        <v>176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1505</v>
      </c>
      <c r="H86" s="9" t="s">
        <v>119</v>
      </c>
      <c r="I86" s="3" t="s">
        <v>1316</v>
      </c>
      <c r="J86" s="13" t="s">
        <v>1506</v>
      </c>
      <c r="K86" s="14" t="s">
        <v>1507</v>
      </c>
      <c r="L86" s="17">
        <f t="shared" si="5"/>
        <v>2.0416666666666639E-2</v>
      </c>
      <c r="M86">
        <f t="shared" si="6"/>
        <v>12</v>
      </c>
    </row>
    <row r="87" spans="1:13" x14ac:dyDescent="0.25">
      <c r="A87" s="11"/>
      <c r="B87" s="12"/>
      <c r="C87" s="12"/>
      <c r="D87" s="12"/>
      <c r="E87" s="12"/>
      <c r="F87" s="12"/>
      <c r="G87" s="9" t="s">
        <v>1508</v>
      </c>
      <c r="H87" s="9" t="s">
        <v>119</v>
      </c>
      <c r="I87" s="3" t="s">
        <v>1316</v>
      </c>
      <c r="J87" s="13" t="s">
        <v>1509</v>
      </c>
      <c r="K87" s="14" t="s">
        <v>1510</v>
      </c>
      <c r="L87" s="17">
        <f t="shared" si="5"/>
        <v>2.0277777777777839E-2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1511</v>
      </c>
      <c r="H88" s="9" t="s">
        <v>119</v>
      </c>
      <c r="I88" s="3" t="s">
        <v>1316</v>
      </c>
      <c r="J88" s="13" t="s">
        <v>1512</v>
      </c>
      <c r="K88" s="14" t="s">
        <v>1513</v>
      </c>
      <c r="L88" s="17">
        <f t="shared" si="5"/>
        <v>3.0972222222222179E-2</v>
      </c>
      <c r="M88">
        <f t="shared" si="6"/>
        <v>15</v>
      </c>
    </row>
    <row r="89" spans="1:13" x14ac:dyDescent="0.25">
      <c r="A89" s="11"/>
      <c r="B89" s="12"/>
      <c r="C89" s="12"/>
      <c r="D89" s="12"/>
      <c r="E89" s="12"/>
      <c r="F89" s="12"/>
      <c r="G89" s="9" t="s">
        <v>1514</v>
      </c>
      <c r="H89" s="9" t="s">
        <v>119</v>
      </c>
      <c r="I89" s="3" t="s">
        <v>1316</v>
      </c>
      <c r="J89" s="13" t="s">
        <v>1515</v>
      </c>
      <c r="K89" s="14" t="s">
        <v>1516</v>
      </c>
      <c r="L89" s="17">
        <f t="shared" si="5"/>
        <v>3.7928240740740748E-2</v>
      </c>
      <c r="M89">
        <f t="shared" si="6"/>
        <v>15</v>
      </c>
    </row>
    <row r="90" spans="1:13" x14ac:dyDescent="0.25">
      <c r="A90" s="11"/>
      <c r="B90" s="12"/>
      <c r="C90" s="12"/>
      <c r="D90" s="12"/>
      <c r="E90" s="12"/>
      <c r="F90" s="12"/>
      <c r="G90" s="9" t="s">
        <v>1517</v>
      </c>
      <c r="H90" s="9" t="s">
        <v>119</v>
      </c>
      <c r="I90" s="3" t="s">
        <v>1316</v>
      </c>
      <c r="J90" s="13" t="s">
        <v>1518</v>
      </c>
      <c r="K90" s="14" t="s">
        <v>1519</v>
      </c>
      <c r="L90" s="17">
        <f t="shared" si="5"/>
        <v>1.3217592592592697E-2</v>
      </c>
      <c r="M90">
        <f t="shared" si="6"/>
        <v>16</v>
      </c>
    </row>
    <row r="91" spans="1:13" x14ac:dyDescent="0.25">
      <c r="A91" s="11"/>
      <c r="B91" s="12"/>
      <c r="C91" s="9" t="s">
        <v>395</v>
      </c>
      <c r="D91" s="9" t="s">
        <v>396</v>
      </c>
      <c r="E91" s="9" t="s">
        <v>396</v>
      </c>
      <c r="F91" s="9" t="s">
        <v>15</v>
      </c>
      <c r="G91" s="10" t="s">
        <v>12</v>
      </c>
      <c r="H91" s="5"/>
      <c r="I91" s="6"/>
      <c r="J91" s="7"/>
      <c r="K91" s="8"/>
      <c r="L91" s="17">
        <f t="shared" si="5"/>
        <v>0</v>
      </c>
      <c r="M91">
        <f t="shared" si="6"/>
        <v>0</v>
      </c>
    </row>
    <row r="92" spans="1:13" x14ac:dyDescent="0.25">
      <c r="A92" s="11"/>
      <c r="B92" s="12"/>
      <c r="C92" s="12"/>
      <c r="D92" s="12"/>
      <c r="E92" s="12"/>
      <c r="F92" s="12"/>
      <c r="G92" s="9" t="s">
        <v>1520</v>
      </c>
      <c r="H92" s="9" t="s">
        <v>119</v>
      </c>
      <c r="I92" s="3" t="s">
        <v>1316</v>
      </c>
      <c r="J92" s="13" t="s">
        <v>1521</v>
      </c>
      <c r="K92" s="14" t="s">
        <v>1522</v>
      </c>
      <c r="L92" s="17">
        <f t="shared" si="5"/>
        <v>1.935185185185187E-2</v>
      </c>
      <c r="M92">
        <f t="shared" si="6"/>
        <v>3</v>
      </c>
    </row>
    <row r="93" spans="1:13" x14ac:dyDescent="0.25">
      <c r="A93" s="11"/>
      <c r="B93" s="12"/>
      <c r="C93" s="12"/>
      <c r="D93" s="12"/>
      <c r="E93" s="12"/>
      <c r="F93" s="12"/>
      <c r="G93" s="9" t="s">
        <v>1523</v>
      </c>
      <c r="H93" s="9" t="s">
        <v>119</v>
      </c>
      <c r="I93" s="3" t="s">
        <v>1316</v>
      </c>
      <c r="J93" s="13" t="s">
        <v>1524</v>
      </c>
      <c r="K93" s="14" t="s">
        <v>1525</v>
      </c>
      <c r="L93" s="17">
        <f t="shared" si="5"/>
        <v>1.0902777777777817E-2</v>
      </c>
      <c r="M93">
        <f t="shared" si="6"/>
        <v>23</v>
      </c>
    </row>
    <row r="94" spans="1:13" x14ac:dyDescent="0.25">
      <c r="A94" s="11"/>
      <c r="B94" s="12"/>
      <c r="C94" s="12"/>
      <c r="D94" s="12"/>
      <c r="E94" s="12"/>
      <c r="F94" s="12"/>
      <c r="G94" s="9" t="s">
        <v>1526</v>
      </c>
      <c r="H94" s="9" t="s">
        <v>119</v>
      </c>
      <c r="I94" s="3" t="s">
        <v>1316</v>
      </c>
      <c r="J94" s="13" t="s">
        <v>1527</v>
      </c>
      <c r="K94" s="14" t="s">
        <v>1528</v>
      </c>
      <c r="L94" s="17">
        <f t="shared" si="5"/>
        <v>2.2199074074074066E-2</v>
      </c>
      <c r="M94">
        <f t="shared" si="6"/>
        <v>23</v>
      </c>
    </row>
    <row r="95" spans="1:13" x14ac:dyDescent="0.25">
      <c r="A95" s="11"/>
      <c r="B95" s="12"/>
      <c r="C95" s="9" t="s">
        <v>406</v>
      </c>
      <c r="D95" s="9" t="s">
        <v>407</v>
      </c>
      <c r="E95" s="9" t="s">
        <v>407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1529</v>
      </c>
      <c r="H96" s="9" t="s">
        <v>119</v>
      </c>
      <c r="I96" s="3" t="s">
        <v>1316</v>
      </c>
      <c r="J96" s="13" t="s">
        <v>1530</v>
      </c>
      <c r="K96" s="14" t="s">
        <v>1531</v>
      </c>
      <c r="L96" s="17">
        <f t="shared" si="5"/>
        <v>1.2442129629629595E-2</v>
      </c>
      <c r="M96">
        <f t="shared" si="6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1532</v>
      </c>
      <c r="H97" s="9" t="s">
        <v>119</v>
      </c>
      <c r="I97" s="3" t="s">
        <v>1316</v>
      </c>
      <c r="J97" s="13" t="s">
        <v>1533</v>
      </c>
      <c r="K97" s="14" t="s">
        <v>441</v>
      </c>
      <c r="L97" s="17">
        <f t="shared" si="5"/>
        <v>1.7812500000000009E-2</v>
      </c>
      <c r="M97">
        <f t="shared" si="6"/>
        <v>11</v>
      </c>
    </row>
    <row r="98" spans="1:13" x14ac:dyDescent="0.25">
      <c r="A98" s="11"/>
      <c r="B98" s="12"/>
      <c r="C98" s="12"/>
      <c r="D98" s="12"/>
      <c r="E98" s="12"/>
      <c r="F98" s="12"/>
      <c r="G98" s="9" t="s">
        <v>1534</v>
      </c>
      <c r="H98" s="9" t="s">
        <v>119</v>
      </c>
      <c r="I98" s="3" t="s">
        <v>1316</v>
      </c>
      <c r="J98" s="13" t="s">
        <v>1535</v>
      </c>
      <c r="K98" s="14" t="s">
        <v>1536</v>
      </c>
      <c r="L98" s="17">
        <f t="shared" si="5"/>
        <v>1.3206018518518547E-2</v>
      </c>
      <c r="M98">
        <f t="shared" si="6"/>
        <v>16</v>
      </c>
    </row>
    <row r="99" spans="1:13" x14ac:dyDescent="0.25">
      <c r="A99" s="11"/>
      <c r="B99" s="12"/>
      <c r="C99" s="9" t="s">
        <v>420</v>
      </c>
      <c r="D99" s="9" t="s">
        <v>421</v>
      </c>
      <c r="E99" s="9" t="s">
        <v>421</v>
      </c>
      <c r="F99" s="9" t="s">
        <v>15</v>
      </c>
      <c r="G99" s="10" t="s">
        <v>12</v>
      </c>
      <c r="H99" s="5"/>
      <c r="I99" s="6"/>
      <c r="J99" s="7"/>
      <c r="K99" s="8"/>
      <c r="L99" s="17">
        <f t="shared" si="5"/>
        <v>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1537</v>
      </c>
      <c r="H100" s="9" t="s">
        <v>119</v>
      </c>
      <c r="I100" s="3" t="s">
        <v>1316</v>
      </c>
      <c r="J100" s="13" t="s">
        <v>1538</v>
      </c>
      <c r="K100" s="14" t="s">
        <v>1539</v>
      </c>
      <c r="L100" s="17">
        <f t="shared" si="5"/>
        <v>1.2002314814814785E-2</v>
      </c>
      <c r="M100">
        <f t="shared" si="6"/>
        <v>3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1540</v>
      </c>
      <c r="H101" s="9" t="s">
        <v>119</v>
      </c>
      <c r="I101" s="3" t="s">
        <v>1316</v>
      </c>
      <c r="J101" s="13" t="s">
        <v>1541</v>
      </c>
      <c r="K101" s="14" t="s">
        <v>1542</v>
      </c>
      <c r="L101" s="17">
        <f t="shared" si="5"/>
        <v>1.3171296296296264E-2</v>
      </c>
      <c r="M101">
        <f t="shared" si="6"/>
        <v>5</v>
      </c>
    </row>
    <row r="102" spans="1:13" x14ac:dyDescent="0.25">
      <c r="A102" s="11"/>
      <c r="B102" s="12"/>
      <c r="C102" s="9" t="s">
        <v>56</v>
      </c>
      <c r="D102" s="9" t="s">
        <v>57</v>
      </c>
      <c r="E102" s="9" t="s">
        <v>57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1543</v>
      </c>
      <c r="H103" s="9" t="s">
        <v>119</v>
      </c>
      <c r="I103" s="3" t="s">
        <v>1316</v>
      </c>
      <c r="J103" s="13" t="s">
        <v>1544</v>
      </c>
      <c r="K103" s="14" t="s">
        <v>1545</v>
      </c>
      <c r="L103" s="17">
        <f t="shared" si="5"/>
        <v>2.2175925925925932E-2</v>
      </c>
      <c r="M103">
        <f t="shared" si="6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1546</v>
      </c>
      <c r="H104" s="9" t="s">
        <v>119</v>
      </c>
      <c r="I104" s="3" t="s">
        <v>1316</v>
      </c>
      <c r="J104" s="13" t="s">
        <v>1547</v>
      </c>
      <c r="K104" s="14" t="s">
        <v>1548</v>
      </c>
      <c r="L104" s="17">
        <f t="shared" si="5"/>
        <v>1.6145833333333304E-2</v>
      </c>
      <c r="M104">
        <f t="shared" si="6"/>
        <v>11</v>
      </c>
    </row>
    <row r="105" spans="1:13" x14ac:dyDescent="0.25">
      <c r="A105" s="11"/>
      <c r="B105" s="12"/>
      <c r="C105" s="9" t="s">
        <v>61</v>
      </c>
      <c r="D105" s="9" t="s">
        <v>62</v>
      </c>
      <c r="E105" s="10" t="s">
        <v>12</v>
      </c>
      <c r="F105" s="5"/>
      <c r="G105" s="5"/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9" t="s">
        <v>63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1549</v>
      </c>
      <c r="H107" s="9" t="s">
        <v>205</v>
      </c>
      <c r="I107" s="3" t="s">
        <v>1316</v>
      </c>
      <c r="J107" s="13" t="s">
        <v>1550</v>
      </c>
      <c r="K107" s="14" t="s">
        <v>1551</v>
      </c>
      <c r="L107" s="17">
        <f t="shared" si="5"/>
        <v>1.7824074074074103E-2</v>
      </c>
      <c r="M107">
        <f t="shared" si="6"/>
        <v>7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1552</v>
      </c>
      <c r="H108" s="9" t="s">
        <v>119</v>
      </c>
      <c r="I108" s="3" t="s">
        <v>1316</v>
      </c>
      <c r="J108" s="13" t="s">
        <v>1553</v>
      </c>
      <c r="K108" s="14" t="s">
        <v>1554</v>
      </c>
      <c r="L108" s="17">
        <f t="shared" si="5"/>
        <v>1.9629629629629664E-2</v>
      </c>
      <c r="M108">
        <f t="shared" si="6"/>
        <v>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1555</v>
      </c>
      <c r="H109" s="9" t="s">
        <v>205</v>
      </c>
      <c r="I109" s="3" t="s">
        <v>1316</v>
      </c>
      <c r="J109" s="13" t="s">
        <v>1556</v>
      </c>
      <c r="K109" s="14" t="s">
        <v>1557</v>
      </c>
      <c r="L109" s="17">
        <f t="shared" si="5"/>
        <v>1.4722222222222303E-2</v>
      </c>
      <c r="M109">
        <f t="shared" si="6"/>
        <v>13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1558</v>
      </c>
      <c r="H110" s="9" t="s">
        <v>205</v>
      </c>
      <c r="I110" s="3" t="s">
        <v>1316</v>
      </c>
      <c r="J110" s="13" t="s">
        <v>1559</v>
      </c>
      <c r="K110" s="14" t="s">
        <v>1560</v>
      </c>
      <c r="L110" s="17">
        <f t="shared" si="5"/>
        <v>2.128472222222233E-2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1561</v>
      </c>
      <c r="H111" s="9" t="s">
        <v>205</v>
      </c>
      <c r="I111" s="3" t="s">
        <v>1316</v>
      </c>
      <c r="J111" s="13" t="s">
        <v>1562</v>
      </c>
      <c r="K111" s="14" t="s">
        <v>1563</v>
      </c>
      <c r="L111" s="17">
        <f t="shared" si="5"/>
        <v>2.9884259259259305E-2</v>
      </c>
      <c r="M111">
        <f t="shared" si="6"/>
        <v>14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1564</v>
      </c>
      <c r="H112" s="9" t="s">
        <v>205</v>
      </c>
      <c r="I112" s="3" t="s">
        <v>1316</v>
      </c>
      <c r="J112" s="13" t="s">
        <v>1565</v>
      </c>
      <c r="K112" s="14" t="s">
        <v>1566</v>
      </c>
      <c r="L112" s="17">
        <f t="shared" si="5"/>
        <v>1.4097222222222316E-2</v>
      </c>
      <c r="M112">
        <f t="shared" si="6"/>
        <v>18</v>
      </c>
    </row>
    <row r="113" spans="1:13" x14ac:dyDescent="0.25">
      <c r="A113" s="11"/>
      <c r="B113" s="12"/>
      <c r="C113" s="12"/>
      <c r="D113" s="12"/>
      <c r="E113" s="9" t="s">
        <v>62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1567</v>
      </c>
      <c r="H114" s="9" t="s">
        <v>205</v>
      </c>
      <c r="I114" s="3" t="s">
        <v>1316</v>
      </c>
      <c r="J114" s="13" t="s">
        <v>1568</v>
      </c>
      <c r="K114" s="14" t="s">
        <v>1569</v>
      </c>
      <c r="L114" s="17">
        <f t="shared" si="5"/>
        <v>3.4108796296296318E-2</v>
      </c>
      <c r="M114">
        <f t="shared" si="6"/>
        <v>9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1570</v>
      </c>
      <c r="H115" s="9" t="s">
        <v>205</v>
      </c>
      <c r="I115" s="3" t="s">
        <v>1316</v>
      </c>
      <c r="J115" s="13" t="s">
        <v>1571</v>
      </c>
      <c r="K115" s="14" t="s">
        <v>1572</v>
      </c>
      <c r="L115" s="17">
        <f t="shared" si="5"/>
        <v>2.5266203703703694E-2</v>
      </c>
      <c r="M115">
        <f t="shared" si="6"/>
        <v>14</v>
      </c>
    </row>
    <row r="116" spans="1:13" x14ac:dyDescent="0.25">
      <c r="A116" s="11"/>
      <c r="B116" s="12"/>
      <c r="C116" s="9" t="s">
        <v>1573</v>
      </c>
      <c r="D116" s="9" t="s">
        <v>1574</v>
      </c>
      <c r="E116" s="9" t="s">
        <v>1574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1575</v>
      </c>
      <c r="H117" s="9" t="s">
        <v>119</v>
      </c>
      <c r="I117" s="3" t="s">
        <v>1316</v>
      </c>
      <c r="J117" s="13" t="s">
        <v>1576</v>
      </c>
      <c r="K117" s="14" t="s">
        <v>1577</v>
      </c>
      <c r="L117" s="17">
        <f t="shared" si="5"/>
        <v>2.3379629629629639E-2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1578</v>
      </c>
      <c r="H118" s="9" t="s">
        <v>119</v>
      </c>
      <c r="I118" s="3" t="s">
        <v>1316</v>
      </c>
      <c r="J118" s="13" t="s">
        <v>1579</v>
      </c>
      <c r="K118" s="14" t="s">
        <v>1580</v>
      </c>
      <c r="L118" s="17">
        <f t="shared" si="5"/>
        <v>2.4849537037036962E-2</v>
      </c>
      <c r="M118">
        <f t="shared" si="6"/>
        <v>13</v>
      </c>
    </row>
    <row r="119" spans="1:13" x14ac:dyDescent="0.25">
      <c r="A119" s="11"/>
      <c r="B119" s="12"/>
      <c r="C119" s="9" t="s">
        <v>1076</v>
      </c>
      <c r="D119" s="9" t="s">
        <v>1077</v>
      </c>
      <c r="E119" s="9" t="s">
        <v>1077</v>
      </c>
      <c r="F119" s="9" t="s">
        <v>15</v>
      </c>
      <c r="G119" s="9" t="s">
        <v>1581</v>
      </c>
      <c r="H119" s="9" t="s">
        <v>119</v>
      </c>
      <c r="I119" s="3" t="s">
        <v>1316</v>
      </c>
      <c r="J119" s="13" t="s">
        <v>1582</v>
      </c>
      <c r="K119" s="14" t="s">
        <v>1583</v>
      </c>
      <c r="L119" s="17">
        <f t="shared" si="5"/>
        <v>1.6400462962962964E-2</v>
      </c>
      <c r="M119">
        <f t="shared" si="6"/>
        <v>5</v>
      </c>
    </row>
    <row r="120" spans="1:13" x14ac:dyDescent="0.25">
      <c r="A120" s="11"/>
      <c r="B120" s="12"/>
      <c r="C120" s="9" t="s">
        <v>428</v>
      </c>
      <c r="D120" s="9" t="s">
        <v>429</v>
      </c>
      <c r="E120" s="9" t="s">
        <v>429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1584</v>
      </c>
      <c r="H121" s="9" t="s">
        <v>119</v>
      </c>
      <c r="I121" s="3" t="s">
        <v>1316</v>
      </c>
      <c r="J121" s="13" t="s">
        <v>1585</v>
      </c>
      <c r="K121" s="14" t="s">
        <v>1586</v>
      </c>
      <c r="L121" s="17">
        <f t="shared" si="5"/>
        <v>2.2847222222222241E-2</v>
      </c>
      <c r="M121">
        <f t="shared" si="6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1587</v>
      </c>
      <c r="H122" s="9" t="s">
        <v>119</v>
      </c>
      <c r="I122" s="3" t="s">
        <v>1316</v>
      </c>
      <c r="J122" s="13" t="s">
        <v>1588</v>
      </c>
      <c r="K122" s="14" t="s">
        <v>1589</v>
      </c>
      <c r="L122" s="17">
        <f t="shared" si="5"/>
        <v>1.806712962962953E-2</v>
      </c>
      <c r="M122">
        <f t="shared" si="6"/>
        <v>14</v>
      </c>
    </row>
    <row r="123" spans="1:13" x14ac:dyDescent="0.25">
      <c r="A123" s="11"/>
      <c r="B123" s="12"/>
      <c r="C123" s="9" t="s">
        <v>443</v>
      </c>
      <c r="D123" s="9" t="s">
        <v>444</v>
      </c>
      <c r="E123" s="9" t="s">
        <v>444</v>
      </c>
      <c r="F123" s="9" t="s">
        <v>15</v>
      </c>
      <c r="G123" s="9" t="s">
        <v>1590</v>
      </c>
      <c r="H123" s="9" t="s">
        <v>119</v>
      </c>
      <c r="I123" s="3" t="s">
        <v>1316</v>
      </c>
      <c r="J123" s="13" t="s">
        <v>1591</v>
      </c>
      <c r="K123" s="14" t="s">
        <v>1592</v>
      </c>
      <c r="L123" s="17">
        <f t="shared" si="5"/>
        <v>1.4999999999999958E-2</v>
      </c>
      <c r="M123">
        <f t="shared" si="6"/>
        <v>10</v>
      </c>
    </row>
    <row r="124" spans="1:13" x14ac:dyDescent="0.25">
      <c r="A124" s="11"/>
      <c r="B124" s="12"/>
      <c r="C124" s="9" t="s">
        <v>225</v>
      </c>
      <c r="D124" s="9" t="s">
        <v>226</v>
      </c>
      <c r="E124" s="9" t="s">
        <v>226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1593</v>
      </c>
      <c r="H125" s="9" t="s">
        <v>119</v>
      </c>
      <c r="I125" s="3" t="s">
        <v>1316</v>
      </c>
      <c r="J125" s="13" t="s">
        <v>1594</v>
      </c>
      <c r="K125" s="14" t="s">
        <v>1595</v>
      </c>
      <c r="L125" s="17">
        <f t="shared" si="5"/>
        <v>1.5196759259259271E-2</v>
      </c>
      <c r="M125">
        <f t="shared" si="6"/>
        <v>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1596</v>
      </c>
      <c r="H126" s="9" t="s">
        <v>119</v>
      </c>
      <c r="I126" s="3" t="s">
        <v>1316</v>
      </c>
      <c r="J126" s="13" t="s">
        <v>1597</v>
      </c>
      <c r="K126" s="14" t="s">
        <v>1598</v>
      </c>
      <c r="L126" s="17">
        <f t="shared" si="5"/>
        <v>1.305555555555557E-2</v>
      </c>
      <c r="M126">
        <f t="shared" si="6"/>
        <v>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1599</v>
      </c>
      <c r="H127" s="9" t="s">
        <v>119</v>
      </c>
      <c r="I127" s="3" t="s">
        <v>1316</v>
      </c>
      <c r="J127" s="13" t="s">
        <v>1600</v>
      </c>
      <c r="K127" s="14" t="s">
        <v>1601</v>
      </c>
      <c r="L127" s="17">
        <f t="shared" si="5"/>
        <v>1.8587962962963001E-2</v>
      </c>
      <c r="M127">
        <f t="shared" si="6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1602</v>
      </c>
      <c r="H128" s="9" t="s">
        <v>119</v>
      </c>
      <c r="I128" s="3" t="s">
        <v>1316</v>
      </c>
      <c r="J128" s="13" t="s">
        <v>1603</v>
      </c>
      <c r="K128" s="14" t="s">
        <v>1604</v>
      </c>
      <c r="L128" s="17">
        <f t="shared" si="5"/>
        <v>1.7708333333333381E-2</v>
      </c>
      <c r="M128">
        <f t="shared" si="6"/>
        <v>8</v>
      </c>
    </row>
    <row r="129" spans="1:13" x14ac:dyDescent="0.25">
      <c r="A129" s="3" t="s">
        <v>847</v>
      </c>
      <c r="B129" s="9" t="s">
        <v>848</v>
      </c>
      <c r="C129" s="9" t="s">
        <v>860</v>
      </c>
      <c r="D129" s="9" t="s">
        <v>861</v>
      </c>
      <c r="E129" s="9" t="s">
        <v>861</v>
      </c>
      <c r="F129" s="9" t="s">
        <v>851</v>
      </c>
      <c r="G129" s="9" t="s">
        <v>1605</v>
      </c>
      <c r="H129" s="9" t="s">
        <v>119</v>
      </c>
      <c r="I129" s="3" t="s">
        <v>1316</v>
      </c>
      <c r="J129" s="13" t="s">
        <v>1606</v>
      </c>
      <c r="K129" s="14" t="s">
        <v>1607</v>
      </c>
      <c r="L129" s="17">
        <f t="shared" si="5"/>
        <v>2.8206018518518561E-2</v>
      </c>
      <c r="M129">
        <f t="shared" si="6"/>
        <v>11</v>
      </c>
    </row>
    <row r="130" spans="1:13" x14ac:dyDescent="0.25">
      <c r="A130" s="3" t="s">
        <v>457</v>
      </c>
      <c r="B130" s="9" t="s">
        <v>458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9" t="s">
        <v>471</v>
      </c>
      <c r="D131" s="9" t="s">
        <v>472</v>
      </c>
      <c r="E131" s="10" t="s">
        <v>12</v>
      </c>
      <c r="F131" s="5"/>
      <c r="G131" s="5"/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9" t="s">
        <v>1608</v>
      </c>
      <c r="F132" s="9" t="s">
        <v>15</v>
      </c>
      <c r="G132" s="9" t="s">
        <v>1609</v>
      </c>
      <c r="H132" s="9" t="s">
        <v>119</v>
      </c>
      <c r="I132" s="3" t="s">
        <v>1316</v>
      </c>
      <c r="J132" s="13" t="s">
        <v>1610</v>
      </c>
      <c r="K132" s="14" t="s">
        <v>1611</v>
      </c>
      <c r="L132" s="17">
        <f t="shared" ref="L132:L157" si="7">K132-J132</f>
        <v>2.458333333333329E-2</v>
      </c>
      <c r="M132">
        <f t="shared" ref="M132:M157" si="8">HOUR(J132)</f>
        <v>9</v>
      </c>
    </row>
    <row r="133" spans="1:13" x14ac:dyDescent="0.25">
      <c r="A133" s="11"/>
      <c r="B133" s="12"/>
      <c r="C133" s="12"/>
      <c r="D133" s="12"/>
      <c r="E133" s="9" t="s">
        <v>477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1612</v>
      </c>
      <c r="H134" s="9" t="s">
        <v>119</v>
      </c>
      <c r="I134" s="3" t="s">
        <v>1316</v>
      </c>
      <c r="J134" s="13" t="s">
        <v>1613</v>
      </c>
      <c r="K134" s="14" t="s">
        <v>1614</v>
      </c>
      <c r="L134" s="17">
        <f t="shared" si="7"/>
        <v>2.148148148148149E-2</v>
      </c>
      <c r="M134">
        <f t="shared" si="8"/>
        <v>6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1615</v>
      </c>
      <c r="H135" s="9" t="s">
        <v>119</v>
      </c>
      <c r="I135" s="3" t="s">
        <v>1316</v>
      </c>
      <c r="J135" s="13" t="s">
        <v>1616</v>
      </c>
      <c r="K135" s="14" t="s">
        <v>1617</v>
      </c>
      <c r="L135" s="17">
        <f t="shared" si="7"/>
        <v>1.6979166666666712E-2</v>
      </c>
      <c r="M135">
        <f t="shared" si="8"/>
        <v>7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1618</v>
      </c>
      <c r="H136" s="9" t="s">
        <v>119</v>
      </c>
      <c r="I136" s="3" t="s">
        <v>1316</v>
      </c>
      <c r="J136" s="13" t="s">
        <v>1619</v>
      </c>
      <c r="K136" s="14" t="s">
        <v>1620</v>
      </c>
      <c r="L136" s="17">
        <f t="shared" si="7"/>
        <v>2.4525462962962985E-2</v>
      </c>
      <c r="M136">
        <f t="shared" si="8"/>
        <v>9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1621</v>
      </c>
      <c r="H137" s="9" t="s">
        <v>119</v>
      </c>
      <c r="I137" s="3" t="s">
        <v>1316</v>
      </c>
      <c r="J137" s="13" t="s">
        <v>1622</v>
      </c>
      <c r="K137" s="14" t="s">
        <v>1623</v>
      </c>
      <c r="L137" s="17">
        <f t="shared" si="7"/>
        <v>2.9166666666666674E-2</v>
      </c>
      <c r="M137">
        <f t="shared" si="8"/>
        <v>9</v>
      </c>
    </row>
    <row r="138" spans="1:13" x14ac:dyDescent="0.25">
      <c r="A138" s="11"/>
      <c r="B138" s="12"/>
      <c r="C138" s="9" t="s">
        <v>874</v>
      </c>
      <c r="D138" s="9" t="s">
        <v>875</v>
      </c>
      <c r="E138" s="9" t="s">
        <v>875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1624</v>
      </c>
      <c r="H139" s="9" t="s">
        <v>119</v>
      </c>
      <c r="I139" s="3" t="s">
        <v>1316</v>
      </c>
      <c r="J139" s="13" t="s">
        <v>1625</v>
      </c>
      <c r="K139" s="14" t="s">
        <v>1626</v>
      </c>
      <c r="L139" s="17">
        <f t="shared" si="7"/>
        <v>1.5150462962962963E-2</v>
      </c>
      <c r="M139">
        <f t="shared" si="8"/>
        <v>6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1627</v>
      </c>
      <c r="H140" s="9" t="s">
        <v>119</v>
      </c>
      <c r="I140" s="3" t="s">
        <v>1316</v>
      </c>
      <c r="J140" s="13" t="s">
        <v>1628</v>
      </c>
      <c r="K140" s="14" t="s">
        <v>1629</v>
      </c>
      <c r="L140" s="17">
        <f t="shared" si="7"/>
        <v>1.6608796296296247E-2</v>
      </c>
      <c r="M140">
        <f t="shared" si="8"/>
        <v>9</v>
      </c>
    </row>
    <row r="141" spans="1:13" x14ac:dyDescent="0.25">
      <c r="A141" s="11"/>
      <c r="B141" s="12"/>
      <c r="C141" s="9" t="s">
        <v>1259</v>
      </c>
      <c r="D141" s="9" t="s">
        <v>1260</v>
      </c>
      <c r="E141" s="9" t="s">
        <v>1261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1630</v>
      </c>
      <c r="H142" s="9" t="s">
        <v>119</v>
      </c>
      <c r="I142" s="3" t="s">
        <v>1316</v>
      </c>
      <c r="J142" s="13" t="s">
        <v>1631</v>
      </c>
      <c r="K142" s="14" t="s">
        <v>1632</v>
      </c>
      <c r="L142" s="17">
        <f t="shared" si="7"/>
        <v>1.6805555555555546E-2</v>
      </c>
      <c r="M142">
        <f t="shared" si="8"/>
        <v>3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1633</v>
      </c>
      <c r="H143" s="9" t="s">
        <v>119</v>
      </c>
      <c r="I143" s="3" t="s">
        <v>1316</v>
      </c>
      <c r="J143" s="13" t="s">
        <v>1634</v>
      </c>
      <c r="K143" s="14" t="s">
        <v>1635</v>
      </c>
      <c r="L143" s="17">
        <f t="shared" si="7"/>
        <v>2.7372685185185208E-2</v>
      </c>
      <c r="M143">
        <f t="shared" si="8"/>
        <v>8</v>
      </c>
    </row>
    <row r="144" spans="1:13" x14ac:dyDescent="0.25">
      <c r="A144" s="11"/>
      <c r="B144" s="12"/>
      <c r="C144" s="9" t="s">
        <v>481</v>
      </c>
      <c r="D144" s="9" t="s">
        <v>482</v>
      </c>
      <c r="E144" s="9" t="s">
        <v>483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1636</v>
      </c>
      <c r="H145" s="9" t="s">
        <v>119</v>
      </c>
      <c r="I145" s="3" t="s">
        <v>1316</v>
      </c>
      <c r="J145" s="13" t="s">
        <v>1637</v>
      </c>
      <c r="K145" s="14" t="s">
        <v>1638</v>
      </c>
      <c r="L145" s="17">
        <f t="shared" si="7"/>
        <v>2.466435185185184E-2</v>
      </c>
      <c r="M145">
        <f t="shared" si="8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1639</v>
      </c>
      <c r="H146" s="9" t="s">
        <v>119</v>
      </c>
      <c r="I146" s="3" t="s">
        <v>1316</v>
      </c>
      <c r="J146" s="13" t="s">
        <v>1640</v>
      </c>
      <c r="K146" s="14" t="s">
        <v>1641</v>
      </c>
      <c r="L146" s="17">
        <f t="shared" si="7"/>
        <v>1.5787037037037099E-2</v>
      </c>
      <c r="M146">
        <f t="shared" si="8"/>
        <v>12</v>
      </c>
    </row>
    <row r="147" spans="1:13" x14ac:dyDescent="0.25">
      <c r="A147" s="11"/>
      <c r="B147" s="12"/>
      <c r="C147" s="9" t="s">
        <v>487</v>
      </c>
      <c r="D147" s="9" t="s">
        <v>488</v>
      </c>
      <c r="E147" s="9" t="s">
        <v>489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1642</v>
      </c>
      <c r="H148" s="9" t="s">
        <v>119</v>
      </c>
      <c r="I148" s="3" t="s">
        <v>1316</v>
      </c>
      <c r="J148" s="13" t="s">
        <v>1643</v>
      </c>
      <c r="K148" s="14" t="s">
        <v>1644</v>
      </c>
      <c r="L148" s="17">
        <f t="shared" si="7"/>
        <v>2.3287037037037051E-2</v>
      </c>
      <c r="M148">
        <f t="shared" si="8"/>
        <v>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1645</v>
      </c>
      <c r="H149" s="9" t="s">
        <v>119</v>
      </c>
      <c r="I149" s="3" t="s">
        <v>1316</v>
      </c>
      <c r="J149" s="13" t="s">
        <v>1646</v>
      </c>
      <c r="K149" s="14" t="s">
        <v>1647</v>
      </c>
      <c r="L149" s="17">
        <f t="shared" si="7"/>
        <v>1.3344907407407458E-2</v>
      </c>
      <c r="M149">
        <f t="shared" si="8"/>
        <v>17</v>
      </c>
    </row>
    <row r="150" spans="1:13" x14ac:dyDescent="0.25">
      <c r="A150" s="3" t="s">
        <v>502</v>
      </c>
      <c r="B150" s="9" t="s">
        <v>503</v>
      </c>
      <c r="C150" s="10" t="s">
        <v>12</v>
      </c>
      <c r="D150" s="5"/>
      <c r="E150" s="5"/>
      <c r="F150" s="5"/>
      <c r="G150" s="5"/>
      <c r="H150" s="5"/>
      <c r="I150" s="6"/>
      <c r="J150" s="7"/>
      <c r="K150" s="8"/>
    </row>
    <row r="151" spans="1:13" x14ac:dyDescent="0.25">
      <c r="A151" s="11"/>
      <c r="B151" s="12"/>
      <c r="C151" s="9" t="s">
        <v>1648</v>
      </c>
      <c r="D151" s="9" t="s">
        <v>1649</v>
      </c>
      <c r="E151" s="9" t="s">
        <v>1650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1651</v>
      </c>
      <c r="H152" s="9" t="s">
        <v>17</v>
      </c>
      <c r="I152" s="3" t="s">
        <v>1316</v>
      </c>
      <c r="J152" s="13" t="s">
        <v>1652</v>
      </c>
      <c r="K152" s="14" t="s">
        <v>1653</v>
      </c>
      <c r="L152" s="17">
        <f t="shared" si="7"/>
        <v>2.2071759259259249E-2</v>
      </c>
      <c r="M152">
        <f t="shared" si="8"/>
        <v>7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1654</v>
      </c>
      <c r="H153" s="9" t="s">
        <v>17</v>
      </c>
      <c r="I153" s="3" t="s">
        <v>1316</v>
      </c>
      <c r="J153" s="13" t="s">
        <v>1655</v>
      </c>
      <c r="K153" s="14" t="s">
        <v>1656</v>
      </c>
      <c r="L153" s="17">
        <f t="shared" si="7"/>
        <v>3.2997685185185199E-2</v>
      </c>
      <c r="M153">
        <f t="shared" si="8"/>
        <v>10</v>
      </c>
    </row>
    <row r="154" spans="1:13" x14ac:dyDescent="0.25">
      <c r="A154" s="11"/>
      <c r="B154" s="12"/>
      <c r="C154" s="9" t="s">
        <v>507</v>
      </c>
      <c r="D154" s="9" t="s">
        <v>508</v>
      </c>
      <c r="E154" s="9" t="s">
        <v>509</v>
      </c>
      <c r="F154" s="9" t="s">
        <v>15</v>
      </c>
      <c r="G154" s="9" t="s">
        <v>1657</v>
      </c>
      <c r="H154" s="9" t="s">
        <v>17</v>
      </c>
      <c r="I154" s="3" t="s">
        <v>1316</v>
      </c>
      <c r="J154" s="13" t="s">
        <v>1658</v>
      </c>
      <c r="K154" s="14" t="s">
        <v>1659</v>
      </c>
      <c r="L154" s="17">
        <f t="shared" si="7"/>
        <v>2.6666666666666672E-2</v>
      </c>
      <c r="M154">
        <f t="shared" si="8"/>
        <v>6</v>
      </c>
    </row>
    <row r="155" spans="1:13" x14ac:dyDescent="0.25">
      <c r="A155" s="11"/>
      <c r="B155" s="12"/>
      <c r="C155" s="9" t="s">
        <v>1660</v>
      </c>
      <c r="D155" s="9" t="s">
        <v>1661</v>
      </c>
      <c r="E155" s="9" t="s">
        <v>1662</v>
      </c>
      <c r="F155" s="9" t="s">
        <v>15</v>
      </c>
      <c r="G155" s="9" t="s">
        <v>1663</v>
      </c>
      <c r="H155" s="9" t="s">
        <v>17</v>
      </c>
      <c r="I155" s="3" t="s">
        <v>1316</v>
      </c>
      <c r="J155" s="13" t="s">
        <v>1664</v>
      </c>
      <c r="K155" s="14" t="s">
        <v>1665</v>
      </c>
      <c r="L155" s="17">
        <f t="shared" si="7"/>
        <v>1.70717592592593E-2</v>
      </c>
      <c r="M155">
        <f t="shared" si="8"/>
        <v>12</v>
      </c>
    </row>
    <row r="156" spans="1:13" x14ac:dyDescent="0.25">
      <c r="A156" s="11"/>
      <c r="B156" s="12"/>
      <c r="C156" s="9" t="s">
        <v>1309</v>
      </c>
      <c r="D156" s="9" t="s">
        <v>1310</v>
      </c>
      <c r="E156" s="9" t="s">
        <v>1311</v>
      </c>
      <c r="F156" s="9" t="s">
        <v>15</v>
      </c>
      <c r="G156" s="9" t="s">
        <v>1666</v>
      </c>
      <c r="H156" s="9" t="s">
        <v>17</v>
      </c>
      <c r="I156" s="3" t="s">
        <v>1316</v>
      </c>
      <c r="J156" s="13" t="s">
        <v>1667</v>
      </c>
      <c r="K156" s="14" t="s">
        <v>1668</v>
      </c>
      <c r="L156" s="17">
        <f t="shared" si="7"/>
        <v>3.0821759259259229E-2</v>
      </c>
      <c r="M156">
        <f t="shared" si="8"/>
        <v>8</v>
      </c>
    </row>
    <row r="157" spans="1:13" x14ac:dyDescent="0.25">
      <c r="A157" s="11"/>
      <c r="B157" s="11"/>
      <c r="C157" s="3" t="s">
        <v>487</v>
      </c>
      <c r="D157" s="3" t="s">
        <v>488</v>
      </c>
      <c r="E157" s="3" t="s">
        <v>489</v>
      </c>
      <c r="F157" s="3" t="s">
        <v>15</v>
      </c>
      <c r="G157" s="3" t="s">
        <v>1669</v>
      </c>
      <c r="H157" s="3" t="s">
        <v>17</v>
      </c>
      <c r="I157" s="3" t="s">
        <v>1316</v>
      </c>
      <c r="J157" s="15" t="s">
        <v>1670</v>
      </c>
      <c r="K157" s="16" t="s">
        <v>1671</v>
      </c>
      <c r="L157" s="17">
        <f t="shared" si="7"/>
        <v>1.4629629629629659E-2</v>
      </c>
      <c r="M157">
        <f t="shared" si="8"/>
        <v>7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Mon, Mar 14, 2022</vt:lpstr>
      <vt:lpstr>Tue, Mar 15, 2022</vt:lpstr>
      <vt:lpstr>Wed, Mar 16, 2022</vt:lpstr>
      <vt:lpstr>Thu, Mar 17,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2022-03-18T12:03:07Z</dcterms:created>
  <dcterms:modified xsi:type="dcterms:W3CDTF">2022-03-18T13:17:19Z</dcterms:modified>
</cp:coreProperties>
</file>