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3000" windowWidth="28800" windowHeight="12285" firstSheet="2" activeTab="7"/>
  </bookViews>
  <sheets>
    <sheet name="Mon, Mar 14, 2022" sheetId="1" r:id="rId1"/>
    <sheet name="Tue, Mar 15, 2022" sheetId="2" r:id="rId2"/>
    <sheet name="Wed, Mar 16, 2022" sheetId="3" r:id="rId3"/>
    <sheet name="Thu, Mar 17, 2022" sheetId="4" r:id="rId4"/>
    <sheet name="Fri, Mar 18, 2022" sheetId="5" r:id="rId5"/>
    <sheet name="Sat, Mar 19, 2022" sheetId="6" r:id="rId6"/>
    <sheet name="Sun, Mar 20, 2022" sheetId="7" r:id="rId7"/>
    <sheet name="Week 11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8" i="4"/>
  <c r="P27" i="3"/>
  <c r="P27" i="2"/>
  <c r="P27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2" i="8"/>
  <c r="Q2" i="8"/>
  <c r="Q15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" i="8"/>
  <c r="M4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7" i="8"/>
  <c r="M28" i="8"/>
  <c r="M30" i="8"/>
  <c r="M31" i="8"/>
  <c r="M33" i="8"/>
  <c r="M34" i="8"/>
  <c r="M35" i="8"/>
  <c r="M36" i="8"/>
  <c r="M37" i="8"/>
  <c r="M40" i="8"/>
  <c r="M41" i="8"/>
  <c r="M43" i="8"/>
  <c r="M44" i="8"/>
  <c r="M45" i="8"/>
  <c r="M46" i="8"/>
  <c r="M47" i="8"/>
  <c r="M48" i="8"/>
  <c r="M49" i="8"/>
  <c r="M50" i="8"/>
  <c r="M52" i="8"/>
  <c r="M53" i="8"/>
  <c r="M54" i="8"/>
  <c r="M55" i="8"/>
  <c r="M58" i="8"/>
  <c r="M59" i="8"/>
  <c r="M60" i="8"/>
  <c r="M61" i="8"/>
  <c r="M62" i="8"/>
  <c r="M64" i="8"/>
  <c r="M65" i="8"/>
  <c r="M66" i="8"/>
  <c r="M67" i="8"/>
  <c r="M68" i="8"/>
  <c r="M69" i="8"/>
  <c r="M70" i="8"/>
  <c r="M71" i="8"/>
  <c r="M72" i="8"/>
  <c r="M73" i="8"/>
  <c r="M74" i="8"/>
  <c r="M76" i="8"/>
  <c r="M77" i="8"/>
  <c r="M79" i="8"/>
  <c r="M80" i="8"/>
  <c r="M81" i="8"/>
  <c r="M82" i="8"/>
  <c r="M83" i="8"/>
  <c r="M84" i="8"/>
  <c r="M85" i="8"/>
  <c r="M86" i="8"/>
  <c r="M87" i="8"/>
  <c r="M88" i="8"/>
  <c r="M89" i="8"/>
  <c r="M90" i="8"/>
  <c r="M92" i="8"/>
  <c r="M93" i="8"/>
  <c r="M95" i="8"/>
  <c r="M96" i="8"/>
  <c r="M97" i="8"/>
  <c r="M98" i="8"/>
  <c r="M99" i="8"/>
  <c r="M101" i="8"/>
  <c r="M102" i="8"/>
  <c r="M104" i="8"/>
  <c r="M105" i="8"/>
  <c r="M106" i="8"/>
  <c r="M108" i="8"/>
  <c r="M109" i="8"/>
  <c r="M111" i="8"/>
  <c r="M112" i="8"/>
  <c r="M113" i="8"/>
  <c r="M114" i="8"/>
  <c r="M115" i="8"/>
  <c r="M116" i="8"/>
  <c r="M118" i="8"/>
  <c r="M119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3" i="8"/>
  <c r="M204" i="8"/>
  <c r="M205" i="8"/>
  <c r="M207" i="8"/>
  <c r="M208" i="8"/>
  <c r="M209" i="8"/>
  <c r="M210" i="8"/>
  <c r="M211" i="8"/>
  <c r="M212" i="8"/>
  <c r="M214" i="8"/>
  <c r="M215" i="8"/>
  <c r="M216" i="8"/>
  <c r="M217" i="8"/>
  <c r="M218" i="8"/>
  <c r="M219" i="8"/>
  <c r="M220" i="8"/>
  <c r="M222" i="8"/>
  <c r="M224" i="8"/>
  <c r="M225" i="8"/>
  <c r="M226" i="8"/>
  <c r="M227" i="8"/>
  <c r="M230" i="8"/>
  <c r="M231" i="8"/>
  <c r="M232" i="8"/>
  <c r="M233" i="8"/>
  <c r="M234" i="8"/>
  <c r="M235" i="8"/>
  <c r="M236" i="8"/>
  <c r="M237" i="8"/>
  <c r="M238" i="8"/>
  <c r="M239" i="8"/>
  <c r="M240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9" i="8"/>
  <c r="M270" i="8"/>
  <c r="M271" i="8"/>
  <c r="M272" i="8"/>
  <c r="M273" i="8"/>
  <c r="M275" i="8"/>
  <c r="M276" i="8"/>
  <c r="M278" i="8"/>
  <c r="M279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6" i="8"/>
  <c r="M297" i="8"/>
  <c r="M298" i="8"/>
  <c r="M299" i="8"/>
  <c r="M300" i="8"/>
  <c r="M301" i="8"/>
  <c r="M302" i="8"/>
  <c r="M303" i="8"/>
  <c r="M304" i="8"/>
  <c r="M306" i="8"/>
  <c r="M307" i="8"/>
  <c r="M308" i="8"/>
  <c r="M309" i="8"/>
  <c r="M310" i="8"/>
  <c r="M312" i="8"/>
  <c r="M313" i="8"/>
  <c r="M314" i="8"/>
  <c r="M315" i="8"/>
  <c r="M316" i="8"/>
  <c r="M317" i="8"/>
  <c r="M318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8" i="8"/>
  <c r="M459" i="8"/>
  <c r="M460" i="8"/>
  <c r="M461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80" i="8"/>
  <c r="M481" i="8"/>
  <c r="M482" i="8"/>
  <c r="M483" i="8"/>
  <c r="M484" i="8"/>
  <c r="M485" i="8"/>
  <c r="M486" i="8"/>
  <c r="M487" i="8"/>
  <c r="M488" i="8"/>
  <c r="M489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8" i="8"/>
  <c r="M519" i="8"/>
  <c r="M520" i="8"/>
  <c r="M521" i="8"/>
  <c r="M522" i="8"/>
  <c r="M523" i="8"/>
  <c r="M524" i="8"/>
  <c r="M525" i="8"/>
  <c r="M526" i="8"/>
  <c r="M527" i="8"/>
  <c r="M529" i="8"/>
  <c r="M530" i="8"/>
  <c r="M531" i="8"/>
  <c r="M532" i="8"/>
  <c r="M533" i="8"/>
  <c r="M534" i="8"/>
  <c r="M536" i="8"/>
  <c r="M537" i="8"/>
  <c r="M538" i="8"/>
  <c r="M539" i="8"/>
  <c r="M540" i="8"/>
  <c r="M541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3" i="8"/>
  <c r="M564" i="8"/>
  <c r="M565" i="8"/>
  <c r="M566" i="8"/>
  <c r="M567" i="8"/>
  <c r="M568" i="8"/>
  <c r="M569" i="8"/>
  <c r="M570" i="8"/>
  <c r="M571" i="8"/>
  <c r="M572" i="8"/>
  <c r="M573" i="8"/>
  <c r="M575" i="8"/>
  <c r="M576" i="8"/>
  <c r="M578" i="8"/>
  <c r="M579" i="8"/>
  <c r="M581" i="8"/>
  <c r="M582" i="8"/>
  <c r="M583" i="8"/>
  <c r="M584" i="8"/>
  <c r="M585" i="8"/>
  <c r="M586" i="8"/>
  <c r="M588" i="8"/>
  <c r="M589" i="8"/>
  <c r="M590" i="8"/>
  <c r="M591" i="8"/>
  <c r="M592" i="8"/>
  <c r="M593" i="8"/>
  <c r="M594" i="8"/>
  <c r="M595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2" i="8"/>
  <c r="M623" i="8"/>
  <c r="M625" i="8"/>
  <c r="M626" i="8"/>
  <c r="M628" i="8"/>
  <c r="M629" i="8"/>
  <c r="M630" i="8"/>
  <c r="M633" i="8"/>
  <c r="M634" i="8"/>
  <c r="M635" i="8"/>
  <c r="M636" i="8"/>
  <c r="M639" i="8"/>
  <c r="M640" i="8"/>
  <c r="M641" i="8"/>
  <c r="M642" i="8"/>
  <c r="M644" i="8"/>
  <c r="M645" i="8"/>
  <c r="M646" i="8"/>
  <c r="M647" i="8"/>
  <c r="M648" i="8"/>
  <c r="M649" i="8"/>
  <c r="M651" i="8"/>
  <c r="M652" i="8"/>
  <c r="M653" i="8"/>
  <c r="M654" i="8"/>
  <c r="M655" i="8"/>
  <c r="M656" i="8"/>
  <c r="M657" i="8"/>
  <c r="M658" i="8"/>
  <c r="M660" i="8"/>
  <c r="M661" i="8"/>
  <c r="M662" i="8"/>
  <c r="M664" i="8"/>
  <c r="M665" i="8"/>
  <c r="M666" i="8"/>
  <c r="M667" i="8"/>
  <c r="M668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2" i="8"/>
  <c r="M693" i="8"/>
  <c r="M694" i="8"/>
  <c r="M695" i="8"/>
  <c r="M696" i="8"/>
  <c r="M697" i="8"/>
  <c r="M698" i="8"/>
  <c r="M699" i="8"/>
  <c r="M701" i="8"/>
  <c r="M702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20" i="8"/>
  <c r="M721" i="8"/>
  <c r="M723" i="8"/>
  <c r="M724" i="8"/>
  <c r="M725" i="8"/>
  <c r="M726" i="8"/>
  <c r="M727" i="8"/>
  <c r="M728" i="8"/>
  <c r="M729" i="8"/>
  <c r="Q25" i="8"/>
  <c r="Q24" i="8"/>
  <c r="N415" i="8"/>
  <c r="N4" i="8"/>
  <c r="Q23" i="8" s="1"/>
  <c r="N6" i="8"/>
  <c r="Q18" i="8" s="1"/>
  <c r="N7" i="8"/>
  <c r="N8" i="8"/>
  <c r="N9" i="8"/>
  <c r="N10" i="8"/>
  <c r="N11" i="8"/>
  <c r="N12" i="8"/>
  <c r="N13" i="8"/>
  <c r="N14" i="8"/>
  <c r="N16" i="8"/>
  <c r="N17" i="8"/>
  <c r="N18" i="8"/>
  <c r="N19" i="8"/>
  <c r="N20" i="8"/>
  <c r="N21" i="8"/>
  <c r="N22" i="8"/>
  <c r="N23" i="8"/>
  <c r="N24" i="8"/>
  <c r="N25" i="8"/>
  <c r="N27" i="8"/>
  <c r="N28" i="8"/>
  <c r="N30" i="8"/>
  <c r="N31" i="8"/>
  <c r="N33" i="8"/>
  <c r="N34" i="8"/>
  <c r="N35" i="8"/>
  <c r="N36" i="8"/>
  <c r="N37" i="8"/>
  <c r="N40" i="8"/>
  <c r="N41" i="8"/>
  <c r="N43" i="8"/>
  <c r="N44" i="8"/>
  <c r="N45" i="8"/>
  <c r="N46" i="8"/>
  <c r="N47" i="8"/>
  <c r="N48" i="8"/>
  <c r="N49" i="8"/>
  <c r="N50" i="8"/>
  <c r="N52" i="8"/>
  <c r="N53" i="8"/>
  <c r="N54" i="8"/>
  <c r="N55" i="8"/>
  <c r="N58" i="8"/>
  <c r="N59" i="8"/>
  <c r="N60" i="8"/>
  <c r="N61" i="8"/>
  <c r="N62" i="8"/>
  <c r="N64" i="8"/>
  <c r="N65" i="8"/>
  <c r="N66" i="8"/>
  <c r="N67" i="8"/>
  <c r="N68" i="8"/>
  <c r="N69" i="8"/>
  <c r="N70" i="8"/>
  <c r="N71" i="8"/>
  <c r="N72" i="8"/>
  <c r="N73" i="8"/>
  <c r="N74" i="8"/>
  <c r="N76" i="8"/>
  <c r="N77" i="8"/>
  <c r="N79" i="8"/>
  <c r="N80" i="8"/>
  <c r="N81" i="8"/>
  <c r="N82" i="8"/>
  <c r="N83" i="8"/>
  <c r="N84" i="8"/>
  <c r="N85" i="8"/>
  <c r="N86" i="8"/>
  <c r="N87" i="8"/>
  <c r="N88" i="8"/>
  <c r="N89" i="8"/>
  <c r="N90" i="8"/>
  <c r="N92" i="8"/>
  <c r="N93" i="8"/>
  <c r="N95" i="8"/>
  <c r="N96" i="8"/>
  <c r="N97" i="8"/>
  <c r="N98" i="8"/>
  <c r="N99" i="8"/>
  <c r="N100" i="8"/>
  <c r="N101" i="8"/>
  <c r="N102" i="8"/>
  <c r="N104" i="8"/>
  <c r="N105" i="8"/>
  <c r="N106" i="8"/>
  <c r="N108" i="8"/>
  <c r="N109" i="8"/>
  <c r="N111" i="8"/>
  <c r="N112" i="8"/>
  <c r="N113" i="8"/>
  <c r="N114" i="8"/>
  <c r="N115" i="8"/>
  <c r="N116" i="8"/>
  <c r="N118" i="8"/>
  <c r="N119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2" i="8"/>
  <c r="N163" i="8"/>
  <c r="N164" i="8"/>
  <c r="N165" i="8"/>
  <c r="N166" i="8"/>
  <c r="N167" i="8"/>
  <c r="N168" i="8"/>
  <c r="N170" i="8"/>
  <c r="N171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3" i="8"/>
  <c r="N204" i="8"/>
  <c r="N205" i="8"/>
  <c r="N207" i="8"/>
  <c r="N208" i="8"/>
  <c r="N209" i="8"/>
  <c r="N210" i="8"/>
  <c r="N211" i="8"/>
  <c r="N212" i="8"/>
  <c r="N214" i="8"/>
  <c r="N215" i="8"/>
  <c r="N216" i="8"/>
  <c r="N217" i="8"/>
  <c r="N218" i="8"/>
  <c r="N219" i="8"/>
  <c r="N220" i="8"/>
  <c r="N222" i="8"/>
  <c r="N224" i="8"/>
  <c r="N225" i="8"/>
  <c r="N226" i="8"/>
  <c r="N227" i="8"/>
  <c r="N230" i="8"/>
  <c r="N231" i="8"/>
  <c r="N232" i="8"/>
  <c r="N233" i="8"/>
  <c r="N234" i="8"/>
  <c r="N235" i="8"/>
  <c r="N236" i="8"/>
  <c r="N237" i="8"/>
  <c r="N238" i="8"/>
  <c r="N239" i="8"/>
  <c r="N240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9" i="8"/>
  <c r="N270" i="8"/>
  <c r="N271" i="8"/>
  <c r="N272" i="8"/>
  <c r="N273" i="8"/>
  <c r="N275" i="8"/>
  <c r="N276" i="8"/>
  <c r="N278" i="8"/>
  <c r="N279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6" i="8"/>
  <c r="N297" i="8"/>
  <c r="N298" i="8"/>
  <c r="N299" i="8"/>
  <c r="N300" i="8"/>
  <c r="N301" i="8"/>
  <c r="N302" i="8"/>
  <c r="N303" i="8"/>
  <c r="N304" i="8"/>
  <c r="N306" i="8"/>
  <c r="N307" i="8"/>
  <c r="N308" i="8"/>
  <c r="N309" i="8"/>
  <c r="N310" i="8"/>
  <c r="N312" i="8"/>
  <c r="N313" i="8"/>
  <c r="N314" i="8"/>
  <c r="N315" i="8"/>
  <c r="N316" i="8"/>
  <c r="N317" i="8"/>
  <c r="N318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80" i="8"/>
  <c r="N481" i="8"/>
  <c r="N482" i="8"/>
  <c r="N483" i="8"/>
  <c r="N484" i="8"/>
  <c r="N485" i="8"/>
  <c r="N486" i="8"/>
  <c r="N487" i="8"/>
  <c r="N488" i="8"/>
  <c r="N489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8" i="8"/>
  <c r="N519" i="8"/>
  <c r="N520" i="8"/>
  <c r="N521" i="8"/>
  <c r="N522" i="8"/>
  <c r="N523" i="8"/>
  <c r="N524" i="8"/>
  <c r="N525" i="8"/>
  <c r="N526" i="8"/>
  <c r="N527" i="8"/>
  <c r="N529" i="8"/>
  <c r="N530" i="8"/>
  <c r="N531" i="8"/>
  <c r="N532" i="8"/>
  <c r="N533" i="8"/>
  <c r="N534" i="8"/>
  <c r="N536" i="8"/>
  <c r="N537" i="8"/>
  <c r="N538" i="8"/>
  <c r="N539" i="8"/>
  <c r="N540" i="8"/>
  <c r="N541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3" i="8"/>
  <c r="N564" i="8"/>
  <c r="N565" i="8"/>
  <c r="N566" i="8"/>
  <c r="N567" i="8"/>
  <c r="N568" i="8"/>
  <c r="N569" i="8"/>
  <c r="N570" i="8"/>
  <c r="N571" i="8"/>
  <c r="N572" i="8"/>
  <c r="N573" i="8"/>
  <c r="N575" i="8"/>
  <c r="N576" i="8"/>
  <c r="N578" i="8"/>
  <c r="N579" i="8"/>
  <c r="N581" i="8"/>
  <c r="N582" i="8"/>
  <c r="N583" i="8"/>
  <c r="N584" i="8"/>
  <c r="N585" i="8"/>
  <c r="N586" i="8"/>
  <c r="N588" i="8"/>
  <c r="N589" i="8"/>
  <c r="N590" i="8"/>
  <c r="N591" i="8"/>
  <c r="N592" i="8"/>
  <c r="N593" i="8"/>
  <c r="N594" i="8"/>
  <c r="N595" i="8"/>
  <c r="N597" i="8"/>
  <c r="N598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2" i="8"/>
  <c r="N623" i="8"/>
  <c r="N625" i="8"/>
  <c r="N626" i="8"/>
  <c r="N628" i="8"/>
  <c r="N629" i="8"/>
  <c r="N630" i="8"/>
  <c r="N633" i="8"/>
  <c r="N634" i="8"/>
  <c r="N635" i="8"/>
  <c r="N636" i="8"/>
  <c r="N639" i="8"/>
  <c r="N640" i="8"/>
  <c r="N641" i="8"/>
  <c r="N642" i="8"/>
  <c r="N644" i="8"/>
  <c r="N645" i="8"/>
  <c r="N646" i="8"/>
  <c r="N647" i="8"/>
  <c r="N648" i="8"/>
  <c r="N649" i="8"/>
  <c r="N651" i="8"/>
  <c r="N652" i="8"/>
  <c r="N653" i="8"/>
  <c r="N654" i="8"/>
  <c r="N655" i="8"/>
  <c r="N656" i="8"/>
  <c r="N657" i="8"/>
  <c r="N658" i="8"/>
  <c r="N660" i="8"/>
  <c r="N661" i="8"/>
  <c r="N662" i="8"/>
  <c r="N664" i="8"/>
  <c r="N665" i="8"/>
  <c r="N666" i="8"/>
  <c r="N667" i="8"/>
  <c r="N668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2" i="8"/>
  <c r="N693" i="8"/>
  <c r="N694" i="8"/>
  <c r="N695" i="8"/>
  <c r="N696" i="8"/>
  <c r="N697" i="8"/>
  <c r="N698" i="8"/>
  <c r="N699" i="8"/>
  <c r="N701" i="8"/>
  <c r="N702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20" i="8"/>
  <c r="N721" i="8"/>
  <c r="N723" i="8"/>
  <c r="N724" i="8"/>
  <c r="N725" i="8"/>
  <c r="N727" i="8"/>
  <c r="N728" i="8"/>
  <c r="N729" i="8"/>
  <c r="P2" i="7"/>
  <c r="R9" i="7"/>
  <c r="R11" i="7"/>
  <c r="R14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L3" i="7"/>
  <c r="L5" i="7"/>
  <c r="L7" i="7"/>
  <c r="L8" i="7"/>
  <c r="L10" i="7"/>
  <c r="L11" i="7"/>
  <c r="L12" i="7"/>
  <c r="L15" i="7"/>
  <c r="L16" i="7"/>
  <c r="L17" i="7"/>
  <c r="L18" i="7"/>
  <c r="L19" i="7"/>
  <c r="L20" i="7"/>
  <c r="M3" i="7"/>
  <c r="M5" i="7"/>
  <c r="M7" i="7"/>
  <c r="M8" i="7"/>
  <c r="M10" i="7"/>
  <c r="M11" i="7"/>
  <c r="M12" i="7"/>
  <c r="M15" i="7"/>
  <c r="M16" i="7"/>
  <c r="M17" i="7"/>
  <c r="M18" i="7"/>
  <c r="M19" i="7"/>
  <c r="M20" i="7"/>
  <c r="R15" i="6"/>
  <c r="L4" i="6"/>
  <c r="L5" i="6"/>
  <c r="L7" i="6"/>
  <c r="L8" i="6"/>
  <c r="L13" i="6"/>
  <c r="L14" i="6"/>
  <c r="L15" i="6"/>
  <c r="L16" i="6"/>
  <c r="L17" i="6"/>
  <c r="L18" i="6"/>
  <c r="L19" i="6"/>
  <c r="L20" i="6"/>
  <c r="L21" i="6"/>
  <c r="L22" i="6"/>
  <c r="L23" i="6"/>
  <c r="L27" i="6"/>
  <c r="L28" i="6"/>
  <c r="L30" i="6"/>
  <c r="L31" i="6"/>
  <c r="L32" i="6"/>
  <c r="L33" i="6"/>
  <c r="M4" i="6"/>
  <c r="M5" i="6"/>
  <c r="M7" i="6"/>
  <c r="M8" i="6"/>
  <c r="M13" i="6"/>
  <c r="M14" i="6"/>
  <c r="M15" i="6"/>
  <c r="M16" i="6"/>
  <c r="M17" i="6"/>
  <c r="M18" i="6"/>
  <c r="M19" i="6"/>
  <c r="M20" i="6"/>
  <c r="M21" i="6"/>
  <c r="M22" i="6"/>
  <c r="M23" i="6"/>
  <c r="R20" i="6"/>
  <c r="M27" i="6"/>
  <c r="M28" i="6"/>
  <c r="M30" i="6"/>
  <c r="M31" i="6"/>
  <c r="M32" i="6"/>
  <c r="M33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2" i="5"/>
  <c r="P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4" i="5"/>
  <c r="R25" i="5"/>
  <c r="R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4" i="6" l="1"/>
  <c r="R13" i="6"/>
  <c r="R6" i="6"/>
  <c r="P10" i="6"/>
  <c r="R5" i="6"/>
  <c r="P16" i="6"/>
  <c r="P22" i="6"/>
  <c r="R7" i="6"/>
  <c r="P5" i="6"/>
  <c r="P11" i="6"/>
  <c r="P17" i="6"/>
  <c r="P23" i="6"/>
  <c r="R12" i="6"/>
  <c r="R4" i="6"/>
  <c r="P6" i="6"/>
  <c r="P12" i="6"/>
  <c r="P18" i="6"/>
  <c r="P24" i="6"/>
  <c r="R11" i="6"/>
  <c r="P2" i="6"/>
  <c r="P7" i="6"/>
  <c r="P13" i="6"/>
  <c r="P19" i="6"/>
  <c r="P25" i="6"/>
  <c r="R10" i="6"/>
  <c r="P8" i="6"/>
  <c r="P14" i="6"/>
  <c r="P20" i="6"/>
  <c r="R9" i="6"/>
  <c r="P3" i="6"/>
  <c r="P9" i="6"/>
  <c r="P15" i="6"/>
  <c r="P21" i="6"/>
  <c r="Q6" i="8"/>
  <c r="Q19" i="8"/>
  <c r="Q14" i="8"/>
  <c r="Q3" i="8"/>
  <c r="Q9" i="8"/>
  <c r="Q21" i="8"/>
  <c r="Q12" i="8"/>
  <c r="Q13" i="8"/>
  <c r="Q8" i="8"/>
  <c r="Q4" i="8"/>
  <c r="Q10" i="8"/>
  <c r="Q16" i="8"/>
  <c r="Q22" i="8"/>
  <c r="Q7" i="8"/>
  <c r="Q20" i="8"/>
  <c r="Q5" i="8"/>
  <c r="Q11" i="8"/>
  <c r="Q17" i="8"/>
  <c r="L5" i="5"/>
  <c r="L6" i="5"/>
  <c r="L7" i="5"/>
  <c r="L8" i="5"/>
  <c r="L9" i="5"/>
  <c r="L10" i="5"/>
  <c r="L12" i="5"/>
  <c r="L13" i="5"/>
  <c r="L14" i="5"/>
  <c r="L15" i="5"/>
  <c r="L17" i="5"/>
  <c r="L18" i="5"/>
  <c r="L19" i="5"/>
  <c r="L20" i="5"/>
  <c r="L21" i="5"/>
  <c r="L25" i="5"/>
  <c r="L26" i="5"/>
  <c r="L27" i="5"/>
  <c r="L28" i="5"/>
  <c r="L29" i="5"/>
  <c r="L31" i="5"/>
  <c r="L32" i="5"/>
  <c r="L33" i="5"/>
  <c r="L35" i="5"/>
  <c r="L36" i="5"/>
  <c r="L37" i="5"/>
  <c r="L38" i="5"/>
  <c r="L40" i="5"/>
  <c r="L42" i="5"/>
  <c r="L43" i="5"/>
  <c r="L44" i="5"/>
  <c r="L45" i="5"/>
  <c r="L46" i="5"/>
  <c r="L47" i="5"/>
  <c r="L48" i="5"/>
  <c r="L49" i="5"/>
  <c r="L51" i="5"/>
  <c r="L52" i="5"/>
  <c r="L53" i="5"/>
  <c r="L54" i="5"/>
  <c r="L57" i="5"/>
  <c r="L58" i="5"/>
  <c r="L59" i="5"/>
  <c r="L61" i="5"/>
  <c r="L62" i="5"/>
  <c r="L63" i="5"/>
  <c r="L64" i="5"/>
  <c r="L65" i="5"/>
  <c r="L67" i="5"/>
  <c r="L68" i="5"/>
  <c r="L69" i="5"/>
  <c r="L70" i="5"/>
  <c r="L71" i="5"/>
  <c r="L72" i="5"/>
  <c r="L74" i="5"/>
  <c r="L75" i="5"/>
  <c r="L76" i="5"/>
  <c r="L77" i="5"/>
  <c r="L78" i="5"/>
  <c r="L79" i="5"/>
  <c r="L81" i="5"/>
  <c r="L82" i="5"/>
  <c r="L83" i="5"/>
  <c r="L84" i="5"/>
  <c r="L85" i="5"/>
  <c r="L86" i="5"/>
  <c r="L88" i="5"/>
  <c r="L89" i="5"/>
  <c r="L90" i="5"/>
  <c r="L91" i="5"/>
  <c r="L94" i="5"/>
  <c r="L95" i="5"/>
  <c r="L96" i="5"/>
  <c r="L97" i="5"/>
  <c r="L98" i="5"/>
  <c r="L99" i="5"/>
  <c r="L100" i="5"/>
  <c r="L102" i="5"/>
  <c r="L103" i="5"/>
  <c r="L105" i="5"/>
  <c r="L106" i="5"/>
  <c r="L108" i="5"/>
  <c r="L109" i="5"/>
  <c r="L110" i="5"/>
  <c r="L111" i="5"/>
  <c r="L112" i="5"/>
  <c r="L113" i="5"/>
  <c r="L114" i="5"/>
  <c r="L115" i="5"/>
  <c r="L118" i="5"/>
  <c r="L119" i="5"/>
  <c r="L120" i="5"/>
  <c r="L121" i="5"/>
  <c r="L122" i="5"/>
  <c r="L124" i="5"/>
  <c r="L125" i="5"/>
  <c r="L126" i="5"/>
  <c r="L127" i="5"/>
  <c r="L128" i="5"/>
  <c r="L131" i="5"/>
  <c r="L132" i="5"/>
  <c r="L133" i="5"/>
  <c r="L134" i="5"/>
  <c r="M42" i="5"/>
  <c r="M33" i="5"/>
  <c r="M5" i="5"/>
  <c r="M6" i="5"/>
  <c r="M7" i="5"/>
  <c r="M8" i="5"/>
  <c r="M9" i="5"/>
  <c r="M10" i="5"/>
  <c r="M12" i="5"/>
  <c r="M13" i="5"/>
  <c r="M14" i="5"/>
  <c r="M15" i="5"/>
  <c r="M17" i="5"/>
  <c r="M18" i="5"/>
  <c r="M19" i="5"/>
  <c r="M20" i="5"/>
  <c r="M21" i="5"/>
  <c r="M25" i="5"/>
  <c r="M26" i="5"/>
  <c r="M27" i="5"/>
  <c r="M28" i="5"/>
  <c r="M29" i="5"/>
  <c r="M31" i="5"/>
  <c r="M32" i="5"/>
  <c r="M35" i="5"/>
  <c r="M36" i="5"/>
  <c r="M37" i="5"/>
  <c r="M38" i="5"/>
  <c r="M40" i="5"/>
  <c r="M43" i="5"/>
  <c r="M44" i="5"/>
  <c r="M45" i="5"/>
  <c r="M46" i="5"/>
  <c r="M47" i="5"/>
  <c r="M48" i="5"/>
  <c r="M49" i="5"/>
  <c r="M51" i="5"/>
  <c r="M52" i="5"/>
  <c r="M53" i="5"/>
  <c r="M54" i="5"/>
  <c r="M57" i="5"/>
  <c r="M58" i="5"/>
  <c r="M59" i="5"/>
  <c r="M61" i="5"/>
  <c r="M62" i="5"/>
  <c r="M63" i="5"/>
  <c r="M65" i="5"/>
  <c r="M67" i="5"/>
  <c r="M68" i="5"/>
  <c r="M69" i="5"/>
  <c r="M70" i="5"/>
  <c r="M71" i="5"/>
  <c r="M72" i="5"/>
  <c r="M74" i="5"/>
  <c r="M75" i="5"/>
  <c r="M76" i="5"/>
  <c r="M77" i="5"/>
  <c r="M78" i="5"/>
  <c r="M79" i="5"/>
  <c r="M81" i="5"/>
  <c r="M82" i="5"/>
  <c r="M83" i="5"/>
  <c r="M84" i="5"/>
  <c r="M85" i="5"/>
  <c r="M86" i="5"/>
  <c r="M88" i="5"/>
  <c r="M89" i="5"/>
  <c r="M91" i="5"/>
  <c r="M94" i="5"/>
  <c r="M95" i="5"/>
  <c r="M96" i="5"/>
  <c r="M97" i="5"/>
  <c r="M98" i="5"/>
  <c r="M99" i="5"/>
  <c r="M100" i="5"/>
  <c r="M102" i="5"/>
  <c r="M103" i="5"/>
  <c r="M105" i="5"/>
  <c r="M106" i="5"/>
  <c r="M108" i="5"/>
  <c r="M109" i="5"/>
  <c r="M110" i="5"/>
  <c r="M111" i="5"/>
  <c r="M112" i="5"/>
  <c r="M113" i="5"/>
  <c r="M114" i="5"/>
  <c r="M115" i="5"/>
  <c r="M118" i="5"/>
  <c r="M119" i="5"/>
  <c r="M120" i="5"/>
  <c r="M121" i="5"/>
  <c r="M122" i="5"/>
  <c r="M124" i="5"/>
  <c r="M125" i="5"/>
  <c r="M126" i="5"/>
  <c r="M127" i="5"/>
  <c r="M128" i="5"/>
  <c r="M131" i="5"/>
  <c r="M132" i="5"/>
  <c r="M133" i="5"/>
  <c r="M134" i="5"/>
  <c r="S10" i="6" l="1"/>
  <c r="S18" i="6"/>
  <c r="S23" i="6"/>
  <c r="S9" i="6"/>
  <c r="S16" i="6"/>
  <c r="S24" i="6"/>
  <c r="S8" i="6"/>
  <c r="S15" i="6"/>
  <c r="S22" i="6"/>
  <c r="S7" i="6"/>
  <c r="S14" i="6"/>
  <c r="S21" i="6"/>
  <c r="S17" i="6"/>
  <c r="S13" i="6"/>
  <c r="S20" i="6"/>
  <c r="S11" i="6"/>
  <c r="S5" i="6"/>
  <c r="Q6" i="6"/>
  <c r="Q12" i="6"/>
  <c r="Q18" i="6"/>
  <c r="Q24" i="6"/>
  <c r="Q23" i="6"/>
  <c r="Q7" i="6"/>
  <c r="Q13" i="6"/>
  <c r="Q19" i="6"/>
  <c r="Q25" i="6"/>
  <c r="Q11" i="6"/>
  <c r="Q8" i="6"/>
  <c r="Q14" i="6"/>
  <c r="Q20" i="6"/>
  <c r="Q2" i="6"/>
  <c r="Q5" i="6"/>
  <c r="Q3" i="6"/>
  <c r="Q9" i="6"/>
  <c r="Q15" i="6"/>
  <c r="Q21" i="6"/>
  <c r="Q4" i="6"/>
  <c r="Q10" i="6"/>
  <c r="Q16" i="6"/>
  <c r="Q22" i="6"/>
  <c r="Q17" i="6"/>
  <c r="S19" i="6"/>
  <c r="S2" i="6"/>
  <c r="S4" i="6"/>
  <c r="S6" i="6"/>
  <c r="S12" i="6"/>
  <c r="S25" i="6"/>
  <c r="S3" i="6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2" i="4"/>
  <c r="P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2" i="4"/>
  <c r="R23" i="4"/>
  <c r="R25" i="4"/>
  <c r="L5" i="4"/>
  <c r="L6" i="4"/>
  <c r="L7" i="4"/>
  <c r="L8" i="4"/>
  <c r="L11" i="4"/>
  <c r="L12" i="4"/>
  <c r="L13" i="4"/>
  <c r="L15" i="4"/>
  <c r="L16" i="4"/>
  <c r="L17" i="4"/>
  <c r="L18" i="4"/>
  <c r="L19" i="4"/>
  <c r="L20" i="4"/>
  <c r="L21" i="4"/>
  <c r="L25" i="4"/>
  <c r="L26" i="4"/>
  <c r="L27" i="4"/>
  <c r="L28" i="4"/>
  <c r="L29" i="4"/>
  <c r="L30" i="4"/>
  <c r="L31" i="4"/>
  <c r="L33" i="4"/>
  <c r="L34" i="4"/>
  <c r="L35" i="4"/>
  <c r="L36" i="4"/>
  <c r="L37" i="4"/>
  <c r="L39" i="4"/>
  <c r="L40" i="4"/>
  <c r="L41" i="4"/>
  <c r="L42" i="4"/>
  <c r="L44" i="4"/>
  <c r="L45" i="4"/>
  <c r="L46" i="4"/>
  <c r="L49" i="4"/>
  <c r="L50" i="4"/>
  <c r="L51" i="4"/>
  <c r="L53" i="4"/>
  <c r="L54" i="4"/>
  <c r="L55" i="4"/>
  <c r="L56" i="4"/>
  <c r="L57" i="4"/>
  <c r="L58" i="4"/>
  <c r="L59" i="4"/>
  <c r="L60" i="4"/>
  <c r="L61" i="4"/>
  <c r="L62" i="4"/>
  <c r="L63" i="4"/>
  <c r="L65" i="4"/>
  <c r="L66" i="4"/>
  <c r="L69" i="4"/>
  <c r="L70" i="4"/>
  <c r="L71" i="4"/>
  <c r="L73" i="4"/>
  <c r="L74" i="4"/>
  <c r="L75" i="4"/>
  <c r="L76" i="4"/>
  <c r="L77" i="4"/>
  <c r="L78" i="4"/>
  <c r="L79" i="4"/>
  <c r="L81" i="4"/>
  <c r="L82" i="4"/>
  <c r="L83" i="4"/>
  <c r="L84" i="4"/>
  <c r="L86" i="4"/>
  <c r="L87" i="4"/>
  <c r="L88" i="4"/>
  <c r="L89" i="4"/>
  <c r="L90" i="4"/>
  <c r="L91" i="4"/>
  <c r="L92" i="4"/>
  <c r="L93" i="4"/>
  <c r="L94" i="4"/>
  <c r="L96" i="4"/>
  <c r="L97" i="4"/>
  <c r="L98" i="4"/>
  <c r="L99" i="4"/>
  <c r="L100" i="4"/>
  <c r="L101" i="4"/>
  <c r="L103" i="4"/>
  <c r="L104" i="4"/>
  <c r="L107" i="4"/>
  <c r="L108" i="4"/>
  <c r="L109" i="4"/>
  <c r="L110" i="4"/>
  <c r="L111" i="4"/>
  <c r="L112" i="4"/>
  <c r="L114" i="4"/>
  <c r="L115" i="4"/>
  <c r="L117" i="4"/>
  <c r="L118" i="4"/>
  <c r="L119" i="4"/>
  <c r="L121" i="4"/>
  <c r="L122" i="4"/>
  <c r="L123" i="4"/>
  <c r="L125" i="4"/>
  <c r="L126" i="4"/>
  <c r="L127" i="4"/>
  <c r="L128" i="4"/>
  <c r="L129" i="4"/>
  <c r="L132" i="4"/>
  <c r="L134" i="4"/>
  <c r="L135" i="4"/>
  <c r="L136" i="4"/>
  <c r="L137" i="4"/>
  <c r="L139" i="4"/>
  <c r="L140" i="4"/>
  <c r="L142" i="4"/>
  <c r="L143" i="4"/>
  <c r="L145" i="4"/>
  <c r="L146" i="4"/>
  <c r="L148" i="4"/>
  <c r="L149" i="4"/>
  <c r="L152" i="4"/>
  <c r="L153" i="4"/>
  <c r="L154" i="4"/>
  <c r="L155" i="4"/>
  <c r="L156" i="4"/>
  <c r="L157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5" i="4"/>
  <c r="M6" i="4"/>
  <c r="M7" i="4"/>
  <c r="M8" i="4"/>
  <c r="M11" i="4"/>
  <c r="M12" i="4"/>
  <c r="M13" i="4"/>
  <c r="M15" i="4"/>
  <c r="M16" i="4"/>
  <c r="M17" i="4"/>
  <c r="M18" i="4"/>
  <c r="M19" i="4"/>
  <c r="M21" i="4"/>
  <c r="M25" i="4"/>
  <c r="M26" i="4"/>
  <c r="M27" i="4"/>
  <c r="M28" i="4"/>
  <c r="M29" i="4"/>
  <c r="M30" i="4"/>
  <c r="M31" i="4"/>
  <c r="M33" i="4"/>
  <c r="M34" i="4"/>
  <c r="M35" i="4"/>
  <c r="M36" i="4"/>
  <c r="M37" i="4"/>
  <c r="M39" i="4"/>
  <c r="M40" i="4"/>
  <c r="M41" i="4"/>
  <c r="M42" i="4"/>
  <c r="M44" i="4"/>
  <c r="M45" i="4"/>
  <c r="M46" i="4"/>
  <c r="M49" i="4"/>
  <c r="M50" i="4"/>
  <c r="M51" i="4"/>
  <c r="M53" i="4"/>
  <c r="M54" i="4"/>
  <c r="M55" i="4"/>
  <c r="M56" i="4"/>
  <c r="M57" i="4"/>
  <c r="M58" i="4"/>
  <c r="M59" i="4"/>
  <c r="M60" i="4"/>
  <c r="M61" i="4"/>
  <c r="M62" i="4"/>
  <c r="M63" i="4"/>
  <c r="M65" i="4"/>
  <c r="M66" i="4"/>
  <c r="M69" i="4"/>
  <c r="M70" i="4"/>
  <c r="M71" i="4"/>
  <c r="M73" i="4"/>
  <c r="M74" i="4"/>
  <c r="M75" i="4"/>
  <c r="M76" i="4"/>
  <c r="M77" i="4"/>
  <c r="M78" i="4"/>
  <c r="M79" i="4"/>
  <c r="M81" i="4"/>
  <c r="M82" i="4"/>
  <c r="M83" i="4"/>
  <c r="M84" i="4"/>
  <c r="M86" i="4"/>
  <c r="M87" i="4"/>
  <c r="M88" i="4"/>
  <c r="M89" i="4"/>
  <c r="M90" i="4"/>
  <c r="M91" i="4"/>
  <c r="M92" i="4"/>
  <c r="M93" i="4"/>
  <c r="M94" i="4"/>
  <c r="M96" i="4"/>
  <c r="M97" i="4"/>
  <c r="M98" i="4"/>
  <c r="M100" i="4"/>
  <c r="M101" i="4"/>
  <c r="M103" i="4"/>
  <c r="M104" i="4"/>
  <c r="M107" i="4"/>
  <c r="M108" i="4"/>
  <c r="M109" i="4"/>
  <c r="M110" i="4"/>
  <c r="M111" i="4"/>
  <c r="M112" i="4"/>
  <c r="M114" i="4"/>
  <c r="M115" i="4"/>
  <c r="M117" i="4"/>
  <c r="M118" i="4"/>
  <c r="M119" i="4"/>
  <c r="M121" i="4"/>
  <c r="M122" i="4"/>
  <c r="M123" i="4"/>
  <c r="M125" i="4"/>
  <c r="M126" i="4"/>
  <c r="M127" i="4"/>
  <c r="M128" i="4"/>
  <c r="M129" i="4"/>
  <c r="M132" i="4"/>
  <c r="M134" i="4"/>
  <c r="M135" i="4"/>
  <c r="M136" i="4"/>
  <c r="M137" i="4"/>
  <c r="M139" i="4"/>
  <c r="M140" i="4"/>
  <c r="M142" i="4"/>
  <c r="M143" i="4"/>
  <c r="M145" i="4"/>
  <c r="M146" i="4"/>
  <c r="M148" i="4"/>
  <c r="M149" i="4"/>
  <c r="M152" i="4"/>
  <c r="M153" i="4"/>
  <c r="M154" i="4"/>
  <c r="M155" i="4"/>
  <c r="M156" i="4"/>
  <c r="M157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2" i="3"/>
  <c r="P3" i="3"/>
  <c r="L47" i="3"/>
  <c r="L5" i="3"/>
  <c r="L6" i="3"/>
  <c r="L8" i="3"/>
  <c r="L9" i="3"/>
  <c r="L10" i="3"/>
  <c r="L11" i="3"/>
  <c r="L14" i="3"/>
  <c r="L15" i="3"/>
  <c r="L17" i="3"/>
  <c r="L18" i="3"/>
  <c r="L19" i="3"/>
  <c r="L21" i="3"/>
  <c r="L22" i="3"/>
  <c r="L23" i="3"/>
  <c r="L25" i="3"/>
  <c r="L26" i="3"/>
  <c r="L27" i="3"/>
  <c r="L28" i="3"/>
  <c r="L29" i="3"/>
  <c r="L31" i="3"/>
  <c r="L32" i="3"/>
  <c r="L36" i="3"/>
  <c r="L37" i="3"/>
  <c r="L38" i="3"/>
  <c r="L39" i="3"/>
  <c r="L40" i="3"/>
  <c r="L41" i="3"/>
  <c r="L42" i="3"/>
  <c r="L43" i="3"/>
  <c r="L44" i="3"/>
  <c r="L45" i="3"/>
  <c r="L46" i="3"/>
  <c r="L49" i="3"/>
  <c r="L50" i="3"/>
  <c r="L51" i="3"/>
  <c r="L53" i="3"/>
  <c r="L54" i="3"/>
  <c r="L55" i="3"/>
  <c r="L56" i="3"/>
  <c r="L59" i="3"/>
  <c r="L60" i="3"/>
  <c r="L61" i="3"/>
  <c r="L62" i="3"/>
  <c r="L63" i="3"/>
  <c r="L65" i="3"/>
  <c r="L66" i="3"/>
  <c r="L67" i="3"/>
  <c r="L68" i="3"/>
  <c r="L70" i="3"/>
  <c r="L71" i="3"/>
  <c r="L72" i="3"/>
  <c r="L73" i="3"/>
  <c r="L74" i="3"/>
  <c r="L75" i="3"/>
  <c r="L77" i="3"/>
  <c r="L78" i="3"/>
  <c r="L79" i="3"/>
  <c r="L82" i="3"/>
  <c r="L83" i="3"/>
  <c r="L84" i="3"/>
  <c r="L85" i="3"/>
  <c r="L86" i="3"/>
  <c r="L87" i="3"/>
  <c r="L88" i="3"/>
  <c r="L90" i="3"/>
  <c r="L91" i="3"/>
  <c r="L92" i="3"/>
  <c r="L93" i="3"/>
  <c r="L94" i="3"/>
  <c r="L95" i="3"/>
  <c r="L97" i="3"/>
  <c r="L98" i="3"/>
  <c r="L99" i="3"/>
  <c r="L100" i="3"/>
  <c r="L103" i="3"/>
  <c r="L104" i="3"/>
  <c r="L105" i="3"/>
  <c r="L106" i="3"/>
  <c r="L107" i="3"/>
  <c r="L108" i="3"/>
  <c r="L109" i="3"/>
  <c r="L110" i="3"/>
  <c r="L112" i="3"/>
  <c r="L113" i="3"/>
  <c r="L114" i="3"/>
  <c r="L115" i="3"/>
  <c r="L117" i="3"/>
  <c r="L118" i="3"/>
  <c r="L119" i="3"/>
  <c r="L120" i="3"/>
  <c r="L121" i="3"/>
  <c r="L122" i="3"/>
  <c r="L125" i="3"/>
  <c r="L126" i="3"/>
  <c r="L128" i="3"/>
  <c r="L129" i="3"/>
  <c r="L130" i="3"/>
  <c r="L131" i="3"/>
  <c r="L132" i="3"/>
  <c r="L133" i="3"/>
  <c r="L134" i="3"/>
  <c r="L136" i="3"/>
  <c r="L137" i="3"/>
  <c r="L139" i="3"/>
  <c r="L140" i="3"/>
  <c r="L141" i="3"/>
  <c r="L142" i="3"/>
  <c r="L144" i="3"/>
  <c r="L145" i="3"/>
  <c r="L146" i="3"/>
  <c r="L147" i="3"/>
  <c r="L148" i="3"/>
  <c r="L149" i="3"/>
  <c r="L150" i="3"/>
  <c r="L151" i="3"/>
  <c r="L152" i="3"/>
  <c r="L153" i="3"/>
  <c r="L154" i="3"/>
  <c r="L156" i="3"/>
  <c r="L158" i="3"/>
  <c r="L159" i="3"/>
  <c r="L160" i="3"/>
  <c r="L161" i="3"/>
  <c r="L162" i="3"/>
  <c r="L163" i="3"/>
  <c r="L164" i="3"/>
  <c r="M128" i="3"/>
  <c r="M5" i="3"/>
  <c r="R4" i="3"/>
  <c r="M6" i="3"/>
  <c r="M8" i="3"/>
  <c r="R8" i="3"/>
  <c r="M9" i="3"/>
  <c r="R10" i="3"/>
  <c r="M10" i="3"/>
  <c r="R7" i="3"/>
  <c r="M11" i="3"/>
  <c r="M14" i="3"/>
  <c r="R12" i="3"/>
  <c r="M15" i="3"/>
  <c r="R16" i="3"/>
  <c r="M17" i="3"/>
  <c r="R17" i="3"/>
  <c r="M18" i="3"/>
  <c r="R18" i="3"/>
  <c r="M19" i="3"/>
  <c r="R19" i="3"/>
  <c r="M21" i="3"/>
  <c r="R22" i="3"/>
  <c r="M22" i="3"/>
  <c r="R23" i="3"/>
  <c r="M23" i="3"/>
  <c r="M25" i="3"/>
  <c r="M26" i="3"/>
  <c r="R25" i="3"/>
  <c r="M27" i="3"/>
  <c r="M28" i="3"/>
  <c r="M29" i="3"/>
  <c r="M31" i="3"/>
  <c r="M32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3" i="3"/>
  <c r="M54" i="3"/>
  <c r="M55" i="3"/>
  <c r="M56" i="3"/>
  <c r="M59" i="3"/>
  <c r="M60" i="3"/>
  <c r="M61" i="3"/>
  <c r="M62" i="3"/>
  <c r="M63" i="3"/>
  <c r="M65" i="3"/>
  <c r="M66" i="3"/>
  <c r="M67" i="3"/>
  <c r="M68" i="3"/>
  <c r="M70" i="3"/>
  <c r="M71" i="3"/>
  <c r="M72" i="3"/>
  <c r="M73" i="3"/>
  <c r="M74" i="3"/>
  <c r="M75" i="3"/>
  <c r="M77" i="3"/>
  <c r="M78" i="3"/>
  <c r="M79" i="3"/>
  <c r="M82" i="3"/>
  <c r="M83" i="3"/>
  <c r="M84" i="3"/>
  <c r="M85" i="3"/>
  <c r="M86" i="3"/>
  <c r="M87" i="3"/>
  <c r="M88" i="3"/>
  <c r="M90" i="3"/>
  <c r="M91" i="3"/>
  <c r="M92" i="3"/>
  <c r="M93" i="3"/>
  <c r="M94" i="3"/>
  <c r="M95" i="3"/>
  <c r="M97" i="3"/>
  <c r="M98" i="3"/>
  <c r="M99" i="3"/>
  <c r="M100" i="3"/>
  <c r="M103" i="3"/>
  <c r="M104" i="3"/>
  <c r="M105" i="3"/>
  <c r="M106" i="3"/>
  <c r="M107" i="3"/>
  <c r="M108" i="3"/>
  <c r="M109" i="3"/>
  <c r="M110" i="3"/>
  <c r="M112" i="3"/>
  <c r="M113" i="3"/>
  <c r="M114" i="3"/>
  <c r="M115" i="3"/>
  <c r="M117" i="3"/>
  <c r="M118" i="3"/>
  <c r="M119" i="3"/>
  <c r="M120" i="3"/>
  <c r="M121" i="3"/>
  <c r="M122" i="3"/>
  <c r="M125" i="3"/>
  <c r="M126" i="3"/>
  <c r="M129" i="3"/>
  <c r="M130" i="3"/>
  <c r="M131" i="3"/>
  <c r="M132" i="3"/>
  <c r="M133" i="3"/>
  <c r="M134" i="3"/>
  <c r="M136" i="3"/>
  <c r="M137" i="3"/>
  <c r="M139" i="3"/>
  <c r="M140" i="3"/>
  <c r="M141" i="3"/>
  <c r="M142" i="3"/>
  <c r="M144" i="3"/>
  <c r="M145" i="3"/>
  <c r="M146" i="3"/>
  <c r="M147" i="3"/>
  <c r="M149" i="3"/>
  <c r="M150" i="3"/>
  <c r="M151" i="3"/>
  <c r="M152" i="3"/>
  <c r="M153" i="3"/>
  <c r="M154" i="3"/>
  <c r="M156" i="3"/>
  <c r="M158" i="3"/>
  <c r="M159" i="3"/>
  <c r="M160" i="3"/>
  <c r="M161" i="3"/>
  <c r="M162" i="3"/>
  <c r="M163" i="3"/>
  <c r="M164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2" i="2"/>
  <c r="P2" i="2"/>
  <c r="L5" i="2"/>
  <c r="L6" i="2"/>
  <c r="L7" i="2"/>
  <c r="L9" i="2"/>
  <c r="L10" i="2"/>
  <c r="L11" i="2"/>
  <c r="L12" i="2"/>
  <c r="L16" i="2"/>
  <c r="L17" i="2"/>
  <c r="L18" i="2"/>
  <c r="L19" i="2"/>
  <c r="L20" i="2"/>
  <c r="L22" i="2"/>
  <c r="L23" i="2"/>
  <c r="L24" i="2"/>
  <c r="L25" i="2"/>
  <c r="L26" i="2"/>
  <c r="L28" i="2"/>
  <c r="L29" i="2"/>
  <c r="L30" i="2"/>
  <c r="L32" i="2"/>
  <c r="L33" i="2"/>
  <c r="L34" i="2"/>
  <c r="L36" i="2"/>
  <c r="L37" i="2"/>
  <c r="L39" i="2"/>
  <c r="L41" i="2"/>
  <c r="L42" i="2"/>
  <c r="L43" i="2"/>
  <c r="L44" i="2"/>
  <c r="L45" i="2"/>
  <c r="L47" i="2"/>
  <c r="L48" i="2"/>
  <c r="L50" i="2"/>
  <c r="L51" i="2"/>
  <c r="L52" i="2"/>
  <c r="L54" i="2"/>
  <c r="L55" i="2"/>
  <c r="L56" i="2"/>
  <c r="L59" i="2"/>
  <c r="L60" i="2"/>
  <c r="L61" i="2"/>
  <c r="L62" i="2"/>
  <c r="L63" i="2"/>
  <c r="L64" i="2"/>
  <c r="L65" i="2"/>
  <c r="L66" i="2"/>
  <c r="L67" i="2"/>
  <c r="L69" i="2"/>
  <c r="L70" i="2"/>
  <c r="L71" i="2"/>
  <c r="L72" i="2"/>
  <c r="L73" i="2"/>
  <c r="L74" i="2"/>
  <c r="L75" i="2"/>
  <c r="L77" i="2"/>
  <c r="L78" i="2"/>
  <c r="L79" i="2"/>
  <c r="L80" i="2"/>
  <c r="L81" i="2"/>
  <c r="L84" i="2"/>
  <c r="L85" i="2"/>
  <c r="L86" i="2"/>
  <c r="L87" i="2"/>
  <c r="L88" i="2"/>
  <c r="L89" i="2"/>
  <c r="L90" i="2"/>
  <c r="L91" i="2"/>
  <c r="L93" i="2"/>
  <c r="L94" i="2"/>
  <c r="L95" i="2"/>
  <c r="L97" i="2"/>
  <c r="L98" i="2"/>
  <c r="L99" i="2"/>
  <c r="L100" i="2"/>
  <c r="L102" i="2"/>
  <c r="L103" i="2"/>
  <c r="L104" i="2"/>
  <c r="L105" i="2"/>
  <c r="L106" i="2"/>
  <c r="L107" i="2"/>
  <c r="L109" i="2"/>
  <c r="L110" i="2"/>
  <c r="L112" i="2"/>
  <c r="L113" i="2"/>
  <c r="L116" i="2"/>
  <c r="L117" i="2"/>
  <c r="L119" i="2"/>
  <c r="L120" i="2"/>
  <c r="L121" i="2"/>
  <c r="L123" i="2"/>
  <c r="L124" i="2"/>
  <c r="L125" i="2"/>
  <c r="L126" i="2"/>
  <c r="L127" i="2"/>
  <c r="L128" i="2"/>
  <c r="L129" i="2"/>
  <c r="L130" i="2"/>
  <c r="L131" i="2"/>
  <c r="L132" i="2"/>
  <c r="L133" i="2"/>
  <c r="L135" i="2"/>
  <c r="L136" i="2"/>
  <c r="L137" i="2"/>
  <c r="L139" i="2"/>
  <c r="L140" i="2"/>
  <c r="L141" i="2"/>
  <c r="L142" i="2"/>
  <c r="L143" i="2"/>
  <c r="L145" i="2"/>
  <c r="L146" i="2"/>
  <c r="L147" i="2"/>
  <c r="L149" i="2"/>
  <c r="L151" i="2"/>
  <c r="L152" i="2"/>
  <c r="L153" i="2"/>
  <c r="L155" i="2"/>
  <c r="L156" i="2"/>
  <c r="L157" i="2"/>
  <c r="L160" i="2"/>
  <c r="L161" i="2"/>
  <c r="L162" i="2"/>
  <c r="L163" i="2"/>
  <c r="L164" i="2"/>
  <c r="L165" i="2"/>
  <c r="L167" i="2"/>
  <c r="L168" i="2"/>
  <c r="L169" i="2"/>
  <c r="L170" i="2"/>
  <c r="L171" i="2"/>
  <c r="M5" i="2"/>
  <c r="R4" i="2"/>
  <c r="M6" i="2"/>
  <c r="R7" i="2"/>
  <c r="M7" i="2"/>
  <c r="P12" i="2"/>
  <c r="M9" i="2"/>
  <c r="R10" i="2"/>
  <c r="M10" i="2"/>
  <c r="R11" i="2"/>
  <c r="M11" i="2"/>
  <c r="R12" i="2"/>
  <c r="M12" i="2"/>
  <c r="R13" i="2"/>
  <c r="M16" i="2"/>
  <c r="R16" i="2"/>
  <c r="M17" i="2"/>
  <c r="R18" i="2"/>
  <c r="M18" i="2"/>
  <c r="R19" i="2"/>
  <c r="M19" i="2"/>
  <c r="M20" i="2"/>
  <c r="M22" i="2"/>
  <c r="R22" i="2"/>
  <c r="M23" i="2"/>
  <c r="R24" i="2"/>
  <c r="M24" i="2"/>
  <c r="R20" i="2"/>
  <c r="M25" i="2"/>
  <c r="R21" i="2"/>
  <c r="M26" i="2"/>
  <c r="M28" i="2"/>
  <c r="M29" i="2"/>
  <c r="M30" i="2"/>
  <c r="M32" i="2"/>
  <c r="M33" i="2"/>
  <c r="M34" i="2"/>
  <c r="M36" i="2"/>
  <c r="M37" i="2"/>
  <c r="M39" i="2"/>
  <c r="M41" i="2"/>
  <c r="M42" i="2"/>
  <c r="M43" i="2"/>
  <c r="M44" i="2"/>
  <c r="M45" i="2"/>
  <c r="M47" i="2"/>
  <c r="M48" i="2"/>
  <c r="M50" i="2"/>
  <c r="M51" i="2"/>
  <c r="M52" i="2"/>
  <c r="M54" i="2"/>
  <c r="M55" i="2"/>
  <c r="M56" i="2"/>
  <c r="M59" i="2"/>
  <c r="M60" i="2"/>
  <c r="M61" i="2"/>
  <c r="M62" i="2"/>
  <c r="M63" i="2"/>
  <c r="M64" i="2"/>
  <c r="M65" i="2"/>
  <c r="M66" i="2"/>
  <c r="M67" i="2"/>
  <c r="M69" i="2"/>
  <c r="M70" i="2"/>
  <c r="M71" i="2"/>
  <c r="M72" i="2"/>
  <c r="M73" i="2"/>
  <c r="M74" i="2"/>
  <c r="M75" i="2"/>
  <c r="M77" i="2"/>
  <c r="M78" i="2"/>
  <c r="M79" i="2"/>
  <c r="M80" i="2"/>
  <c r="M81" i="2"/>
  <c r="M84" i="2"/>
  <c r="M85" i="2"/>
  <c r="M86" i="2"/>
  <c r="M87" i="2"/>
  <c r="M88" i="2"/>
  <c r="M89" i="2"/>
  <c r="M90" i="2"/>
  <c r="M91" i="2"/>
  <c r="M93" i="2"/>
  <c r="M94" i="2"/>
  <c r="M95" i="2"/>
  <c r="M98" i="2"/>
  <c r="M99" i="2"/>
  <c r="M100" i="2"/>
  <c r="M102" i="2"/>
  <c r="M103" i="2"/>
  <c r="M104" i="2"/>
  <c r="M105" i="2"/>
  <c r="M106" i="2"/>
  <c r="M107" i="2"/>
  <c r="M109" i="2"/>
  <c r="M110" i="2"/>
  <c r="M112" i="2"/>
  <c r="M113" i="2"/>
  <c r="M116" i="2"/>
  <c r="M117" i="2"/>
  <c r="M119" i="2"/>
  <c r="M120" i="2"/>
  <c r="M121" i="2"/>
  <c r="M123" i="2"/>
  <c r="M124" i="2"/>
  <c r="M125" i="2"/>
  <c r="M126" i="2"/>
  <c r="M127" i="2"/>
  <c r="M128" i="2"/>
  <c r="M131" i="2"/>
  <c r="M132" i="2"/>
  <c r="M133" i="2"/>
  <c r="M135" i="2"/>
  <c r="M136" i="2"/>
  <c r="M137" i="2"/>
  <c r="M139" i="2"/>
  <c r="M141" i="2"/>
  <c r="M142" i="2"/>
  <c r="M143" i="2"/>
  <c r="M145" i="2"/>
  <c r="M146" i="2"/>
  <c r="M147" i="2"/>
  <c r="M149" i="2"/>
  <c r="M151" i="2"/>
  <c r="M152" i="2"/>
  <c r="M153" i="2"/>
  <c r="M155" i="2"/>
  <c r="M156" i="2"/>
  <c r="M157" i="2"/>
  <c r="M160" i="2"/>
  <c r="M161" i="2"/>
  <c r="M162" i="2"/>
  <c r="M163" i="2"/>
  <c r="M164" i="2"/>
  <c r="M165" i="2"/>
  <c r="M167" i="2"/>
  <c r="M168" i="2"/>
  <c r="M169" i="2"/>
  <c r="M170" i="2"/>
  <c r="M171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2" i="1"/>
  <c r="P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3" i="1"/>
  <c r="L4" i="1"/>
  <c r="L6" i="1"/>
  <c r="L7" i="1"/>
  <c r="L8" i="1"/>
  <c r="L9" i="1"/>
  <c r="L10" i="1"/>
  <c r="L11" i="1"/>
  <c r="L12" i="1"/>
  <c r="L13" i="1"/>
  <c r="L14" i="1"/>
  <c r="L16" i="1"/>
  <c r="L18" i="1"/>
  <c r="L19" i="1"/>
  <c r="L20" i="1"/>
  <c r="L23" i="1"/>
  <c r="L24" i="1"/>
  <c r="L26" i="1"/>
  <c r="L27" i="1"/>
  <c r="L28" i="1"/>
  <c r="L29" i="1"/>
  <c r="L30" i="1"/>
  <c r="L32" i="1"/>
  <c r="L33" i="1"/>
  <c r="L34" i="1"/>
  <c r="L38" i="1"/>
  <c r="L39" i="1"/>
  <c r="L40" i="1"/>
  <c r="L41" i="1"/>
  <c r="L42" i="1"/>
  <c r="L43" i="1"/>
  <c r="L44" i="1"/>
  <c r="L45" i="1"/>
  <c r="L46" i="1"/>
  <c r="L48" i="1"/>
  <c r="L49" i="1"/>
  <c r="L51" i="1"/>
  <c r="L52" i="1"/>
  <c r="L53" i="1"/>
  <c r="L54" i="1"/>
  <c r="L55" i="1"/>
  <c r="L57" i="1"/>
  <c r="L58" i="1"/>
  <c r="L60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128" i="1"/>
  <c r="L131" i="1"/>
  <c r="L132" i="1"/>
  <c r="L133" i="1"/>
  <c r="L134" i="1"/>
  <c r="L136" i="1"/>
  <c r="L137" i="1"/>
  <c r="L138" i="1"/>
  <c r="L140" i="1"/>
  <c r="L141" i="1"/>
  <c r="L142" i="1"/>
  <c r="L143" i="1"/>
  <c r="L144" i="1"/>
  <c r="L145" i="1"/>
  <c r="L146" i="1"/>
  <c r="L147" i="1"/>
  <c r="L148" i="1"/>
  <c r="L150" i="1"/>
  <c r="L151" i="1"/>
  <c r="L153" i="1"/>
  <c r="L154" i="1"/>
  <c r="L157" i="1"/>
  <c r="L158" i="1"/>
  <c r="L159" i="1"/>
  <c r="L161" i="1"/>
  <c r="L162" i="1"/>
  <c r="L163" i="1"/>
  <c r="L165" i="1"/>
  <c r="L166" i="1"/>
  <c r="L167" i="1"/>
  <c r="L168" i="1"/>
  <c r="L170" i="1"/>
  <c r="L171" i="1"/>
  <c r="L172" i="1"/>
  <c r="L173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31" i="1"/>
  <c r="M4" i="1"/>
  <c r="M6" i="1"/>
  <c r="M7" i="1"/>
  <c r="M8" i="1"/>
  <c r="M9" i="1"/>
  <c r="M10" i="1"/>
  <c r="M11" i="1"/>
  <c r="M12" i="1"/>
  <c r="M13" i="1"/>
  <c r="M14" i="1"/>
  <c r="M16" i="1"/>
  <c r="M18" i="1"/>
  <c r="M19" i="1"/>
  <c r="M23" i="1"/>
  <c r="M24" i="1"/>
  <c r="M26" i="1"/>
  <c r="M27" i="1"/>
  <c r="M28" i="1"/>
  <c r="M29" i="1"/>
  <c r="M30" i="1"/>
  <c r="M32" i="1"/>
  <c r="M33" i="1"/>
  <c r="M34" i="1"/>
  <c r="M38" i="1"/>
  <c r="M39" i="1"/>
  <c r="M40" i="1"/>
  <c r="M41" i="1"/>
  <c r="M42" i="1"/>
  <c r="M43" i="1"/>
  <c r="M44" i="1"/>
  <c r="M45" i="1"/>
  <c r="M46" i="1"/>
  <c r="M48" i="1"/>
  <c r="M49" i="1"/>
  <c r="M51" i="1"/>
  <c r="M52" i="1"/>
  <c r="M53" i="1"/>
  <c r="M54" i="1"/>
  <c r="M55" i="1"/>
  <c r="M57" i="1"/>
  <c r="M58" i="1"/>
  <c r="M60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32" i="1"/>
  <c r="M133" i="1"/>
  <c r="M134" i="1"/>
  <c r="M136" i="1"/>
  <c r="M137" i="1"/>
  <c r="M138" i="1"/>
  <c r="M140" i="1"/>
  <c r="M141" i="1"/>
  <c r="M142" i="1"/>
  <c r="M143" i="1"/>
  <c r="M144" i="1"/>
  <c r="M145" i="1"/>
  <c r="M146" i="1"/>
  <c r="M147" i="1"/>
  <c r="M148" i="1"/>
  <c r="M150" i="1"/>
  <c r="M151" i="1"/>
  <c r="M153" i="1"/>
  <c r="M154" i="1"/>
  <c r="M157" i="1"/>
  <c r="M158" i="1"/>
  <c r="M159" i="1"/>
  <c r="M161" i="1"/>
  <c r="M162" i="1"/>
  <c r="M163" i="1"/>
  <c r="M165" i="1"/>
  <c r="M166" i="1"/>
  <c r="M167" i="1"/>
  <c r="M168" i="1"/>
  <c r="M170" i="1"/>
  <c r="M171" i="1"/>
  <c r="M172" i="1"/>
  <c r="M173" i="1"/>
  <c r="P7" i="3"/>
  <c r="P13" i="3"/>
  <c r="P19" i="3"/>
  <c r="P25" i="3"/>
  <c r="R21" i="3"/>
  <c r="R15" i="3"/>
  <c r="R9" i="3"/>
  <c r="P8" i="3"/>
  <c r="P14" i="3"/>
  <c r="P20" i="3"/>
  <c r="R20" i="3"/>
  <c r="R14" i="3"/>
  <c r="P15" i="3"/>
  <c r="P21" i="3"/>
  <c r="R3" i="3"/>
  <c r="R13" i="3"/>
  <c r="P4" i="3"/>
  <c r="P16" i="3"/>
  <c r="R6" i="3"/>
  <c r="P5" i="3"/>
  <c r="P11" i="3"/>
  <c r="P17" i="3"/>
  <c r="P23" i="3"/>
  <c r="R11" i="3"/>
  <c r="R5" i="3"/>
  <c r="P9" i="3"/>
  <c r="P10" i="3"/>
  <c r="P22" i="3"/>
  <c r="P6" i="3"/>
  <c r="P12" i="3"/>
  <c r="P18" i="3"/>
  <c r="P24" i="3"/>
  <c r="P17" i="2"/>
  <c r="R15" i="2"/>
  <c r="P6" i="2"/>
  <c r="P24" i="2"/>
  <c r="R3" i="2"/>
  <c r="R8" i="2"/>
  <c r="P7" i="2"/>
  <c r="P13" i="2"/>
  <c r="P19" i="2"/>
  <c r="P25" i="2"/>
  <c r="R25" i="2"/>
  <c r="P18" i="2"/>
  <c r="R14" i="2"/>
  <c r="P8" i="2"/>
  <c r="P14" i="2"/>
  <c r="P20" i="2"/>
  <c r="R6" i="2"/>
  <c r="P5" i="2"/>
  <c r="P11" i="2"/>
  <c r="P23" i="2"/>
  <c r="R9" i="2"/>
  <c r="P3" i="2"/>
  <c r="P9" i="2"/>
  <c r="P15" i="2"/>
  <c r="P21" i="2"/>
  <c r="R23" i="2"/>
  <c r="R17" i="2"/>
  <c r="R5" i="2"/>
  <c r="P4" i="2"/>
  <c r="P10" i="2"/>
  <c r="P16" i="2"/>
  <c r="P22" i="2"/>
</calcChain>
</file>

<file path=xl/sharedStrings.xml><?xml version="1.0" encoding="utf-8"?>
<sst xmlns="http://schemas.openxmlformats.org/spreadsheetml/2006/main" count="8970" uniqueCount="2098">
  <si>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</si>
  <si>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</si>
  <si>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</si>
  <si>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</si>
  <si>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</si>
  <si>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</si>
  <si>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</si>
  <si>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</si>
  <si>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</si>
  <si>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</si>
  <si>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</si>
  <si>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</si>
  <si>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</si>
  <si>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</si>
  <si>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</si>
  <si>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</si>
  <si>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11143473</t>
  </si>
  <si>
    <t>Mixed Hardwood</t>
  </si>
  <si>
    <t>14.03.2022</t>
  </si>
  <si>
    <t>12:39:50</t>
  </si>
  <si>
    <t>13:08:58</t>
  </si>
  <si>
    <t>122491</t>
  </si>
  <si>
    <t>McDowell Lumber and Pallet Co.</t>
  </si>
  <si>
    <t>11142160</t>
  </si>
  <si>
    <t>7:46:33</t>
  </si>
  <si>
    <t>8:17:39</t>
  </si>
  <si>
    <t>11142984</t>
  </si>
  <si>
    <t>10:29:21</t>
  </si>
  <si>
    <t>10:53:02</t>
  </si>
  <si>
    <t>11143494</t>
  </si>
  <si>
    <t>12:47:07</t>
  </si>
  <si>
    <t>13:40:39</t>
  </si>
  <si>
    <t>11143792</t>
  </si>
  <si>
    <t>15:25:28</t>
  </si>
  <si>
    <t>15:46:51</t>
  </si>
  <si>
    <t>126249</t>
  </si>
  <si>
    <t>Kepley-Frank Hardwood Co.</t>
  </si>
  <si>
    <t>11141532</t>
  </si>
  <si>
    <t>5:53:38</t>
  </si>
  <si>
    <t>6:18:59</t>
  </si>
  <si>
    <t>133766</t>
  </si>
  <si>
    <t>Fulp's Lumber Company</t>
  </si>
  <si>
    <t>11141752</t>
  </si>
  <si>
    <t>6:31:12</t>
  </si>
  <si>
    <t>6:57:08</t>
  </si>
  <si>
    <t>133769</t>
  </si>
  <si>
    <t>Gold Hill Forest Products</t>
  </si>
  <si>
    <t>11142099</t>
  </si>
  <si>
    <t>Poplar</t>
  </si>
  <si>
    <t>7:36:15</t>
  </si>
  <si>
    <t>8:07:54</t>
  </si>
  <si>
    <t>133775</t>
  </si>
  <si>
    <t>High Rock Forest Products</t>
  </si>
  <si>
    <t>11142342</t>
  </si>
  <si>
    <t>8:20:29</t>
  </si>
  <si>
    <t>8:52:29</t>
  </si>
  <si>
    <t>133776</t>
  </si>
  <si>
    <t>Hull Brothers Lumber Co.</t>
  </si>
  <si>
    <t>11142722</t>
  </si>
  <si>
    <t>9:33:54</t>
  </si>
  <si>
    <t>10:04:41</t>
  </si>
  <si>
    <t>133777</t>
  </si>
  <si>
    <t>Woodgrain Inc</t>
  </si>
  <si>
    <t>LZ Woodgrain - Independence VA</t>
  </si>
  <si>
    <t>11144023</t>
  </si>
  <si>
    <t>21:54:46</t>
  </si>
  <si>
    <t>22:11:29</t>
  </si>
  <si>
    <t>11142449</t>
  </si>
  <si>
    <t>8:41:12</t>
  </si>
  <si>
    <t>9:26:49</t>
  </si>
  <si>
    <t>11143468</t>
  </si>
  <si>
    <t>12:35:27</t>
  </si>
  <si>
    <t>12:58:43</t>
  </si>
  <si>
    <t>11143866</t>
  </si>
  <si>
    <t>16:31:42</t>
  </si>
  <si>
    <t>16:53:25</t>
  </si>
  <si>
    <t>812275</t>
  </si>
  <si>
    <t>Sawdust       dec.wood    -    - -</t>
  </si>
  <si>
    <t>121422</t>
  </si>
  <si>
    <t>PalletOne of North Carolina</t>
  </si>
  <si>
    <t>11141260</t>
  </si>
  <si>
    <t>4:53:24</t>
  </si>
  <si>
    <t>5:19:02</t>
  </si>
  <si>
    <t>11142430</t>
  </si>
  <si>
    <t>8:37:41</t>
  </si>
  <si>
    <t>9:07:58</t>
  </si>
  <si>
    <t>11142410</t>
  </si>
  <si>
    <t>8:34:10</t>
  </si>
  <si>
    <t>9:13:08</t>
  </si>
  <si>
    <t>11143154</t>
  </si>
  <si>
    <t>11:07:41</t>
  </si>
  <si>
    <t>11:30:38</t>
  </si>
  <si>
    <t>11143829</t>
  </si>
  <si>
    <t>15:51:47</t>
  </si>
  <si>
    <t>16:14:48</t>
  </si>
  <si>
    <t>131860</t>
  </si>
  <si>
    <t>Hopkins Lumber Contractors Inc</t>
  </si>
  <si>
    <t>11140796</t>
  </si>
  <si>
    <t>3:22:07</t>
  </si>
  <si>
    <t>3:41:51</t>
  </si>
  <si>
    <t>11142830</t>
  </si>
  <si>
    <t>10:03:29</t>
  </si>
  <si>
    <t>10:26:48</t>
  </si>
  <si>
    <t>11142890</t>
  </si>
  <si>
    <t>10:16:46</t>
  </si>
  <si>
    <t>10:43:55</t>
  </si>
  <si>
    <t>11143522</t>
  </si>
  <si>
    <t>13:06:54</t>
  </si>
  <si>
    <t>14:01:30</t>
  </si>
  <si>
    <t>134020</t>
  </si>
  <si>
    <t>Stoneville Lumber Co., Inc</t>
  </si>
  <si>
    <t>11143813</t>
  </si>
  <si>
    <t>15:27:10</t>
  </si>
  <si>
    <t>15:58:56</t>
  </si>
  <si>
    <t>1474070</t>
  </si>
  <si>
    <t>Sawdust     Pine             -    - -</t>
  </si>
  <si>
    <t>122405</t>
  </si>
  <si>
    <t>Jordan Lumber &amp; Supply</t>
  </si>
  <si>
    <t>11142072</t>
  </si>
  <si>
    <t>Southern Yellow Pine</t>
  </si>
  <si>
    <t>7:33:03</t>
  </si>
  <si>
    <t>7:59:34</t>
  </si>
  <si>
    <t>11142185</t>
  </si>
  <si>
    <t>7:50:55</t>
  </si>
  <si>
    <t>8:29:55</t>
  </si>
  <si>
    <t>11142195</t>
  </si>
  <si>
    <t>7:54:25</t>
  </si>
  <si>
    <t>8:40:13</t>
  </si>
  <si>
    <t>11142617</t>
  </si>
  <si>
    <t>9:14:05</t>
  </si>
  <si>
    <t>9:36:57</t>
  </si>
  <si>
    <t>11143219</t>
  </si>
  <si>
    <t>11:26:18</t>
  </si>
  <si>
    <t>11:58:55</t>
  </si>
  <si>
    <t>11143729</t>
  </si>
  <si>
    <t>14:46:01</t>
  </si>
  <si>
    <t>15:09:39</t>
  </si>
  <si>
    <t>11143868</t>
  </si>
  <si>
    <t>16:40:03</t>
  </si>
  <si>
    <t>17:11:29</t>
  </si>
  <si>
    <t>11143947</t>
  </si>
  <si>
    <t>19:44:22</t>
  </si>
  <si>
    <t>20:03:56</t>
  </si>
  <si>
    <t>11144044</t>
  </si>
  <si>
    <t>22:41:33</t>
  </si>
  <si>
    <t>23:03:39</t>
  </si>
  <si>
    <t>LZ Jordan Lumber S</t>
  </si>
  <si>
    <t>11140444</t>
  </si>
  <si>
    <t>Shavings</t>
  </si>
  <si>
    <t>1:50:36</t>
  </si>
  <si>
    <t>2:11:08</t>
  </si>
  <si>
    <t>11142534</t>
  </si>
  <si>
    <t>9:02:42</t>
  </si>
  <si>
    <t>9:29:07</t>
  </si>
  <si>
    <t>122406</t>
  </si>
  <si>
    <t>H. W. Culp Lumber Co.</t>
  </si>
  <si>
    <t>11142818</t>
  </si>
  <si>
    <t>10:00:21</t>
  </si>
  <si>
    <t>10:23:43</t>
  </si>
  <si>
    <t>11143423</t>
  </si>
  <si>
    <t>12:15:54</t>
  </si>
  <si>
    <t>12:46:20</t>
  </si>
  <si>
    <t>11143662</t>
  </si>
  <si>
    <t>14:23:15</t>
  </si>
  <si>
    <t>14:45:42</t>
  </si>
  <si>
    <t>130657</t>
  </si>
  <si>
    <t>S &amp; L Sawmills</t>
  </si>
  <si>
    <t>11141610</t>
  </si>
  <si>
    <t>6:07:04</t>
  </si>
  <si>
    <t>6:29:02</t>
  </si>
  <si>
    <t>131651</t>
  </si>
  <si>
    <t>Triple-N Lumber</t>
  </si>
  <si>
    <t>11142661</t>
  </si>
  <si>
    <t>9:24:02</t>
  </si>
  <si>
    <t>9:49:55</t>
  </si>
  <si>
    <t>131853</t>
  </si>
  <si>
    <t>Pine Products, LLC</t>
  </si>
  <si>
    <t>11142003</t>
  </si>
  <si>
    <t>7:13:19</t>
  </si>
  <si>
    <t>7:30:59</t>
  </si>
  <si>
    <t>11143188</t>
  </si>
  <si>
    <t>11:15:15</t>
  </si>
  <si>
    <t>11:40:47</t>
  </si>
  <si>
    <t>11142012</t>
  </si>
  <si>
    <t>7:15:47</t>
  </si>
  <si>
    <t>7:52:22</t>
  </si>
  <si>
    <t>LZ-Hopkins-Critz Mill</t>
  </si>
  <si>
    <t>11141501</t>
  </si>
  <si>
    <t>5:43:15</t>
  </si>
  <si>
    <t>6:03:55</t>
  </si>
  <si>
    <t>11143477</t>
  </si>
  <si>
    <t>12:41:03</t>
  </si>
  <si>
    <t>13:12:58</t>
  </si>
  <si>
    <t>11143588</t>
  </si>
  <si>
    <t>13:35:19</t>
  </si>
  <si>
    <t>14:47:10</t>
  </si>
  <si>
    <t>11143911</t>
  </si>
  <si>
    <t>17:25:42</t>
  </si>
  <si>
    <t>17:52:11</t>
  </si>
  <si>
    <t>133763</t>
  </si>
  <si>
    <t>Elkins Sawmill</t>
  </si>
  <si>
    <t>11143537</t>
  </si>
  <si>
    <t>13:11:25</t>
  </si>
  <si>
    <t>14:20:43</t>
  </si>
  <si>
    <t>11142376</t>
  </si>
  <si>
    <t>White Pine</t>
  </si>
  <si>
    <t>8:25:21</t>
  </si>
  <si>
    <t>9:01:24</t>
  </si>
  <si>
    <t>11143098</t>
  </si>
  <si>
    <t>10:54:25</t>
  </si>
  <si>
    <t>11:18:05</t>
  </si>
  <si>
    <t>11143480</t>
  </si>
  <si>
    <t>12:43:34</t>
  </si>
  <si>
    <t>13:29:55</t>
  </si>
  <si>
    <t>11143845</t>
  </si>
  <si>
    <t>15:58:19</t>
  </si>
  <si>
    <t>16:24:57</t>
  </si>
  <si>
    <t>11143951</t>
  </si>
  <si>
    <t>20:05:06</t>
  </si>
  <si>
    <t>20:35:44</t>
  </si>
  <si>
    <t>141476</t>
  </si>
  <si>
    <t>GPC Land and Timber LLC</t>
  </si>
  <si>
    <t>11143559</t>
  </si>
  <si>
    <t>13:23:31</t>
  </si>
  <si>
    <t>14:33:10</t>
  </si>
  <si>
    <t>143118</t>
  </si>
  <si>
    <t>Gregory Lumber, Inc</t>
  </si>
  <si>
    <t>11142143</t>
  </si>
  <si>
    <t>7:42:23</t>
  </si>
  <si>
    <t>8:36:44</t>
  </si>
  <si>
    <t>144190</t>
  </si>
  <si>
    <t>S&amp;D Trucking LLC of Bennett NC</t>
  </si>
  <si>
    <t>11143785</t>
  </si>
  <si>
    <t>15:16:31</t>
  </si>
  <si>
    <t>15:50:51</t>
  </si>
  <si>
    <t>1506200</t>
  </si>
  <si>
    <t>Chips         pine        -    - d</t>
  </si>
  <si>
    <t>121423</t>
  </si>
  <si>
    <t>Canfor - New South Lumber Co.</t>
  </si>
  <si>
    <t>11141351</t>
  </si>
  <si>
    <t>5:15:26</t>
  </si>
  <si>
    <t>5:38:58</t>
  </si>
  <si>
    <t>11142854</t>
  </si>
  <si>
    <t>10:05:10</t>
  </si>
  <si>
    <t>10:48:39</t>
  </si>
  <si>
    <t>11142862</t>
  </si>
  <si>
    <t>10:06:53</t>
  </si>
  <si>
    <t>11:01:33</t>
  </si>
  <si>
    <t>11142907</t>
  </si>
  <si>
    <t>10:18:49</t>
  </si>
  <si>
    <t>11:09:19</t>
  </si>
  <si>
    <t>11143590</t>
  </si>
  <si>
    <t>13:37:56</t>
  </si>
  <si>
    <t>14:28:01</t>
  </si>
  <si>
    <t>11143620</t>
  </si>
  <si>
    <t>13:49:47</t>
  </si>
  <si>
    <t>14:44:05</t>
  </si>
  <si>
    <t>11143654</t>
  </si>
  <si>
    <t>14:08:52</t>
  </si>
  <si>
    <t>15:13:08</t>
  </si>
  <si>
    <t>11143905</t>
  </si>
  <si>
    <t>17:15:53</t>
  </si>
  <si>
    <t>17:34:56</t>
  </si>
  <si>
    <t>11141784</t>
  </si>
  <si>
    <t>6:35:54</t>
  </si>
  <si>
    <t>6:58:44</t>
  </si>
  <si>
    <t>11142541</t>
  </si>
  <si>
    <t>9:08:09</t>
  </si>
  <si>
    <t>9:30:40</t>
  </si>
  <si>
    <t>11143230</t>
  </si>
  <si>
    <t>11:32:00</t>
  </si>
  <si>
    <t>11:57:23</t>
  </si>
  <si>
    <t>11143783</t>
  </si>
  <si>
    <t>15:13:37</t>
  </si>
  <si>
    <t>15:31:40</t>
  </si>
  <si>
    <t>11143916</t>
  </si>
  <si>
    <t>17:34:52</t>
  </si>
  <si>
    <t>17:56:42</t>
  </si>
  <si>
    <t>11143950</t>
  </si>
  <si>
    <t>20:02:15</t>
  </si>
  <si>
    <t>20:21:22</t>
  </si>
  <si>
    <t>11141066</t>
  </si>
  <si>
    <t>4:16:56</t>
  </si>
  <si>
    <t>4:45:23</t>
  </si>
  <si>
    <t>11141069</t>
  </si>
  <si>
    <t>4:18:10</t>
  </si>
  <si>
    <t>4:54:36</t>
  </si>
  <si>
    <t>11142109</t>
  </si>
  <si>
    <t>7:40:48</t>
  </si>
  <si>
    <t>7:58:02</t>
  </si>
  <si>
    <t>11142177</t>
  </si>
  <si>
    <t>7:47:51</t>
  </si>
  <si>
    <t>8:13:11</t>
  </si>
  <si>
    <t>11142180</t>
  </si>
  <si>
    <t>7:49:09</t>
  </si>
  <si>
    <t>8:23:21</t>
  </si>
  <si>
    <t>11142811</t>
  </si>
  <si>
    <t>9:56:43</t>
  </si>
  <si>
    <t>10:28:28</t>
  </si>
  <si>
    <t>11142824</t>
  </si>
  <si>
    <t>10:02:04</t>
  </si>
  <si>
    <t>10:39:11</t>
  </si>
  <si>
    <t>11143287</t>
  </si>
  <si>
    <t>11:43:32</t>
  </si>
  <si>
    <t>12:10:13</t>
  </si>
  <si>
    <t>11143289</t>
  </si>
  <si>
    <t>11:44:54</t>
  </si>
  <si>
    <t>12:14:38</t>
  </si>
  <si>
    <t>11143290</t>
  </si>
  <si>
    <t>11:46:17</t>
  </si>
  <si>
    <t>12:21:00</t>
  </si>
  <si>
    <t>11143342</t>
  </si>
  <si>
    <t>11:57:04</t>
  </si>
  <si>
    <t>12:54:10</t>
  </si>
  <si>
    <t>11143406</t>
  </si>
  <si>
    <t>12:14:13</t>
  </si>
  <si>
    <t>13:15:12</t>
  </si>
  <si>
    <t>11143466</t>
  </si>
  <si>
    <t>12:33:41</t>
  </si>
  <si>
    <t>13:52:35</t>
  </si>
  <si>
    <t>11143645</t>
  </si>
  <si>
    <t>13:59:07</t>
  </si>
  <si>
    <t>14:53:54</t>
  </si>
  <si>
    <t>11143724</t>
  </si>
  <si>
    <t>14:40:17</t>
  </si>
  <si>
    <t>15:48:52</t>
  </si>
  <si>
    <t>11143760</t>
  </si>
  <si>
    <t>14:59:40</t>
  </si>
  <si>
    <t>16:16:32</t>
  </si>
  <si>
    <t>11143818</t>
  </si>
  <si>
    <t>15:35:25</t>
  </si>
  <si>
    <t>16:47:17</t>
  </si>
  <si>
    <t>126230</t>
  </si>
  <si>
    <t>Church and Church Lumber Co.</t>
  </si>
  <si>
    <t>11141879</t>
  </si>
  <si>
    <t>6:51:56</t>
  </si>
  <si>
    <t>7:18:36</t>
  </si>
  <si>
    <t>126302</t>
  </si>
  <si>
    <t>Troy Lumber Company</t>
  </si>
  <si>
    <t>LZ Troy Lumber Chipmill</t>
  </si>
  <si>
    <t>11141421</t>
  </si>
  <si>
    <t>5:30:49</t>
  </si>
  <si>
    <t>5:52:03</t>
  </si>
  <si>
    <t>11141447</t>
  </si>
  <si>
    <t>5:32:31</t>
  </si>
  <si>
    <t>6:05:52</t>
  </si>
  <si>
    <t>11142020</t>
  </si>
  <si>
    <t>7:18:42</t>
  </si>
  <si>
    <t>7:44:20</t>
  </si>
  <si>
    <t>11142426</t>
  </si>
  <si>
    <t>8:35:47</t>
  </si>
  <si>
    <t>8:59:28</t>
  </si>
  <si>
    <t>11143009</t>
  </si>
  <si>
    <t>10:33:57</t>
  </si>
  <si>
    <t>11:25:08</t>
  </si>
  <si>
    <t>11143210</t>
  </si>
  <si>
    <t>11:22:44</t>
  </si>
  <si>
    <t>11:43:12</t>
  </si>
  <si>
    <t>11143515</t>
  </si>
  <si>
    <t>13:03:33</t>
  </si>
  <si>
    <t>13:59:45</t>
  </si>
  <si>
    <t>11143728</t>
  </si>
  <si>
    <t>14:44:11</t>
  </si>
  <si>
    <t>16:12:43</t>
  </si>
  <si>
    <t>LZ Troy Lumber Sawmill</t>
  </si>
  <si>
    <t>11143264</t>
  </si>
  <si>
    <t>11:35:00</t>
  </si>
  <si>
    <t>11:55:35</t>
  </si>
  <si>
    <t>11143431</t>
  </si>
  <si>
    <t>12:22:31</t>
  </si>
  <si>
    <t>13:42:11</t>
  </si>
  <si>
    <t>11143821</t>
  </si>
  <si>
    <t>15:40:03</t>
  </si>
  <si>
    <t>16:59:00</t>
  </si>
  <si>
    <t>11140527</t>
  </si>
  <si>
    <t>2:19:33</t>
  </si>
  <si>
    <t>2:42:10</t>
  </si>
  <si>
    <t>11143542</t>
  </si>
  <si>
    <t>13:18:37</t>
  </si>
  <si>
    <t>14:18:33</t>
  </si>
  <si>
    <t>11143784</t>
  </si>
  <si>
    <t>15:15:03</t>
  </si>
  <si>
    <t>16:29:25</t>
  </si>
  <si>
    <t>11140204</t>
  </si>
  <si>
    <t>0:19:19</t>
  </si>
  <si>
    <t>0:35:43</t>
  </si>
  <si>
    <t>11141045</t>
  </si>
  <si>
    <t>4:13:35</t>
  </si>
  <si>
    <t>4:35:53</t>
  </si>
  <si>
    <t>11142150</t>
  </si>
  <si>
    <t>7:44:32</t>
  </si>
  <si>
    <t>8:11:14</t>
  </si>
  <si>
    <t>11144003</t>
  </si>
  <si>
    <t>21:05:38</t>
  </si>
  <si>
    <t>21:27:03</t>
  </si>
  <si>
    <t>132367</t>
  </si>
  <si>
    <t>Boise Cascade Company</t>
  </si>
  <si>
    <t>11141673</t>
  </si>
  <si>
    <t>6:15:59</t>
  </si>
  <si>
    <t>6:44:28</t>
  </si>
  <si>
    <t>11143697</t>
  </si>
  <si>
    <t>14:31:42</t>
  </si>
  <si>
    <t>15:33:46</t>
  </si>
  <si>
    <t>11144032</t>
  </si>
  <si>
    <t>22:34:51</t>
  </si>
  <si>
    <t>23:07:13</t>
  </si>
  <si>
    <t>132671</t>
  </si>
  <si>
    <t>Piedmont Hardwood Lumber Co. Inc</t>
  </si>
  <si>
    <t>11142445</t>
  </si>
  <si>
    <t>8:39:21</t>
  </si>
  <si>
    <t>9:09:29</t>
  </si>
  <si>
    <t>11143184</t>
  </si>
  <si>
    <t>11:13:05</t>
  </si>
  <si>
    <t>11:32:26</t>
  </si>
  <si>
    <t>11143613</t>
  </si>
  <si>
    <t>13:40:11</t>
  </si>
  <si>
    <t>14:34:57</t>
  </si>
  <si>
    <t>11143789</t>
  </si>
  <si>
    <t>15:21:37</t>
  </si>
  <si>
    <t>16:37:23</t>
  </si>
  <si>
    <t>133767</t>
  </si>
  <si>
    <t>Carolina Wood Enterprises</t>
  </si>
  <si>
    <t>11141646</t>
  </si>
  <si>
    <t>6:14:00</t>
  </si>
  <si>
    <t>6:34:52</t>
  </si>
  <si>
    <t>11142256</t>
  </si>
  <si>
    <t>8:04:36</t>
  </si>
  <si>
    <t>8:38:10</t>
  </si>
  <si>
    <t>134196</t>
  </si>
  <si>
    <t>Turman Sawmill Inc.</t>
  </si>
  <si>
    <t>11143896</t>
  </si>
  <si>
    <t>16:49:02</t>
  </si>
  <si>
    <t>17:31:08</t>
  </si>
  <si>
    <t>134395</t>
  </si>
  <si>
    <t>L &amp; E Lumber Inc</t>
  </si>
  <si>
    <t>11143649</t>
  </si>
  <si>
    <t>14:01:07</t>
  </si>
  <si>
    <t>15:06:01</t>
  </si>
  <si>
    <t>135245</t>
  </si>
  <si>
    <t>Poplar Ridge Lumber Co Inc</t>
  </si>
  <si>
    <t>11143308</t>
  </si>
  <si>
    <t>11:47:44</t>
  </si>
  <si>
    <t>12:31:41</t>
  </si>
  <si>
    <t>140659</t>
  </si>
  <si>
    <t>C &amp; B Lumber Inc.</t>
  </si>
  <si>
    <t>11141300</t>
  </si>
  <si>
    <t>5:00:42</t>
  </si>
  <si>
    <t>5:26:16</t>
  </si>
  <si>
    <t>11142716</t>
  </si>
  <si>
    <t>9:31:56</t>
  </si>
  <si>
    <t>9:46:40</t>
  </si>
  <si>
    <t>11140955</t>
  </si>
  <si>
    <t>4:00:43</t>
  </si>
  <si>
    <t>4:18:48</t>
  </si>
  <si>
    <t>11144026</t>
  </si>
  <si>
    <t>22:04:41</t>
  </si>
  <si>
    <t>22:24:43</t>
  </si>
  <si>
    <t>1558234</t>
  </si>
  <si>
    <t>In-woods chips  coniferous w. -    - d</t>
  </si>
  <si>
    <t>133738</t>
  </si>
  <si>
    <t>Pine State Group Inc</t>
  </si>
  <si>
    <t>LZ Pine State - Pelham</t>
  </si>
  <si>
    <t>11143383</t>
  </si>
  <si>
    <t>12:05:12</t>
  </si>
  <si>
    <t>13:10:58</t>
  </si>
  <si>
    <t>11143727</t>
  </si>
  <si>
    <t>14:42:30</t>
  </si>
  <si>
    <t>15:55:36</t>
  </si>
  <si>
    <t>11143827</t>
  </si>
  <si>
    <t>15:50:18</t>
  </si>
  <si>
    <t>17:13:14</t>
  </si>
  <si>
    <t>133808</t>
  </si>
  <si>
    <t>Bowling Logging and Chipping Inc.</t>
  </si>
  <si>
    <t>LZ - Bowling - Reamey</t>
  </si>
  <si>
    <t>11142804</t>
  </si>
  <si>
    <t>9:54:11</t>
  </si>
  <si>
    <t>10:19:48</t>
  </si>
  <si>
    <t>LZ Bowling-Stoneville Tract</t>
  </si>
  <si>
    <t>11143426</t>
  </si>
  <si>
    <t>12:17:39</t>
  </si>
  <si>
    <t>13:32:24</t>
  </si>
  <si>
    <t>141740</t>
  </si>
  <si>
    <t>Darrell Brian Garrett</t>
  </si>
  <si>
    <t>Garrett Logging - Rockingham</t>
  </si>
  <si>
    <t>11143658</t>
  </si>
  <si>
    <t>14:17:58</t>
  </si>
  <si>
    <t>15:27:00</t>
  </si>
  <si>
    <t>148916</t>
  </si>
  <si>
    <t>Piedmont Timber Inc.</t>
  </si>
  <si>
    <t>LZ-Piedmont Timber-Stokes</t>
  </si>
  <si>
    <t>11142458</t>
  </si>
  <si>
    <t>8:44:38</t>
  </si>
  <si>
    <t>9:20:29</t>
  </si>
  <si>
    <t>11142734</t>
  </si>
  <si>
    <t>9:35:23</t>
  </si>
  <si>
    <t>10:00:11</t>
  </si>
  <si>
    <t>11143311</t>
  </si>
  <si>
    <t>11:49:48</t>
  </si>
  <si>
    <t>12:47:57</t>
  </si>
  <si>
    <t>11143867</t>
  </si>
  <si>
    <t>16:38:39</t>
  </si>
  <si>
    <t>17:23:01</t>
  </si>
  <si>
    <t>1558235</t>
  </si>
  <si>
    <t>In-woods chips  deciduous w. -    - d</t>
  </si>
  <si>
    <t>11143918</t>
  </si>
  <si>
    <t>17:36:21</t>
  </si>
  <si>
    <t>17:59:46</t>
  </si>
  <si>
    <t>141801</t>
  </si>
  <si>
    <t>Select Timber Services, Inc</t>
  </si>
  <si>
    <t>LZ-Select-Forsyth</t>
  </si>
  <si>
    <t>11143850</t>
  </si>
  <si>
    <t>16:14:26</t>
  </si>
  <si>
    <t>16:42:09</t>
  </si>
  <si>
    <t>147035</t>
  </si>
  <si>
    <t>Ken Horton Logging, Inc</t>
  </si>
  <si>
    <t>LZ-KenHorton-Carroll</t>
  </si>
  <si>
    <t>11143930</t>
  </si>
  <si>
    <t>18:22:09</t>
  </si>
  <si>
    <t>18:42:38</t>
  </si>
  <si>
    <t>11143519</t>
  </si>
  <si>
    <t>13:05:16</t>
  </si>
  <si>
    <t>13:50:46</t>
  </si>
  <si>
    <t>11146296</t>
  </si>
  <si>
    <t>15.03.2022</t>
  </si>
  <si>
    <t>8:12:39</t>
  </si>
  <si>
    <t>11146984</t>
  </si>
  <si>
    <t>10:26:47</t>
  </si>
  <si>
    <t>11:01:51</t>
  </si>
  <si>
    <t>126229</t>
  </si>
  <si>
    <t>Carolina Lumber Co.</t>
  </si>
  <si>
    <t>11147325</t>
  </si>
  <si>
    <t>11:44:33</t>
  </si>
  <si>
    <t>13:08:14</t>
  </si>
  <si>
    <t>11147087</t>
  </si>
  <si>
    <t>10:46:18</t>
  </si>
  <si>
    <t>11:14:13</t>
  </si>
  <si>
    <t>11147451</t>
  </si>
  <si>
    <t>12:13:23</t>
  </si>
  <si>
    <t>13:51:36</t>
  </si>
  <si>
    <t>11147871</t>
  </si>
  <si>
    <t>15:12:42</t>
  </si>
  <si>
    <t>15:43:14</t>
  </si>
  <si>
    <t>11147894</t>
  </si>
  <si>
    <t>15:39:35</t>
  </si>
  <si>
    <t>16:12:05</t>
  </si>
  <si>
    <t>11146126</t>
  </si>
  <si>
    <t>7:35:50</t>
  </si>
  <si>
    <t>8:10:47</t>
  </si>
  <si>
    <t>11147196</t>
  </si>
  <si>
    <t>11:11:14</t>
  </si>
  <si>
    <t>12:03:13</t>
  </si>
  <si>
    <t>11147904</t>
  </si>
  <si>
    <t>16:00:28</t>
  </si>
  <si>
    <t>16:25:04</t>
  </si>
  <si>
    <t>11148040</t>
  </si>
  <si>
    <t>19:04:56</t>
  </si>
  <si>
    <t>19:26:55</t>
  </si>
  <si>
    <t>11148099</t>
  </si>
  <si>
    <t>22:03:37</t>
  </si>
  <si>
    <t>22:23:32</t>
  </si>
  <si>
    <t>11144292</t>
  </si>
  <si>
    <t>1:15:24</t>
  </si>
  <si>
    <t>1:36:07</t>
  </si>
  <si>
    <t>11144766</t>
  </si>
  <si>
    <t>2:59:34</t>
  </si>
  <si>
    <t>3:21:09</t>
  </si>
  <si>
    <t>11145535</t>
  </si>
  <si>
    <t>5:38:14</t>
  </si>
  <si>
    <t>6:04:04</t>
  </si>
  <si>
    <t>11146510</t>
  </si>
  <si>
    <t>8:55:12</t>
  </si>
  <si>
    <t>9:23:27</t>
  </si>
  <si>
    <t>11147433</t>
  </si>
  <si>
    <t>12:07:00</t>
  </si>
  <si>
    <t>12:29:31</t>
  </si>
  <si>
    <t>11145272</t>
  </si>
  <si>
    <t>4:47:56</t>
  </si>
  <si>
    <t>5:13:23</t>
  </si>
  <si>
    <t>11147842</t>
  </si>
  <si>
    <t>14:45:21</t>
  </si>
  <si>
    <t>15:10:24</t>
  </si>
  <si>
    <t>LZ Troy Lumber Co S</t>
  </si>
  <si>
    <t>11147839</t>
  </si>
  <si>
    <t>14:42:33</t>
  </si>
  <si>
    <t>15:08:30</t>
  </si>
  <si>
    <t>11144697</t>
  </si>
  <si>
    <t>2:42:25</t>
  </si>
  <si>
    <t>3:03:17</t>
  </si>
  <si>
    <t>11145824</t>
  </si>
  <si>
    <t>6:36:29</t>
  </si>
  <si>
    <t>6:56:58</t>
  </si>
  <si>
    <t>11147685</t>
  </si>
  <si>
    <t>13:31:01</t>
  </si>
  <si>
    <t>14:20:32</t>
  </si>
  <si>
    <t>11145365</t>
  </si>
  <si>
    <t>5:05:08</t>
  </si>
  <si>
    <t>5:25:50</t>
  </si>
  <si>
    <t>11147098</t>
  </si>
  <si>
    <t>10:50:09</t>
  </si>
  <si>
    <t>11:46:52</t>
  </si>
  <si>
    <t>11146813</t>
  </si>
  <si>
    <t>9:50:16</t>
  </si>
  <si>
    <t>10:24:46</t>
  </si>
  <si>
    <t>11145408</t>
  </si>
  <si>
    <t>5:12:51</t>
  </si>
  <si>
    <t>5:36:59</t>
  </si>
  <si>
    <t>11146800</t>
  </si>
  <si>
    <t>9:48:51</t>
  </si>
  <si>
    <t>10:10:21</t>
  </si>
  <si>
    <t>11147989</t>
  </si>
  <si>
    <t>17:32:17</t>
  </si>
  <si>
    <t>17:49:37</t>
  </si>
  <si>
    <t>11148094</t>
  </si>
  <si>
    <t>21:08:03</t>
  </si>
  <si>
    <t>21:26:25</t>
  </si>
  <si>
    <t>11146391</t>
  </si>
  <si>
    <t>8:31:49</t>
  </si>
  <si>
    <t>8:54:01</t>
  </si>
  <si>
    <t>11147447</t>
  </si>
  <si>
    <t>12:12:03</t>
  </si>
  <si>
    <t>13:35:10</t>
  </si>
  <si>
    <t>11147927</t>
  </si>
  <si>
    <t>16:34:11</t>
  </si>
  <si>
    <t>17:01:58</t>
  </si>
  <si>
    <t>11146234</t>
  </si>
  <si>
    <t>7:58:07</t>
  </si>
  <si>
    <t>8:17:15</t>
  </si>
  <si>
    <t>11146554</t>
  </si>
  <si>
    <t>9:01:53</t>
  </si>
  <si>
    <t>9:26:16</t>
  </si>
  <si>
    <t>11146567</t>
  </si>
  <si>
    <t>9:06:34</t>
  </si>
  <si>
    <t>9:38:42</t>
  </si>
  <si>
    <t>11147879</t>
  </si>
  <si>
    <t>15:27:59</t>
  </si>
  <si>
    <t>16:10:33</t>
  </si>
  <si>
    <t>11147995</t>
  </si>
  <si>
    <t>17:40:33</t>
  </si>
  <si>
    <t>18:15:54</t>
  </si>
  <si>
    <t>143607</t>
  </si>
  <si>
    <t>Roseburg Forest Products</t>
  </si>
  <si>
    <t>11145935</t>
  </si>
  <si>
    <t>6:54:26</t>
  </si>
  <si>
    <t>9:45:06</t>
  </si>
  <si>
    <t>11145461</t>
  </si>
  <si>
    <t>5:27:44</t>
  </si>
  <si>
    <t>5:51:43</t>
  </si>
  <si>
    <t>11145847</t>
  </si>
  <si>
    <t>6:41:35</t>
  </si>
  <si>
    <t>7:18:05</t>
  </si>
  <si>
    <t>11146458</t>
  </si>
  <si>
    <t>8:42:54</t>
  </si>
  <si>
    <t>9:18:45</t>
  </si>
  <si>
    <t>11146869</t>
  </si>
  <si>
    <t>10:01:44</t>
  </si>
  <si>
    <t>10:30:29</t>
  </si>
  <si>
    <t>11146959</t>
  </si>
  <si>
    <t>10:23:47</t>
  </si>
  <si>
    <t>10:52:41</t>
  </si>
  <si>
    <t>11147049</t>
  </si>
  <si>
    <t>10:40:01</t>
  </si>
  <si>
    <t>11:16:18</t>
  </si>
  <si>
    <t>11147654</t>
  </si>
  <si>
    <t>13:25:11</t>
  </si>
  <si>
    <t>14:05:31</t>
  </si>
  <si>
    <t>11147713</t>
  </si>
  <si>
    <t>13:46:29</t>
  </si>
  <si>
    <t>14:48:54</t>
  </si>
  <si>
    <t>11147720</t>
  </si>
  <si>
    <t>13:51:11</t>
  </si>
  <si>
    <t>15:06:23</t>
  </si>
  <si>
    <t>11145795</t>
  </si>
  <si>
    <t>6:33:09</t>
  </si>
  <si>
    <t>6:52:00</t>
  </si>
  <si>
    <t>11146236</t>
  </si>
  <si>
    <t>7:59:31</t>
  </si>
  <si>
    <t>8:20:14</t>
  </si>
  <si>
    <t>11146558</t>
  </si>
  <si>
    <t>9:03:38</t>
  </si>
  <si>
    <t>9:24:54</t>
  </si>
  <si>
    <t>11147262</t>
  </si>
  <si>
    <t>11:28:34</t>
  </si>
  <si>
    <t>11:49:30</t>
  </si>
  <si>
    <t>11147854</t>
  </si>
  <si>
    <t>14:48:11</t>
  </si>
  <si>
    <t>15:12:03</t>
  </si>
  <si>
    <t>11147982</t>
  </si>
  <si>
    <t>17:15:07</t>
  </si>
  <si>
    <t>17:35:29</t>
  </si>
  <si>
    <t>11148061</t>
  </si>
  <si>
    <t>19:45:37</t>
  </si>
  <si>
    <t>20:05:04</t>
  </si>
  <si>
    <t>11145153</t>
  </si>
  <si>
    <t>4:20:56</t>
  </si>
  <si>
    <t>4:37:43</t>
  </si>
  <si>
    <t>11145176</t>
  </si>
  <si>
    <t>4:27:24</t>
  </si>
  <si>
    <t>4:48:37</t>
  </si>
  <si>
    <t>11145911</t>
  </si>
  <si>
    <t>6:52:49</t>
  </si>
  <si>
    <t>7:14:09</t>
  </si>
  <si>
    <t>11146180</t>
  </si>
  <si>
    <t>7:51:26</t>
  </si>
  <si>
    <t>8:12:19</t>
  </si>
  <si>
    <t>11147761</t>
  </si>
  <si>
    <t>14:09:09</t>
  </si>
  <si>
    <t>15:23:33</t>
  </si>
  <si>
    <t>11145660</t>
  </si>
  <si>
    <t>6:10:10</t>
  </si>
  <si>
    <t>6:49:09</t>
  </si>
  <si>
    <t>11145696</t>
  </si>
  <si>
    <t>6:12:10</t>
  </si>
  <si>
    <t>6:54:36</t>
  </si>
  <si>
    <t>11145800</t>
  </si>
  <si>
    <t>6:34:58</t>
  </si>
  <si>
    <t>7:06:11</t>
  </si>
  <si>
    <t>11145865</t>
  </si>
  <si>
    <t>6:44:06</t>
  </si>
  <si>
    <t>7:28:17</t>
  </si>
  <si>
    <t>11145965</t>
  </si>
  <si>
    <t>7:04:47</t>
  </si>
  <si>
    <t>7:39:55</t>
  </si>
  <si>
    <t>11146789</t>
  </si>
  <si>
    <t>9:44:48</t>
  </si>
  <si>
    <t>10:02:26</t>
  </si>
  <si>
    <t>11147172</t>
  </si>
  <si>
    <t>11:04:50</t>
  </si>
  <si>
    <t>11:45:30</t>
  </si>
  <si>
    <t>11147803</t>
  </si>
  <si>
    <t>14:23:01</t>
  </si>
  <si>
    <t>15:29:53</t>
  </si>
  <si>
    <t>11147168</t>
  </si>
  <si>
    <t>11:03:26</t>
  </si>
  <si>
    <t>11:40:35</t>
  </si>
  <si>
    <t>11147508</t>
  </si>
  <si>
    <t>12:39:25</t>
  </si>
  <si>
    <t>13:01:21</t>
  </si>
  <si>
    <t>11147855</t>
  </si>
  <si>
    <t>14:49:48</t>
  </si>
  <si>
    <t>15:49:22</t>
  </si>
  <si>
    <t>11144082</t>
  </si>
  <si>
    <t>0:01:44</t>
  </si>
  <si>
    <t>0:16:34</t>
  </si>
  <si>
    <t>11144732</t>
  </si>
  <si>
    <t>2:57:26</t>
  </si>
  <si>
    <t>3:11:49</t>
  </si>
  <si>
    <t>11145356</t>
  </si>
  <si>
    <t>5:00:15</t>
  </si>
  <si>
    <t>5:24:03</t>
  </si>
  <si>
    <t>11148129</t>
  </si>
  <si>
    <t>22:46:28</t>
  </si>
  <si>
    <t>23:02:40</t>
  </si>
  <si>
    <t>11144352</t>
  </si>
  <si>
    <t>1:35:38</t>
  </si>
  <si>
    <t>2:05:25</t>
  </si>
  <si>
    <t>11145298</t>
  </si>
  <si>
    <t>4:50:06</t>
  </si>
  <si>
    <t>5:10:34</t>
  </si>
  <si>
    <t>11145654</t>
  </si>
  <si>
    <t>6:06:29</t>
  </si>
  <si>
    <t>6:33:43</t>
  </si>
  <si>
    <t>11147857</t>
  </si>
  <si>
    <t>14:51:51</t>
  </si>
  <si>
    <t>16:00:18</t>
  </si>
  <si>
    <t>11148123</t>
  </si>
  <si>
    <t>22:25:03</t>
  </si>
  <si>
    <t>22:53:18</t>
  </si>
  <si>
    <t>11148130</t>
  </si>
  <si>
    <t>22:50:20</t>
  </si>
  <si>
    <t>23:18:30</t>
  </si>
  <si>
    <t>11144852</t>
  </si>
  <si>
    <t>3:22:11</t>
  </si>
  <si>
    <t>3:41:49</t>
  </si>
  <si>
    <t>11145639</t>
  </si>
  <si>
    <t>6:03:05</t>
  </si>
  <si>
    <t>6:25:34</t>
  </si>
  <si>
    <t>11146417</t>
  </si>
  <si>
    <t>8:34:27</t>
  </si>
  <si>
    <t>9:07:41</t>
  </si>
  <si>
    <t>11147253</t>
  </si>
  <si>
    <t>11:22:35</t>
  </si>
  <si>
    <t>11:54:25</t>
  </si>
  <si>
    <t>11147978</t>
  </si>
  <si>
    <t>17:04:50</t>
  </si>
  <si>
    <t>17:26:09</t>
  </si>
  <si>
    <t>11148038</t>
  </si>
  <si>
    <t>18:53:20</t>
  </si>
  <si>
    <t>19:22:13</t>
  </si>
  <si>
    <t>11147742</t>
  </si>
  <si>
    <t>14:00:00</t>
  </si>
  <si>
    <t>15:13:48</t>
  </si>
  <si>
    <t>11147882</t>
  </si>
  <si>
    <t>15:34:54</t>
  </si>
  <si>
    <t>16:08:28</t>
  </si>
  <si>
    <t>11145363</t>
  </si>
  <si>
    <t>5:03:10</t>
  </si>
  <si>
    <t>5:32:19</t>
  </si>
  <si>
    <t>11144175</t>
  </si>
  <si>
    <t>0:32:47</t>
  </si>
  <si>
    <t>0:53:30</t>
  </si>
  <si>
    <t>11144443</t>
  </si>
  <si>
    <t>1:56:32</t>
  </si>
  <si>
    <t>2:19:03</t>
  </si>
  <si>
    <t>11144610</t>
  </si>
  <si>
    <t>2:17:08</t>
  </si>
  <si>
    <t>2:34:57</t>
  </si>
  <si>
    <t>11144613</t>
  </si>
  <si>
    <t>2:20:45</t>
  </si>
  <si>
    <t>2:44:51</t>
  </si>
  <si>
    <t>11144937</t>
  </si>
  <si>
    <t>3:39:14</t>
  </si>
  <si>
    <t>4:00:45</t>
  </si>
  <si>
    <t>11148132</t>
  </si>
  <si>
    <t>23:04:06</t>
  </si>
  <si>
    <t>23:29:03</t>
  </si>
  <si>
    <t>11145968</t>
  </si>
  <si>
    <t>7:06:46</t>
  </si>
  <si>
    <t>7:26:41</t>
  </si>
  <si>
    <t>11146961</t>
  </si>
  <si>
    <t>10:25:49</t>
  </si>
  <si>
    <t>10:48:47</t>
  </si>
  <si>
    <t>11147840</t>
  </si>
  <si>
    <t>14:43:52</t>
  </si>
  <si>
    <t>15:21:38</t>
  </si>
  <si>
    <t>11145715</t>
  </si>
  <si>
    <t>6:15:13</t>
  </si>
  <si>
    <t>6:44:46</t>
  </si>
  <si>
    <t>11146453</t>
  </si>
  <si>
    <t>8:41:05</t>
  </si>
  <si>
    <t>9:11:23</t>
  </si>
  <si>
    <t>11147248</t>
  </si>
  <si>
    <t>11:20:36</t>
  </si>
  <si>
    <t>12:37:43</t>
  </si>
  <si>
    <t>11148053</t>
  </si>
  <si>
    <t>19:11:49</t>
  </si>
  <si>
    <t>20:01:10</t>
  </si>
  <si>
    <t>11146315</t>
  </si>
  <si>
    <t>8:18:48</t>
  </si>
  <si>
    <t>8:46:25</t>
  </si>
  <si>
    <t>11147408</t>
  </si>
  <si>
    <t>12:00:05</t>
  </si>
  <si>
    <t>12:52:07</t>
  </si>
  <si>
    <t>134197</t>
  </si>
  <si>
    <t>Wilderness-Stuart, INC.</t>
  </si>
  <si>
    <t>11147198</t>
  </si>
  <si>
    <t>11:14:40</t>
  </si>
  <si>
    <t>12:17:54</t>
  </si>
  <si>
    <t>1545607</t>
  </si>
  <si>
    <t>Pre-Consumer RC Solid Wood Chips</t>
  </si>
  <si>
    <t>136514</t>
  </si>
  <si>
    <t>Atlantic Building Components</t>
  </si>
  <si>
    <t>Recycling</t>
  </si>
  <si>
    <t>11147988</t>
  </si>
  <si>
    <t>17:31:16</t>
  </si>
  <si>
    <t>17:53:24</t>
  </si>
  <si>
    <t>136546</t>
  </si>
  <si>
    <t>H&amp;M Wood Preserving Inc.</t>
  </si>
  <si>
    <t>11148075</t>
  </si>
  <si>
    <t>20:17:37</t>
  </si>
  <si>
    <t>20:43:01</t>
  </si>
  <si>
    <t>137602</t>
  </si>
  <si>
    <t>Clayton Homes</t>
  </si>
  <si>
    <t>11147360</t>
  </si>
  <si>
    <t>11:50:44</t>
  </si>
  <si>
    <t>13:22:39</t>
  </si>
  <si>
    <t>11147956</t>
  </si>
  <si>
    <t>16:48:53</t>
  </si>
  <si>
    <t>17:07:29</t>
  </si>
  <si>
    <t>11146845</t>
  </si>
  <si>
    <t>9:54:44</t>
  </si>
  <si>
    <t>10:18:47</t>
  </si>
  <si>
    <t>11147032</t>
  </si>
  <si>
    <t>10:38:14</t>
  </si>
  <si>
    <t>11:04:33</t>
  </si>
  <si>
    <t>134080</t>
  </si>
  <si>
    <t>Glenn R Shelton Logging Inc</t>
  </si>
  <si>
    <t>11147683</t>
  </si>
  <si>
    <t>13:29:42</t>
  </si>
  <si>
    <t>14:37:58</t>
  </si>
  <si>
    <t>11146885</t>
  </si>
  <si>
    <t>10:06:08</t>
  </si>
  <si>
    <t>10:46:57</t>
  </si>
  <si>
    <t>11147656</t>
  </si>
  <si>
    <t>13:26:44</t>
  </si>
  <si>
    <t>14:15:29</t>
  </si>
  <si>
    <t>11147660</t>
  </si>
  <si>
    <t>13:28:09</t>
  </si>
  <si>
    <t>14:30:09</t>
  </si>
  <si>
    <t>11146920</t>
  </si>
  <si>
    <t>10:11:09</t>
  </si>
  <si>
    <t>10:37:56</t>
  </si>
  <si>
    <t>11147100</t>
  </si>
  <si>
    <t>10:51:55</t>
  </si>
  <si>
    <t>11:51:36</t>
  </si>
  <si>
    <t>11147505</t>
  </si>
  <si>
    <t>12:34:29</t>
  </si>
  <si>
    <t>14:07:39</t>
  </si>
  <si>
    <t>11147694</t>
  </si>
  <si>
    <t>13:41:01</t>
  </si>
  <si>
    <t>14:36:19</t>
  </si>
  <si>
    <t>11147896</t>
  </si>
  <si>
    <t>15:44:29</t>
  </si>
  <si>
    <t>16:13:55</t>
  </si>
  <si>
    <t>11147093</t>
  </si>
  <si>
    <t>10:48:22</t>
  </si>
  <si>
    <t>11:34:08</t>
  </si>
  <si>
    <t>11145655</t>
  </si>
  <si>
    <t>6:08:32</t>
  </si>
  <si>
    <t>6:30:09</t>
  </si>
  <si>
    <t>11147504</t>
  </si>
  <si>
    <t>12:32:23</t>
  </si>
  <si>
    <t>14:00:27</t>
  </si>
  <si>
    <t>11147875</t>
  </si>
  <si>
    <t>15:23:23</t>
  </si>
  <si>
    <t>15:58:51</t>
  </si>
  <si>
    <t>11147912</t>
  </si>
  <si>
    <t>16:18:23</t>
  </si>
  <si>
    <t>16:43:33</t>
  </si>
  <si>
    <t>11146752</t>
  </si>
  <si>
    <t>9:37:56</t>
  </si>
  <si>
    <t>9:57:17</t>
  </si>
  <si>
    <t>11150924</t>
  </si>
  <si>
    <t>16.03.2022</t>
  </si>
  <si>
    <t>8:14:28</t>
  </si>
  <si>
    <t>8:42:16</t>
  </si>
  <si>
    <t>11151060</t>
  </si>
  <si>
    <t>8:38:03</t>
  </si>
  <si>
    <t>9:41:55</t>
  </si>
  <si>
    <t>11150229</t>
  </si>
  <si>
    <t>6:09:37</t>
  </si>
  <si>
    <t>6:37:48</t>
  </si>
  <si>
    <t>11151211</t>
  </si>
  <si>
    <t>9:05:27</t>
  </si>
  <si>
    <t>10:19:50</t>
  </si>
  <si>
    <t>11151170</t>
  </si>
  <si>
    <t>8:59:22</t>
  </si>
  <si>
    <t>9:51:46</t>
  </si>
  <si>
    <t>11150164</t>
  </si>
  <si>
    <t>5:56:38</t>
  </si>
  <si>
    <t>6:17:16</t>
  </si>
  <si>
    <t>11150131</t>
  </si>
  <si>
    <t>5:47:51</t>
  </si>
  <si>
    <t>6:15:19</t>
  </si>
  <si>
    <t>11152396</t>
  </si>
  <si>
    <t>15:02:41</t>
  </si>
  <si>
    <t>15:27:26</t>
  </si>
  <si>
    <t>11151197</t>
  </si>
  <si>
    <t>9:03:01</t>
  </si>
  <si>
    <t>10:04:40</t>
  </si>
  <si>
    <t>11152161</t>
  </si>
  <si>
    <t>13:05:50</t>
  </si>
  <si>
    <t>13:45:00</t>
  </si>
  <si>
    <t>11152423</t>
  </si>
  <si>
    <t>15:48:32</t>
  </si>
  <si>
    <t>16:11:15</t>
  </si>
  <si>
    <t>11151846</t>
  </si>
  <si>
    <t>11:26:15</t>
  </si>
  <si>
    <t>12:03:56</t>
  </si>
  <si>
    <t>11152157</t>
  </si>
  <si>
    <t>13:03:37</t>
  </si>
  <si>
    <t>13:32:36</t>
  </si>
  <si>
    <t>11152368</t>
  </si>
  <si>
    <t>14:48:28</t>
  </si>
  <si>
    <t>15:29:22</t>
  </si>
  <si>
    <t>132348</t>
  </si>
  <si>
    <t>Uwharrie Lumber Company</t>
  </si>
  <si>
    <t>11150268</t>
  </si>
  <si>
    <t>6:17:14</t>
  </si>
  <si>
    <t>6:42:16</t>
  </si>
  <si>
    <t>11151987</t>
  </si>
  <si>
    <t>11:54:45</t>
  </si>
  <si>
    <t>12:16:58</t>
  </si>
  <si>
    <t>11152356</t>
  </si>
  <si>
    <t>14:35:12</t>
  </si>
  <si>
    <t>15:00:40</t>
  </si>
  <si>
    <t>11150514</t>
  </si>
  <si>
    <t>6:59:04</t>
  </si>
  <si>
    <t>7:21:56</t>
  </si>
  <si>
    <t>11150859</t>
  </si>
  <si>
    <t>8:01:45</t>
  </si>
  <si>
    <t>8:33:02</t>
  </si>
  <si>
    <t>11151031</t>
  </si>
  <si>
    <t>8:32:24</t>
  </si>
  <si>
    <t>9:31:43</t>
  </si>
  <si>
    <t>11152593</t>
  </si>
  <si>
    <t>21:06:36</t>
  </si>
  <si>
    <t>21:40:20</t>
  </si>
  <si>
    <t>11148439</t>
  </si>
  <si>
    <t>1:27:29</t>
  </si>
  <si>
    <t>1:46:36</t>
  </si>
  <si>
    <t>11149800</t>
  </si>
  <si>
    <t>4:39:04</t>
  </si>
  <si>
    <t>5:00:56</t>
  </si>
  <si>
    <t>11150586</t>
  </si>
  <si>
    <t>7:14:14</t>
  </si>
  <si>
    <t>7:44:46</t>
  </si>
  <si>
    <t>11150697</t>
  </si>
  <si>
    <t>7:29:06</t>
  </si>
  <si>
    <t>7:57:01</t>
  </si>
  <si>
    <t>11150850</t>
  </si>
  <si>
    <t>8:00:00</t>
  </si>
  <si>
    <t>8:19:59</t>
  </si>
  <si>
    <t>11151599</t>
  </si>
  <si>
    <t>10:24:59</t>
  </si>
  <si>
    <t>10:45:53</t>
  </si>
  <si>
    <t>11151702</t>
  </si>
  <si>
    <t>10:47:06</t>
  </si>
  <si>
    <t>11:07:10</t>
  </si>
  <si>
    <t>11151799</t>
  </si>
  <si>
    <t>11:16:21</t>
  </si>
  <si>
    <t>11:50:24</t>
  </si>
  <si>
    <t>11152174</t>
  </si>
  <si>
    <t>13:14:36</t>
  </si>
  <si>
    <t>13:52:07</t>
  </si>
  <si>
    <t>11152255</t>
  </si>
  <si>
    <t>13:39:48</t>
  </si>
  <si>
    <t>14:18:28</t>
  </si>
  <si>
    <t>11152336</t>
  </si>
  <si>
    <t>14:26:52</t>
  </si>
  <si>
    <t>14:46:13</t>
  </si>
  <si>
    <t>11152412</t>
  </si>
  <si>
    <t>15:28:52</t>
  </si>
  <si>
    <t>15:59:44</t>
  </si>
  <si>
    <t>11148256</t>
  </si>
  <si>
    <t>0:23:40</t>
  </si>
  <si>
    <t>0:46:25</t>
  </si>
  <si>
    <t>11151288</t>
  </si>
  <si>
    <t>9:19:12</t>
  </si>
  <si>
    <t>9:43:47</t>
  </si>
  <si>
    <t>11152592</t>
  </si>
  <si>
    <t>20:57:18</t>
  </si>
  <si>
    <t>21:21:20</t>
  </si>
  <si>
    <t>11149845</t>
  </si>
  <si>
    <t>4:47:10</t>
  </si>
  <si>
    <t>5:07:24</t>
  </si>
  <si>
    <t>11152322</t>
  </si>
  <si>
    <t>14:24:47</t>
  </si>
  <si>
    <t>14:48:16</t>
  </si>
  <si>
    <t>11148851</t>
  </si>
  <si>
    <t>3:13:25</t>
  </si>
  <si>
    <t>3:40:57</t>
  </si>
  <si>
    <t>11152124</t>
  </si>
  <si>
    <t>12:48:07</t>
  </si>
  <si>
    <t>13:23:36</t>
  </si>
  <si>
    <t>11148615</t>
  </si>
  <si>
    <t>2:15:05</t>
  </si>
  <si>
    <t>2:32:41</t>
  </si>
  <si>
    <t>11149644</t>
  </si>
  <si>
    <t>4:16:50</t>
  </si>
  <si>
    <t>11150527</t>
  </si>
  <si>
    <t>7:02:30</t>
  </si>
  <si>
    <t>7:40:09</t>
  </si>
  <si>
    <t>11151767</t>
  </si>
  <si>
    <t>11:02:39</t>
  </si>
  <si>
    <t>11:33:33</t>
  </si>
  <si>
    <t>11152587</t>
  </si>
  <si>
    <t>20:31:51</t>
  </si>
  <si>
    <t>20:49:06</t>
  </si>
  <si>
    <t>11149919</t>
  </si>
  <si>
    <t>5:09:22</t>
  </si>
  <si>
    <t>5:29:52</t>
  </si>
  <si>
    <t>11152409</t>
  </si>
  <si>
    <t>15:23:31</t>
  </si>
  <si>
    <t>15:44:12</t>
  </si>
  <si>
    <t>11152479</t>
  </si>
  <si>
    <t>17:14:40</t>
  </si>
  <si>
    <t>17:32:49</t>
  </si>
  <si>
    <t>11152591</t>
  </si>
  <si>
    <t>20:48:37</t>
  </si>
  <si>
    <t>21:07:44</t>
  </si>
  <si>
    <t>11152483</t>
  </si>
  <si>
    <t>17:22:04</t>
  </si>
  <si>
    <t>17:44:26</t>
  </si>
  <si>
    <t>11152517</t>
  </si>
  <si>
    <t>18:11:39</t>
  </si>
  <si>
    <t>18:41:35</t>
  </si>
  <si>
    <t>134022</t>
  </si>
  <si>
    <t>R &amp; M Lumber</t>
  </si>
  <si>
    <t>11150978</t>
  </si>
  <si>
    <t>8:22:26</t>
  </si>
  <si>
    <t>9:11:50</t>
  </si>
  <si>
    <t>11151624</t>
  </si>
  <si>
    <t>10:31:35</t>
  </si>
  <si>
    <t>10:58:41</t>
  </si>
  <si>
    <t>141453</t>
  </si>
  <si>
    <t>Hendrix Lumber Co.</t>
  </si>
  <si>
    <t>11152398</t>
  </si>
  <si>
    <t>15:05:54</t>
  </si>
  <si>
    <t>15:32:36</t>
  </si>
  <si>
    <t>141455</t>
  </si>
  <si>
    <t>LD Carter and Sons Trucking LLC</t>
  </si>
  <si>
    <t>11152536</t>
  </si>
  <si>
    <t>18:45:38</t>
  </si>
  <si>
    <t>19:13:07</t>
  </si>
  <si>
    <t>11150531</t>
  </si>
  <si>
    <t>7:03:49</t>
  </si>
  <si>
    <t>7:34:16</t>
  </si>
  <si>
    <t>11151632</t>
  </si>
  <si>
    <t>10:33:18</t>
  </si>
  <si>
    <t>11:03:46</t>
  </si>
  <si>
    <t>11152421</t>
  </si>
  <si>
    <t>15:45:42</t>
  </si>
  <si>
    <t>16:14:12</t>
  </si>
  <si>
    <t>11149720</t>
  </si>
  <si>
    <t>4:23:48</t>
  </si>
  <si>
    <t>4:59:02</t>
  </si>
  <si>
    <t>11149921</t>
  </si>
  <si>
    <t>5:10:21</t>
  </si>
  <si>
    <t>5:33:45</t>
  </si>
  <si>
    <t>11150001</t>
  </si>
  <si>
    <t>5:24:55</t>
  </si>
  <si>
    <t>5:54:04</t>
  </si>
  <si>
    <t>11150995</t>
  </si>
  <si>
    <t>8:24:17</t>
  </si>
  <si>
    <t>9:23:03</t>
  </si>
  <si>
    <t>11151707</t>
  </si>
  <si>
    <t>10:48:30</t>
  </si>
  <si>
    <t>11:09:22</t>
  </si>
  <si>
    <t>11152028</t>
  </si>
  <si>
    <t>12:07:40</t>
  </si>
  <si>
    <t>12:39:11</t>
  </si>
  <si>
    <t>11152268</t>
  </si>
  <si>
    <t>13:44:44</t>
  </si>
  <si>
    <t>14:10:25</t>
  </si>
  <si>
    <t>11150595</t>
  </si>
  <si>
    <t>7:16:03</t>
  </si>
  <si>
    <t>7:38:37</t>
  </si>
  <si>
    <t>11151403</t>
  </si>
  <si>
    <t>9:44:46</t>
  </si>
  <si>
    <t>10:06:23</t>
  </si>
  <si>
    <t>11152036</t>
  </si>
  <si>
    <t>12:12:07</t>
  </si>
  <si>
    <t>12:40:50</t>
  </si>
  <si>
    <t>11152258</t>
  </si>
  <si>
    <t>13:41:49</t>
  </si>
  <si>
    <t>14:03:49</t>
  </si>
  <si>
    <t>11152422</t>
  </si>
  <si>
    <t>15:47:04</t>
  </si>
  <si>
    <t>16:08:50</t>
  </si>
  <si>
    <t>11152523</t>
  </si>
  <si>
    <t>18:22:24</t>
  </si>
  <si>
    <t>18:39:22</t>
  </si>
  <si>
    <t>11149704</t>
  </si>
  <si>
    <t>4:20:50</t>
  </si>
  <si>
    <t>4:47:53</t>
  </si>
  <si>
    <t>11150455</t>
  </si>
  <si>
    <t>6:51:39</t>
  </si>
  <si>
    <t>7:16:37</t>
  </si>
  <si>
    <t>11150907</t>
  </si>
  <si>
    <t>8:11:16</t>
  </si>
  <si>
    <t>8:38:40</t>
  </si>
  <si>
    <t>11150941</t>
  </si>
  <si>
    <t>8:16:24</t>
  </si>
  <si>
    <t>9:13:27</t>
  </si>
  <si>
    <t>11150294</t>
  </si>
  <si>
    <t>6:21:12</t>
  </si>
  <si>
    <t>7:01:45</t>
  </si>
  <si>
    <t>11150681</t>
  </si>
  <si>
    <t>7:27:14</t>
  </si>
  <si>
    <t>8:07:09</t>
  </si>
  <si>
    <t>11151685</t>
  </si>
  <si>
    <t>10:41:20</t>
  </si>
  <si>
    <t>11:05:30</t>
  </si>
  <si>
    <t>11151745</t>
  </si>
  <si>
    <t>10:56:53</t>
  </si>
  <si>
    <t>11:35:05</t>
  </si>
  <si>
    <t>11152029</t>
  </si>
  <si>
    <t>12:09:24</t>
  </si>
  <si>
    <t>12:42:37</t>
  </si>
  <si>
    <t>11152307</t>
  </si>
  <si>
    <t>14:13:57</t>
  </si>
  <si>
    <t>14:41:45</t>
  </si>
  <si>
    <t>11152400</t>
  </si>
  <si>
    <t>15:07:43</t>
  </si>
  <si>
    <t>15:31:07</t>
  </si>
  <si>
    <t>11152272</t>
  </si>
  <si>
    <t>13:48:59</t>
  </si>
  <si>
    <t>14:23:02</t>
  </si>
  <si>
    <t>11151191</t>
  </si>
  <si>
    <t>9:01:44</t>
  </si>
  <si>
    <t>9:46:11</t>
  </si>
  <si>
    <t>11152424</t>
  </si>
  <si>
    <t>15:50:39</t>
  </si>
  <si>
    <t>16:12:49</t>
  </si>
  <si>
    <t>11152408</t>
  </si>
  <si>
    <t>15:18:39</t>
  </si>
  <si>
    <t>15:42:27</t>
  </si>
  <si>
    <t>11149699</t>
  </si>
  <si>
    <t>4:18:52</t>
  </si>
  <si>
    <t>4:39:46</t>
  </si>
  <si>
    <t>11148657</t>
  </si>
  <si>
    <t>2:30:00</t>
  </si>
  <si>
    <t>3:39:15</t>
  </si>
  <si>
    <t>11148921</t>
  </si>
  <si>
    <t>3:31:20</t>
  </si>
  <si>
    <t>4:01:23</t>
  </si>
  <si>
    <t>11149860</t>
  </si>
  <si>
    <t>4:53:18</t>
  </si>
  <si>
    <t>5:14:18</t>
  </si>
  <si>
    <t>11150255</t>
  </si>
  <si>
    <t>6:11:48</t>
  </si>
  <si>
    <t>6:35:02</t>
  </si>
  <si>
    <t>11152653</t>
  </si>
  <si>
    <t>23:08:05</t>
  </si>
  <si>
    <t>23:47:55</t>
  </si>
  <si>
    <t>11150917</t>
  </si>
  <si>
    <t>8:12:55</t>
  </si>
  <si>
    <t>9:06:58</t>
  </si>
  <si>
    <t>11150619</t>
  </si>
  <si>
    <t>7:21:17</t>
  </si>
  <si>
    <t>7:43:01</t>
  </si>
  <si>
    <t>11152565</t>
  </si>
  <si>
    <t>19:27:31</t>
  </si>
  <si>
    <t>19:58:01</t>
  </si>
  <si>
    <t>11150882</t>
  </si>
  <si>
    <t>8:06:11</t>
  </si>
  <si>
    <t>8:40:26</t>
  </si>
  <si>
    <t>11151154</t>
  </si>
  <si>
    <t>8:57:49</t>
  </si>
  <si>
    <t>9:38:45</t>
  </si>
  <si>
    <t>11152358</t>
  </si>
  <si>
    <t>14:36:48</t>
  </si>
  <si>
    <t>15:24:11</t>
  </si>
  <si>
    <t>11152477</t>
  </si>
  <si>
    <t>16:55:39</t>
  </si>
  <si>
    <t>17:18:24</t>
  </si>
  <si>
    <t>11152520</t>
  </si>
  <si>
    <t>18:20:37</t>
  </si>
  <si>
    <t>18:48:24</t>
  </si>
  <si>
    <t>11150138</t>
  </si>
  <si>
    <t>5:50:32</t>
  </si>
  <si>
    <t>6:13:22</t>
  </si>
  <si>
    <t>11152343</t>
  </si>
  <si>
    <t>14:31:41</t>
  </si>
  <si>
    <t>14:50:30</t>
  </si>
  <si>
    <t>11149902</t>
  </si>
  <si>
    <t>5:03:18</t>
  </si>
  <si>
    <t>5:22:17</t>
  </si>
  <si>
    <t>11151261</t>
  </si>
  <si>
    <t>9:15:44</t>
  </si>
  <si>
    <t>10:09:02</t>
  </si>
  <si>
    <t>11148754</t>
  </si>
  <si>
    <t>2:55:29</t>
  </si>
  <si>
    <t>3:28:05</t>
  </si>
  <si>
    <t>11148841</t>
  </si>
  <si>
    <t>3:11:43</t>
  </si>
  <si>
    <t>3:42:53</t>
  </si>
  <si>
    <t>11149216</t>
  </si>
  <si>
    <t>3:46:47</t>
  </si>
  <si>
    <t>4:08:46</t>
  </si>
  <si>
    <t>11150799</t>
  </si>
  <si>
    <t>7:47:05</t>
  </si>
  <si>
    <t>8:17:32</t>
  </si>
  <si>
    <t>11152497</t>
  </si>
  <si>
    <t>17:40:05</t>
  </si>
  <si>
    <t>18:01:58</t>
  </si>
  <si>
    <t>11150285</t>
  </si>
  <si>
    <t>6:18:55</t>
  </si>
  <si>
    <t>6:49:17</t>
  </si>
  <si>
    <t>141454</t>
  </si>
  <si>
    <t>Calvin L Payne</t>
  </si>
  <si>
    <t>LZ Calvin L Payne - Wood Yard</t>
  </si>
  <si>
    <t>11149956</t>
  </si>
  <si>
    <t>5:12:14</t>
  </si>
  <si>
    <t>5:41:31</t>
  </si>
  <si>
    <t>11152277</t>
  </si>
  <si>
    <t>13:59:29</t>
  </si>
  <si>
    <t>14:39:49</t>
  </si>
  <si>
    <t>11150641</t>
  </si>
  <si>
    <t>7:23:28</t>
  </si>
  <si>
    <t>7:53:48</t>
  </si>
  <si>
    <t>11151221</t>
  </si>
  <si>
    <t>9:06:49</t>
  </si>
  <si>
    <t>9:58:10</t>
  </si>
  <si>
    <t>11151732</t>
  </si>
  <si>
    <t>10:54:57</t>
  </si>
  <si>
    <t>11:20:27</t>
  </si>
  <si>
    <t>11152074</t>
  </si>
  <si>
    <t>12:27:53</t>
  </si>
  <si>
    <t>12:55:27</t>
  </si>
  <si>
    <t>11152344</t>
  </si>
  <si>
    <t>14:33:41</t>
  </si>
  <si>
    <t>15:06:10</t>
  </si>
  <si>
    <t>11152414</t>
  </si>
  <si>
    <t>15:34:42</t>
  </si>
  <si>
    <t>15:54:28</t>
  </si>
  <si>
    <t>11152092</t>
  </si>
  <si>
    <t>12:34:50</t>
  </si>
  <si>
    <t>13:01:17</t>
  </si>
  <si>
    <t>11150886</t>
  </si>
  <si>
    <t>8:07:31</t>
  </si>
  <si>
    <t>8:30:48</t>
  </si>
  <si>
    <t>11151277</t>
  </si>
  <si>
    <t>9:16:50</t>
  </si>
  <si>
    <t>10:27:08</t>
  </si>
  <si>
    <t>11152068</t>
  </si>
  <si>
    <t>12:25:59</t>
  </si>
  <si>
    <t>12:45:34</t>
  </si>
  <si>
    <t>11152364</t>
  </si>
  <si>
    <t>14:42:42</t>
  </si>
  <si>
    <t>15:17:23</t>
  </si>
  <si>
    <t>141871</t>
  </si>
  <si>
    <t>Wood Chucks LLC</t>
  </si>
  <si>
    <t>LZ Woodchucks - Mecklenburg</t>
  </si>
  <si>
    <t>11152226</t>
  </si>
  <si>
    <t>13:31:59</t>
  </si>
  <si>
    <t>11151787</t>
  </si>
  <si>
    <t>11:11:39</t>
  </si>
  <si>
    <t>11:37:27</t>
  </si>
  <si>
    <t>148879</t>
  </si>
  <si>
    <t>Harris Logging LLC</t>
  </si>
  <si>
    <t>LZ Harris Logging - Davidson</t>
  </si>
  <si>
    <t>11150970</t>
  </si>
  <si>
    <t>8:20:31</t>
  </si>
  <si>
    <t>8:57:54</t>
  </si>
  <si>
    <t>11155904</t>
  </si>
  <si>
    <t>17.03.2022</t>
  </si>
  <si>
    <t>10:14:53</t>
  </si>
  <si>
    <t>10:50:48</t>
  </si>
  <si>
    <t>11156358</t>
  </si>
  <si>
    <t>12:04:48</t>
  </si>
  <si>
    <t>12:38:31</t>
  </si>
  <si>
    <t>11154512</t>
  </si>
  <si>
    <t>5:44:39</t>
  </si>
  <si>
    <t>6:04:20</t>
  </si>
  <si>
    <t>11156966</t>
  </si>
  <si>
    <t>22:27:11</t>
  </si>
  <si>
    <t>22:46:31</t>
  </si>
  <si>
    <t>11155272</t>
  </si>
  <si>
    <t>8:09:25</t>
  </si>
  <si>
    <t>8:32:04</t>
  </si>
  <si>
    <t>11156762</t>
  </si>
  <si>
    <t>15:45:39</t>
  </si>
  <si>
    <t>16:07:38</t>
  </si>
  <si>
    <t>11154722</t>
  </si>
  <si>
    <t>6:28:58</t>
  </si>
  <si>
    <t>7:05:24</t>
  </si>
  <si>
    <t>11154610</t>
  </si>
  <si>
    <t>6:01:19</t>
  </si>
  <si>
    <t>6:36:36</t>
  </si>
  <si>
    <t>11155310</t>
  </si>
  <si>
    <t>8:17:52</t>
  </si>
  <si>
    <t>8:56:39</t>
  </si>
  <si>
    <t>11156659</t>
  </si>
  <si>
    <t>14:19:55</t>
  </si>
  <si>
    <t>14:59:50</t>
  </si>
  <si>
    <t>11156596</t>
  </si>
  <si>
    <t>13:52:09</t>
  </si>
  <si>
    <t>14:16:53</t>
  </si>
  <si>
    <t>11156031</t>
  </si>
  <si>
    <t>10:40:09</t>
  </si>
  <si>
    <t>11:14:42</t>
  </si>
  <si>
    <t>11152759</t>
  </si>
  <si>
    <t>0:22:42</t>
  </si>
  <si>
    <t>0:55:55</t>
  </si>
  <si>
    <t>11156352</t>
  </si>
  <si>
    <t>12:01:37</t>
  </si>
  <si>
    <t>12:26:45</t>
  </si>
  <si>
    <t>11155346</t>
  </si>
  <si>
    <t>8:24:34</t>
  </si>
  <si>
    <t>9:06:23</t>
  </si>
  <si>
    <t>11155400</t>
  </si>
  <si>
    <t>8:33:18</t>
  </si>
  <si>
    <t>9:20:44</t>
  </si>
  <si>
    <t>11156410</t>
  </si>
  <si>
    <t>12:20:39</t>
  </si>
  <si>
    <t>12:49:21</t>
  </si>
  <si>
    <t>11156495</t>
  </si>
  <si>
    <t>13:03:55</t>
  </si>
  <si>
    <t>13:27:28</t>
  </si>
  <si>
    <t>11156725</t>
  </si>
  <si>
    <t>15:11:53</t>
  </si>
  <si>
    <t>15:29:29</t>
  </si>
  <si>
    <t>11156858</t>
  </si>
  <si>
    <t>18:33:34</t>
  </si>
  <si>
    <t>18:52:12</t>
  </si>
  <si>
    <t>11156945</t>
  </si>
  <si>
    <t>21:49:01</t>
  </si>
  <si>
    <t>22:20:05</t>
  </si>
  <si>
    <t>11152722</t>
  </si>
  <si>
    <t>0:09:23</t>
  </si>
  <si>
    <t>0:40:19</t>
  </si>
  <si>
    <t>11153072</t>
  </si>
  <si>
    <t>2:05:37</t>
  </si>
  <si>
    <t>2:29:01</t>
  </si>
  <si>
    <t>11154238</t>
  </si>
  <si>
    <t>4:52:16</t>
  </si>
  <si>
    <t>5:15:57</t>
  </si>
  <si>
    <t>11155164</t>
  </si>
  <si>
    <t>7:49:40</t>
  </si>
  <si>
    <t>8:25:13</t>
  </si>
  <si>
    <t>11156227</t>
  </si>
  <si>
    <t>11:28:23</t>
  </si>
  <si>
    <t>11:56:50</t>
  </si>
  <si>
    <t>11154280</t>
  </si>
  <si>
    <t>5:00:28</t>
  </si>
  <si>
    <t>5:24:01</t>
  </si>
  <si>
    <t>11155999</t>
  </si>
  <si>
    <t>10:33:06</t>
  </si>
  <si>
    <t>10:58:25</t>
  </si>
  <si>
    <t>11156522</t>
  </si>
  <si>
    <t>13:08:28</t>
  </si>
  <si>
    <t>13:32:48</t>
  </si>
  <si>
    <t>11154324</t>
  </si>
  <si>
    <t>5:11:35</t>
  </si>
  <si>
    <t>5:30:50</t>
  </si>
  <si>
    <t>11155775</t>
  </si>
  <si>
    <t>9:49:23</t>
  </si>
  <si>
    <t>10:25:28</t>
  </si>
  <si>
    <t>11155962</t>
  </si>
  <si>
    <t>11:04:53</t>
  </si>
  <si>
    <t>LZ Pine Products - S</t>
  </si>
  <si>
    <t>11156662</t>
  </si>
  <si>
    <t>14:23:35</t>
  </si>
  <si>
    <t>15:17:47</t>
  </si>
  <si>
    <t>11152737</t>
  </si>
  <si>
    <t>0:13:36</t>
  </si>
  <si>
    <t>0:25:44</t>
  </si>
  <si>
    <t>11156914</t>
  </si>
  <si>
    <t>20:53:39</t>
  </si>
  <si>
    <t>21:14:55</t>
  </si>
  <si>
    <t>11157019</t>
  </si>
  <si>
    <t>23:40:04</t>
  </si>
  <si>
    <t>23:54:59</t>
  </si>
  <si>
    <t>11154328</t>
  </si>
  <si>
    <t>5:13:21</t>
  </si>
  <si>
    <t>5:41:23</t>
  </si>
  <si>
    <t>11155760</t>
  </si>
  <si>
    <t>#</t>
  </si>
  <si>
    <t>9:44:12</t>
  </si>
  <si>
    <t>10:12:03</t>
  </si>
  <si>
    <t>11156162</t>
  </si>
  <si>
    <t>11:12:28</t>
  </si>
  <si>
    <t>12:02:21</t>
  </si>
  <si>
    <t>11156639</t>
  </si>
  <si>
    <t>14:09:34</t>
  </si>
  <si>
    <t>14:32:47</t>
  </si>
  <si>
    <t>11156766</t>
  </si>
  <si>
    <t>15:47:25</t>
  </si>
  <si>
    <t>16:17:46</t>
  </si>
  <si>
    <t>11156815</t>
  </si>
  <si>
    <t>17:17:04</t>
  </si>
  <si>
    <t>17:36:13</t>
  </si>
  <si>
    <t>11156915</t>
  </si>
  <si>
    <t>20:58:46</t>
  </si>
  <si>
    <t>21:26:20</t>
  </si>
  <si>
    <t>11156646</t>
  </si>
  <si>
    <t>14:17:49</t>
  </si>
  <si>
    <t>14:43:36</t>
  </si>
  <si>
    <t>11156806</t>
  </si>
  <si>
    <t>16:57:53</t>
  </si>
  <si>
    <t>17:22:40</t>
  </si>
  <si>
    <t>11155293</t>
  </si>
  <si>
    <t>8:12:22</t>
  </si>
  <si>
    <t>8:42:20</t>
  </si>
  <si>
    <t>11156726</t>
  </si>
  <si>
    <t>15:17:16</t>
  </si>
  <si>
    <t>15:58:05</t>
  </si>
  <si>
    <t>11155976</t>
  </si>
  <si>
    <t>10:30:35</t>
  </si>
  <si>
    <t>10:57:11</t>
  </si>
  <si>
    <t>11156702</t>
  </si>
  <si>
    <t>14:57:15</t>
  </si>
  <si>
    <t>15:26:38</t>
  </si>
  <si>
    <t>11154153</t>
  </si>
  <si>
    <t>4:25:51</t>
  </si>
  <si>
    <t>4:53:53</t>
  </si>
  <si>
    <t>11155243</t>
  </si>
  <si>
    <t>8:05:54</t>
  </si>
  <si>
    <t>8:28:11</t>
  </si>
  <si>
    <t>11155647</t>
  </si>
  <si>
    <t>9:24:07</t>
  </si>
  <si>
    <t>9:58:07</t>
  </si>
  <si>
    <t>11154710</t>
  </si>
  <si>
    <t>6:22:58</t>
  </si>
  <si>
    <t>6:45:21</t>
  </si>
  <si>
    <t>11155690</t>
  </si>
  <si>
    <t>9:29:33</t>
  </si>
  <si>
    <t>9:50:34</t>
  </si>
  <si>
    <t>11156338</t>
  </si>
  <si>
    <t>11:59:23</t>
  </si>
  <si>
    <t>12:21:20</t>
  </si>
  <si>
    <t>11156733</t>
  </si>
  <si>
    <t>15:47:12</t>
  </si>
  <si>
    <t>11156826</t>
  </si>
  <si>
    <t>17:48:55</t>
  </si>
  <si>
    <t>18:09:17</t>
  </si>
  <si>
    <t>11156911</t>
  </si>
  <si>
    <t>20:11:19</t>
  </si>
  <si>
    <t>20:29:27</t>
  </si>
  <si>
    <t>11155316</t>
  </si>
  <si>
    <t>8:19:52</t>
  </si>
  <si>
    <t>8:48:16</t>
  </si>
  <si>
    <t>11155827</t>
  </si>
  <si>
    <t>10:03:26</t>
  </si>
  <si>
    <t>10:52:34</t>
  </si>
  <si>
    <t>11156644</t>
  </si>
  <si>
    <t>14:15:50</t>
  </si>
  <si>
    <t>14:49:33</t>
  </si>
  <si>
    <t>11156707</t>
  </si>
  <si>
    <t>15:01:55</t>
  </si>
  <si>
    <t>15:53:37</t>
  </si>
  <si>
    <t>11156610</t>
  </si>
  <si>
    <t>13:58:15</t>
  </si>
  <si>
    <t>14:27:25</t>
  </si>
  <si>
    <t>11156419</t>
  </si>
  <si>
    <t>12:26:29</t>
  </si>
  <si>
    <t>12:55:53</t>
  </si>
  <si>
    <t>11156423</t>
  </si>
  <si>
    <t>12:28:22</t>
  </si>
  <si>
    <t>12:57:34</t>
  </si>
  <si>
    <t>11156731</t>
  </si>
  <si>
    <t>15:24:38</t>
  </si>
  <si>
    <t>16:09:14</t>
  </si>
  <si>
    <t>11156732</t>
  </si>
  <si>
    <t>15:27:07</t>
  </si>
  <si>
    <t>16:21:44</t>
  </si>
  <si>
    <t>11156783</t>
  </si>
  <si>
    <t>16:14:33</t>
  </si>
  <si>
    <t>16:33:35</t>
  </si>
  <si>
    <t>11153379</t>
  </si>
  <si>
    <t>3:06:18</t>
  </si>
  <si>
    <t>3:34:10</t>
  </si>
  <si>
    <t>11157003</t>
  </si>
  <si>
    <t>23:18:52</t>
  </si>
  <si>
    <t>23:34:34</t>
  </si>
  <si>
    <t>11157005</t>
  </si>
  <si>
    <t>23:25:51</t>
  </si>
  <si>
    <t>23:57:49</t>
  </si>
  <si>
    <t>11155409</t>
  </si>
  <si>
    <t>8:35:21</t>
  </si>
  <si>
    <t>8:53:16</t>
  </si>
  <si>
    <t>11156202</t>
  </si>
  <si>
    <t>11:22:05</t>
  </si>
  <si>
    <t>11156803</t>
  </si>
  <si>
    <t>16:43:21</t>
  </si>
  <si>
    <t>17:02:22</t>
  </si>
  <si>
    <t>11153384</t>
  </si>
  <si>
    <t>3:08:25</t>
  </si>
  <si>
    <t>3:25:42</t>
  </si>
  <si>
    <t>11154519</t>
  </si>
  <si>
    <t>5:46:48</t>
  </si>
  <si>
    <t>6:05:46</t>
  </si>
  <si>
    <t>11154806</t>
  </si>
  <si>
    <t>6:42:30</t>
  </si>
  <si>
    <t>7:14:26</t>
  </si>
  <si>
    <t>11156191</t>
  </si>
  <si>
    <t>11:17:27</t>
  </si>
  <si>
    <t>11:40:42</t>
  </si>
  <si>
    <t>11155135</t>
  </si>
  <si>
    <t>7:39:45</t>
  </si>
  <si>
    <t>8:05:25</t>
  </si>
  <si>
    <t>11155289</t>
  </si>
  <si>
    <t>8:10:44</t>
  </si>
  <si>
    <t>8:39:00</t>
  </si>
  <si>
    <t>11156591</t>
  </si>
  <si>
    <t>13:46:22</t>
  </si>
  <si>
    <t>14:07:34</t>
  </si>
  <si>
    <t>11156593</t>
  </si>
  <si>
    <t>13:48:10</t>
  </si>
  <si>
    <t>14:18:49</t>
  </si>
  <si>
    <t>11156685</t>
  </si>
  <si>
    <t>14:39:36</t>
  </si>
  <si>
    <t>15:22:38</t>
  </si>
  <si>
    <t>11156876</t>
  </si>
  <si>
    <t>18:58:58</t>
  </si>
  <si>
    <t>19:19:16</t>
  </si>
  <si>
    <t>11155794</t>
  </si>
  <si>
    <t>9:53:36</t>
  </si>
  <si>
    <t>10:42:43</t>
  </si>
  <si>
    <t>11156664</t>
  </si>
  <si>
    <t>14:28:18</t>
  </si>
  <si>
    <t>15:04:41</t>
  </si>
  <si>
    <t>133947</t>
  </si>
  <si>
    <t>Hartley Brothers Sawmill, INC</t>
  </si>
  <si>
    <t>11155730</t>
  </si>
  <si>
    <t>9:40:02</t>
  </si>
  <si>
    <t>10:13:42</t>
  </si>
  <si>
    <t>11156534</t>
  </si>
  <si>
    <t>13:15:01</t>
  </si>
  <si>
    <t>13:50:48</t>
  </si>
  <si>
    <t>11154578</t>
  </si>
  <si>
    <t>5:59:34</t>
  </si>
  <si>
    <t>6:23:11</t>
  </si>
  <si>
    <t>11155822</t>
  </si>
  <si>
    <t>10:01:56</t>
  </si>
  <si>
    <t>10:34:50</t>
  </si>
  <si>
    <t>11156641</t>
  </si>
  <si>
    <t>14:11:15</t>
  </si>
  <si>
    <t>14:37:16</t>
  </si>
  <si>
    <t>11156035</t>
  </si>
  <si>
    <t>10:41:40</t>
  </si>
  <si>
    <t>11:03:16</t>
  </si>
  <si>
    <t>11153338</t>
  </si>
  <si>
    <t>2:58:11</t>
  </si>
  <si>
    <t>3:20:04</t>
  </si>
  <si>
    <t>11154149</t>
  </si>
  <si>
    <t>4:23:24</t>
  </si>
  <si>
    <t>4:42:12</t>
  </si>
  <si>
    <t>11154748</t>
  </si>
  <si>
    <t>6:36:22</t>
  </si>
  <si>
    <t>7:03:08</t>
  </si>
  <si>
    <t>11155414</t>
  </si>
  <si>
    <t>8:37:07</t>
  </si>
  <si>
    <t>9:02:37</t>
  </si>
  <si>
    <t>11156133</t>
  </si>
  <si>
    <t>11:05:16</t>
  </si>
  <si>
    <t>11:45:53</t>
  </si>
  <si>
    <t>LZ – Bowling – Moore</t>
  </si>
  <si>
    <t>11155626</t>
  </si>
  <si>
    <t>9:19:13</t>
  </si>
  <si>
    <t>9:54:37</t>
  </si>
  <si>
    <t>11154613</t>
  </si>
  <si>
    <t>6:03:33</t>
  </si>
  <si>
    <t>6:34:29</t>
  </si>
  <si>
    <t>11155055</t>
  </si>
  <si>
    <t>7:29:54</t>
  </si>
  <si>
    <t>7:54:21</t>
  </si>
  <si>
    <t>11155624</t>
  </si>
  <si>
    <t>9:17:27</t>
  </si>
  <si>
    <t>9:52:46</t>
  </si>
  <si>
    <t>11155771</t>
  </si>
  <si>
    <t>9:47:11</t>
  </si>
  <si>
    <t>10:29:11</t>
  </si>
  <si>
    <t>11154719</t>
  </si>
  <si>
    <t>6:27:14</t>
  </si>
  <si>
    <t>6:49:03</t>
  </si>
  <si>
    <t>11155594</t>
  </si>
  <si>
    <t>9:14:16</t>
  </si>
  <si>
    <t>9:38:11</t>
  </si>
  <si>
    <t>11153740</t>
  </si>
  <si>
    <t>3:43:16</t>
  </si>
  <si>
    <t>4:07:28</t>
  </si>
  <si>
    <t>11155441</t>
  </si>
  <si>
    <t>8:39:13</t>
  </si>
  <si>
    <t>9:18:38</t>
  </si>
  <si>
    <t>11155506</t>
  </si>
  <si>
    <t>8:52:46</t>
  </si>
  <si>
    <t>9:28:17</t>
  </si>
  <si>
    <t>11156480</t>
  </si>
  <si>
    <t>12:52:16</t>
  </si>
  <si>
    <t>13:15:00</t>
  </si>
  <si>
    <t>11155655</t>
  </si>
  <si>
    <t>9:27:33</t>
  </si>
  <si>
    <t>10:01:05</t>
  </si>
  <si>
    <t>11156824</t>
  </si>
  <si>
    <t>17:45:10</t>
  </si>
  <si>
    <t>18:04:23</t>
  </si>
  <si>
    <t>136545</t>
  </si>
  <si>
    <t>Brinegar Enterprises</t>
  </si>
  <si>
    <t>LZ- Brinegar-Patrick</t>
  </si>
  <si>
    <t>11154970</t>
  </si>
  <si>
    <t>7:09:33</t>
  </si>
  <si>
    <t>7:41:20</t>
  </si>
  <si>
    <t>11156040</t>
  </si>
  <si>
    <t>10:43:43</t>
  </si>
  <si>
    <t>11:31:14</t>
  </si>
  <si>
    <t>11154627</t>
  </si>
  <si>
    <t>6:08:59</t>
  </si>
  <si>
    <t>6:47:23</t>
  </si>
  <si>
    <t>141872</t>
  </si>
  <si>
    <t>Payne Logging</t>
  </si>
  <si>
    <t>Payne Logging - Surry</t>
  </si>
  <si>
    <t>11156447</t>
  </si>
  <si>
    <t>12:47:28</t>
  </si>
  <si>
    <t>13:12:03</t>
  </si>
  <si>
    <t>11155501</t>
  </si>
  <si>
    <t>8:50:45</t>
  </si>
  <si>
    <t>9:35:08</t>
  </si>
  <si>
    <t>11154962</t>
  </si>
  <si>
    <t>7:07:43</t>
  </si>
  <si>
    <t>7:28:47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</si>
  <si>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</si>
  <si>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</si>
  <si>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</si>
  <si>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</si>
  <si>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</si>
  <si>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</si>
  <si>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Unloading Time</t>
  </si>
  <si>
    <t>11158951</t>
  </si>
  <si>
    <t>18.03.2022</t>
  </si>
  <si>
    <t>7:25:17</t>
  </si>
  <si>
    <t>7:56:16</t>
  </si>
  <si>
    <t>11159708</t>
  </si>
  <si>
    <t>10:05:37</t>
  </si>
  <si>
    <t>10:54:38</t>
  </si>
  <si>
    <t>11160303</t>
  </si>
  <si>
    <t>14:02:54</t>
  </si>
  <si>
    <t>14:25:10</t>
  </si>
  <si>
    <t>11159278</t>
  </si>
  <si>
    <t>8:25:58</t>
  </si>
  <si>
    <t>8:48:17</t>
  </si>
  <si>
    <t>11160458</t>
  </si>
  <si>
    <t>17:23:57</t>
  </si>
  <si>
    <t>17:54:13</t>
  </si>
  <si>
    <t>11157672</t>
  </si>
  <si>
    <t>3:04:12</t>
  </si>
  <si>
    <t>3:28:19</t>
  </si>
  <si>
    <t>11158863</t>
  </si>
  <si>
    <t>7:07:29</t>
  </si>
  <si>
    <t>7:35:51</t>
  </si>
  <si>
    <t>11159342</t>
  </si>
  <si>
    <t>8:40:36</t>
  </si>
  <si>
    <t>11160094</t>
  </si>
  <si>
    <t>12:08:19</t>
  </si>
  <si>
    <t>12:31:45</t>
  </si>
  <si>
    <t>11158451</t>
  </si>
  <si>
    <t>5:45:02</t>
  </si>
  <si>
    <t>6:08:17</t>
  </si>
  <si>
    <t>11160102</t>
  </si>
  <si>
    <t>12:14:33</t>
  </si>
  <si>
    <t>12:55:08</t>
  </si>
  <si>
    <t>11160197</t>
  </si>
  <si>
    <t>12:50:05</t>
  </si>
  <si>
    <t>13:18:07</t>
  </si>
  <si>
    <t>11158851</t>
  </si>
  <si>
    <t>7:02:39</t>
  </si>
  <si>
    <t>7:27:12</t>
  </si>
  <si>
    <t>11160488</t>
  </si>
  <si>
    <t>18:33:53</t>
  </si>
  <si>
    <t>19:04:40</t>
  </si>
  <si>
    <t>11158282</t>
  </si>
  <si>
    <t>5:06:43</t>
  </si>
  <si>
    <t>5:27:22</t>
  </si>
  <si>
    <t>11159153</t>
  </si>
  <si>
    <t>8:00:06</t>
  </si>
  <si>
    <t>8:33:03</t>
  </si>
  <si>
    <t>11160005</t>
  </si>
  <si>
    <t>11:26:55</t>
  </si>
  <si>
    <t>11:46:07</t>
  </si>
  <si>
    <t>11160337</t>
  </si>
  <si>
    <t>14:57:47</t>
  </si>
  <si>
    <t>15:13:56</t>
  </si>
  <si>
    <t>11157318</t>
  </si>
  <si>
    <t>1:44:13</t>
  </si>
  <si>
    <t>2:08:15</t>
  </si>
  <si>
    <t>11158182</t>
  </si>
  <si>
    <t>4:47:13</t>
  </si>
  <si>
    <t>5:11:49</t>
  </si>
  <si>
    <t>11158827</t>
  </si>
  <si>
    <t>6:58:12</t>
  </si>
  <si>
    <t>7:23:37</t>
  </si>
  <si>
    <t>11159517</t>
  </si>
  <si>
    <t>9:17:20</t>
  </si>
  <si>
    <t>9:39:39</t>
  </si>
  <si>
    <t>11159149</t>
  </si>
  <si>
    <t>7:58:24</t>
  </si>
  <si>
    <t>8:20:49</t>
  </si>
  <si>
    <t>11159543</t>
  </si>
  <si>
    <t>9:24:00</t>
  </si>
  <si>
    <t>9:52:14</t>
  </si>
  <si>
    <t>11158555</t>
  </si>
  <si>
    <t>6:05:49</t>
  </si>
  <si>
    <t>6:30:47</t>
  </si>
  <si>
    <t>11160314</t>
  </si>
  <si>
    <t>14:04:56</t>
  </si>
  <si>
    <t>14:38:49</t>
  </si>
  <si>
    <t>11157620</t>
  </si>
  <si>
    <t>2:48:53</t>
  </si>
  <si>
    <t>3:07:30</t>
  </si>
  <si>
    <t>11157160</t>
  </si>
  <si>
    <t>0:57:33</t>
  </si>
  <si>
    <t>1:16:35</t>
  </si>
  <si>
    <t>11158467</t>
  </si>
  <si>
    <t>5:49:53</t>
  </si>
  <si>
    <t>6:18:04</t>
  </si>
  <si>
    <t>11159888</t>
  </si>
  <si>
    <t>10:53:55</t>
  </si>
  <si>
    <t>11:16:36</t>
  </si>
  <si>
    <t>11160456</t>
  </si>
  <si>
    <t>17:19:38</t>
  </si>
  <si>
    <t>17:37:32</t>
  </si>
  <si>
    <t>11160512</t>
  </si>
  <si>
    <t>20:54:34</t>
  </si>
  <si>
    <t>21:14:45</t>
  </si>
  <si>
    <t>11159522</t>
  </si>
  <si>
    <t>9:19:53</t>
  </si>
  <si>
    <t>9:41:31</t>
  </si>
  <si>
    <t>11159588</t>
  </si>
  <si>
    <t>9:36:21</t>
  </si>
  <si>
    <t>10:39:41</t>
  </si>
  <si>
    <t>11160061</t>
  </si>
  <si>
    <t>11:54:41</t>
  </si>
  <si>
    <t>12:20:57</t>
  </si>
  <si>
    <t>11158459</t>
  </si>
  <si>
    <t>5:47:58</t>
  </si>
  <si>
    <t>6:20:15</t>
  </si>
  <si>
    <t>11158864</t>
  </si>
  <si>
    <t>7:09:11</t>
  </si>
  <si>
    <t>7:45:00</t>
  </si>
  <si>
    <t>11159410</t>
  </si>
  <si>
    <t>8:57:08</t>
  </si>
  <si>
    <t>9:27:45</t>
  </si>
  <si>
    <t>11159546</t>
  </si>
  <si>
    <t>9:25:40</t>
  </si>
  <si>
    <t>10:10:04</t>
  </si>
  <si>
    <t>11157313</t>
  </si>
  <si>
    <t>1:42:20</t>
  </si>
  <si>
    <t>1:58:15</t>
  </si>
  <si>
    <t>11158087</t>
  </si>
  <si>
    <t>4:29:55</t>
  </si>
  <si>
    <t>4:45:29</t>
  </si>
  <si>
    <t>11158956</t>
  </si>
  <si>
    <t>7:26:49</t>
  </si>
  <si>
    <t>7:51:54</t>
  </si>
  <si>
    <t>11158455</t>
  </si>
  <si>
    <t>5:46:39</t>
  </si>
  <si>
    <t>6:06:34</t>
  </si>
  <si>
    <t>11159204</t>
  </si>
  <si>
    <t>8:11:57</t>
  </si>
  <si>
    <t>8:29:06</t>
  </si>
  <si>
    <t>11159327</t>
  </si>
  <si>
    <t>8:37:22</t>
  </si>
  <si>
    <t>8:56:10</t>
  </si>
  <si>
    <t>11159445</t>
  </si>
  <si>
    <t>9:04:30</t>
  </si>
  <si>
    <t>9:30:46</t>
  </si>
  <si>
    <t>11159427</t>
  </si>
  <si>
    <t>9:02:45</t>
  </si>
  <si>
    <t>9:26:07</t>
  </si>
  <si>
    <t>11159644</t>
  </si>
  <si>
    <t>9:47:07</t>
  </si>
  <si>
    <t>10:11:45</t>
  </si>
  <si>
    <t>11159955</t>
  </si>
  <si>
    <t>11:01:57</t>
  </si>
  <si>
    <t>11:32:09</t>
  </si>
  <si>
    <t>11160007</t>
  </si>
  <si>
    <t>11:28:39</t>
  </si>
  <si>
    <t>11:47:40</t>
  </si>
  <si>
    <t>11160063</t>
  </si>
  <si>
    <t>11:56:52</t>
  </si>
  <si>
    <t>12:18:46</t>
  </si>
  <si>
    <t>11160075</t>
  </si>
  <si>
    <t>11:58:35</t>
  </si>
  <si>
    <t>12:26:37</t>
  </si>
  <si>
    <t>11158936</t>
  </si>
  <si>
    <t>7:22:53</t>
  </si>
  <si>
    <t>7:40:45</t>
  </si>
  <si>
    <t>11159648</t>
  </si>
  <si>
    <t>9:51:39</t>
  </si>
  <si>
    <t>10:19:30</t>
  </si>
  <si>
    <t>11160172</t>
  </si>
  <si>
    <t>12:41:40</t>
  </si>
  <si>
    <t>13:30:44</t>
  </si>
  <si>
    <t>11160268</t>
  </si>
  <si>
    <t>13:37:24</t>
  </si>
  <si>
    <t>14:09:14</t>
  </si>
  <si>
    <t>11160479</t>
  </si>
  <si>
    <t>18:13:15</t>
  </si>
  <si>
    <t>18:34:44</t>
  </si>
  <si>
    <t>11160541</t>
  </si>
  <si>
    <t>22:16:39</t>
  </si>
  <si>
    <t>22:40:04</t>
  </si>
  <si>
    <t>11157690</t>
  </si>
  <si>
    <t>3:06:35</t>
  </si>
  <si>
    <t>3:24:42</t>
  </si>
  <si>
    <t>11158031</t>
  </si>
  <si>
    <t>4:12:49</t>
  </si>
  <si>
    <t>4:37:29</t>
  </si>
  <si>
    <t>11158550</t>
  </si>
  <si>
    <t>6:03:54</t>
  </si>
  <si>
    <t>6:24:30</t>
  </si>
  <si>
    <t>11159031</t>
  </si>
  <si>
    <t>7:34:31</t>
  </si>
  <si>
    <t>8:07:47</t>
  </si>
  <si>
    <t>11160546</t>
  </si>
  <si>
    <t>22:47:23</t>
  </si>
  <si>
    <t>23:10:46</t>
  </si>
  <si>
    <t>11160577</t>
  </si>
  <si>
    <t>23:45:07</t>
  </si>
  <si>
    <t>11158892</t>
  </si>
  <si>
    <t>7:12:51</t>
  </si>
  <si>
    <t>7:29:14</t>
  </si>
  <si>
    <t>11160054</t>
  </si>
  <si>
    <t>11:49:33</t>
  </si>
  <si>
    <t>12:06:05</t>
  </si>
  <si>
    <t>133764</t>
  </si>
  <si>
    <t>Fortner Lumber Co.</t>
  </si>
  <si>
    <t>11157064</t>
  </si>
  <si>
    <t>0:10:49</t>
  </si>
  <si>
    <t>0:55:44</t>
  </si>
  <si>
    <t>11158565</t>
  </si>
  <si>
    <t>6:08:33</t>
  </si>
  <si>
    <t>6:43:11</t>
  </si>
  <si>
    <t>11158823</t>
  </si>
  <si>
    <t>6:56:30</t>
  </si>
  <si>
    <t>7:16:49</t>
  </si>
  <si>
    <t>11158999</t>
  </si>
  <si>
    <t>7:32:16</t>
  </si>
  <si>
    <t>7:58:50</t>
  </si>
  <si>
    <t>11159847</t>
  </si>
  <si>
    <t>10:40:44</t>
  </si>
  <si>
    <t>11:10:13</t>
  </si>
  <si>
    <t>11160096</t>
  </si>
  <si>
    <t>12:09:53</t>
  </si>
  <si>
    <t>12:42:12</t>
  </si>
  <si>
    <t>11160103</t>
  </si>
  <si>
    <t>12:15:47</t>
  </si>
  <si>
    <t>13:14:47</t>
  </si>
  <si>
    <t>11160171</t>
  </si>
  <si>
    <t>12:39:16</t>
  </si>
  <si>
    <t>13:19:38</t>
  </si>
  <si>
    <t>11160361</t>
  </si>
  <si>
    <t>15:25:46</t>
  </si>
  <si>
    <t>15:44:19</t>
  </si>
  <si>
    <t>11159692</t>
  </si>
  <si>
    <t>9:59:18</t>
  </si>
  <si>
    <t>10:33:55</t>
  </si>
  <si>
    <t>11160263</t>
  </si>
  <si>
    <t>13:30:25</t>
  </si>
  <si>
    <t>13:55:09</t>
  </si>
  <si>
    <t>11158254</t>
  </si>
  <si>
    <t>5:04:03</t>
  </si>
  <si>
    <t>5:19:27</t>
  </si>
  <si>
    <t>11159455</t>
  </si>
  <si>
    <t>9:06:18</t>
  </si>
  <si>
    <t>9:38:05</t>
  </si>
  <si>
    <t>11157524</t>
  </si>
  <si>
    <t>2:29:19</t>
  </si>
  <si>
    <t>2:52:52</t>
  </si>
  <si>
    <t>11157863</t>
  </si>
  <si>
    <t>3:37:39</t>
  </si>
  <si>
    <t>3:55:44</t>
  </si>
  <si>
    <t>11158078</t>
  </si>
  <si>
    <t>4:25:31</t>
  </si>
  <si>
    <t>4:47:41</t>
  </si>
  <si>
    <t>11159359</t>
  </si>
  <si>
    <t>8:45:54</t>
  </si>
  <si>
    <t>9:06:59</t>
  </si>
  <si>
    <t>11159561</t>
  </si>
  <si>
    <t>9:27:31</t>
  </si>
  <si>
    <t>10:00:38</t>
  </si>
  <si>
    <t>11159697</t>
  </si>
  <si>
    <t>10:44:56</t>
  </si>
  <si>
    <t>11160203</t>
  </si>
  <si>
    <t>12:56:15</t>
  </si>
  <si>
    <t>13:40:52</t>
  </si>
  <si>
    <t>11160220</t>
  </si>
  <si>
    <t>13:06:23</t>
  </si>
  <si>
    <t>13:28:46</t>
  </si>
  <si>
    <t>11157889</t>
  </si>
  <si>
    <t>3:43:30</t>
  </si>
  <si>
    <t>4:03:13</t>
  </si>
  <si>
    <t>11159158</t>
  </si>
  <si>
    <t>8:02:19</t>
  </si>
  <si>
    <t>8:24:02</t>
  </si>
  <si>
    <t>11159469</t>
  </si>
  <si>
    <t>9:07:31</t>
  </si>
  <si>
    <t>9:49:16</t>
  </si>
  <si>
    <t>134177</t>
  </si>
  <si>
    <t>Williams Logging and Chipping</t>
  </si>
  <si>
    <t>Williams - Patrick VA</t>
  </si>
  <si>
    <t>11160395</t>
  </si>
  <si>
    <t>16:11:49</t>
  </si>
  <si>
    <t>16:36:36</t>
  </si>
  <si>
    <t>11159194</t>
  </si>
  <si>
    <t>8:07:57</t>
  </si>
  <si>
    <t>8:36:20</t>
  </si>
  <si>
    <t>11159701</t>
  </si>
  <si>
    <t>10:03:07</t>
  </si>
  <si>
    <t>10:57:16</t>
  </si>
  <si>
    <t>11159871</t>
  </si>
  <si>
    <t>10:45:33</t>
  </si>
  <si>
    <t>11:18:34</t>
  </si>
  <si>
    <t>11160100</t>
  </si>
  <si>
    <t>12:11:37</t>
  </si>
  <si>
    <t>12:57:23</t>
  </si>
  <si>
    <t>11160295</t>
  </si>
  <si>
    <t>13:51:25</t>
  </si>
  <si>
    <t>14:14:26</t>
  </si>
  <si>
    <t>11160338</t>
  </si>
  <si>
    <t>15:03:53</t>
  </si>
  <si>
    <t>15:21:07</t>
  </si>
  <si>
    <t>11159856</t>
  </si>
  <si>
    <t>10:44:04</t>
  </si>
  <si>
    <t>11:06:59</t>
  </si>
  <si>
    <t>11160262</t>
  </si>
  <si>
    <t>13:49:11</t>
  </si>
  <si>
    <t>11160329</t>
  </si>
  <si>
    <t>14:35:34</t>
  </si>
  <si>
    <t>14:56:20</t>
  </si>
  <si>
    <t>11159579</t>
  </si>
  <si>
    <t>10:31:41</t>
  </si>
  <si>
    <t>11160962</t>
  </si>
  <si>
    <t>19.03.2022</t>
  </si>
  <si>
    <t>8:52:35</t>
  </si>
  <si>
    <t>9:13:18</t>
  </si>
  <si>
    <t>11160741</t>
  </si>
  <si>
    <t>4:40:37</t>
  </si>
  <si>
    <t>5:02:54</t>
  </si>
  <si>
    <t>11160977</t>
  </si>
  <si>
    <t>9:15:19</t>
  </si>
  <si>
    <t>9:48:46</t>
  </si>
  <si>
    <t>11161003</t>
  </si>
  <si>
    <t>10:57:34</t>
  </si>
  <si>
    <t>11:19:17</t>
  </si>
  <si>
    <t>11160742</t>
  </si>
  <si>
    <t>4:43:04</t>
  </si>
  <si>
    <t>11160620</t>
  </si>
  <si>
    <t>2:05:34</t>
  </si>
  <si>
    <t>2:31:23</t>
  </si>
  <si>
    <t>11160784</t>
  </si>
  <si>
    <t>4:52:02</t>
  </si>
  <si>
    <t>5:17:53</t>
  </si>
  <si>
    <t>11160786</t>
  </si>
  <si>
    <t>4:59:06</t>
  </si>
  <si>
    <t>5:26:24</t>
  </si>
  <si>
    <t>11160789</t>
  </si>
  <si>
    <t>5:22:32</t>
  </si>
  <si>
    <t>5:47:14</t>
  </si>
  <si>
    <t>11160924</t>
  </si>
  <si>
    <t>7:59:35</t>
  </si>
  <si>
    <t>8:25:11</t>
  </si>
  <si>
    <t>11160933</t>
  </si>
  <si>
    <t>8:32:01</t>
  </si>
  <si>
    <t>8:54:38</t>
  </si>
  <si>
    <t>11160963</t>
  </si>
  <si>
    <t>9:24:57</t>
  </si>
  <si>
    <t>11160974</t>
  </si>
  <si>
    <t>8:56:04</t>
  </si>
  <si>
    <t>9:35:35</t>
  </si>
  <si>
    <t>11161054</t>
  </si>
  <si>
    <t>11:00:13</t>
  </si>
  <si>
    <t>11:24:29</t>
  </si>
  <si>
    <t>11161068</t>
  </si>
  <si>
    <t>13:12:35</t>
  </si>
  <si>
    <t>13:32:07</t>
  </si>
  <si>
    <t>11161121</t>
  </si>
  <si>
    <t>18:03:23</t>
  </si>
  <si>
    <t>18:24:52</t>
  </si>
  <si>
    <t>11160879</t>
  </si>
  <si>
    <t>7:17:02</t>
  </si>
  <si>
    <t>7:31:45</t>
  </si>
  <si>
    <t>11161002</t>
  </si>
  <si>
    <t>10:32:16</t>
  </si>
  <si>
    <t>10:49:59</t>
  </si>
  <si>
    <t>11160698</t>
  </si>
  <si>
    <t>3:18:42</t>
  </si>
  <si>
    <t>3:38:51</t>
  </si>
  <si>
    <t>11160736</t>
  </si>
  <si>
    <t>4:19:48</t>
  </si>
  <si>
    <t>4:46:35</t>
  </si>
  <si>
    <t>11160793</t>
  </si>
  <si>
    <t>5:38:09</t>
  </si>
  <si>
    <t>6:00:39</t>
  </si>
  <si>
    <t>11160995</t>
  </si>
  <si>
    <t>10:11:18</t>
  </si>
  <si>
    <t>11161231</t>
  </si>
  <si>
    <t>20.03.2022</t>
  </si>
  <si>
    <t>5:43:42</t>
  </si>
  <si>
    <t>6:06:27</t>
  </si>
  <si>
    <t>11161301</t>
  </si>
  <si>
    <t>9:32:07</t>
  </si>
  <si>
    <t>9:54:03</t>
  </si>
  <si>
    <t>11161407</t>
  </si>
  <si>
    <t>17:14:04</t>
  </si>
  <si>
    <t>17:31:49</t>
  </si>
  <si>
    <t>11161470</t>
  </si>
  <si>
    <t>20:46:29</t>
  </si>
  <si>
    <t>21:12:02</t>
  </si>
  <si>
    <t>11161411</t>
  </si>
  <si>
    <t>17:52:48</t>
  </si>
  <si>
    <t>18:36:36</t>
  </si>
  <si>
    <t>11161412</t>
  </si>
  <si>
    <t>17:54:33</t>
  </si>
  <si>
    <t>18:34:57</t>
  </si>
  <si>
    <t>11161504</t>
  </si>
  <si>
    <t>21:59:34</t>
  </si>
  <si>
    <t>22:19:39</t>
  </si>
  <si>
    <t>11161296</t>
  </si>
  <si>
    <t>7:41:07</t>
  </si>
  <si>
    <t>7:58:04</t>
  </si>
  <si>
    <t>11161366</t>
  </si>
  <si>
    <t>9:58:29</t>
  </si>
  <si>
    <t>10:16:48</t>
  </si>
  <si>
    <t>11161382</t>
  </si>
  <si>
    <t>12:31:06</t>
  </si>
  <si>
    <t>12:51:45</t>
  </si>
  <si>
    <t>11161509</t>
  </si>
  <si>
    <t>23:16:41</t>
  </si>
  <si>
    <t>23:36:27</t>
  </si>
  <si>
    <t>11161469</t>
  </si>
  <si>
    <t>20:13:51</t>
  </si>
  <si>
    <t>20:35:30</t>
  </si>
  <si>
    <t>11161383</t>
  </si>
  <si>
    <t>12:48:42</t>
  </si>
  <si>
    <t>13:14:23</t>
  </si>
  <si>
    <t>Weighing in week</t>
  </si>
  <si>
    <t>11.2022</t>
  </si>
  <si>
    <t>24:07:28</t>
  </si>
  <si>
    <t>24:00:00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</si>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</sst>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B-43F0-ADE2-DC0E493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3F0-ADE2-DC0E493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'Fri, Mar 18, 2022'!$R$2:$R$25</c:f>
              <c:numCache>
                <c:formatCode>h:mm;@</c:formatCode>
                <c:ptCount val="24"/>
                <c:pt idx="0">
                  <c:v>6.6087962962962966E-3</c:v>
                </c:pt>
                <c:pt idx="1">
                  <c:v>1.3871527777777774E-2</c:v>
                </c:pt>
                <c:pt idx="2">
                  <c:v>1.4641203703703712E-2</c:v>
                </c:pt>
                <c:pt idx="3">
                  <c:v>1.3894675925925935E-2</c:v>
                </c:pt>
                <c:pt idx="4">
                  <c:v>1.5104166666666675E-2</c:v>
                </c:pt>
                <c:pt idx="5">
                  <c:v>1.6167052469135811E-2</c:v>
                </c:pt>
                <c:pt idx="6">
                  <c:v>1.7490740740740751E-2</c:v>
                </c:pt>
                <c:pt idx="7">
                  <c:v>1.7771347736625517E-2</c:v>
                </c:pt>
                <c:pt idx="8">
                  <c:v>1.6974826388888906E-2</c:v>
                </c:pt>
                <c:pt idx="9">
                  <c:v>2.4023644179894183E-2</c:v>
                </c:pt>
                <c:pt idx="10">
                  <c:v>2.3778935185185212E-2</c:v>
                </c:pt>
                <c:pt idx="11">
                  <c:v>1.5987103174603175E-2</c:v>
                </c:pt>
                <c:pt idx="12">
                  <c:v>2.8023405349794243E-2</c:v>
                </c:pt>
                <c:pt idx="13">
                  <c:v>1.6997685185185185E-2</c:v>
                </c:pt>
                <c:pt idx="14">
                  <c:v>1.6388888888888859E-2</c:v>
                </c:pt>
                <c:pt idx="15">
                  <c:v>1.2424768518518536E-2</c:v>
                </c:pt>
                <c:pt idx="16">
                  <c:v>1.72106481481481E-2</c:v>
                </c:pt>
                <c:pt idx="17">
                  <c:v>1.24305555555555E-2</c:v>
                </c:pt>
                <c:pt idx="18">
                  <c:v>1.8148148148148135E-2</c:v>
                </c:pt>
                <c:pt idx="19">
                  <c:v>0</c:v>
                </c:pt>
                <c:pt idx="20">
                  <c:v>1.4016203703703711E-2</c:v>
                </c:pt>
                <c:pt idx="21">
                  <c:v>0</c:v>
                </c:pt>
                <c:pt idx="22">
                  <c:v>1.6250000000000042E-2</c:v>
                </c:pt>
                <c:pt idx="23">
                  <c:v>1.5520833333333317E-2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D-4898-A17C-3122DA6D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201544"/>
        <c:axId val="17772005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18, 2022'!$S$2:$S$25</c:f>
              <c:numCache>
                <c:formatCode>h:mm;@</c:formatCode>
                <c:ptCount val="24"/>
                <c:pt idx="0">
                  <c:v>1.5155214878196649E-2</c:v>
                </c:pt>
                <c:pt idx="1">
                  <c:v>1.5155214878196649E-2</c:v>
                </c:pt>
                <c:pt idx="2">
                  <c:v>1.5155214878196649E-2</c:v>
                </c:pt>
                <c:pt idx="3">
                  <c:v>1.5155214878196649E-2</c:v>
                </c:pt>
                <c:pt idx="4">
                  <c:v>1.5155214878196649E-2</c:v>
                </c:pt>
                <c:pt idx="5">
                  <c:v>1.5155214878196649E-2</c:v>
                </c:pt>
                <c:pt idx="6">
                  <c:v>1.5155214878196649E-2</c:v>
                </c:pt>
                <c:pt idx="7">
                  <c:v>1.5155214878196649E-2</c:v>
                </c:pt>
                <c:pt idx="8">
                  <c:v>1.5155214878196649E-2</c:v>
                </c:pt>
                <c:pt idx="9">
                  <c:v>1.5155214878196649E-2</c:v>
                </c:pt>
                <c:pt idx="10">
                  <c:v>1.5155214878196649E-2</c:v>
                </c:pt>
                <c:pt idx="11">
                  <c:v>1.5155214878196649E-2</c:v>
                </c:pt>
                <c:pt idx="12">
                  <c:v>1.5155214878196649E-2</c:v>
                </c:pt>
                <c:pt idx="13">
                  <c:v>1.5155214878196649E-2</c:v>
                </c:pt>
                <c:pt idx="14">
                  <c:v>1.5155214878196649E-2</c:v>
                </c:pt>
                <c:pt idx="15">
                  <c:v>1.5155214878196649E-2</c:v>
                </c:pt>
                <c:pt idx="16">
                  <c:v>1.5155214878196649E-2</c:v>
                </c:pt>
                <c:pt idx="17">
                  <c:v>1.5155214878196649E-2</c:v>
                </c:pt>
                <c:pt idx="18">
                  <c:v>1.5155214878196649E-2</c:v>
                </c:pt>
                <c:pt idx="19">
                  <c:v>1.5155214878196649E-2</c:v>
                </c:pt>
                <c:pt idx="20">
                  <c:v>1.5155214878196649E-2</c:v>
                </c:pt>
                <c:pt idx="21">
                  <c:v>1.5155214878196649E-2</c:v>
                </c:pt>
                <c:pt idx="22">
                  <c:v>1.5155214878196649E-2</c:v>
                </c:pt>
                <c:pt idx="23">
                  <c:v>1.5155214878196649E-2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898-A17C-3122DA6D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01544"/>
        <c:axId val="1777200560"/>
      </c:lineChart>
      <c:catAx>
        <c:axId val="17772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0560"/>
        <c:crosses val="autoZero"/>
        <c:auto val="1"/>
        <c:lblAlgn val="ctr"/>
        <c:lblOffset val="100"/>
        <c:noMultiLvlLbl val="0"/>
      </c:catAx>
      <c:valAx>
        <c:axId val="1777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Total Trurcks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Mar 19,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6-4067-A0ED-B21909A9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4664"/>
        <c:axId val="16951207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Mar 19,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067-A0ED-B21909A9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4664"/>
        <c:axId val="1695120728"/>
      </c:lineChart>
      <c:catAx>
        <c:axId val="16951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728"/>
        <c:crosses val="autoZero"/>
        <c:auto val="1"/>
        <c:lblAlgn val="ctr"/>
        <c:lblOffset val="100"/>
        <c:noMultiLvlLbl val="0"/>
      </c:catAx>
      <c:valAx>
        <c:axId val="1695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19,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1.7928240740740745E-2</c:v>
                </c:pt>
                <c:pt idx="3">
                  <c:v>1.399305555555555E-2</c:v>
                </c:pt>
                <c:pt idx="4">
                  <c:v>1.774594907407407E-2</c:v>
                </c:pt>
                <c:pt idx="5">
                  <c:v>1.6388888888888911E-2</c:v>
                </c:pt>
                <c:pt idx="6">
                  <c:v>0</c:v>
                </c:pt>
                <c:pt idx="7">
                  <c:v>1.3998842592592625E-2</c:v>
                </c:pt>
                <c:pt idx="8">
                  <c:v>2.1543209876543179E-2</c:v>
                </c:pt>
                <c:pt idx="9">
                  <c:v>1.8402777777777768E-2</c:v>
                </c:pt>
                <c:pt idx="10">
                  <c:v>1.2303240740740684E-2</c:v>
                </c:pt>
                <c:pt idx="11">
                  <c:v>1.6851851851851896E-2</c:v>
                </c:pt>
                <c:pt idx="12">
                  <c:v>0</c:v>
                </c:pt>
                <c:pt idx="13">
                  <c:v>1.3564814814814752E-2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1.4918981481481408E-2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C-4852-ADB6-747ED37A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98992"/>
        <c:axId val="16851012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'Sat, Mar 19, 2022'!$S$2:$S$25</c:f>
              <c:numCache>
                <c:formatCode>h:mm;@</c:formatCode>
                <c:ptCount val="24"/>
                <c:pt idx="0">
                  <c:v>7.4016605581275659E-3</c:v>
                </c:pt>
                <c:pt idx="1">
                  <c:v>7.4016605581275659E-3</c:v>
                </c:pt>
                <c:pt idx="2">
                  <c:v>7.4016605581275659E-3</c:v>
                </c:pt>
                <c:pt idx="3">
                  <c:v>7.4016605581275659E-3</c:v>
                </c:pt>
                <c:pt idx="4">
                  <c:v>7.4016605581275659E-3</c:v>
                </c:pt>
                <c:pt idx="5">
                  <c:v>7.4016605581275659E-3</c:v>
                </c:pt>
                <c:pt idx="6">
                  <c:v>7.4016605581275659E-3</c:v>
                </c:pt>
                <c:pt idx="7">
                  <c:v>7.4016605581275659E-3</c:v>
                </c:pt>
                <c:pt idx="8">
                  <c:v>7.4016605581275659E-3</c:v>
                </c:pt>
                <c:pt idx="9">
                  <c:v>7.4016605581275659E-3</c:v>
                </c:pt>
                <c:pt idx="10">
                  <c:v>7.4016605581275659E-3</c:v>
                </c:pt>
                <c:pt idx="11">
                  <c:v>7.4016605581275659E-3</c:v>
                </c:pt>
                <c:pt idx="12">
                  <c:v>7.4016605581275659E-3</c:v>
                </c:pt>
                <c:pt idx="13">
                  <c:v>7.4016605581275659E-3</c:v>
                </c:pt>
                <c:pt idx="14">
                  <c:v>7.4016605581275659E-3</c:v>
                </c:pt>
                <c:pt idx="15">
                  <c:v>7.4016605581275659E-3</c:v>
                </c:pt>
                <c:pt idx="16">
                  <c:v>7.4016605581275659E-3</c:v>
                </c:pt>
                <c:pt idx="17">
                  <c:v>7.4016605581275659E-3</c:v>
                </c:pt>
                <c:pt idx="18">
                  <c:v>7.4016605581275659E-3</c:v>
                </c:pt>
                <c:pt idx="19">
                  <c:v>7.4016605581275659E-3</c:v>
                </c:pt>
                <c:pt idx="20">
                  <c:v>7.4016605581275659E-3</c:v>
                </c:pt>
                <c:pt idx="21">
                  <c:v>7.4016605581275659E-3</c:v>
                </c:pt>
                <c:pt idx="22">
                  <c:v>7.4016605581275659E-3</c:v>
                </c:pt>
                <c:pt idx="23">
                  <c:v>7.4016605581275659E-3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C-4852-ADB6-747ED37A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98992"/>
        <c:axId val="1685101288"/>
      </c:lineChart>
      <c:catAx>
        <c:axId val="16850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01288"/>
        <c:crosses val="autoZero"/>
        <c:auto val="1"/>
        <c:lblAlgn val="ctr"/>
        <c:lblOffset val="100"/>
        <c:noMultiLvlLbl val="0"/>
      </c:catAx>
      <c:valAx>
        <c:axId val="168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Mar 20,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2-4F2B-9646-2CF3FF8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6304"/>
        <c:axId val="169512663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Mar 20,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2-4F2B-9646-2CF3FF8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6304"/>
        <c:axId val="1695126632"/>
      </c:lineChart>
      <c:catAx>
        <c:axId val="1695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632"/>
        <c:crosses val="autoZero"/>
        <c:auto val="1"/>
        <c:lblAlgn val="ctr"/>
        <c:lblOffset val="100"/>
        <c:noMultiLvlLbl val="0"/>
      </c:catAx>
      <c:valAx>
        <c:axId val="1695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'Sun, Mar 20,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1.1770833333333341E-2</c:v>
                </c:pt>
                <c:pt idx="8">
                  <c:v>0</c:v>
                </c:pt>
                <c:pt idx="9">
                  <c:v>1.271990740740736E-2</c:v>
                </c:pt>
                <c:pt idx="10">
                  <c:v>0</c:v>
                </c:pt>
                <c:pt idx="11">
                  <c:v>0</c:v>
                </c:pt>
                <c:pt idx="12">
                  <c:v>1.6087962962962998E-2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5-4F93-AC02-A87BDA7D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73408"/>
        <c:axId val="17260747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20, 2022'!$S$2:$S$25</c:f>
              <c:numCache>
                <c:formatCode>h:mm;@</c:formatCode>
                <c:ptCount val="24"/>
                <c:pt idx="0">
                  <c:v>1.6907793209876541E-3</c:v>
                </c:pt>
                <c:pt idx="1">
                  <c:v>1.6907793209876541E-3</c:v>
                </c:pt>
                <c:pt idx="2">
                  <c:v>1.6907793209876541E-3</c:v>
                </c:pt>
                <c:pt idx="3">
                  <c:v>1.6907793209876541E-3</c:v>
                </c:pt>
                <c:pt idx="4">
                  <c:v>1.6907793209876541E-3</c:v>
                </c:pt>
                <c:pt idx="5">
                  <c:v>1.6907793209876541E-3</c:v>
                </c:pt>
                <c:pt idx="6">
                  <c:v>1.6907793209876541E-3</c:v>
                </c:pt>
                <c:pt idx="7">
                  <c:v>1.6907793209876541E-3</c:v>
                </c:pt>
                <c:pt idx="8">
                  <c:v>1.6907793209876541E-3</c:v>
                </c:pt>
                <c:pt idx="9">
                  <c:v>1.6907793209876541E-3</c:v>
                </c:pt>
                <c:pt idx="10">
                  <c:v>1.6907793209876541E-3</c:v>
                </c:pt>
                <c:pt idx="11">
                  <c:v>1.6907793209876541E-3</c:v>
                </c:pt>
                <c:pt idx="12">
                  <c:v>1.6907793209876541E-3</c:v>
                </c:pt>
                <c:pt idx="13">
                  <c:v>1.6907793209876541E-3</c:v>
                </c:pt>
                <c:pt idx="14">
                  <c:v>1.6907793209876541E-3</c:v>
                </c:pt>
                <c:pt idx="15">
                  <c:v>1.6907793209876541E-3</c:v>
                </c:pt>
                <c:pt idx="16">
                  <c:v>1.6907793209876541E-3</c:v>
                </c:pt>
                <c:pt idx="17">
                  <c:v>1.6907793209876541E-3</c:v>
                </c:pt>
                <c:pt idx="18">
                  <c:v>1.6907793209876541E-3</c:v>
                </c:pt>
                <c:pt idx="19">
                  <c:v>1.6907793209876541E-3</c:v>
                </c:pt>
                <c:pt idx="20">
                  <c:v>1.6907793209876541E-3</c:v>
                </c:pt>
                <c:pt idx="21">
                  <c:v>1.6907793209876541E-3</c:v>
                </c:pt>
                <c:pt idx="22">
                  <c:v>1.6907793209876541E-3</c:v>
                </c:pt>
                <c:pt idx="23">
                  <c:v>1.6907793209876541E-3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5-4F93-AC02-A87BDA7D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73408"/>
        <c:axId val="1726074720"/>
      </c:lineChart>
      <c:catAx>
        <c:axId val="1726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4720"/>
        <c:crosses val="autoZero"/>
        <c:auto val="1"/>
        <c:lblAlgn val="ctr"/>
        <c:lblOffset val="100"/>
        <c:noMultiLvlLbl val="0"/>
      </c:catAx>
      <c:valAx>
        <c:axId val="1726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Total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11 Stats'!$Q$2:$Q$25</c:f>
              <c:numCache>
                <c:formatCode>General</c:formatCode>
                <c:ptCount val="24"/>
                <c:pt idx="0">
                  <c:v>11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57</c:v>
                </c:pt>
                <c:pt idx="9">
                  <c:v>54</c:v>
                </c:pt>
                <c:pt idx="10">
                  <c:v>48</c:v>
                </c:pt>
                <c:pt idx="11">
                  <c:v>41</c:v>
                </c:pt>
                <c:pt idx="12">
                  <c:v>43</c:v>
                </c:pt>
                <c:pt idx="13">
                  <c:v>41</c:v>
                </c:pt>
                <c:pt idx="14">
                  <c:v>41</c:v>
                </c:pt>
                <c:pt idx="15">
                  <c:v>38</c:v>
                </c:pt>
                <c:pt idx="16">
                  <c:v>14</c:v>
                </c:pt>
                <c:pt idx="17">
                  <c:v>20</c:v>
                </c:pt>
                <c:pt idx="18">
                  <c:v>11</c:v>
                </c:pt>
                <c:pt idx="19">
                  <c:v>5</c:v>
                </c:pt>
                <c:pt idx="20">
                  <c:v>12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A-4111-946D-A6E2F9B4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79792"/>
        <c:axId val="1694680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11 Stats'!$R$2:$R$25</c:f>
              <c:numCache>
                <c:formatCode>General</c:formatCode>
                <c:ptCount val="24"/>
                <c:pt idx="0">
                  <c:v>26.833333333333332</c:v>
                </c:pt>
                <c:pt idx="1">
                  <c:v>26.833333333333332</c:v>
                </c:pt>
                <c:pt idx="2">
                  <c:v>26.833333333333332</c:v>
                </c:pt>
                <c:pt idx="3">
                  <c:v>26.833333333333332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26.833333333333332</c:v>
                </c:pt>
                <c:pt idx="8">
                  <c:v>26.833333333333332</c:v>
                </c:pt>
                <c:pt idx="9">
                  <c:v>26.833333333333332</c:v>
                </c:pt>
                <c:pt idx="10">
                  <c:v>26.833333333333332</c:v>
                </c:pt>
                <c:pt idx="11">
                  <c:v>26.833333333333332</c:v>
                </c:pt>
                <c:pt idx="12">
                  <c:v>26.833333333333332</c:v>
                </c:pt>
                <c:pt idx="13">
                  <c:v>26.833333333333332</c:v>
                </c:pt>
                <c:pt idx="14">
                  <c:v>26.833333333333332</c:v>
                </c:pt>
                <c:pt idx="15">
                  <c:v>26.833333333333332</c:v>
                </c:pt>
                <c:pt idx="16">
                  <c:v>26.833333333333332</c:v>
                </c:pt>
                <c:pt idx="17">
                  <c:v>26.833333333333332</c:v>
                </c:pt>
                <c:pt idx="18">
                  <c:v>26.833333333333332</c:v>
                </c:pt>
                <c:pt idx="19">
                  <c:v>26.833333333333332</c:v>
                </c:pt>
                <c:pt idx="20">
                  <c:v>26.833333333333332</c:v>
                </c:pt>
                <c:pt idx="21">
                  <c:v>26.833333333333332</c:v>
                </c:pt>
                <c:pt idx="22">
                  <c:v>26.833333333333332</c:v>
                </c:pt>
                <c:pt idx="23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A-4111-946D-A6E2F9B4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9792"/>
        <c:axId val="1694680120"/>
      </c:lineChart>
      <c:catAx>
        <c:axId val="1694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80120"/>
        <c:crosses val="autoZero"/>
        <c:auto val="1"/>
        <c:lblAlgn val="ctr"/>
        <c:lblOffset val="100"/>
        <c:noMultiLvlLbl val="0"/>
      </c:catAx>
      <c:valAx>
        <c:axId val="1694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11 Stats'!$S$2:$S$25</c:f>
              <c:numCache>
                <c:formatCode>h:mm;@</c:formatCode>
                <c:ptCount val="24"/>
                <c:pt idx="0">
                  <c:v>1.6584362139917694E-2</c:v>
                </c:pt>
                <c:pt idx="1">
                  <c:v>1.5140542328042328E-2</c:v>
                </c:pt>
                <c:pt idx="2">
                  <c:v>1.7563657407407406E-2</c:v>
                </c:pt>
                <c:pt idx="3">
                  <c:v>1.5793981481481485E-2</c:v>
                </c:pt>
                <c:pt idx="4">
                  <c:v>7.0731561302681975E-2</c:v>
                </c:pt>
                <c:pt idx="5">
                  <c:v>1.6513558201058195E-2</c:v>
                </c:pt>
                <c:pt idx="6">
                  <c:v>2.2032882241215575E-2</c:v>
                </c:pt>
                <c:pt idx="7">
                  <c:v>1.9444958847736626E-2</c:v>
                </c:pt>
                <c:pt idx="8">
                  <c:v>2.3133934372969477E-2</c:v>
                </c:pt>
                <c:pt idx="9">
                  <c:v>2.2868227023319601E-2</c:v>
                </c:pt>
                <c:pt idx="10">
                  <c:v>2.3419276989755718E-2</c:v>
                </c:pt>
                <c:pt idx="11">
                  <c:v>2.4417344173441737E-2</c:v>
                </c:pt>
                <c:pt idx="12">
                  <c:v>2.9752710027100268E-2</c:v>
                </c:pt>
                <c:pt idx="13">
                  <c:v>2.942694218608851E-2</c:v>
                </c:pt>
                <c:pt idx="14">
                  <c:v>2.9626157407407407E-2</c:v>
                </c:pt>
                <c:pt idx="15">
                  <c:v>2.4449136636636646E-2</c:v>
                </c:pt>
                <c:pt idx="16">
                  <c:v>1.8544146825396839E-2</c:v>
                </c:pt>
                <c:pt idx="17">
                  <c:v>1.6615740740740743E-2</c:v>
                </c:pt>
                <c:pt idx="18">
                  <c:v>1.6680345117845077E-2</c:v>
                </c:pt>
                <c:pt idx="19">
                  <c:v>1.9562500000000017E-2</c:v>
                </c:pt>
                <c:pt idx="20">
                  <c:v>1.5619212962962953E-2</c:v>
                </c:pt>
                <c:pt idx="21">
                  <c:v>1.6363811728395034E-2</c:v>
                </c:pt>
                <c:pt idx="22">
                  <c:v>1.6192129629629636E-2</c:v>
                </c:pt>
                <c:pt idx="23">
                  <c:v>1.6813822751322753E-2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3-4C1C-8B2C-CE52A297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77944"/>
        <c:axId val="17194782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'Week 11 Stats'!$T$2:$T$25</c:f>
              <c:numCache>
                <c:formatCode>h:mm;@</c:formatCode>
                <c:ptCount val="24"/>
                <c:pt idx="0">
                  <c:v>2.2387122605106405E-2</c:v>
                </c:pt>
                <c:pt idx="1">
                  <c:v>2.2387122605106405E-2</c:v>
                </c:pt>
                <c:pt idx="2">
                  <c:v>2.2387122605106405E-2</c:v>
                </c:pt>
                <c:pt idx="3">
                  <c:v>2.2387122605106405E-2</c:v>
                </c:pt>
                <c:pt idx="4">
                  <c:v>2.2387122605106405E-2</c:v>
                </c:pt>
                <c:pt idx="5">
                  <c:v>2.2387122605106405E-2</c:v>
                </c:pt>
                <c:pt idx="6">
                  <c:v>2.2387122605106405E-2</c:v>
                </c:pt>
                <c:pt idx="7">
                  <c:v>2.2387122605106405E-2</c:v>
                </c:pt>
                <c:pt idx="8">
                  <c:v>2.2387122605106405E-2</c:v>
                </c:pt>
                <c:pt idx="9">
                  <c:v>2.2387122605106405E-2</c:v>
                </c:pt>
                <c:pt idx="10">
                  <c:v>2.2387122605106405E-2</c:v>
                </c:pt>
                <c:pt idx="11">
                  <c:v>2.2387122605106405E-2</c:v>
                </c:pt>
                <c:pt idx="12">
                  <c:v>2.2387122605106405E-2</c:v>
                </c:pt>
                <c:pt idx="13">
                  <c:v>2.2387122605106405E-2</c:v>
                </c:pt>
                <c:pt idx="14">
                  <c:v>2.2387122605106405E-2</c:v>
                </c:pt>
                <c:pt idx="15">
                  <c:v>2.2387122605106405E-2</c:v>
                </c:pt>
                <c:pt idx="16">
                  <c:v>2.2387122605106405E-2</c:v>
                </c:pt>
                <c:pt idx="17">
                  <c:v>2.2387122605106405E-2</c:v>
                </c:pt>
                <c:pt idx="18">
                  <c:v>2.2387122605106405E-2</c:v>
                </c:pt>
                <c:pt idx="19">
                  <c:v>2.2387122605106405E-2</c:v>
                </c:pt>
                <c:pt idx="20">
                  <c:v>2.2387122605106405E-2</c:v>
                </c:pt>
                <c:pt idx="21">
                  <c:v>2.2387122605106405E-2</c:v>
                </c:pt>
                <c:pt idx="22">
                  <c:v>2.2387122605106405E-2</c:v>
                </c:pt>
                <c:pt idx="23">
                  <c:v>2.2387122605106405E-2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3-4C1C-8B2C-CE52A297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477944"/>
        <c:axId val="1719478272"/>
      </c:lineChart>
      <c:catAx>
        <c:axId val="171947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8272"/>
        <c:crosses val="autoZero"/>
        <c:auto val="1"/>
        <c:lblAlgn val="ctr"/>
        <c:lblOffset val="100"/>
        <c:noMultiLvlLbl val="0"/>
      </c:catAx>
      <c:valAx>
        <c:axId val="1719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'Week 11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11 Stats'!$Q$27:$Q$33</c:f>
              <c:numCache>
                <c:formatCode>General</c:formatCode>
                <c:ptCount val="7"/>
                <c:pt idx="0">
                  <c:v>134</c:v>
                </c:pt>
                <c:pt idx="1">
                  <c:v>126</c:v>
                </c:pt>
                <c:pt idx="2">
                  <c:v>126</c:v>
                </c:pt>
                <c:pt idx="3">
                  <c:v>116</c:v>
                </c:pt>
                <c:pt idx="4">
                  <c:v>101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A-4C12-AE4A-55534E24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'Mon, Mar 14, 2022'!$R$2:$R$25</c:f>
              <c:numCache>
                <c:formatCode>h:mm;@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FF4-A4CC-CDDD1EEE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14, 2022'!$S$2:$S$25</c:f>
              <c:numCache>
                <c:formatCode>h:mm;@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D-4FF4-A4CC-CDDD1EEE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AAC-8514-D4EB77C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A-4AAC-8514-D4EB77C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'Tue, Mar 15, 2022'!$R$2:$R$25</c:f>
              <c:numCache>
                <c:formatCode>h:mm;@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EDB-806F-2150058D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15, 2022'!$S$2:$S$25</c:f>
              <c:numCache>
                <c:formatCode>h:mm;@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A-4EDB-806F-2150058D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E-4F73-8D26-81375DFB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E-4F73-8D26-81375DFB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'Wed, Mar 16, 2022'!$R$2:$R$25</c:f>
              <c:numCache>
                <c:formatCode>h:mm;@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C4E-9DF6-0B16026D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16, 2022'!$S$2:$S$25</c:f>
              <c:numCache>
                <c:formatCode>h:mm;@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8-4C4E-9DF6-0B16026D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0-4B1E-B07B-3776D246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B1E-B07B-3776D246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17, 2022'!$R$2:$R$25</c:f>
              <c:numCache>
                <c:formatCode>h:mm;@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7-458B-A2E3-10E86498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'Thu, Mar 17, 2022'!$S$2:$S$25</c:f>
              <c:numCache>
                <c:formatCode>h:mm;@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58B-A2E3-10E86498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Mar 18,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6-4A7F-9E2E-32500A19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90448"/>
        <c:axId val="109989307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Mar 18, 2022'!$Q$2:$Q$25</c:f>
              <c:numCache>
                <c:formatCode>General</c:formatCode>
                <c:ptCount val="24"/>
                <c:pt idx="0">
                  <c:v>4.208333333333333</c:v>
                </c:pt>
                <c:pt idx="1">
                  <c:v>4.208333333333333</c:v>
                </c:pt>
                <c:pt idx="2">
                  <c:v>4.208333333333333</c:v>
                </c:pt>
                <c:pt idx="3">
                  <c:v>4.208333333333333</c:v>
                </c:pt>
                <c:pt idx="4">
                  <c:v>4.208333333333333</c:v>
                </c:pt>
                <c:pt idx="5">
                  <c:v>4.208333333333333</c:v>
                </c:pt>
                <c:pt idx="6">
                  <c:v>4.208333333333333</c:v>
                </c:pt>
                <c:pt idx="7">
                  <c:v>4.208333333333333</c:v>
                </c:pt>
                <c:pt idx="8">
                  <c:v>4.208333333333333</c:v>
                </c:pt>
                <c:pt idx="9">
                  <c:v>4.208333333333333</c:v>
                </c:pt>
                <c:pt idx="10">
                  <c:v>4.208333333333333</c:v>
                </c:pt>
                <c:pt idx="11">
                  <c:v>4.208333333333333</c:v>
                </c:pt>
                <c:pt idx="12">
                  <c:v>4.208333333333333</c:v>
                </c:pt>
                <c:pt idx="13">
                  <c:v>4.208333333333333</c:v>
                </c:pt>
                <c:pt idx="14">
                  <c:v>4.208333333333333</c:v>
                </c:pt>
                <c:pt idx="15">
                  <c:v>4.208333333333333</c:v>
                </c:pt>
                <c:pt idx="16">
                  <c:v>4.208333333333333</c:v>
                </c:pt>
                <c:pt idx="17">
                  <c:v>4.208333333333333</c:v>
                </c:pt>
                <c:pt idx="18">
                  <c:v>4.208333333333333</c:v>
                </c:pt>
                <c:pt idx="19">
                  <c:v>4.208333333333333</c:v>
                </c:pt>
                <c:pt idx="20">
                  <c:v>4.208333333333333</c:v>
                </c:pt>
                <c:pt idx="21">
                  <c:v>4.208333333333333</c:v>
                </c:pt>
                <c:pt idx="22">
                  <c:v>4.208333333333333</c:v>
                </c:pt>
                <c:pt idx="23">
                  <c:v>4.208333333333333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6-4A7F-9E2E-32500A19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90448"/>
        <c:axId val="1099893072"/>
      </c:lineChart>
      <c:catAx>
        <c:axId val="10998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072"/>
        <c:crosses val="autoZero"/>
        <c:auto val="1"/>
        <c:lblAlgn val="ctr"/>
        <c:lblOffset val="100"/>
        <c:noMultiLvlLbl val="0"/>
      </c:catAx>
      <c:valAx>
        <c:axId val="1099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1338262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1328737</xdr:colOff>
      <xdr:row>0</xdr:row>
      <xdr:rowOff>0</xdr:rowOff>
    </xdr:from>
    <xdr:to>
      <xdr:col>6</xdr:col>
      <xdr:colOff>852487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1338262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0</xdr:row>
      <xdr:rowOff>0</xdr:rowOff>
    </xdr:from>
    <xdr:to>
      <xdr:col>7</xdr:col>
      <xdr:colOff>985837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</xdr:rowOff>
    </xdr:from>
    <xdr:to>
      <xdr:col>3</xdr:col>
      <xdr:colOff>1028700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1328737</xdr:colOff>
      <xdr:row>0</xdr:row>
      <xdr:rowOff>0</xdr:rowOff>
    </xdr:from>
    <xdr:to>
      <xdr:col>7</xdr:col>
      <xdr:colOff>414337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1071562</xdr:colOff>
      <xdr:row>0</xdr:row>
      <xdr:rowOff>14287</xdr:rowOff>
    </xdr:from>
    <xdr:to>
      <xdr:col>6</xdr:col>
      <xdr:colOff>576262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61911</xdr:colOff>
      <xdr:row>25</xdr:row>
      <xdr:rowOff>33337</xdr:rowOff>
    </xdr:from>
    <xdr:to>
      <xdr:col>19</xdr:col>
      <xdr:colOff>1485899</xdr:colOff>
      <xdr:row>43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topLeftCell="G1" workbookViewId="0">
      <selection activeCell="O34" sqref="O34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5.625</v>
      </c>
      <c r="R2" s="17">
        <f t="shared" ref="R2:R24" si="0">AVERAGEIF(M1:M399,  O2, L1:L399)</f>
        <v>1.1388888888888889E-2</v>
      </c>
      <c r="S2" s="17">
        <f>AVERAGE($R$2:$R$25)</f>
        <v>2.0579650785813971E-2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5.625</v>
      </c>
      <c r="R3" s="17">
        <f t="shared" si="0"/>
        <v>1.4259259259259263E-2</v>
      </c>
      <c r="S3" s="17">
        <f t="shared" ref="S3:S25" si="2">AVERAGE($R$2:$R$25)</f>
        <v>2.0579650785813971E-2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6" si="3">K4-J4</f>
        <v>2.0231481481481461E-2</v>
      </c>
      <c r="M4">
        <f t="shared" ref="M4:M66" si="4">HOUR(J4)</f>
        <v>12</v>
      </c>
      <c r="O4">
        <v>2</v>
      </c>
      <c r="P4">
        <f>COUNTIF(M:M,"2")</f>
        <v>1</v>
      </c>
      <c r="Q4">
        <f t="shared" si="1"/>
        <v>5.625</v>
      </c>
      <c r="R4" s="17">
        <f t="shared" si="0"/>
        <v>1.5706018518518508E-2</v>
      </c>
      <c r="S4" s="17">
        <f t="shared" si="2"/>
        <v>2.0579650785813971E-2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1"/>
        <v>5.625</v>
      </c>
      <c r="R5" s="17">
        <f t="shared" si="0"/>
        <v>1.370370370370369E-2</v>
      </c>
      <c r="S5" s="17">
        <f t="shared" si="2"/>
        <v>2.0579650785813971E-2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17</v>
      </c>
      <c r="I6" s="3" t="s">
        <v>18</v>
      </c>
      <c r="J6" s="13" t="s">
        <v>24</v>
      </c>
      <c r="K6" s="14" t="s">
        <v>25</v>
      </c>
      <c r="L6" s="17">
        <f t="shared" si="3"/>
        <v>2.1597222222222268E-2</v>
      </c>
      <c r="M6">
        <f t="shared" si="4"/>
        <v>7</v>
      </c>
      <c r="O6">
        <v>4</v>
      </c>
      <c r="P6">
        <f>COUNTIF(M:M,"4")</f>
        <v>5</v>
      </c>
      <c r="Q6">
        <f t="shared" si="1"/>
        <v>5.625</v>
      </c>
      <c r="R6" s="17">
        <f t="shared" si="0"/>
        <v>1.8180555555555568E-2</v>
      </c>
      <c r="S6" s="17">
        <f t="shared" si="2"/>
        <v>2.0579650785813971E-2</v>
      </c>
    </row>
    <row r="7" spans="1:19" x14ac:dyDescent="0.25">
      <c r="A7" s="11"/>
      <c r="B7" s="12"/>
      <c r="C7" s="12"/>
      <c r="D7" s="12"/>
      <c r="E7" s="12"/>
      <c r="F7" s="12"/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1.6446759259259258E-2</v>
      </c>
      <c r="M7">
        <f t="shared" si="4"/>
        <v>10</v>
      </c>
      <c r="O7">
        <v>5</v>
      </c>
      <c r="P7">
        <f>COUNTIF(M:M,"5")</f>
        <v>6</v>
      </c>
      <c r="Q7">
        <f t="shared" si="1"/>
        <v>5.625</v>
      </c>
      <c r="R7" s="17">
        <f t="shared" si="0"/>
        <v>1.7326388888888881E-2</v>
      </c>
      <c r="S7" s="17">
        <f t="shared" si="2"/>
        <v>2.0579650785813971E-2</v>
      </c>
    </row>
    <row r="8" spans="1:19" x14ac:dyDescent="0.25">
      <c r="A8" s="11"/>
      <c r="B8" s="12"/>
      <c r="C8" s="12"/>
      <c r="D8" s="12"/>
      <c r="E8" s="12"/>
      <c r="F8" s="12"/>
      <c r="G8" s="9" t="s">
        <v>29</v>
      </c>
      <c r="H8" s="9" t="s">
        <v>17</v>
      </c>
      <c r="I8" s="3" t="s">
        <v>18</v>
      </c>
      <c r="J8" s="13" t="s">
        <v>30</v>
      </c>
      <c r="K8" s="14" t="s">
        <v>31</v>
      </c>
      <c r="L8" s="17">
        <f t="shared" si="3"/>
        <v>3.7175925925926001E-2</v>
      </c>
      <c r="M8">
        <f t="shared" si="4"/>
        <v>12</v>
      </c>
      <c r="O8">
        <v>6</v>
      </c>
      <c r="P8">
        <f>COUNTIF(M:M,"6")</f>
        <v>6</v>
      </c>
      <c r="Q8">
        <f t="shared" si="1"/>
        <v>5.625</v>
      </c>
      <c r="R8" s="17">
        <f t="shared" si="0"/>
        <v>1.6984953703703703E-2</v>
      </c>
      <c r="S8" s="17">
        <f t="shared" si="2"/>
        <v>2.0579650785813971E-2</v>
      </c>
    </row>
    <row r="9" spans="1:19" x14ac:dyDescent="0.25">
      <c r="A9" s="11"/>
      <c r="B9" s="12"/>
      <c r="C9" s="12"/>
      <c r="D9" s="12"/>
      <c r="E9" s="12"/>
      <c r="F9" s="12"/>
      <c r="G9" s="9" t="s">
        <v>32</v>
      </c>
      <c r="H9" s="9" t="s">
        <v>17</v>
      </c>
      <c r="I9" s="3" t="s">
        <v>18</v>
      </c>
      <c r="J9" s="13" t="s">
        <v>33</v>
      </c>
      <c r="K9" s="14" t="s">
        <v>34</v>
      </c>
      <c r="L9" s="17">
        <f t="shared" si="3"/>
        <v>1.4849537037036953E-2</v>
      </c>
      <c r="M9">
        <f t="shared" si="4"/>
        <v>15</v>
      </c>
      <c r="O9">
        <v>7</v>
      </c>
      <c r="P9">
        <f>COUNTIF(M:M,"7")</f>
        <v>13</v>
      </c>
      <c r="Q9">
        <f t="shared" si="1"/>
        <v>5.625</v>
      </c>
      <c r="R9" s="17">
        <f t="shared" si="0"/>
        <v>2.2029320987654321E-2</v>
      </c>
      <c r="S9" s="17">
        <f t="shared" si="2"/>
        <v>2.0579650785813971E-2</v>
      </c>
    </row>
    <row r="10" spans="1:19" x14ac:dyDescent="0.25">
      <c r="A10" s="11"/>
      <c r="B10" s="12"/>
      <c r="C10" s="9" t="s">
        <v>35</v>
      </c>
      <c r="D10" s="9" t="s">
        <v>36</v>
      </c>
      <c r="E10" s="9" t="s">
        <v>36</v>
      </c>
      <c r="F10" s="9" t="s">
        <v>15</v>
      </c>
      <c r="G10" s="9" t="s">
        <v>37</v>
      </c>
      <c r="H10" s="9" t="s">
        <v>17</v>
      </c>
      <c r="I10" s="3" t="s">
        <v>18</v>
      </c>
      <c r="J10" s="13" t="s">
        <v>38</v>
      </c>
      <c r="K10" s="14" t="s">
        <v>39</v>
      </c>
      <c r="L10" s="17">
        <f t="shared" si="3"/>
        <v>1.7604166666666643E-2</v>
      </c>
      <c r="M10">
        <f t="shared" si="4"/>
        <v>5</v>
      </c>
      <c r="O10">
        <v>8</v>
      </c>
      <c r="P10">
        <f>COUNTIF(M:M,"8")</f>
        <v>9</v>
      </c>
      <c r="Q10">
        <f t="shared" si="1"/>
        <v>5.625</v>
      </c>
      <c r="R10" s="17">
        <f t="shared" si="0"/>
        <v>2.3622685185185191E-2</v>
      </c>
      <c r="S10" s="17">
        <f t="shared" si="2"/>
        <v>2.0579650785813971E-2</v>
      </c>
    </row>
    <row r="11" spans="1:19" x14ac:dyDescent="0.25">
      <c r="A11" s="11"/>
      <c r="B11" s="12"/>
      <c r="C11" s="9" t="s">
        <v>40</v>
      </c>
      <c r="D11" s="9" t="s">
        <v>41</v>
      </c>
      <c r="E11" s="9" t="s">
        <v>41</v>
      </c>
      <c r="F11" s="9" t="s">
        <v>15</v>
      </c>
      <c r="G11" s="9" t="s">
        <v>42</v>
      </c>
      <c r="H11" s="9" t="s">
        <v>17</v>
      </c>
      <c r="I11" s="3" t="s">
        <v>18</v>
      </c>
      <c r="J11" s="13" t="s">
        <v>43</v>
      </c>
      <c r="K11" s="14" t="s">
        <v>44</v>
      </c>
      <c r="L11" s="17">
        <f t="shared" si="3"/>
        <v>1.8009259259259225E-2</v>
      </c>
      <c r="M11">
        <f t="shared" si="4"/>
        <v>6</v>
      </c>
      <c r="O11">
        <v>9</v>
      </c>
      <c r="P11">
        <f>COUNTIF(M:M,"9")</f>
        <v>9</v>
      </c>
      <c r="Q11">
        <f t="shared" si="1"/>
        <v>5.625</v>
      </c>
      <c r="R11" s="17">
        <f t="shared" si="0"/>
        <v>1.7389403292181058E-2</v>
      </c>
      <c r="S11" s="17">
        <f t="shared" si="2"/>
        <v>2.0579650785813971E-2</v>
      </c>
    </row>
    <row r="12" spans="1:19" x14ac:dyDescent="0.25">
      <c r="A12" s="11"/>
      <c r="B12" s="12"/>
      <c r="C12" s="9" t="s">
        <v>45</v>
      </c>
      <c r="D12" s="9" t="s">
        <v>46</v>
      </c>
      <c r="E12" s="9" t="s">
        <v>46</v>
      </c>
      <c r="F12" s="9" t="s">
        <v>15</v>
      </c>
      <c r="G12" s="9" t="s">
        <v>47</v>
      </c>
      <c r="H12" s="9" t="s">
        <v>48</v>
      </c>
      <c r="I12" s="3" t="s">
        <v>18</v>
      </c>
      <c r="J12" s="13" t="s">
        <v>49</v>
      </c>
      <c r="K12" s="14" t="s">
        <v>50</v>
      </c>
      <c r="L12" s="17">
        <f t="shared" si="3"/>
        <v>2.1979166666666605E-2</v>
      </c>
      <c r="M12">
        <f t="shared" si="4"/>
        <v>7</v>
      </c>
      <c r="O12">
        <v>10</v>
      </c>
      <c r="P12">
        <f>COUNTIF(M:M,"10")</f>
        <v>10</v>
      </c>
      <c r="Q12">
        <f t="shared" si="1"/>
        <v>5.625</v>
      </c>
      <c r="R12" s="17">
        <f t="shared" si="0"/>
        <v>2.580632716049382E-2</v>
      </c>
      <c r="S12" s="17">
        <f t="shared" si="2"/>
        <v>2.0579650785813971E-2</v>
      </c>
    </row>
    <row r="13" spans="1:19" x14ac:dyDescent="0.25">
      <c r="A13" s="11"/>
      <c r="B13" s="12"/>
      <c r="C13" s="9" t="s">
        <v>51</v>
      </c>
      <c r="D13" s="9" t="s">
        <v>52</v>
      </c>
      <c r="E13" s="9" t="s">
        <v>52</v>
      </c>
      <c r="F13" s="9" t="s">
        <v>15</v>
      </c>
      <c r="G13" s="9" t="s">
        <v>53</v>
      </c>
      <c r="H13" s="9" t="s">
        <v>17</v>
      </c>
      <c r="I13" s="3" t="s">
        <v>18</v>
      </c>
      <c r="J13" s="13" t="s">
        <v>54</v>
      </c>
      <c r="K13" s="14" t="s">
        <v>55</v>
      </c>
      <c r="L13" s="17">
        <f t="shared" si="3"/>
        <v>2.222222222222231E-2</v>
      </c>
      <c r="M13">
        <f t="shared" si="4"/>
        <v>8</v>
      </c>
      <c r="O13">
        <v>11</v>
      </c>
      <c r="P13">
        <f>COUNTIF(M:M,"11")</f>
        <v>13</v>
      </c>
      <c r="Q13">
        <f t="shared" si="1"/>
        <v>5.625</v>
      </c>
      <c r="R13" s="17">
        <f t="shared" si="0"/>
        <v>2.2287215099715121E-2</v>
      </c>
      <c r="S13" s="17">
        <f t="shared" si="2"/>
        <v>2.0579650785813971E-2</v>
      </c>
    </row>
    <row r="14" spans="1:19" x14ac:dyDescent="0.25">
      <c r="A14" s="11"/>
      <c r="B14" s="12"/>
      <c r="C14" s="9" t="s">
        <v>56</v>
      </c>
      <c r="D14" s="9" t="s">
        <v>57</v>
      </c>
      <c r="E14" s="9" t="s">
        <v>57</v>
      </c>
      <c r="F14" s="9" t="s">
        <v>15</v>
      </c>
      <c r="G14" s="9" t="s">
        <v>58</v>
      </c>
      <c r="H14" s="9" t="s">
        <v>48</v>
      </c>
      <c r="I14" s="3" t="s">
        <v>18</v>
      </c>
      <c r="J14" s="13" t="s">
        <v>59</v>
      </c>
      <c r="K14" s="14" t="s">
        <v>60</v>
      </c>
      <c r="L14" s="17">
        <f t="shared" si="3"/>
        <v>2.1377314814814863E-2</v>
      </c>
      <c r="M14">
        <f t="shared" si="4"/>
        <v>9</v>
      </c>
      <c r="O14">
        <v>12</v>
      </c>
      <c r="P14">
        <f>COUNTIF(M:M,"12")</f>
        <v>11</v>
      </c>
      <c r="Q14">
        <f t="shared" si="1"/>
        <v>5.625</v>
      </c>
      <c r="R14" s="17">
        <f t="shared" si="0"/>
        <v>3.7965534979423836E-2</v>
      </c>
      <c r="S14" s="17">
        <f t="shared" si="2"/>
        <v>2.0579650785813971E-2</v>
      </c>
    </row>
    <row r="15" spans="1:19" x14ac:dyDescent="0.25">
      <c r="A15" s="11"/>
      <c r="B15" s="12"/>
      <c r="C15" s="9" t="s">
        <v>61</v>
      </c>
      <c r="D15" s="9" t="s">
        <v>62</v>
      </c>
      <c r="E15" s="10" t="s">
        <v>12</v>
      </c>
      <c r="F15" s="5"/>
      <c r="G15" s="5"/>
      <c r="H15" s="5"/>
      <c r="I15" s="6"/>
      <c r="J15" s="7"/>
      <c r="K15" s="8"/>
      <c r="O15">
        <v>13</v>
      </c>
      <c r="P15">
        <f>COUNTIF(M:M,"13")</f>
        <v>11</v>
      </c>
      <c r="Q15">
        <f t="shared" si="1"/>
        <v>5.625</v>
      </c>
      <c r="R15" s="17">
        <f t="shared" si="0"/>
        <v>4.0465067340067315E-2</v>
      </c>
      <c r="S15" s="17">
        <f t="shared" si="2"/>
        <v>2.0579650785813971E-2</v>
      </c>
    </row>
    <row r="16" spans="1:19" x14ac:dyDescent="0.25">
      <c r="A16" s="11"/>
      <c r="B16" s="12"/>
      <c r="C16" s="12"/>
      <c r="D16" s="12"/>
      <c r="E16" s="9" t="s">
        <v>63</v>
      </c>
      <c r="F16" s="9" t="s">
        <v>15</v>
      </c>
      <c r="G16" s="9" t="s">
        <v>64</v>
      </c>
      <c r="H16" s="9" t="s">
        <v>48</v>
      </c>
      <c r="I16" s="3" t="s">
        <v>18</v>
      </c>
      <c r="J16" s="13" t="s">
        <v>65</v>
      </c>
      <c r="K16" s="14" t="s">
        <v>66</v>
      </c>
      <c r="L16" s="17">
        <f t="shared" si="3"/>
        <v>1.1608796296296298E-2</v>
      </c>
      <c r="M16">
        <f t="shared" si="4"/>
        <v>21</v>
      </c>
      <c r="O16">
        <v>14</v>
      </c>
      <c r="P16">
        <f>COUNTIF(M:M,"14")</f>
        <v>10</v>
      </c>
      <c r="Q16">
        <f t="shared" si="1"/>
        <v>5.625</v>
      </c>
      <c r="R16" s="17">
        <f t="shared" si="0"/>
        <v>4.2599537037037026E-2</v>
      </c>
      <c r="S16" s="17">
        <f t="shared" si="2"/>
        <v>2.0579650785813971E-2</v>
      </c>
    </row>
    <row r="17" spans="1:19" x14ac:dyDescent="0.25">
      <c r="A17" s="11"/>
      <c r="B17" s="12"/>
      <c r="C17" s="12"/>
      <c r="D17" s="12"/>
      <c r="E17" s="9" t="s">
        <v>62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11</v>
      </c>
      <c r="Q17">
        <f t="shared" si="1"/>
        <v>5.625</v>
      </c>
      <c r="R17" s="17">
        <f t="shared" si="0"/>
        <v>3.59502314814815E-2</v>
      </c>
      <c r="S17" s="17">
        <f t="shared" si="2"/>
        <v>2.0579650785813971E-2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67</v>
      </c>
      <c r="H18" s="9" t="s">
        <v>48</v>
      </c>
      <c r="I18" s="3" t="s">
        <v>18</v>
      </c>
      <c r="J18" s="13" t="s">
        <v>68</v>
      </c>
      <c r="K18" s="14" t="s">
        <v>69</v>
      </c>
      <c r="L18" s="17">
        <f t="shared" si="3"/>
        <v>3.1678240740740715E-2</v>
      </c>
      <c r="M18">
        <f t="shared" si="4"/>
        <v>8</v>
      </c>
      <c r="O18">
        <v>16</v>
      </c>
      <c r="P18">
        <f>COUNTIF(M:M,"16")</f>
        <v>4</v>
      </c>
      <c r="Q18">
        <f t="shared" si="1"/>
        <v>5.625</v>
      </c>
      <c r="R18" s="17">
        <f t="shared" si="0"/>
        <v>2.528067129629627E-2</v>
      </c>
      <c r="S18" s="17">
        <f t="shared" si="2"/>
        <v>2.0579650785813971E-2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70</v>
      </c>
      <c r="H19" s="9" t="s">
        <v>48</v>
      </c>
      <c r="I19" s="3" t="s">
        <v>18</v>
      </c>
      <c r="J19" s="13" t="s">
        <v>71</v>
      </c>
      <c r="K19" s="14" t="s">
        <v>72</v>
      </c>
      <c r="L19" s="17">
        <f t="shared" si="3"/>
        <v>1.6157407407407343E-2</v>
      </c>
      <c r="M19">
        <f t="shared" si="4"/>
        <v>12</v>
      </c>
      <c r="O19">
        <v>17</v>
      </c>
      <c r="P19">
        <f>COUNTIF(M:M,"17")</f>
        <v>4</v>
      </c>
      <c r="Q19">
        <f t="shared" si="1"/>
        <v>5.625</v>
      </c>
      <c r="R19" s="17">
        <f t="shared" si="0"/>
        <v>1.5760995370370373E-2</v>
      </c>
      <c r="S19" s="17">
        <f t="shared" si="2"/>
        <v>2.0579650785813971E-2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73</v>
      </c>
      <c r="H20" s="9" t="s">
        <v>48</v>
      </c>
      <c r="I20" s="3" t="s">
        <v>18</v>
      </c>
      <c r="J20" s="13" t="s">
        <v>74</v>
      </c>
      <c r="K20" s="14" t="s">
        <v>75</v>
      </c>
      <c r="L20" s="17">
        <f t="shared" si="3"/>
        <v>1.5081018518518619E-2</v>
      </c>
      <c r="O20">
        <v>18</v>
      </c>
      <c r="P20">
        <f>COUNTIF(M:M,"18")</f>
        <v>1</v>
      </c>
      <c r="Q20">
        <f t="shared" si="1"/>
        <v>5.625</v>
      </c>
      <c r="R20" s="17">
        <f t="shared" si="0"/>
        <v>1.4224537037037077E-2</v>
      </c>
      <c r="S20" s="17">
        <f t="shared" si="2"/>
        <v>2.0579650785813971E-2</v>
      </c>
    </row>
    <row r="21" spans="1:19" x14ac:dyDescent="0.25">
      <c r="A21" s="3" t="s">
        <v>76</v>
      </c>
      <c r="B21" s="9" t="s">
        <v>77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1"/>
        <v>5.625</v>
      </c>
      <c r="R21" s="17">
        <f t="shared" si="0"/>
        <v>1.3587962962962941E-2</v>
      </c>
      <c r="S21" s="17">
        <f t="shared" si="2"/>
        <v>2.0579650785813971E-2</v>
      </c>
    </row>
    <row r="22" spans="1:19" x14ac:dyDescent="0.25">
      <c r="A22" s="11"/>
      <c r="B22" s="12"/>
      <c r="C22" s="9" t="s">
        <v>78</v>
      </c>
      <c r="D22" s="9" t="s">
        <v>79</v>
      </c>
      <c r="E22" s="9" t="s">
        <v>79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1"/>
        <v>5.625</v>
      </c>
      <c r="R22" s="17">
        <f t="shared" si="0"/>
        <v>1.7274305555555536E-2</v>
      </c>
      <c r="S22" s="17">
        <f t="shared" si="2"/>
        <v>2.0579650785813971E-2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80</v>
      </c>
      <c r="H23" s="9" t="s">
        <v>17</v>
      </c>
      <c r="I23" s="3" t="s">
        <v>18</v>
      </c>
      <c r="J23" s="13" t="s">
        <v>81</v>
      </c>
      <c r="K23" s="14" t="s">
        <v>82</v>
      </c>
      <c r="L23" s="17">
        <f t="shared" si="3"/>
        <v>1.7800925925925942E-2</v>
      </c>
      <c r="M23">
        <f t="shared" si="4"/>
        <v>4</v>
      </c>
      <c r="O23">
        <v>21</v>
      </c>
      <c r="P23">
        <f>COUNTIF(M:M,"21")</f>
        <v>2</v>
      </c>
      <c r="Q23">
        <f t="shared" si="1"/>
        <v>5.625</v>
      </c>
      <c r="R23" s="17">
        <f t="shared" si="0"/>
        <v>1.4872685185185142E-2</v>
      </c>
      <c r="S23" s="17">
        <f t="shared" si="2"/>
        <v>2.0579650785813971E-2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83</v>
      </c>
      <c r="H24" s="9" t="s">
        <v>17</v>
      </c>
      <c r="I24" s="3" t="s">
        <v>18</v>
      </c>
      <c r="J24" s="13" t="s">
        <v>84</v>
      </c>
      <c r="K24" s="14" t="s">
        <v>85</v>
      </c>
      <c r="L24" s="17">
        <f t="shared" si="3"/>
        <v>2.1030092592592586E-2</v>
      </c>
      <c r="M24">
        <f t="shared" si="4"/>
        <v>8</v>
      </c>
      <c r="O24">
        <v>22</v>
      </c>
      <c r="P24">
        <f>COUNTIF(M:M,"22")</f>
        <v>3</v>
      </c>
      <c r="Q24">
        <f t="shared" si="1"/>
        <v>5.625</v>
      </c>
      <c r="R24" s="17">
        <f t="shared" si="0"/>
        <v>1.7245370370370366E-2</v>
      </c>
      <c r="S24" s="17">
        <f t="shared" si="2"/>
        <v>2.0579650785813971E-2</v>
      </c>
    </row>
    <row r="25" spans="1:19" x14ac:dyDescent="0.25">
      <c r="A25" s="11"/>
      <c r="B25" s="12"/>
      <c r="C25" s="9" t="s">
        <v>21</v>
      </c>
      <c r="D25" s="9" t="s">
        <v>22</v>
      </c>
      <c r="E25" s="9" t="s">
        <v>22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1"/>
        <v>5.625</v>
      </c>
      <c r="R25" s="17">
        <v>0</v>
      </c>
      <c r="S25" s="17">
        <f t="shared" si="2"/>
        <v>2.0579650785813971E-2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86</v>
      </c>
      <c r="H26" s="9" t="s">
        <v>17</v>
      </c>
      <c r="I26" s="3" t="s">
        <v>18</v>
      </c>
      <c r="J26" s="13" t="s">
        <v>87</v>
      </c>
      <c r="K26" s="14" t="s">
        <v>88</v>
      </c>
      <c r="L26" s="17">
        <f t="shared" si="3"/>
        <v>2.7060185185185215E-2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89</v>
      </c>
      <c r="H27" s="9" t="s">
        <v>17</v>
      </c>
      <c r="I27" s="3" t="s">
        <v>18</v>
      </c>
      <c r="J27" s="13" t="s">
        <v>90</v>
      </c>
      <c r="K27" s="14" t="s">
        <v>91</v>
      </c>
      <c r="L27" s="17">
        <f t="shared" si="3"/>
        <v>1.5937500000000049E-2</v>
      </c>
      <c r="M27">
        <f t="shared" si="4"/>
        <v>11</v>
      </c>
      <c r="O27" t="s">
        <v>2091</v>
      </c>
      <c r="P27">
        <f>SUM(P3:P25)</f>
        <v>134</v>
      </c>
    </row>
    <row r="28" spans="1:19" x14ac:dyDescent="0.25">
      <c r="A28" s="11"/>
      <c r="B28" s="12"/>
      <c r="C28" s="9" t="s">
        <v>35</v>
      </c>
      <c r="D28" s="9" t="s">
        <v>36</v>
      </c>
      <c r="E28" s="9" t="s">
        <v>36</v>
      </c>
      <c r="F28" s="9" t="s">
        <v>15</v>
      </c>
      <c r="G28" s="9" t="s">
        <v>92</v>
      </c>
      <c r="H28" s="9" t="s">
        <v>17</v>
      </c>
      <c r="I28" s="3" t="s">
        <v>18</v>
      </c>
      <c r="J28" s="13" t="s">
        <v>93</v>
      </c>
      <c r="K28" s="14" t="s">
        <v>94</v>
      </c>
      <c r="L28" s="17">
        <f t="shared" si="3"/>
        <v>1.5983796296296315E-2</v>
      </c>
      <c r="M28">
        <f t="shared" si="4"/>
        <v>15</v>
      </c>
    </row>
    <row r="29" spans="1:19" x14ac:dyDescent="0.25">
      <c r="A29" s="11"/>
      <c r="B29" s="12"/>
      <c r="C29" s="9" t="s">
        <v>95</v>
      </c>
      <c r="D29" s="9" t="s">
        <v>96</v>
      </c>
      <c r="E29" s="9" t="s">
        <v>96</v>
      </c>
      <c r="F29" s="9" t="s">
        <v>15</v>
      </c>
      <c r="G29" s="9" t="s">
        <v>97</v>
      </c>
      <c r="H29" s="9" t="s">
        <v>17</v>
      </c>
      <c r="I29" s="3" t="s">
        <v>18</v>
      </c>
      <c r="J29" s="13" t="s">
        <v>98</v>
      </c>
      <c r="K29" s="14" t="s">
        <v>99</v>
      </c>
      <c r="L29" s="17">
        <f t="shared" si="3"/>
        <v>1.370370370370369E-2</v>
      </c>
      <c r="M29">
        <f t="shared" si="4"/>
        <v>3</v>
      </c>
    </row>
    <row r="30" spans="1:19" x14ac:dyDescent="0.25">
      <c r="A30" s="11"/>
      <c r="B30" s="12"/>
      <c r="C30" s="9" t="s">
        <v>40</v>
      </c>
      <c r="D30" s="9" t="s">
        <v>41</v>
      </c>
      <c r="E30" s="9" t="s">
        <v>41</v>
      </c>
      <c r="F30" s="9" t="s">
        <v>15</v>
      </c>
      <c r="G30" s="9" t="s">
        <v>100</v>
      </c>
      <c r="H30" s="9" t="s">
        <v>17</v>
      </c>
      <c r="I30" s="3" t="s">
        <v>18</v>
      </c>
      <c r="J30" s="13" t="s">
        <v>101</v>
      </c>
      <c r="K30" s="14" t="s">
        <v>102</v>
      </c>
      <c r="L30" s="17">
        <f t="shared" si="3"/>
        <v>1.6192129629629681E-2</v>
      </c>
      <c r="M30">
        <f t="shared" si="4"/>
        <v>10</v>
      </c>
    </row>
    <row r="31" spans="1:19" x14ac:dyDescent="0.25">
      <c r="A31" s="11"/>
      <c r="B31" s="12"/>
      <c r="C31" s="9" t="s">
        <v>45</v>
      </c>
      <c r="D31" s="9" t="s">
        <v>46</v>
      </c>
      <c r="E31" s="9" t="s">
        <v>46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103</v>
      </c>
      <c r="H32" s="9" t="s">
        <v>48</v>
      </c>
      <c r="I32" s="3" t="s">
        <v>18</v>
      </c>
      <c r="J32" s="13" t="s">
        <v>104</v>
      </c>
      <c r="K32" s="14" t="s">
        <v>105</v>
      </c>
      <c r="L32" s="17">
        <f t="shared" si="3"/>
        <v>1.8854166666666672E-2</v>
      </c>
      <c r="M32">
        <f t="shared" si="4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106</v>
      </c>
      <c r="H33" s="9" t="s">
        <v>48</v>
      </c>
      <c r="I33" s="3" t="s">
        <v>18</v>
      </c>
      <c r="J33" s="13" t="s">
        <v>107</v>
      </c>
      <c r="K33" s="14" t="s">
        <v>108</v>
      </c>
      <c r="L33" s="17">
        <f t="shared" si="3"/>
        <v>3.7916666666666599E-2</v>
      </c>
      <c r="M33">
        <f t="shared" si="4"/>
        <v>13</v>
      </c>
    </row>
    <row r="34" spans="1:13" x14ac:dyDescent="0.25">
      <c r="A34" s="11"/>
      <c r="B34" s="12"/>
      <c r="C34" s="9" t="s">
        <v>109</v>
      </c>
      <c r="D34" s="9" t="s">
        <v>110</v>
      </c>
      <c r="E34" s="9" t="s">
        <v>110</v>
      </c>
      <c r="F34" s="9" t="s">
        <v>15</v>
      </c>
      <c r="G34" s="9" t="s">
        <v>111</v>
      </c>
      <c r="H34" s="9" t="s">
        <v>48</v>
      </c>
      <c r="I34" s="3" t="s">
        <v>18</v>
      </c>
      <c r="J34" s="13" t="s">
        <v>112</v>
      </c>
      <c r="K34" s="14" t="s">
        <v>113</v>
      </c>
      <c r="L34" s="17">
        <f t="shared" si="3"/>
        <v>2.2060185185185155E-2</v>
      </c>
      <c r="M34">
        <f t="shared" si="4"/>
        <v>15</v>
      </c>
    </row>
    <row r="35" spans="1:13" x14ac:dyDescent="0.25">
      <c r="A35" s="3" t="s">
        <v>114</v>
      </c>
      <c r="B35" s="9" t="s">
        <v>115</v>
      </c>
      <c r="C35" s="10" t="s">
        <v>12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9" t="s">
        <v>116</v>
      </c>
      <c r="D36" s="9" t="s">
        <v>117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117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118</v>
      </c>
      <c r="H38" s="9" t="s">
        <v>119</v>
      </c>
      <c r="I38" s="3" t="s">
        <v>18</v>
      </c>
      <c r="J38" s="13" t="s">
        <v>120</v>
      </c>
      <c r="K38" s="14" t="s">
        <v>121</v>
      </c>
      <c r="L38" s="17">
        <f t="shared" si="3"/>
        <v>1.8414351851851862E-2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122</v>
      </c>
      <c r="H39" s="9" t="s">
        <v>119</v>
      </c>
      <c r="I39" s="3" t="s">
        <v>18</v>
      </c>
      <c r="J39" s="13" t="s">
        <v>123</v>
      </c>
      <c r="K39" s="14" t="s">
        <v>124</v>
      </c>
      <c r="L39" s="17">
        <f t="shared" si="3"/>
        <v>2.7083333333333348E-2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125</v>
      </c>
      <c r="H40" s="9" t="s">
        <v>119</v>
      </c>
      <c r="I40" s="3" t="s">
        <v>18</v>
      </c>
      <c r="J40" s="13" t="s">
        <v>126</v>
      </c>
      <c r="K40" s="14" t="s">
        <v>127</v>
      </c>
      <c r="L40" s="17">
        <f t="shared" si="3"/>
        <v>3.1805555555555587E-2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128</v>
      </c>
      <c r="H41" s="9" t="s">
        <v>119</v>
      </c>
      <c r="I41" s="3" t="s">
        <v>18</v>
      </c>
      <c r="J41" s="13" t="s">
        <v>129</v>
      </c>
      <c r="K41" s="14" t="s">
        <v>130</v>
      </c>
      <c r="L41" s="17">
        <f t="shared" si="3"/>
        <v>1.5879629629629577E-2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131</v>
      </c>
      <c r="H42" s="9" t="s">
        <v>119</v>
      </c>
      <c r="I42" s="3" t="s">
        <v>18</v>
      </c>
      <c r="J42" s="13" t="s">
        <v>132</v>
      </c>
      <c r="K42" s="14" t="s">
        <v>133</v>
      </c>
      <c r="L42" s="17">
        <f t="shared" si="3"/>
        <v>2.2650462962963025E-2</v>
      </c>
      <c r="M42">
        <f t="shared" si="4"/>
        <v>11</v>
      </c>
    </row>
    <row r="43" spans="1:13" x14ac:dyDescent="0.25">
      <c r="A43" s="11"/>
      <c r="B43" s="12"/>
      <c r="C43" s="12"/>
      <c r="D43" s="12"/>
      <c r="E43" s="12"/>
      <c r="F43" s="12"/>
      <c r="G43" s="9" t="s">
        <v>134</v>
      </c>
      <c r="H43" s="9" t="s">
        <v>119</v>
      </c>
      <c r="I43" s="3" t="s">
        <v>18</v>
      </c>
      <c r="J43" s="13" t="s">
        <v>135</v>
      </c>
      <c r="K43" s="14" t="s">
        <v>136</v>
      </c>
      <c r="L43" s="17">
        <f t="shared" si="3"/>
        <v>1.6412037037036975E-2</v>
      </c>
      <c r="M43">
        <f t="shared" si="4"/>
        <v>14</v>
      </c>
    </row>
    <row r="44" spans="1:13" x14ac:dyDescent="0.25">
      <c r="A44" s="11"/>
      <c r="B44" s="12"/>
      <c r="C44" s="12"/>
      <c r="D44" s="12"/>
      <c r="E44" s="12"/>
      <c r="F44" s="12"/>
      <c r="G44" s="9" t="s">
        <v>137</v>
      </c>
      <c r="H44" s="9" t="s">
        <v>119</v>
      </c>
      <c r="I44" s="3" t="s">
        <v>18</v>
      </c>
      <c r="J44" s="13" t="s">
        <v>138</v>
      </c>
      <c r="K44" s="14" t="s">
        <v>139</v>
      </c>
      <c r="L44" s="17">
        <f t="shared" si="3"/>
        <v>2.1828703703703711E-2</v>
      </c>
      <c r="M44">
        <f t="shared" si="4"/>
        <v>16</v>
      </c>
    </row>
    <row r="45" spans="1:13" x14ac:dyDescent="0.25">
      <c r="A45" s="11"/>
      <c r="B45" s="12"/>
      <c r="C45" s="12"/>
      <c r="D45" s="12"/>
      <c r="E45" s="12"/>
      <c r="F45" s="12"/>
      <c r="G45" s="9" t="s">
        <v>140</v>
      </c>
      <c r="H45" s="9" t="s">
        <v>119</v>
      </c>
      <c r="I45" s="3" t="s">
        <v>18</v>
      </c>
      <c r="J45" s="13" t="s">
        <v>141</v>
      </c>
      <c r="K45" s="14" t="s">
        <v>142</v>
      </c>
      <c r="L45" s="17">
        <f t="shared" si="3"/>
        <v>1.3587962962962941E-2</v>
      </c>
      <c r="M45">
        <f t="shared" si="4"/>
        <v>19</v>
      </c>
    </row>
    <row r="46" spans="1:13" x14ac:dyDescent="0.25">
      <c r="A46" s="11"/>
      <c r="B46" s="12"/>
      <c r="C46" s="12"/>
      <c r="D46" s="12"/>
      <c r="E46" s="12"/>
      <c r="F46" s="12"/>
      <c r="G46" s="9" t="s">
        <v>143</v>
      </c>
      <c r="H46" s="9" t="s">
        <v>119</v>
      </c>
      <c r="I46" s="3" t="s">
        <v>18</v>
      </c>
      <c r="J46" s="13" t="s">
        <v>144</v>
      </c>
      <c r="K46" s="14" t="s">
        <v>145</v>
      </c>
      <c r="L46" s="17">
        <f t="shared" si="3"/>
        <v>1.5347222222222401E-2</v>
      </c>
      <c r="M46">
        <f t="shared" si="4"/>
        <v>22</v>
      </c>
    </row>
    <row r="47" spans="1:13" x14ac:dyDescent="0.25">
      <c r="A47" s="11"/>
      <c r="B47" s="12"/>
      <c r="C47" s="12"/>
      <c r="D47" s="12"/>
      <c r="E47" s="9" t="s">
        <v>146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147</v>
      </c>
      <c r="H48" s="9" t="s">
        <v>148</v>
      </c>
      <c r="I48" s="3" t="s">
        <v>18</v>
      </c>
      <c r="J48" s="13" t="s">
        <v>149</v>
      </c>
      <c r="K48" s="14" t="s">
        <v>150</v>
      </c>
      <c r="L48" s="17">
        <f t="shared" si="3"/>
        <v>1.4259259259259263E-2</v>
      </c>
      <c r="M48">
        <f t="shared" si="4"/>
        <v>1</v>
      </c>
    </row>
    <row r="49" spans="1:13" x14ac:dyDescent="0.25">
      <c r="A49" s="11"/>
      <c r="B49" s="12"/>
      <c r="C49" s="12"/>
      <c r="D49" s="12"/>
      <c r="E49" s="12"/>
      <c r="F49" s="12"/>
      <c r="G49" s="9" t="s">
        <v>151</v>
      </c>
      <c r="H49" s="9" t="s">
        <v>148</v>
      </c>
      <c r="I49" s="3" t="s">
        <v>18</v>
      </c>
      <c r="J49" s="13" t="s">
        <v>152</v>
      </c>
      <c r="K49" s="14" t="s">
        <v>153</v>
      </c>
      <c r="L49" s="17">
        <f t="shared" si="3"/>
        <v>1.8344907407407407E-2</v>
      </c>
      <c r="M49">
        <f t="shared" si="4"/>
        <v>9</v>
      </c>
    </row>
    <row r="50" spans="1:13" x14ac:dyDescent="0.25">
      <c r="A50" s="11"/>
      <c r="B50" s="12"/>
      <c r="C50" s="9" t="s">
        <v>154</v>
      </c>
      <c r="D50" s="9" t="s">
        <v>155</v>
      </c>
      <c r="E50" s="9" t="s">
        <v>155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156</v>
      </c>
      <c r="H51" s="9" t="s">
        <v>119</v>
      </c>
      <c r="I51" s="3" t="s">
        <v>18</v>
      </c>
      <c r="J51" s="13" t="s">
        <v>157</v>
      </c>
      <c r="K51" s="14" t="s">
        <v>158</v>
      </c>
      <c r="L51" s="17">
        <f t="shared" si="3"/>
        <v>1.6226851851851853E-2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159</v>
      </c>
      <c r="H52" s="9" t="s">
        <v>119</v>
      </c>
      <c r="I52" s="3" t="s">
        <v>18</v>
      </c>
      <c r="J52" s="13" t="s">
        <v>160</v>
      </c>
      <c r="K52" s="14" t="s">
        <v>161</v>
      </c>
      <c r="L52" s="17">
        <f t="shared" si="3"/>
        <v>2.1134259259259158E-2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12"/>
      <c r="F53" s="12"/>
      <c r="G53" s="9" t="s">
        <v>162</v>
      </c>
      <c r="H53" s="9" t="s">
        <v>119</v>
      </c>
      <c r="I53" s="3" t="s">
        <v>18</v>
      </c>
      <c r="J53" s="13" t="s">
        <v>163</v>
      </c>
      <c r="K53" s="14" t="s">
        <v>164</v>
      </c>
      <c r="L53" s="17">
        <f t="shared" si="3"/>
        <v>1.5590277777777772E-2</v>
      </c>
      <c r="M53">
        <f t="shared" si="4"/>
        <v>14</v>
      </c>
    </row>
    <row r="54" spans="1:13" x14ac:dyDescent="0.25">
      <c r="A54" s="11"/>
      <c r="B54" s="12"/>
      <c r="C54" s="9" t="s">
        <v>165</v>
      </c>
      <c r="D54" s="9" t="s">
        <v>166</v>
      </c>
      <c r="E54" s="9" t="s">
        <v>166</v>
      </c>
      <c r="F54" s="9" t="s">
        <v>15</v>
      </c>
      <c r="G54" s="9" t="s">
        <v>167</v>
      </c>
      <c r="H54" s="9" t="s">
        <v>119</v>
      </c>
      <c r="I54" s="3" t="s">
        <v>18</v>
      </c>
      <c r="J54" s="13" t="s">
        <v>168</v>
      </c>
      <c r="K54" s="14" t="s">
        <v>169</v>
      </c>
      <c r="L54" s="17">
        <f t="shared" si="3"/>
        <v>1.5254629629629646E-2</v>
      </c>
      <c r="M54">
        <f t="shared" si="4"/>
        <v>6</v>
      </c>
    </row>
    <row r="55" spans="1:13" x14ac:dyDescent="0.25">
      <c r="A55" s="11"/>
      <c r="B55" s="12"/>
      <c r="C55" s="9" t="s">
        <v>170</v>
      </c>
      <c r="D55" s="9" t="s">
        <v>171</v>
      </c>
      <c r="E55" s="9" t="s">
        <v>171</v>
      </c>
      <c r="F55" s="9" t="s">
        <v>15</v>
      </c>
      <c r="G55" s="9" t="s">
        <v>172</v>
      </c>
      <c r="H55" s="9" t="s">
        <v>119</v>
      </c>
      <c r="I55" s="3" t="s">
        <v>18</v>
      </c>
      <c r="J55" s="13" t="s">
        <v>173</v>
      </c>
      <c r="K55" s="14" t="s">
        <v>174</v>
      </c>
      <c r="L55" s="17">
        <f t="shared" si="3"/>
        <v>1.7974537037036997E-2</v>
      </c>
      <c r="M55">
        <f t="shared" si="4"/>
        <v>9</v>
      </c>
    </row>
    <row r="56" spans="1:13" x14ac:dyDescent="0.25">
      <c r="A56" s="11"/>
      <c r="B56" s="12"/>
      <c r="C56" s="9" t="s">
        <v>175</v>
      </c>
      <c r="D56" s="9" t="s">
        <v>176</v>
      </c>
      <c r="E56" s="9" t="s">
        <v>176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177</v>
      </c>
      <c r="H57" s="9" t="s">
        <v>119</v>
      </c>
      <c r="I57" s="3" t="s">
        <v>18</v>
      </c>
      <c r="J57" s="13" t="s">
        <v>178</v>
      </c>
      <c r="K57" s="14" t="s">
        <v>179</v>
      </c>
      <c r="L57" s="17">
        <f t="shared" si="3"/>
        <v>1.2268518518518512E-2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180</v>
      </c>
      <c r="H58" s="9" t="s">
        <v>148</v>
      </c>
      <c r="I58" s="3" t="s">
        <v>18</v>
      </c>
      <c r="J58" s="13" t="s">
        <v>181</v>
      </c>
      <c r="K58" s="14" t="s">
        <v>182</v>
      </c>
      <c r="L58" s="17">
        <f t="shared" si="3"/>
        <v>1.7731481481481515E-2</v>
      </c>
      <c r="M58">
        <f t="shared" si="4"/>
        <v>11</v>
      </c>
    </row>
    <row r="59" spans="1:13" x14ac:dyDescent="0.25">
      <c r="A59" s="11"/>
      <c r="B59" s="12"/>
      <c r="C59" s="9" t="s">
        <v>95</v>
      </c>
      <c r="D59" s="9" t="s">
        <v>96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96</v>
      </c>
      <c r="F60" s="9" t="s">
        <v>15</v>
      </c>
      <c r="G60" s="9" t="s">
        <v>183</v>
      </c>
      <c r="H60" s="9" t="s">
        <v>119</v>
      </c>
      <c r="I60" s="3" t="s">
        <v>18</v>
      </c>
      <c r="J60" s="13" t="s">
        <v>184</v>
      </c>
      <c r="K60" s="14" t="s">
        <v>185</v>
      </c>
      <c r="L60" s="17">
        <f t="shared" si="3"/>
        <v>2.5405092592592604E-2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9" t="s">
        <v>186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187</v>
      </c>
      <c r="H62" s="9" t="s">
        <v>119</v>
      </c>
      <c r="I62" s="3" t="s">
        <v>18</v>
      </c>
      <c r="J62" s="13" t="s">
        <v>188</v>
      </c>
      <c r="K62" s="14" t="s">
        <v>189</v>
      </c>
      <c r="L62" s="17">
        <f t="shared" si="3"/>
        <v>1.4351851851851866E-2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190</v>
      </c>
      <c r="H63" s="9" t="s">
        <v>119</v>
      </c>
      <c r="I63" s="3" t="s">
        <v>18</v>
      </c>
      <c r="J63" s="13" t="s">
        <v>191</v>
      </c>
      <c r="K63" s="14" t="s">
        <v>192</v>
      </c>
      <c r="L63" s="17">
        <f t="shared" si="3"/>
        <v>2.2164351851851838E-2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193</v>
      </c>
      <c r="H64" s="9" t="s">
        <v>119</v>
      </c>
      <c r="I64" s="3" t="s">
        <v>18</v>
      </c>
      <c r="J64" s="13" t="s">
        <v>194</v>
      </c>
      <c r="K64" s="14" t="s">
        <v>195</v>
      </c>
      <c r="L64" s="17">
        <f t="shared" si="3"/>
        <v>4.9895833333333361E-2</v>
      </c>
      <c r="M64">
        <f t="shared" si="4"/>
        <v>13</v>
      </c>
    </row>
    <row r="65" spans="1:13" x14ac:dyDescent="0.25">
      <c r="A65" s="11"/>
      <c r="B65" s="12"/>
      <c r="C65" s="12"/>
      <c r="D65" s="12"/>
      <c r="E65" s="12"/>
      <c r="F65" s="12"/>
      <c r="G65" s="9" t="s">
        <v>196</v>
      </c>
      <c r="H65" s="9" t="s">
        <v>119</v>
      </c>
      <c r="I65" s="3" t="s">
        <v>18</v>
      </c>
      <c r="J65" s="13" t="s">
        <v>197</v>
      </c>
      <c r="K65" s="14" t="s">
        <v>198</v>
      </c>
      <c r="L65" s="17">
        <f t="shared" si="3"/>
        <v>1.8391203703703618E-2</v>
      </c>
      <c r="M65">
        <f t="shared" si="4"/>
        <v>17</v>
      </c>
    </row>
    <row r="66" spans="1:13" x14ac:dyDescent="0.25">
      <c r="A66" s="11"/>
      <c r="B66" s="12"/>
      <c r="C66" s="9" t="s">
        <v>199</v>
      </c>
      <c r="D66" s="9" t="s">
        <v>200</v>
      </c>
      <c r="E66" s="9" t="s">
        <v>200</v>
      </c>
      <c r="F66" s="9" t="s">
        <v>15</v>
      </c>
      <c r="G66" s="9" t="s">
        <v>201</v>
      </c>
      <c r="H66" s="9" t="s">
        <v>119</v>
      </c>
      <c r="I66" s="3" t="s">
        <v>18</v>
      </c>
      <c r="J66" s="13" t="s">
        <v>202</v>
      </c>
      <c r="K66" s="14" t="s">
        <v>203</v>
      </c>
      <c r="L66" s="17">
        <f t="shared" si="3"/>
        <v>4.8124999999999973E-2</v>
      </c>
      <c r="M66">
        <f t="shared" si="4"/>
        <v>13</v>
      </c>
    </row>
    <row r="67" spans="1:13" x14ac:dyDescent="0.25">
      <c r="A67" s="11"/>
      <c r="B67" s="12"/>
      <c r="C67" s="9" t="s">
        <v>61</v>
      </c>
      <c r="D67" s="9" t="s">
        <v>62</v>
      </c>
      <c r="E67" s="9" t="s">
        <v>63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205</v>
      </c>
      <c r="I68" s="3" t="s">
        <v>18</v>
      </c>
      <c r="J68" s="13" t="s">
        <v>206</v>
      </c>
      <c r="K68" s="14" t="s">
        <v>207</v>
      </c>
      <c r="L68" s="17">
        <f t="shared" ref="L68:L128" si="5">K68-J68</f>
        <v>2.503472222222225E-2</v>
      </c>
      <c r="M68">
        <f t="shared" ref="M68:M128" si="6">HOUR(J68)</f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208</v>
      </c>
      <c r="H69" s="9" t="s">
        <v>205</v>
      </c>
      <c r="I69" s="3" t="s">
        <v>18</v>
      </c>
      <c r="J69" s="13" t="s">
        <v>209</v>
      </c>
      <c r="K69" s="14" t="s">
        <v>210</v>
      </c>
      <c r="L69" s="17">
        <f t="shared" si="5"/>
        <v>1.6435185185185164E-2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211</v>
      </c>
      <c r="H70" s="9" t="s">
        <v>205</v>
      </c>
      <c r="I70" s="3" t="s">
        <v>18</v>
      </c>
      <c r="J70" s="13" t="s">
        <v>212</v>
      </c>
      <c r="K70" s="14" t="s">
        <v>213</v>
      </c>
      <c r="L70" s="17">
        <f t="shared" si="5"/>
        <v>3.2187500000000036E-2</v>
      </c>
      <c r="M70">
        <f t="shared" si="6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214</v>
      </c>
      <c r="H71" s="9" t="s">
        <v>205</v>
      </c>
      <c r="I71" s="3" t="s">
        <v>18</v>
      </c>
      <c r="J71" s="13" t="s">
        <v>215</v>
      </c>
      <c r="K71" s="14" t="s">
        <v>216</v>
      </c>
      <c r="L71" s="17">
        <f t="shared" si="5"/>
        <v>1.8495370370370301E-2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217</v>
      </c>
      <c r="H72" s="9" t="s">
        <v>119</v>
      </c>
      <c r="I72" s="3" t="s">
        <v>18</v>
      </c>
      <c r="J72" s="13" t="s">
        <v>218</v>
      </c>
      <c r="K72" s="14" t="s">
        <v>219</v>
      </c>
      <c r="L72" s="17">
        <f t="shared" si="5"/>
        <v>2.127314814814818E-2</v>
      </c>
      <c r="M72">
        <f t="shared" si="6"/>
        <v>20</v>
      </c>
    </row>
    <row r="73" spans="1:13" x14ac:dyDescent="0.25">
      <c r="A73" s="11"/>
      <c r="B73" s="12"/>
      <c r="C73" s="9" t="s">
        <v>220</v>
      </c>
      <c r="D73" s="9" t="s">
        <v>221</v>
      </c>
      <c r="E73" s="9" t="s">
        <v>221</v>
      </c>
      <c r="F73" s="9" t="s">
        <v>15</v>
      </c>
      <c r="G73" s="9" t="s">
        <v>222</v>
      </c>
      <c r="H73" s="9" t="s">
        <v>119</v>
      </c>
      <c r="I73" s="3" t="s">
        <v>18</v>
      </c>
      <c r="J73" s="13" t="s">
        <v>223</v>
      </c>
      <c r="K73" s="14" t="s">
        <v>224</v>
      </c>
      <c r="L73" s="17">
        <f t="shared" si="5"/>
        <v>4.8368055555555456E-2</v>
      </c>
      <c r="M73">
        <f t="shared" si="6"/>
        <v>13</v>
      </c>
    </row>
    <row r="74" spans="1:13" x14ac:dyDescent="0.25">
      <c r="A74" s="11"/>
      <c r="B74" s="12"/>
      <c r="C74" s="9" t="s">
        <v>225</v>
      </c>
      <c r="D74" s="9" t="s">
        <v>226</v>
      </c>
      <c r="E74" s="9" t="s">
        <v>226</v>
      </c>
      <c r="F74" s="9" t="s">
        <v>15</v>
      </c>
      <c r="G74" s="9" t="s">
        <v>227</v>
      </c>
      <c r="H74" s="9" t="s">
        <v>119</v>
      </c>
      <c r="I74" s="3" t="s">
        <v>18</v>
      </c>
      <c r="J74" s="13" t="s">
        <v>228</v>
      </c>
      <c r="K74" s="14" t="s">
        <v>229</v>
      </c>
      <c r="L74" s="17">
        <f t="shared" si="5"/>
        <v>3.7743055555555571E-2</v>
      </c>
      <c r="M74">
        <f t="shared" si="6"/>
        <v>7</v>
      </c>
    </row>
    <row r="75" spans="1:13" x14ac:dyDescent="0.25">
      <c r="A75" s="11"/>
      <c r="B75" s="12"/>
      <c r="C75" s="9" t="s">
        <v>230</v>
      </c>
      <c r="D75" s="9" t="s">
        <v>231</v>
      </c>
      <c r="E75" s="9" t="s">
        <v>231</v>
      </c>
      <c r="F75" s="9" t="s">
        <v>15</v>
      </c>
      <c r="G75" s="9" t="s">
        <v>232</v>
      </c>
      <c r="H75" s="9" t="s">
        <v>148</v>
      </c>
      <c r="I75" s="3" t="s">
        <v>18</v>
      </c>
      <c r="J75" s="13" t="s">
        <v>233</v>
      </c>
      <c r="K75" s="14" t="s">
        <v>234</v>
      </c>
      <c r="L75" s="17">
        <f t="shared" si="5"/>
        <v>2.3842592592592582E-2</v>
      </c>
      <c r="M75">
        <f t="shared" si="6"/>
        <v>15</v>
      </c>
    </row>
    <row r="76" spans="1:13" x14ac:dyDescent="0.25">
      <c r="A76" s="3" t="s">
        <v>235</v>
      </c>
      <c r="B76" s="9" t="s">
        <v>236</v>
      </c>
      <c r="C76" s="10" t="s">
        <v>12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237</v>
      </c>
      <c r="D77" s="9" t="s">
        <v>238</v>
      </c>
      <c r="E77" s="9" t="s">
        <v>238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239</v>
      </c>
      <c r="H78" s="9" t="s">
        <v>119</v>
      </c>
      <c r="I78" s="3" t="s">
        <v>18</v>
      </c>
      <c r="J78" s="13" t="s">
        <v>240</v>
      </c>
      <c r="K78" s="14" t="s">
        <v>241</v>
      </c>
      <c r="L78" s="17">
        <f t="shared" si="5"/>
        <v>1.6342592592592603E-2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242</v>
      </c>
      <c r="H79" s="9" t="s">
        <v>119</v>
      </c>
      <c r="I79" s="3" t="s">
        <v>18</v>
      </c>
      <c r="J79" s="13" t="s">
        <v>243</v>
      </c>
      <c r="K79" s="14" t="s">
        <v>244</v>
      </c>
      <c r="L79" s="17">
        <f t="shared" si="5"/>
        <v>3.0196759259259243E-2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245</v>
      </c>
      <c r="H80" s="9" t="s">
        <v>119</v>
      </c>
      <c r="I80" s="3" t="s">
        <v>18</v>
      </c>
      <c r="J80" s="13" t="s">
        <v>246</v>
      </c>
      <c r="K80" s="14" t="s">
        <v>247</v>
      </c>
      <c r="L80" s="17">
        <f t="shared" si="5"/>
        <v>3.7962962962962976E-2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248</v>
      </c>
      <c r="H81" s="9" t="s">
        <v>119</v>
      </c>
      <c r="I81" s="3" t="s">
        <v>18</v>
      </c>
      <c r="J81" s="13" t="s">
        <v>249</v>
      </c>
      <c r="K81" s="14" t="s">
        <v>250</v>
      </c>
      <c r="L81" s="17">
        <f t="shared" si="5"/>
        <v>3.5069444444444431E-2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251</v>
      </c>
      <c r="H82" s="9" t="s">
        <v>119</v>
      </c>
      <c r="I82" s="3" t="s">
        <v>18</v>
      </c>
      <c r="J82" s="13" t="s">
        <v>252</v>
      </c>
      <c r="K82" s="14" t="s">
        <v>253</v>
      </c>
      <c r="L82" s="17">
        <f t="shared" si="5"/>
        <v>3.4780092592592515E-2</v>
      </c>
      <c r="M82">
        <f t="shared" si="6"/>
        <v>13</v>
      </c>
    </row>
    <row r="83" spans="1:13" x14ac:dyDescent="0.25">
      <c r="A83" s="11"/>
      <c r="B83" s="12"/>
      <c r="C83" s="12"/>
      <c r="D83" s="12"/>
      <c r="E83" s="12"/>
      <c r="F83" s="12"/>
      <c r="G83" s="9" t="s">
        <v>254</v>
      </c>
      <c r="H83" s="9" t="s">
        <v>119</v>
      </c>
      <c r="I83" s="3" t="s">
        <v>18</v>
      </c>
      <c r="J83" s="13" t="s">
        <v>255</v>
      </c>
      <c r="K83" s="14" t="s">
        <v>256</v>
      </c>
      <c r="L83" s="17">
        <f t="shared" si="5"/>
        <v>3.7708333333333344E-2</v>
      </c>
      <c r="M83">
        <f t="shared" si="6"/>
        <v>13</v>
      </c>
    </row>
    <row r="84" spans="1:13" x14ac:dyDescent="0.25">
      <c r="A84" s="11"/>
      <c r="B84" s="12"/>
      <c r="C84" s="12"/>
      <c r="D84" s="12"/>
      <c r="E84" s="12"/>
      <c r="F84" s="12"/>
      <c r="G84" s="9" t="s">
        <v>257</v>
      </c>
      <c r="H84" s="9" t="s">
        <v>119</v>
      </c>
      <c r="I84" s="3" t="s">
        <v>18</v>
      </c>
      <c r="J84" s="13" t="s">
        <v>258</v>
      </c>
      <c r="K84" s="14" t="s">
        <v>259</v>
      </c>
      <c r="L84" s="17">
        <f t="shared" si="5"/>
        <v>4.4629629629629686E-2</v>
      </c>
      <c r="M84">
        <f t="shared" si="6"/>
        <v>14</v>
      </c>
    </row>
    <row r="85" spans="1:13" x14ac:dyDescent="0.25">
      <c r="A85" s="11"/>
      <c r="B85" s="12"/>
      <c r="C85" s="12"/>
      <c r="D85" s="12"/>
      <c r="E85" s="12"/>
      <c r="F85" s="12"/>
      <c r="G85" s="9" t="s">
        <v>260</v>
      </c>
      <c r="H85" s="9" t="s">
        <v>119</v>
      </c>
      <c r="I85" s="3" t="s">
        <v>18</v>
      </c>
      <c r="J85" s="13" t="s">
        <v>261</v>
      </c>
      <c r="K85" s="14" t="s">
        <v>262</v>
      </c>
      <c r="L85" s="17">
        <f t="shared" si="5"/>
        <v>1.3229166666666625E-2</v>
      </c>
      <c r="M85">
        <f t="shared" si="6"/>
        <v>17</v>
      </c>
    </row>
    <row r="86" spans="1:13" x14ac:dyDescent="0.25">
      <c r="A86" s="11"/>
      <c r="B86" s="12"/>
      <c r="C86" s="9" t="s">
        <v>116</v>
      </c>
      <c r="D86" s="9" t="s">
        <v>117</v>
      </c>
      <c r="E86" s="9" t="s">
        <v>117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263</v>
      </c>
      <c r="H87" s="9" t="s">
        <v>119</v>
      </c>
      <c r="I87" s="3" t="s">
        <v>18</v>
      </c>
      <c r="J87" s="13" t="s">
        <v>264</v>
      </c>
      <c r="K87" s="14" t="s">
        <v>265</v>
      </c>
      <c r="L87" s="17">
        <f t="shared" si="5"/>
        <v>1.5856481481481499E-2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266</v>
      </c>
      <c r="H88" s="9" t="s">
        <v>119</v>
      </c>
      <c r="I88" s="3" t="s">
        <v>18</v>
      </c>
      <c r="J88" s="13" t="s">
        <v>267</v>
      </c>
      <c r="K88" s="14" t="s">
        <v>268</v>
      </c>
      <c r="L88" s="17">
        <f t="shared" si="5"/>
        <v>1.5636574074074039E-2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269</v>
      </c>
      <c r="H89" s="9" t="s">
        <v>119</v>
      </c>
      <c r="I89" s="3" t="s">
        <v>18</v>
      </c>
      <c r="J89" s="13" t="s">
        <v>270</v>
      </c>
      <c r="K89" s="14" t="s">
        <v>271</v>
      </c>
      <c r="L89" s="17">
        <f t="shared" si="5"/>
        <v>1.7627314814814776E-2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272</v>
      </c>
      <c r="H90" s="9" t="s">
        <v>119</v>
      </c>
      <c r="I90" s="3" t="s">
        <v>18</v>
      </c>
      <c r="J90" s="13" t="s">
        <v>273</v>
      </c>
      <c r="K90" s="14" t="s">
        <v>274</v>
      </c>
      <c r="L90" s="17">
        <f t="shared" si="5"/>
        <v>1.2534722222222294E-2</v>
      </c>
      <c r="M90">
        <f t="shared" si="6"/>
        <v>15</v>
      </c>
    </row>
    <row r="91" spans="1:13" x14ac:dyDescent="0.25">
      <c r="A91" s="11"/>
      <c r="B91" s="12"/>
      <c r="C91" s="12"/>
      <c r="D91" s="12"/>
      <c r="E91" s="12"/>
      <c r="F91" s="12"/>
      <c r="G91" s="9" t="s">
        <v>275</v>
      </c>
      <c r="H91" s="9" t="s">
        <v>119</v>
      </c>
      <c r="I91" s="3" t="s">
        <v>18</v>
      </c>
      <c r="J91" s="13" t="s">
        <v>276</v>
      </c>
      <c r="K91" s="14" t="s">
        <v>277</v>
      </c>
      <c r="L91" s="17">
        <f t="shared" si="5"/>
        <v>1.5162037037037113E-2</v>
      </c>
      <c r="M91">
        <f t="shared" si="6"/>
        <v>17</v>
      </c>
    </row>
    <row r="92" spans="1:13" x14ac:dyDescent="0.25">
      <c r="A92" s="11"/>
      <c r="B92" s="12"/>
      <c r="C92" s="12"/>
      <c r="D92" s="12"/>
      <c r="E92" s="12"/>
      <c r="F92" s="12"/>
      <c r="G92" s="9" t="s">
        <v>278</v>
      </c>
      <c r="H92" s="9" t="s">
        <v>119</v>
      </c>
      <c r="I92" s="3" t="s">
        <v>18</v>
      </c>
      <c r="J92" s="13" t="s">
        <v>279</v>
      </c>
      <c r="K92" s="14" t="s">
        <v>280</v>
      </c>
      <c r="L92" s="17">
        <f t="shared" si="5"/>
        <v>1.3275462962962892E-2</v>
      </c>
      <c r="M92">
        <f t="shared" si="6"/>
        <v>20</v>
      </c>
    </row>
    <row r="93" spans="1:13" x14ac:dyDescent="0.25">
      <c r="A93" s="11"/>
      <c r="B93" s="12"/>
      <c r="C93" s="9" t="s">
        <v>154</v>
      </c>
      <c r="D93" s="9" t="s">
        <v>155</v>
      </c>
      <c r="E93" s="9" t="s">
        <v>155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281</v>
      </c>
      <c r="H94" s="9" t="s">
        <v>119</v>
      </c>
      <c r="I94" s="3" t="s">
        <v>18</v>
      </c>
      <c r="J94" s="13" t="s">
        <v>282</v>
      </c>
      <c r="K94" s="14" t="s">
        <v>283</v>
      </c>
      <c r="L94" s="17">
        <f t="shared" si="5"/>
        <v>1.975694444444448E-2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284</v>
      </c>
      <c r="H95" s="9" t="s">
        <v>119</v>
      </c>
      <c r="I95" s="3" t="s">
        <v>18</v>
      </c>
      <c r="J95" s="13" t="s">
        <v>285</v>
      </c>
      <c r="K95" s="14" t="s">
        <v>286</v>
      </c>
      <c r="L95" s="17">
        <f t="shared" si="5"/>
        <v>2.5300925925925921E-2</v>
      </c>
      <c r="M95">
        <f t="shared" si="6"/>
        <v>4</v>
      </c>
    </row>
    <row r="96" spans="1:13" x14ac:dyDescent="0.25">
      <c r="A96" s="11"/>
      <c r="B96" s="12"/>
      <c r="C96" s="12"/>
      <c r="D96" s="12"/>
      <c r="E96" s="12"/>
      <c r="F96" s="12"/>
      <c r="G96" s="9" t="s">
        <v>287</v>
      </c>
      <c r="H96" s="9" t="s">
        <v>119</v>
      </c>
      <c r="I96" s="3" t="s">
        <v>18</v>
      </c>
      <c r="J96" s="13" t="s">
        <v>288</v>
      </c>
      <c r="K96" s="14" t="s">
        <v>289</v>
      </c>
      <c r="L96" s="17">
        <f t="shared" si="5"/>
        <v>1.1967592592592613E-2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290</v>
      </c>
      <c r="H97" s="9" t="s">
        <v>119</v>
      </c>
      <c r="I97" s="3" t="s">
        <v>18</v>
      </c>
      <c r="J97" s="13" t="s">
        <v>291</v>
      </c>
      <c r="K97" s="14" t="s">
        <v>292</v>
      </c>
      <c r="L97" s="17">
        <f t="shared" si="5"/>
        <v>1.7592592592592604E-2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293</v>
      </c>
      <c r="H98" s="9" t="s">
        <v>119</v>
      </c>
      <c r="I98" s="3" t="s">
        <v>18</v>
      </c>
      <c r="J98" s="13" t="s">
        <v>294</v>
      </c>
      <c r="K98" s="14" t="s">
        <v>295</v>
      </c>
      <c r="L98" s="17">
        <f t="shared" si="5"/>
        <v>2.3749999999999938E-2</v>
      </c>
      <c r="M98">
        <f t="shared" si="6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296</v>
      </c>
      <c r="H99" s="9" t="s">
        <v>119</v>
      </c>
      <c r="I99" s="3" t="s">
        <v>18</v>
      </c>
      <c r="J99" s="13" t="s">
        <v>297</v>
      </c>
      <c r="K99" s="14" t="s">
        <v>298</v>
      </c>
      <c r="L99" s="17">
        <f t="shared" si="5"/>
        <v>2.2048611111111116E-2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299</v>
      </c>
      <c r="H100" s="9" t="s">
        <v>119</v>
      </c>
      <c r="I100" s="3" t="s">
        <v>18</v>
      </c>
      <c r="J100" s="13" t="s">
        <v>300</v>
      </c>
      <c r="K100" s="14" t="s">
        <v>301</v>
      </c>
      <c r="L100" s="17">
        <f t="shared" si="5"/>
        <v>2.5775462962962958E-2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302</v>
      </c>
      <c r="H101" s="9" t="s">
        <v>119</v>
      </c>
      <c r="I101" s="3" t="s">
        <v>18</v>
      </c>
      <c r="J101" s="13" t="s">
        <v>303</v>
      </c>
      <c r="K101" s="14" t="s">
        <v>304</v>
      </c>
      <c r="L101" s="17">
        <f t="shared" si="5"/>
        <v>1.8530092592592695E-2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305</v>
      </c>
      <c r="H102" s="9" t="s">
        <v>119</v>
      </c>
      <c r="I102" s="3" t="s">
        <v>18</v>
      </c>
      <c r="J102" s="13" t="s">
        <v>306</v>
      </c>
      <c r="K102" s="14" t="s">
        <v>307</v>
      </c>
      <c r="L102" s="17">
        <f t="shared" si="5"/>
        <v>2.0648148148148249E-2</v>
      </c>
      <c r="M102">
        <f t="shared" si="6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308</v>
      </c>
      <c r="H103" s="9" t="s">
        <v>119</v>
      </c>
      <c r="I103" s="3" t="s">
        <v>18</v>
      </c>
      <c r="J103" s="13" t="s">
        <v>309</v>
      </c>
      <c r="K103" s="14" t="s">
        <v>310</v>
      </c>
      <c r="L103" s="17">
        <f t="shared" si="5"/>
        <v>2.4108796296296198E-2</v>
      </c>
      <c r="M103">
        <f t="shared" si="6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311</v>
      </c>
      <c r="H104" s="9" t="s">
        <v>119</v>
      </c>
      <c r="I104" s="3" t="s">
        <v>18</v>
      </c>
      <c r="J104" s="13" t="s">
        <v>312</v>
      </c>
      <c r="K104" s="14" t="s">
        <v>313</v>
      </c>
      <c r="L104" s="17">
        <f t="shared" si="5"/>
        <v>3.965277777777787E-2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314</v>
      </c>
      <c r="H105" s="9" t="s">
        <v>119</v>
      </c>
      <c r="I105" s="3" t="s">
        <v>18</v>
      </c>
      <c r="J105" s="13" t="s">
        <v>315</v>
      </c>
      <c r="K105" s="14" t="s">
        <v>316</v>
      </c>
      <c r="L105" s="17">
        <f t="shared" si="5"/>
        <v>4.2349537037037033E-2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317</v>
      </c>
      <c r="H106" s="9" t="s">
        <v>119</v>
      </c>
      <c r="I106" s="3" t="s">
        <v>18</v>
      </c>
      <c r="J106" s="13" t="s">
        <v>318</v>
      </c>
      <c r="K106" s="14" t="s">
        <v>319</v>
      </c>
      <c r="L106" s="17">
        <f t="shared" si="5"/>
        <v>5.4791666666666572E-2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320</v>
      </c>
      <c r="H107" s="9" t="s">
        <v>119</v>
      </c>
      <c r="I107" s="3" t="s">
        <v>18</v>
      </c>
      <c r="J107" s="13" t="s">
        <v>321</v>
      </c>
      <c r="K107" s="14" t="s">
        <v>322</v>
      </c>
      <c r="L107" s="17">
        <f t="shared" si="5"/>
        <v>3.804398148148147E-2</v>
      </c>
      <c r="M107">
        <f t="shared" si="6"/>
        <v>13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323</v>
      </c>
      <c r="H108" s="9" t="s">
        <v>119</v>
      </c>
      <c r="I108" s="3" t="s">
        <v>18</v>
      </c>
      <c r="J108" s="13" t="s">
        <v>324</v>
      </c>
      <c r="K108" s="14" t="s">
        <v>325</v>
      </c>
      <c r="L108" s="17">
        <f t="shared" si="5"/>
        <v>4.7627314814814747E-2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326</v>
      </c>
      <c r="H109" s="9" t="s">
        <v>119</v>
      </c>
      <c r="I109" s="3" t="s">
        <v>18</v>
      </c>
      <c r="J109" s="13" t="s">
        <v>327</v>
      </c>
      <c r="K109" s="14" t="s">
        <v>328</v>
      </c>
      <c r="L109" s="17">
        <f t="shared" si="5"/>
        <v>5.3379629629629721E-2</v>
      </c>
      <c r="M109">
        <f t="shared" si="6"/>
        <v>14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329</v>
      </c>
      <c r="H110" s="9" t="s">
        <v>119</v>
      </c>
      <c r="I110" s="3" t="s">
        <v>18</v>
      </c>
      <c r="J110" s="13" t="s">
        <v>330</v>
      </c>
      <c r="K110" s="14" t="s">
        <v>331</v>
      </c>
      <c r="L110" s="17">
        <f t="shared" si="5"/>
        <v>4.99074074074074E-2</v>
      </c>
      <c r="M110">
        <f t="shared" si="6"/>
        <v>15</v>
      </c>
    </row>
    <row r="111" spans="1:13" x14ac:dyDescent="0.25">
      <c r="A111" s="11"/>
      <c r="B111" s="12"/>
      <c r="C111" s="9" t="s">
        <v>332</v>
      </c>
      <c r="D111" s="9" t="s">
        <v>333</v>
      </c>
      <c r="E111" s="9" t="s">
        <v>333</v>
      </c>
      <c r="F111" s="9" t="s">
        <v>15</v>
      </c>
      <c r="G111" s="9" t="s">
        <v>334</v>
      </c>
      <c r="H111" s="9" t="s">
        <v>119</v>
      </c>
      <c r="I111" s="3" t="s">
        <v>18</v>
      </c>
      <c r="J111" s="13" t="s">
        <v>335</v>
      </c>
      <c r="K111" s="14" t="s">
        <v>336</v>
      </c>
      <c r="L111" s="17">
        <f t="shared" si="5"/>
        <v>1.851851851851849E-2</v>
      </c>
      <c r="M111">
        <f t="shared" si="6"/>
        <v>6</v>
      </c>
    </row>
    <row r="112" spans="1:13" x14ac:dyDescent="0.25">
      <c r="A112" s="11"/>
      <c r="B112" s="12"/>
      <c r="C112" s="9" t="s">
        <v>337</v>
      </c>
      <c r="D112" s="9" t="s">
        <v>338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339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340</v>
      </c>
      <c r="H114" s="9" t="s">
        <v>119</v>
      </c>
      <c r="I114" s="3" t="s">
        <v>18</v>
      </c>
      <c r="J114" s="13" t="s">
        <v>341</v>
      </c>
      <c r="K114" s="14" t="s">
        <v>342</v>
      </c>
      <c r="L114" s="17">
        <f t="shared" si="5"/>
        <v>1.4745370370370353E-2</v>
      </c>
      <c r="M114">
        <f t="shared" si="6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343</v>
      </c>
      <c r="H115" s="9" t="s">
        <v>119</v>
      </c>
      <c r="I115" s="3" t="s">
        <v>18</v>
      </c>
      <c r="J115" s="13" t="s">
        <v>344</v>
      </c>
      <c r="K115" s="14" t="s">
        <v>345</v>
      </c>
      <c r="L115" s="17">
        <f t="shared" si="5"/>
        <v>2.3159722222222207E-2</v>
      </c>
      <c r="M115">
        <f t="shared" si="6"/>
        <v>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346</v>
      </c>
      <c r="H116" s="9" t="s">
        <v>119</v>
      </c>
      <c r="I116" s="3" t="s">
        <v>18</v>
      </c>
      <c r="J116" s="13" t="s">
        <v>347</v>
      </c>
      <c r="K116" s="14" t="s">
        <v>348</v>
      </c>
      <c r="L116" s="17">
        <f t="shared" si="5"/>
        <v>1.7800925925925914E-2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349</v>
      </c>
      <c r="H117" s="9" t="s">
        <v>119</v>
      </c>
      <c r="I117" s="3" t="s">
        <v>18</v>
      </c>
      <c r="J117" s="13" t="s">
        <v>350</v>
      </c>
      <c r="K117" s="14" t="s">
        <v>351</v>
      </c>
      <c r="L117" s="17">
        <f t="shared" si="5"/>
        <v>1.6446759259259258E-2</v>
      </c>
      <c r="M117">
        <f t="shared" si="6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352</v>
      </c>
      <c r="H118" s="9" t="s">
        <v>119</v>
      </c>
      <c r="I118" s="3" t="s">
        <v>18</v>
      </c>
      <c r="J118" s="13" t="s">
        <v>353</v>
      </c>
      <c r="K118" s="14" t="s">
        <v>354</v>
      </c>
      <c r="L118" s="17">
        <f t="shared" si="5"/>
        <v>3.5543981481481413E-2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355</v>
      </c>
      <c r="H119" s="9" t="s">
        <v>119</v>
      </c>
      <c r="I119" s="3" t="s">
        <v>18</v>
      </c>
      <c r="J119" s="13" t="s">
        <v>356</v>
      </c>
      <c r="K119" s="14" t="s">
        <v>357</v>
      </c>
      <c r="L119" s="17">
        <f t="shared" si="5"/>
        <v>1.4212962962962927E-2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358</v>
      </c>
      <c r="H120" s="9" t="s">
        <v>119</v>
      </c>
      <c r="I120" s="3" t="s">
        <v>18</v>
      </c>
      <c r="J120" s="13" t="s">
        <v>359</v>
      </c>
      <c r="K120" s="14" t="s">
        <v>360</v>
      </c>
      <c r="L120" s="17">
        <f t="shared" si="5"/>
        <v>3.9027777777777772E-2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361</v>
      </c>
      <c r="H121" s="9" t="s">
        <v>119</v>
      </c>
      <c r="I121" s="3" t="s">
        <v>18</v>
      </c>
      <c r="J121" s="13" t="s">
        <v>362</v>
      </c>
      <c r="K121" s="14" t="s">
        <v>363</v>
      </c>
      <c r="L121" s="17">
        <f t="shared" si="5"/>
        <v>6.148148148148147E-2</v>
      </c>
      <c r="M121">
        <f t="shared" si="6"/>
        <v>14</v>
      </c>
    </row>
    <row r="122" spans="1:13" x14ac:dyDescent="0.25">
      <c r="A122" s="11"/>
      <c r="B122" s="12"/>
      <c r="C122" s="12"/>
      <c r="D122" s="12"/>
      <c r="E122" s="9" t="s">
        <v>364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365</v>
      </c>
      <c r="H123" s="9" t="s">
        <v>119</v>
      </c>
      <c r="I123" s="3" t="s">
        <v>18</v>
      </c>
      <c r="J123" s="13" t="s">
        <v>366</v>
      </c>
      <c r="K123" s="14" t="s">
        <v>367</v>
      </c>
      <c r="L123" s="17">
        <f t="shared" si="5"/>
        <v>1.4293981481481477E-2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368</v>
      </c>
      <c r="H124" s="9" t="s">
        <v>119</v>
      </c>
      <c r="I124" s="3" t="s">
        <v>18</v>
      </c>
      <c r="J124" s="13" t="s">
        <v>369</v>
      </c>
      <c r="K124" s="14" t="s">
        <v>370</v>
      </c>
      <c r="L124" s="17">
        <f t="shared" si="5"/>
        <v>5.5324074074074137E-2</v>
      </c>
      <c r="M124">
        <f t="shared" si="6"/>
        <v>12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371</v>
      </c>
      <c r="H125" s="9" t="s">
        <v>119</v>
      </c>
      <c r="I125" s="3" t="s">
        <v>18</v>
      </c>
      <c r="J125" s="13" t="s">
        <v>372</v>
      </c>
      <c r="K125" s="14" t="s">
        <v>373</v>
      </c>
      <c r="L125" s="17">
        <f t="shared" si="5"/>
        <v>5.4826388888888911E-2</v>
      </c>
      <c r="M125">
        <f t="shared" si="6"/>
        <v>15</v>
      </c>
    </row>
    <row r="126" spans="1:13" x14ac:dyDescent="0.25">
      <c r="A126" s="11"/>
      <c r="B126" s="12"/>
      <c r="C126" s="9" t="s">
        <v>165</v>
      </c>
      <c r="D126" s="9" t="s">
        <v>166</v>
      </c>
      <c r="E126" s="9" t="s">
        <v>166</v>
      </c>
      <c r="F126" s="9" t="s">
        <v>15</v>
      </c>
      <c r="G126" s="9" t="s">
        <v>374</v>
      </c>
      <c r="H126" s="9" t="s">
        <v>119</v>
      </c>
      <c r="I126" s="3" t="s">
        <v>18</v>
      </c>
      <c r="J126" s="13" t="s">
        <v>375</v>
      </c>
      <c r="K126" s="14" t="s">
        <v>376</v>
      </c>
      <c r="L126" s="17">
        <f t="shared" si="5"/>
        <v>1.5706018518518508E-2</v>
      </c>
      <c r="M126">
        <f t="shared" si="6"/>
        <v>2</v>
      </c>
    </row>
    <row r="127" spans="1:13" x14ac:dyDescent="0.25">
      <c r="A127" s="11"/>
      <c r="B127" s="12"/>
      <c r="C127" s="9" t="s">
        <v>170</v>
      </c>
      <c r="D127" s="9" t="s">
        <v>171</v>
      </c>
      <c r="E127" s="9" t="s">
        <v>171</v>
      </c>
      <c r="F127" s="9" t="s">
        <v>15</v>
      </c>
      <c r="G127" s="9" t="s">
        <v>377</v>
      </c>
      <c r="H127" s="9" t="s">
        <v>119</v>
      </c>
      <c r="I127" s="3" t="s">
        <v>18</v>
      </c>
      <c r="J127" s="13" t="s">
        <v>378</v>
      </c>
      <c r="K127" s="14" t="s">
        <v>379</v>
      </c>
      <c r="L127" s="17">
        <f t="shared" si="5"/>
        <v>4.1620370370370363E-2</v>
      </c>
      <c r="M127">
        <f t="shared" si="6"/>
        <v>13</v>
      </c>
    </row>
    <row r="128" spans="1:13" x14ac:dyDescent="0.25">
      <c r="A128" s="11"/>
      <c r="B128" s="12"/>
      <c r="C128" s="9" t="s">
        <v>175</v>
      </c>
      <c r="D128" s="9" t="s">
        <v>176</v>
      </c>
      <c r="E128" s="9" t="s">
        <v>176</v>
      </c>
      <c r="F128" s="9" t="s">
        <v>15</v>
      </c>
      <c r="G128" s="9" t="s">
        <v>380</v>
      </c>
      <c r="H128" s="9" t="s">
        <v>119</v>
      </c>
      <c r="I128" s="3" t="s">
        <v>18</v>
      </c>
      <c r="J128" s="13" t="s">
        <v>381</v>
      </c>
      <c r="K128" s="14" t="s">
        <v>382</v>
      </c>
      <c r="L128" s="17">
        <f t="shared" si="5"/>
        <v>5.1643518518518561E-2</v>
      </c>
      <c r="M128">
        <f t="shared" si="6"/>
        <v>15</v>
      </c>
    </row>
    <row r="129" spans="1:13" x14ac:dyDescent="0.25">
      <c r="A129" s="11"/>
      <c r="B129" s="12"/>
      <c r="C129" s="9" t="s">
        <v>95</v>
      </c>
      <c r="D129" s="9" t="s">
        <v>96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96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383</v>
      </c>
      <c r="H131" s="9" t="s">
        <v>119</v>
      </c>
      <c r="I131" s="3" t="s">
        <v>18</v>
      </c>
      <c r="J131" s="13" t="s">
        <v>384</v>
      </c>
      <c r="K131" s="14" t="s">
        <v>385</v>
      </c>
      <c r="L131" s="17">
        <f t="shared" ref="L131:L173" si="7">K131-J131</f>
        <v>1.1388888888888889E-2</v>
      </c>
      <c r="M131">
        <f t="shared" ref="M131:M173" si="8">HOUR(J131)</f>
        <v>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386</v>
      </c>
      <c r="H132" s="9" t="s">
        <v>119</v>
      </c>
      <c r="I132" s="3" t="s">
        <v>18</v>
      </c>
      <c r="J132" s="13" t="s">
        <v>387</v>
      </c>
      <c r="K132" s="14" t="s">
        <v>388</v>
      </c>
      <c r="L132" s="17">
        <f t="shared" si="7"/>
        <v>1.5486111111111117E-2</v>
      </c>
      <c r="M132">
        <f t="shared" si="8"/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389</v>
      </c>
      <c r="H133" s="9" t="s">
        <v>119</v>
      </c>
      <c r="I133" s="3" t="s">
        <v>18</v>
      </c>
      <c r="J133" s="13" t="s">
        <v>390</v>
      </c>
      <c r="K133" s="14" t="s">
        <v>391</v>
      </c>
      <c r="L133" s="17">
        <f t="shared" si="7"/>
        <v>1.8541666666666679E-2</v>
      </c>
      <c r="M133">
        <f t="shared" si="8"/>
        <v>7</v>
      </c>
    </row>
    <row r="134" spans="1:13" x14ac:dyDescent="0.25">
      <c r="A134" s="11"/>
      <c r="B134" s="12"/>
      <c r="C134" s="12"/>
      <c r="D134" s="12"/>
      <c r="E134" s="9" t="s">
        <v>186</v>
      </c>
      <c r="F134" s="9" t="s">
        <v>15</v>
      </c>
      <c r="G134" s="9" t="s">
        <v>392</v>
      </c>
      <c r="H134" s="9" t="s">
        <v>119</v>
      </c>
      <c r="I134" s="3" t="s">
        <v>18</v>
      </c>
      <c r="J134" s="13" t="s">
        <v>393</v>
      </c>
      <c r="K134" s="14" t="s">
        <v>394</v>
      </c>
      <c r="L134" s="17">
        <f t="shared" si="7"/>
        <v>1.4872685185185142E-2</v>
      </c>
      <c r="M134">
        <f t="shared" si="8"/>
        <v>21</v>
      </c>
    </row>
    <row r="135" spans="1:13" x14ac:dyDescent="0.25">
      <c r="A135" s="11"/>
      <c r="B135" s="12"/>
      <c r="C135" s="9" t="s">
        <v>395</v>
      </c>
      <c r="D135" s="9" t="s">
        <v>396</v>
      </c>
      <c r="E135" s="9" t="s">
        <v>396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397</v>
      </c>
      <c r="H136" s="9" t="s">
        <v>119</v>
      </c>
      <c r="I136" s="3" t="s">
        <v>18</v>
      </c>
      <c r="J136" s="13" t="s">
        <v>398</v>
      </c>
      <c r="K136" s="14" t="s">
        <v>399</v>
      </c>
      <c r="L136" s="17">
        <f t="shared" si="7"/>
        <v>1.9780092592592613E-2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400</v>
      </c>
      <c r="H137" s="9" t="s">
        <v>119</v>
      </c>
      <c r="I137" s="3" t="s">
        <v>18</v>
      </c>
      <c r="J137" s="13" t="s">
        <v>401</v>
      </c>
      <c r="K137" s="14" t="s">
        <v>402</v>
      </c>
      <c r="L137" s="17">
        <f t="shared" si="7"/>
        <v>4.3101851851851891E-2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403</v>
      </c>
      <c r="H138" s="9" t="s">
        <v>119</v>
      </c>
      <c r="I138" s="3" t="s">
        <v>18</v>
      </c>
      <c r="J138" s="13" t="s">
        <v>404</v>
      </c>
      <c r="K138" s="14" t="s">
        <v>405</v>
      </c>
      <c r="L138" s="17">
        <f t="shared" si="7"/>
        <v>2.2476851851851665E-2</v>
      </c>
      <c r="M138">
        <f t="shared" si="8"/>
        <v>22</v>
      </c>
    </row>
    <row r="139" spans="1:13" x14ac:dyDescent="0.25">
      <c r="A139" s="11"/>
      <c r="B139" s="12"/>
      <c r="C139" s="9" t="s">
        <v>406</v>
      </c>
      <c r="D139" s="9" t="s">
        <v>407</v>
      </c>
      <c r="E139" s="9" t="s">
        <v>407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408</v>
      </c>
      <c r="H140" s="9" t="s">
        <v>119</v>
      </c>
      <c r="I140" s="3" t="s">
        <v>18</v>
      </c>
      <c r="J140" s="13" t="s">
        <v>409</v>
      </c>
      <c r="K140" s="14" t="s">
        <v>410</v>
      </c>
      <c r="L140" s="17">
        <f t="shared" si="7"/>
        <v>2.0925925925925903E-2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411</v>
      </c>
      <c r="H141" s="9" t="s">
        <v>119</v>
      </c>
      <c r="I141" s="3" t="s">
        <v>18</v>
      </c>
      <c r="J141" s="13" t="s">
        <v>412</v>
      </c>
      <c r="K141" s="14" t="s">
        <v>413</v>
      </c>
      <c r="L141" s="17">
        <f t="shared" si="7"/>
        <v>1.3437499999999991E-2</v>
      </c>
      <c r="M141">
        <f t="shared" si="8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414</v>
      </c>
      <c r="H142" s="9" t="s">
        <v>119</v>
      </c>
      <c r="I142" s="3" t="s">
        <v>18</v>
      </c>
      <c r="J142" s="13" t="s">
        <v>415</v>
      </c>
      <c r="K142" s="14" t="s">
        <v>416</v>
      </c>
      <c r="L142" s="17">
        <f t="shared" si="7"/>
        <v>3.803240740740732E-2</v>
      </c>
      <c r="M142">
        <f t="shared" si="8"/>
        <v>13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417</v>
      </c>
      <c r="H143" s="9" t="s">
        <v>119</v>
      </c>
      <c r="I143" s="3" t="s">
        <v>18</v>
      </c>
      <c r="J143" s="13" t="s">
        <v>418</v>
      </c>
      <c r="K143" s="14" t="s">
        <v>419</v>
      </c>
      <c r="L143" s="17">
        <f t="shared" si="7"/>
        <v>5.2615740740740824E-2</v>
      </c>
      <c r="M143">
        <f t="shared" si="8"/>
        <v>15</v>
      </c>
    </row>
    <row r="144" spans="1:13" x14ac:dyDescent="0.25">
      <c r="A144" s="11"/>
      <c r="B144" s="12"/>
      <c r="C144" s="9" t="s">
        <v>420</v>
      </c>
      <c r="D144" s="9" t="s">
        <v>421</v>
      </c>
      <c r="E144" s="9" t="s">
        <v>421</v>
      </c>
      <c r="F144" s="9" t="s">
        <v>15</v>
      </c>
      <c r="G144" s="9" t="s">
        <v>422</v>
      </c>
      <c r="H144" s="9" t="s">
        <v>119</v>
      </c>
      <c r="I144" s="3" t="s">
        <v>18</v>
      </c>
      <c r="J144" s="13" t="s">
        <v>423</v>
      </c>
      <c r="K144" s="14" t="s">
        <v>424</v>
      </c>
      <c r="L144" s="17">
        <f t="shared" si="7"/>
        <v>1.4490740740740748E-2</v>
      </c>
      <c r="M144">
        <f t="shared" si="8"/>
        <v>6</v>
      </c>
    </row>
    <row r="145" spans="1:13" x14ac:dyDescent="0.25">
      <c r="A145" s="11"/>
      <c r="B145" s="12"/>
      <c r="C145" s="9" t="s">
        <v>61</v>
      </c>
      <c r="D145" s="9" t="s">
        <v>62</v>
      </c>
      <c r="E145" s="9" t="s">
        <v>63</v>
      </c>
      <c r="F145" s="9" t="s">
        <v>15</v>
      </c>
      <c r="G145" s="9" t="s">
        <v>425</v>
      </c>
      <c r="H145" s="9" t="s">
        <v>205</v>
      </c>
      <c r="I145" s="3" t="s">
        <v>18</v>
      </c>
      <c r="J145" s="13" t="s">
        <v>426</v>
      </c>
      <c r="K145" s="14" t="s">
        <v>427</v>
      </c>
      <c r="L145" s="17">
        <f t="shared" si="7"/>
        <v>2.3310185185185184E-2</v>
      </c>
      <c r="M145">
        <f t="shared" si="8"/>
        <v>8</v>
      </c>
    </row>
    <row r="146" spans="1:13" x14ac:dyDescent="0.25">
      <c r="A146" s="11"/>
      <c r="B146" s="12"/>
      <c r="C146" s="9" t="s">
        <v>428</v>
      </c>
      <c r="D146" s="9" t="s">
        <v>429</v>
      </c>
      <c r="E146" s="9" t="s">
        <v>429</v>
      </c>
      <c r="F146" s="9" t="s">
        <v>15</v>
      </c>
      <c r="G146" s="9" t="s">
        <v>430</v>
      </c>
      <c r="H146" s="9" t="s">
        <v>119</v>
      </c>
      <c r="I146" s="3" t="s">
        <v>18</v>
      </c>
      <c r="J146" s="13" t="s">
        <v>431</v>
      </c>
      <c r="K146" s="14" t="s">
        <v>432</v>
      </c>
      <c r="L146" s="17">
        <f t="shared" si="7"/>
        <v>2.9236111111111018E-2</v>
      </c>
      <c r="M146">
        <f t="shared" si="8"/>
        <v>16</v>
      </c>
    </row>
    <row r="147" spans="1:13" x14ac:dyDescent="0.25">
      <c r="A147" s="11"/>
      <c r="B147" s="12"/>
      <c r="C147" s="9" t="s">
        <v>433</v>
      </c>
      <c r="D147" s="9" t="s">
        <v>434</v>
      </c>
      <c r="E147" s="9" t="s">
        <v>434</v>
      </c>
      <c r="F147" s="9" t="s">
        <v>15</v>
      </c>
      <c r="G147" s="9" t="s">
        <v>435</v>
      </c>
      <c r="H147" s="9" t="s">
        <v>119</v>
      </c>
      <c r="I147" s="3" t="s">
        <v>18</v>
      </c>
      <c r="J147" s="13" t="s">
        <v>436</v>
      </c>
      <c r="K147" s="14" t="s">
        <v>437</v>
      </c>
      <c r="L147" s="17">
        <f t="shared" si="7"/>
        <v>4.5069444444444495E-2</v>
      </c>
      <c r="M147">
        <f t="shared" si="8"/>
        <v>14</v>
      </c>
    </row>
    <row r="148" spans="1:13" x14ac:dyDescent="0.25">
      <c r="A148" s="11"/>
      <c r="B148" s="12"/>
      <c r="C148" s="9" t="s">
        <v>438</v>
      </c>
      <c r="D148" s="9" t="s">
        <v>439</v>
      </c>
      <c r="E148" s="9" t="s">
        <v>439</v>
      </c>
      <c r="F148" s="9" t="s">
        <v>15</v>
      </c>
      <c r="G148" s="9" t="s">
        <v>440</v>
      </c>
      <c r="H148" s="9" t="s">
        <v>119</v>
      </c>
      <c r="I148" s="3" t="s">
        <v>18</v>
      </c>
      <c r="J148" s="13" t="s">
        <v>441</v>
      </c>
      <c r="K148" s="14" t="s">
        <v>442</v>
      </c>
      <c r="L148" s="17">
        <f t="shared" si="7"/>
        <v>3.0520833333333386E-2</v>
      </c>
      <c r="M148">
        <f t="shared" si="8"/>
        <v>11</v>
      </c>
    </row>
    <row r="149" spans="1:13" x14ac:dyDescent="0.25">
      <c r="A149" s="11"/>
      <c r="B149" s="12"/>
      <c r="C149" s="9" t="s">
        <v>443</v>
      </c>
      <c r="D149" s="9" t="s">
        <v>444</v>
      </c>
      <c r="E149" s="9" t="s">
        <v>444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445</v>
      </c>
      <c r="H150" s="9" t="s">
        <v>119</v>
      </c>
      <c r="I150" s="3" t="s">
        <v>18</v>
      </c>
      <c r="J150" s="13" t="s">
        <v>446</v>
      </c>
      <c r="K150" s="14" t="s">
        <v>447</v>
      </c>
      <c r="L150" s="17">
        <f t="shared" si="7"/>
        <v>1.775462962962962E-2</v>
      </c>
      <c r="M150">
        <f t="shared" si="8"/>
        <v>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448</v>
      </c>
      <c r="H151" s="9" t="s">
        <v>119</v>
      </c>
      <c r="I151" s="3" t="s">
        <v>18</v>
      </c>
      <c r="J151" s="13" t="s">
        <v>449</v>
      </c>
      <c r="K151" s="14" t="s">
        <v>450</v>
      </c>
      <c r="L151" s="17">
        <f t="shared" si="7"/>
        <v>1.0231481481481508E-2</v>
      </c>
      <c r="M151">
        <f t="shared" si="8"/>
        <v>9</v>
      </c>
    </row>
    <row r="152" spans="1:13" x14ac:dyDescent="0.25">
      <c r="A152" s="11"/>
      <c r="B152" s="12"/>
      <c r="C152" s="9" t="s">
        <v>225</v>
      </c>
      <c r="D152" s="9" t="s">
        <v>226</v>
      </c>
      <c r="E152" s="9" t="s">
        <v>226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451</v>
      </c>
      <c r="H153" s="9" t="s">
        <v>119</v>
      </c>
      <c r="I153" s="3" t="s">
        <v>18</v>
      </c>
      <c r="J153" s="13" t="s">
        <v>452</v>
      </c>
      <c r="K153" s="14" t="s">
        <v>453</v>
      </c>
      <c r="L153" s="17">
        <f t="shared" si="7"/>
        <v>1.2557870370370372E-2</v>
      </c>
      <c r="M153">
        <f t="shared" si="8"/>
        <v>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454</v>
      </c>
      <c r="H154" s="9" t="s">
        <v>119</v>
      </c>
      <c r="I154" s="3" t="s">
        <v>18</v>
      </c>
      <c r="J154" s="13" t="s">
        <v>455</v>
      </c>
      <c r="K154" s="14" t="s">
        <v>456</v>
      </c>
      <c r="L154" s="17">
        <f t="shared" si="7"/>
        <v>1.3912037037037028E-2</v>
      </c>
      <c r="M154">
        <f t="shared" si="8"/>
        <v>22</v>
      </c>
    </row>
    <row r="155" spans="1:13" x14ac:dyDescent="0.25">
      <c r="A155" s="3" t="s">
        <v>457</v>
      </c>
      <c r="B155" s="9" t="s">
        <v>458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459</v>
      </c>
      <c r="D156" s="9" t="s">
        <v>460</v>
      </c>
      <c r="E156" s="9" t="s">
        <v>461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462</v>
      </c>
      <c r="H157" s="9" t="s">
        <v>119</v>
      </c>
      <c r="I157" s="3" t="s">
        <v>18</v>
      </c>
      <c r="J157" s="13" t="s">
        <v>463</v>
      </c>
      <c r="K157" s="14" t="s">
        <v>464</v>
      </c>
      <c r="L157" s="17">
        <f t="shared" si="7"/>
        <v>4.5671296296296293E-2</v>
      </c>
      <c r="M157">
        <f t="shared" si="8"/>
        <v>12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465</v>
      </c>
      <c r="H158" s="9" t="s">
        <v>119</v>
      </c>
      <c r="I158" s="3" t="s">
        <v>18</v>
      </c>
      <c r="J158" s="13" t="s">
        <v>466</v>
      </c>
      <c r="K158" s="14" t="s">
        <v>467</v>
      </c>
      <c r="L158" s="17">
        <f t="shared" si="7"/>
        <v>5.0763888888888831E-2</v>
      </c>
      <c r="M158">
        <f t="shared" si="8"/>
        <v>14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468</v>
      </c>
      <c r="H159" s="9" t="s">
        <v>119</v>
      </c>
      <c r="I159" s="3" t="s">
        <v>18</v>
      </c>
      <c r="J159" s="13" t="s">
        <v>469</v>
      </c>
      <c r="K159" s="14" t="s">
        <v>470</v>
      </c>
      <c r="L159" s="17">
        <f t="shared" si="7"/>
        <v>5.759259259259264E-2</v>
      </c>
      <c r="M159">
        <f t="shared" si="8"/>
        <v>15</v>
      </c>
    </row>
    <row r="160" spans="1:13" x14ac:dyDescent="0.25">
      <c r="A160" s="11"/>
      <c r="B160" s="12"/>
      <c r="C160" s="9" t="s">
        <v>471</v>
      </c>
      <c r="D160" s="9" t="s">
        <v>472</v>
      </c>
      <c r="E160" s="10" t="s">
        <v>12</v>
      </c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9" t="s">
        <v>473</v>
      </c>
      <c r="F161" s="9" t="s">
        <v>15</v>
      </c>
      <c r="G161" s="9" t="s">
        <v>474</v>
      </c>
      <c r="H161" s="9" t="s">
        <v>119</v>
      </c>
      <c r="I161" s="3" t="s">
        <v>18</v>
      </c>
      <c r="J161" s="13" t="s">
        <v>475</v>
      </c>
      <c r="K161" s="14" t="s">
        <v>476</v>
      </c>
      <c r="L161" s="17">
        <f t="shared" si="7"/>
        <v>1.7789351851851876E-2</v>
      </c>
      <c r="M161">
        <f t="shared" si="8"/>
        <v>9</v>
      </c>
    </row>
    <row r="162" spans="1:13" x14ac:dyDescent="0.25">
      <c r="A162" s="11"/>
      <c r="B162" s="12"/>
      <c r="C162" s="12"/>
      <c r="D162" s="12"/>
      <c r="E162" s="9" t="s">
        <v>477</v>
      </c>
      <c r="F162" s="9" t="s">
        <v>15</v>
      </c>
      <c r="G162" s="9" t="s">
        <v>478</v>
      </c>
      <c r="H162" s="9" t="s">
        <v>119</v>
      </c>
      <c r="I162" s="3" t="s">
        <v>18</v>
      </c>
      <c r="J162" s="13" t="s">
        <v>479</v>
      </c>
      <c r="K162" s="14" t="s">
        <v>480</v>
      </c>
      <c r="L162" s="17">
        <f t="shared" si="7"/>
        <v>5.1909722222222121E-2</v>
      </c>
      <c r="M162">
        <f t="shared" si="8"/>
        <v>12</v>
      </c>
    </row>
    <row r="163" spans="1:13" x14ac:dyDescent="0.25">
      <c r="A163" s="11"/>
      <c r="B163" s="12"/>
      <c r="C163" s="9" t="s">
        <v>481</v>
      </c>
      <c r="D163" s="9" t="s">
        <v>482</v>
      </c>
      <c r="E163" s="9" t="s">
        <v>483</v>
      </c>
      <c r="F163" s="9" t="s">
        <v>15</v>
      </c>
      <c r="G163" s="9" t="s">
        <v>484</v>
      </c>
      <c r="H163" s="9" t="s">
        <v>119</v>
      </c>
      <c r="I163" s="3" t="s">
        <v>18</v>
      </c>
      <c r="J163" s="13" t="s">
        <v>485</v>
      </c>
      <c r="K163" s="14" t="s">
        <v>486</v>
      </c>
      <c r="L163" s="17">
        <f t="shared" si="7"/>
        <v>4.7939814814814685E-2</v>
      </c>
      <c r="M163">
        <f t="shared" si="8"/>
        <v>14</v>
      </c>
    </row>
    <row r="164" spans="1:13" x14ac:dyDescent="0.25">
      <c r="A164" s="11"/>
      <c r="B164" s="12"/>
      <c r="C164" s="9" t="s">
        <v>487</v>
      </c>
      <c r="D164" s="9" t="s">
        <v>488</v>
      </c>
      <c r="E164" s="9" t="s">
        <v>489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490</v>
      </c>
      <c r="H165" s="9" t="s">
        <v>119</v>
      </c>
      <c r="I165" s="3" t="s">
        <v>18</v>
      </c>
      <c r="J165" s="13" t="s">
        <v>491</v>
      </c>
      <c r="K165" s="14" t="s">
        <v>492</v>
      </c>
      <c r="L165" s="17">
        <f t="shared" si="7"/>
        <v>2.4895833333333284E-2</v>
      </c>
      <c r="M165">
        <f t="shared" si="8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493</v>
      </c>
      <c r="H166" s="9" t="s">
        <v>119</v>
      </c>
      <c r="I166" s="3" t="s">
        <v>18</v>
      </c>
      <c r="J166" s="13" t="s">
        <v>494</v>
      </c>
      <c r="K166" s="14" t="s">
        <v>495</v>
      </c>
      <c r="L166" s="17">
        <f t="shared" si="7"/>
        <v>1.7222222222222139E-2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496</v>
      </c>
      <c r="H167" s="9" t="s">
        <v>119</v>
      </c>
      <c r="I167" s="3" t="s">
        <v>18</v>
      </c>
      <c r="J167" s="13" t="s">
        <v>497</v>
      </c>
      <c r="K167" s="14" t="s">
        <v>498</v>
      </c>
      <c r="L167" s="17">
        <f t="shared" si="7"/>
        <v>4.0381944444444429E-2</v>
      </c>
      <c r="M167">
        <f t="shared" si="8"/>
        <v>11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499</v>
      </c>
      <c r="H168" s="9" t="s">
        <v>119</v>
      </c>
      <c r="I168" s="3" t="s">
        <v>18</v>
      </c>
      <c r="J168" s="13" t="s">
        <v>500</v>
      </c>
      <c r="K168" s="14" t="s">
        <v>501</v>
      </c>
      <c r="L168" s="17">
        <f t="shared" si="7"/>
        <v>3.081018518518519E-2</v>
      </c>
      <c r="M168">
        <f t="shared" si="8"/>
        <v>16</v>
      </c>
    </row>
    <row r="169" spans="1:13" x14ac:dyDescent="0.25">
      <c r="A169" s="3" t="s">
        <v>502</v>
      </c>
      <c r="B169" s="9" t="s">
        <v>503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459</v>
      </c>
      <c r="D170" s="9" t="s">
        <v>460</v>
      </c>
      <c r="E170" s="9" t="s">
        <v>461</v>
      </c>
      <c r="F170" s="9" t="s">
        <v>15</v>
      </c>
      <c r="G170" s="9" t="s">
        <v>504</v>
      </c>
      <c r="H170" s="9" t="s">
        <v>17</v>
      </c>
      <c r="I170" s="3" t="s">
        <v>18</v>
      </c>
      <c r="J170" s="13" t="s">
        <v>505</v>
      </c>
      <c r="K170" s="14" t="s">
        <v>506</v>
      </c>
      <c r="L170" s="17">
        <f t="shared" si="7"/>
        <v>1.6261574074074137E-2</v>
      </c>
      <c r="M170">
        <f t="shared" si="8"/>
        <v>17</v>
      </c>
    </row>
    <row r="171" spans="1:13" x14ac:dyDescent="0.25">
      <c r="A171" s="11"/>
      <c r="B171" s="12"/>
      <c r="C171" s="9" t="s">
        <v>507</v>
      </c>
      <c r="D171" s="9" t="s">
        <v>508</v>
      </c>
      <c r="E171" s="9" t="s">
        <v>509</v>
      </c>
      <c r="F171" s="9" t="s">
        <v>15</v>
      </c>
      <c r="G171" s="9" t="s">
        <v>510</v>
      </c>
      <c r="H171" s="9" t="s">
        <v>17</v>
      </c>
      <c r="I171" s="3" t="s">
        <v>18</v>
      </c>
      <c r="J171" s="13" t="s">
        <v>511</v>
      </c>
      <c r="K171" s="14" t="s">
        <v>512</v>
      </c>
      <c r="L171" s="17">
        <f t="shared" si="7"/>
        <v>1.9247685185185159E-2</v>
      </c>
      <c r="M171">
        <f t="shared" si="8"/>
        <v>16</v>
      </c>
    </row>
    <row r="172" spans="1:13" x14ac:dyDescent="0.25">
      <c r="A172" s="11"/>
      <c r="B172" s="12"/>
      <c r="C172" s="9" t="s">
        <v>513</v>
      </c>
      <c r="D172" s="9" t="s">
        <v>514</v>
      </c>
      <c r="E172" s="9" t="s">
        <v>515</v>
      </c>
      <c r="F172" s="9" t="s">
        <v>15</v>
      </c>
      <c r="G172" s="9" t="s">
        <v>516</v>
      </c>
      <c r="H172" s="9" t="s">
        <v>17</v>
      </c>
      <c r="I172" s="3" t="s">
        <v>18</v>
      </c>
      <c r="J172" s="13" t="s">
        <v>517</v>
      </c>
      <c r="K172" s="14" t="s">
        <v>518</v>
      </c>
      <c r="L172" s="17">
        <f t="shared" si="7"/>
        <v>1.4224537037037077E-2</v>
      </c>
      <c r="M172">
        <f t="shared" si="8"/>
        <v>18</v>
      </c>
    </row>
    <row r="173" spans="1:13" x14ac:dyDescent="0.25">
      <c r="A173" s="11"/>
      <c r="B173" s="11"/>
      <c r="C173" s="3" t="s">
        <v>487</v>
      </c>
      <c r="D173" s="3" t="s">
        <v>488</v>
      </c>
      <c r="E173" s="3" t="s">
        <v>489</v>
      </c>
      <c r="F173" s="3" t="s">
        <v>15</v>
      </c>
      <c r="G173" s="3" t="s">
        <v>519</v>
      </c>
      <c r="H173" s="3" t="s">
        <v>17</v>
      </c>
      <c r="I173" s="3" t="s">
        <v>18</v>
      </c>
      <c r="J173" s="15" t="s">
        <v>520</v>
      </c>
      <c r="K173" s="16" t="s">
        <v>521</v>
      </c>
      <c r="L173" s="17">
        <f t="shared" si="7"/>
        <v>3.1597222222222276E-2</v>
      </c>
      <c r="M173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opLeftCell="G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5.25</v>
      </c>
      <c r="R2" s="17">
        <f t="shared" ref="R2:R25" si="0">AVERAGEIF(M1:M399,  O2, L1:L399)</f>
        <v>1.4386574074074076E-2</v>
      </c>
      <c r="S2" s="17">
        <f>AVERAGE($R$2:$R$25)</f>
        <v>2.1611271656048845E-2</v>
      </c>
    </row>
    <row r="3" spans="1:19" x14ac:dyDescent="0.25">
      <c r="A3" s="3" t="s">
        <v>76</v>
      </c>
      <c r="B3" s="9" t="s">
        <v>77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1">AVERAGE($P$2:$P$25)</f>
        <v>5.25</v>
      </c>
      <c r="R3" s="17">
        <f t="shared" si="0"/>
        <v>1.6902006172839507E-2</v>
      </c>
      <c r="S3" s="17">
        <f t="shared" ref="S3:S25" si="2">AVERAGE($R$2:$R$25)</f>
        <v>2.1611271656048845E-2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1"/>
        <v>5.25</v>
      </c>
      <c r="R4" s="17">
        <f t="shared" si="0"/>
        <v>1.3715277777777776E-2</v>
      </c>
      <c r="S4" s="17">
        <f t="shared" si="2"/>
        <v>2.1611271656048845E-2</v>
      </c>
    </row>
    <row r="5" spans="1:19" x14ac:dyDescent="0.25">
      <c r="A5" s="11"/>
      <c r="B5" s="12"/>
      <c r="C5" s="12"/>
      <c r="D5" s="12"/>
      <c r="E5" s="12"/>
      <c r="F5" s="12"/>
      <c r="G5" s="9" t="s">
        <v>522</v>
      </c>
      <c r="H5" s="9" t="s">
        <v>17</v>
      </c>
      <c r="I5" s="3" t="s">
        <v>523</v>
      </c>
      <c r="J5" s="13" t="s">
        <v>524</v>
      </c>
      <c r="K5" s="14" t="s">
        <v>229</v>
      </c>
      <c r="L5" s="17">
        <f t="shared" ref="L5:L66" si="3">K5-J5</f>
        <v>1.6724537037037024E-2</v>
      </c>
      <c r="M5">
        <f t="shared" ref="M5:M66" si="4">HOUR(J5)</f>
        <v>8</v>
      </c>
      <c r="O5">
        <v>3</v>
      </c>
      <c r="P5">
        <f>COUNTIF(M:M,"3")</f>
        <v>2</v>
      </c>
      <c r="Q5">
        <f t="shared" si="1"/>
        <v>5.25</v>
      </c>
      <c r="R5" s="17">
        <f t="shared" si="0"/>
        <v>1.4288194444444458E-2</v>
      </c>
      <c r="S5" s="17">
        <f t="shared" si="2"/>
        <v>2.1611271656048845E-2</v>
      </c>
    </row>
    <row r="6" spans="1:19" x14ac:dyDescent="0.25">
      <c r="A6" s="11"/>
      <c r="B6" s="12"/>
      <c r="C6" s="12"/>
      <c r="D6" s="12"/>
      <c r="E6" s="12"/>
      <c r="F6" s="12"/>
      <c r="G6" s="9" t="s">
        <v>525</v>
      </c>
      <c r="H6" s="9" t="s">
        <v>17</v>
      </c>
      <c r="I6" s="3" t="s">
        <v>523</v>
      </c>
      <c r="J6" s="13" t="s">
        <v>526</v>
      </c>
      <c r="K6" s="14" t="s">
        <v>527</v>
      </c>
      <c r="L6" s="17">
        <f t="shared" si="3"/>
        <v>2.4351851851851902E-2</v>
      </c>
      <c r="M6">
        <f t="shared" si="4"/>
        <v>10</v>
      </c>
      <c r="O6">
        <v>4</v>
      </c>
      <c r="P6">
        <f>COUNTIF(M:M,"4")</f>
        <v>4</v>
      </c>
      <c r="Q6">
        <f t="shared" si="1"/>
        <v>5.25</v>
      </c>
      <c r="R6" s="17">
        <f t="shared" si="0"/>
        <v>1.4568865740740733E-2</v>
      </c>
      <c r="S6" s="17">
        <f t="shared" si="2"/>
        <v>2.1611271656048845E-2</v>
      </c>
    </row>
    <row r="7" spans="1:19" x14ac:dyDescent="0.25">
      <c r="A7" s="11"/>
      <c r="B7" s="12"/>
      <c r="C7" s="9" t="s">
        <v>528</v>
      </c>
      <c r="D7" s="9" t="s">
        <v>529</v>
      </c>
      <c r="E7" s="9" t="s">
        <v>529</v>
      </c>
      <c r="F7" s="9" t="s">
        <v>15</v>
      </c>
      <c r="G7" s="9" t="s">
        <v>530</v>
      </c>
      <c r="H7" s="9" t="s">
        <v>48</v>
      </c>
      <c r="I7" s="3" t="s">
        <v>523</v>
      </c>
      <c r="J7" s="13" t="s">
        <v>531</v>
      </c>
      <c r="K7" s="14" t="s">
        <v>532</v>
      </c>
      <c r="L7" s="17">
        <f t="shared" si="3"/>
        <v>5.8113425925925943E-2</v>
      </c>
      <c r="M7">
        <f t="shared" si="4"/>
        <v>11</v>
      </c>
      <c r="O7">
        <v>5</v>
      </c>
      <c r="P7">
        <f>COUNTIF(M:M,"5")</f>
        <v>6</v>
      </c>
      <c r="Q7">
        <f t="shared" si="1"/>
        <v>5.25</v>
      </c>
      <c r="R7" s="17">
        <f t="shared" si="0"/>
        <v>1.7083333333333325E-2</v>
      </c>
      <c r="S7" s="17">
        <f t="shared" si="2"/>
        <v>2.1611271656048845E-2</v>
      </c>
    </row>
    <row r="8" spans="1:19" x14ac:dyDescent="0.25">
      <c r="A8" s="11"/>
      <c r="B8" s="12"/>
      <c r="C8" s="9" t="s">
        <v>35</v>
      </c>
      <c r="D8" s="9" t="s">
        <v>36</v>
      </c>
      <c r="E8" s="9" t="s">
        <v>36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13</v>
      </c>
      <c r="Q8">
        <f t="shared" si="1"/>
        <v>5.25</v>
      </c>
      <c r="R8" s="17">
        <f t="shared" si="0"/>
        <v>2.8073361823361825E-2</v>
      </c>
      <c r="S8" s="17">
        <f t="shared" si="2"/>
        <v>2.1611271656048845E-2</v>
      </c>
    </row>
    <row r="9" spans="1:19" x14ac:dyDescent="0.25">
      <c r="A9" s="11"/>
      <c r="B9" s="12"/>
      <c r="C9" s="12"/>
      <c r="D9" s="12"/>
      <c r="E9" s="12"/>
      <c r="F9" s="12"/>
      <c r="G9" s="9" t="s">
        <v>533</v>
      </c>
      <c r="H9" s="9" t="s">
        <v>17</v>
      </c>
      <c r="I9" s="3" t="s">
        <v>523</v>
      </c>
      <c r="J9" s="13" t="s">
        <v>534</v>
      </c>
      <c r="K9" s="14" t="s">
        <v>535</v>
      </c>
      <c r="L9" s="17">
        <f t="shared" si="3"/>
        <v>1.9386574074074125E-2</v>
      </c>
      <c r="M9">
        <f t="shared" si="4"/>
        <v>10</v>
      </c>
      <c r="O9">
        <v>7</v>
      </c>
      <c r="P9">
        <f>COUNTIF(M:M,"7")</f>
        <v>6</v>
      </c>
      <c r="Q9">
        <f t="shared" si="1"/>
        <v>5.25</v>
      </c>
      <c r="R9" s="17">
        <f t="shared" si="0"/>
        <v>1.7445987654320982E-2</v>
      </c>
      <c r="S9" s="17">
        <f t="shared" si="2"/>
        <v>2.1611271656048845E-2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536</v>
      </c>
      <c r="H10" s="9" t="s">
        <v>17</v>
      </c>
      <c r="I10" s="3" t="s">
        <v>523</v>
      </c>
      <c r="J10" s="13" t="s">
        <v>537</v>
      </c>
      <c r="K10" s="14" t="s">
        <v>538</v>
      </c>
      <c r="L10" s="17">
        <f t="shared" si="3"/>
        <v>6.8206018518518485E-2</v>
      </c>
      <c r="M10">
        <f t="shared" si="4"/>
        <v>12</v>
      </c>
      <c r="O10">
        <v>8</v>
      </c>
      <c r="P10">
        <f>COUNTIF(M:M,"8")</f>
        <v>7</v>
      </c>
      <c r="Q10">
        <f t="shared" si="1"/>
        <v>5.25</v>
      </c>
      <c r="R10" s="17">
        <f t="shared" si="0"/>
        <v>2.0538194444444446E-2</v>
      </c>
      <c r="S10" s="17">
        <f t="shared" si="2"/>
        <v>2.1611271656048845E-2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539</v>
      </c>
      <c r="H11" s="9" t="s">
        <v>17</v>
      </c>
      <c r="I11" s="3" t="s">
        <v>523</v>
      </c>
      <c r="J11" s="13" t="s">
        <v>540</v>
      </c>
      <c r="K11" s="14" t="s">
        <v>541</v>
      </c>
      <c r="L11" s="17">
        <f t="shared" si="3"/>
        <v>2.1203703703703836E-2</v>
      </c>
      <c r="M11">
        <f t="shared" si="4"/>
        <v>15</v>
      </c>
      <c r="O11">
        <v>9</v>
      </c>
      <c r="P11">
        <f>COUNTIF(M:M,"9")</f>
        <v>8</v>
      </c>
      <c r="Q11">
        <f t="shared" si="1"/>
        <v>5.25</v>
      </c>
      <c r="R11" s="17">
        <f t="shared" si="0"/>
        <v>1.6911168981481463E-2</v>
      </c>
      <c r="S11" s="17">
        <f t="shared" si="2"/>
        <v>2.1611271656048845E-2</v>
      </c>
    </row>
    <row r="12" spans="1:19" x14ac:dyDescent="0.25">
      <c r="A12" s="11"/>
      <c r="B12" s="12"/>
      <c r="C12" s="9" t="s">
        <v>109</v>
      </c>
      <c r="D12" s="9" t="s">
        <v>110</v>
      </c>
      <c r="E12" s="9" t="s">
        <v>110</v>
      </c>
      <c r="F12" s="9" t="s">
        <v>15</v>
      </c>
      <c r="G12" s="9" t="s">
        <v>542</v>
      </c>
      <c r="H12" s="9" t="s">
        <v>17</v>
      </c>
      <c r="I12" s="3" t="s">
        <v>523</v>
      </c>
      <c r="J12" s="13" t="s">
        <v>543</v>
      </c>
      <c r="K12" s="14" t="s">
        <v>544</v>
      </c>
      <c r="L12" s="17">
        <f t="shared" si="3"/>
        <v>2.256944444444442E-2</v>
      </c>
      <c r="M12">
        <f t="shared" si="4"/>
        <v>15</v>
      </c>
      <c r="O12">
        <v>10</v>
      </c>
      <c r="P12">
        <f>COUNTIF(M:M,"10")</f>
        <v>12</v>
      </c>
      <c r="Q12">
        <f t="shared" si="1"/>
        <v>5.25</v>
      </c>
      <c r="R12" s="17">
        <f t="shared" si="0"/>
        <v>2.590162037037037E-2</v>
      </c>
      <c r="S12" s="17">
        <f t="shared" si="2"/>
        <v>2.1611271656048845E-2</v>
      </c>
    </row>
    <row r="13" spans="1:19" x14ac:dyDescent="0.25">
      <c r="A13" s="3" t="s">
        <v>114</v>
      </c>
      <c r="B13" s="9" t="s">
        <v>115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9</v>
      </c>
      <c r="Q13">
        <f t="shared" si="1"/>
        <v>5.25</v>
      </c>
      <c r="R13" s="17">
        <f t="shared" si="0"/>
        <v>3.6009837962962955E-2</v>
      </c>
      <c r="S13" s="17">
        <f t="shared" si="2"/>
        <v>2.1611271656048845E-2</v>
      </c>
    </row>
    <row r="14" spans="1:19" x14ac:dyDescent="0.25">
      <c r="A14" s="11"/>
      <c r="B14" s="12"/>
      <c r="C14" s="9" t="s">
        <v>116</v>
      </c>
      <c r="D14" s="9" t="s">
        <v>117</v>
      </c>
      <c r="E14" s="10" t="s">
        <v>12</v>
      </c>
      <c r="F14" s="5"/>
      <c r="G14" s="5"/>
      <c r="H14" s="5"/>
      <c r="I14" s="6"/>
      <c r="J14" s="7"/>
      <c r="K14" s="8"/>
      <c r="O14">
        <v>12</v>
      </c>
      <c r="P14">
        <f>COUNTIF(M:M,"12")</f>
        <v>7</v>
      </c>
      <c r="Q14">
        <f t="shared" si="1"/>
        <v>5.25</v>
      </c>
      <c r="R14" s="17">
        <f t="shared" si="0"/>
        <v>4.1763117283950602E-2</v>
      </c>
      <c r="S14" s="17">
        <f t="shared" si="2"/>
        <v>2.1611271656048845E-2</v>
      </c>
    </row>
    <row r="15" spans="1:19" x14ac:dyDescent="0.25">
      <c r="A15" s="11"/>
      <c r="B15" s="12"/>
      <c r="C15" s="12"/>
      <c r="D15" s="12"/>
      <c r="E15" s="9" t="s">
        <v>117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8</v>
      </c>
      <c r="Q15">
        <f t="shared" si="1"/>
        <v>5.25</v>
      </c>
      <c r="R15" s="17">
        <f t="shared" si="0"/>
        <v>4.008535879629628E-2</v>
      </c>
      <c r="S15" s="17">
        <f t="shared" si="2"/>
        <v>2.1611271656048845E-2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545</v>
      </c>
      <c r="H16" s="9" t="s">
        <v>119</v>
      </c>
      <c r="I16" s="3" t="s">
        <v>523</v>
      </c>
      <c r="J16" s="13" t="s">
        <v>546</v>
      </c>
      <c r="K16" s="14" t="s">
        <v>547</v>
      </c>
      <c r="L16" s="17">
        <f t="shared" si="3"/>
        <v>2.4270833333333353E-2</v>
      </c>
      <c r="M16">
        <f t="shared" si="4"/>
        <v>7</v>
      </c>
      <c r="O16">
        <v>14</v>
      </c>
      <c r="P16">
        <f>COUNTIF(M:M,"14")</f>
        <v>9</v>
      </c>
      <c r="Q16">
        <f t="shared" si="1"/>
        <v>5.25</v>
      </c>
      <c r="R16" s="17">
        <f t="shared" si="0"/>
        <v>3.5163323045267494E-2</v>
      </c>
      <c r="S16" s="17">
        <f t="shared" si="2"/>
        <v>2.1611271656048845E-2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548</v>
      </c>
      <c r="H17" s="9" t="s">
        <v>119</v>
      </c>
      <c r="I17" s="3" t="s">
        <v>523</v>
      </c>
      <c r="J17" s="13" t="s">
        <v>549</v>
      </c>
      <c r="K17" s="14" t="s">
        <v>550</v>
      </c>
      <c r="L17" s="17">
        <f t="shared" si="3"/>
        <v>3.6099537037036999E-2</v>
      </c>
      <c r="M17">
        <f t="shared" si="4"/>
        <v>11</v>
      </c>
      <c r="O17">
        <v>15</v>
      </c>
      <c r="P17">
        <f>COUNTIF(M:M,"15")</f>
        <v>6</v>
      </c>
      <c r="Q17">
        <f t="shared" si="1"/>
        <v>5.25</v>
      </c>
      <c r="R17" s="17">
        <f t="shared" si="0"/>
        <v>2.448495370370371E-2</v>
      </c>
      <c r="S17" s="17">
        <f t="shared" si="2"/>
        <v>2.1611271656048845E-2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551</v>
      </c>
      <c r="H18" s="9" t="s">
        <v>119</v>
      </c>
      <c r="I18" s="3" t="s">
        <v>523</v>
      </c>
      <c r="J18" s="13" t="s">
        <v>552</v>
      </c>
      <c r="K18" s="14" t="s">
        <v>553</v>
      </c>
      <c r="L18" s="17">
        <f t="shared" si="3"/>
        <v>1.7083333333333339E-2</v>
      </c>
      <c r="M18">
        <f t="shared" si="4"/>
        <v>16</v>
      </c>
      <c r="O18">
        <v>16</v>
      </c>
      <c r="P18">
        <f>COUNTIF(M:M,"16")</f>
        <v>4</v>
      </c>
      <c r="Q18">
        <f t="shared" si="1"/>
        <v>5.25</v>
      </c>
      <c r="R18" s="17">
        <f t="shared" si="0"/>
        <v>1.6692708333333361E-2</v>
      </c>
      <c r="S18" s="17">
        <f t="shared" si="2"/>
        <v>2.1611271656048845E-2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554</v>
      </c>
      <c r="H19" s="9" t="s">
        <v>119</v>
      </c>
      <c r="I19" s="3" t="s">
        <v>523</v>
      </c>
      <c r="J19" s="13" t="s">
        <v>555</v>
      </c>
      <c r="K19" s="14" t="s">
        <v>556</v>
      </c>
      <c r="L19" s="17">
        <f t="shared" si="3"/>
        <v>1.5266203703703796E-2</v>
      </c>
      <c r="M19">
        <f t="shared" si="4"/>
        <v>19</v>
      </c>
      <c r="O19">
        <v>17</v>
      </c>
      <c r="P19">
        <f>COUNTIF(M:M,"17")</f>
        <v>5</v>
      </c>
      <c r="Q19">
        <f t="shared" si="1"/>
        <v>5.25</v>
      </c>
      <c r="R19" s="17">
        <f t="shared" si="0"/>
        <v>1.6180555555555597E-2</v>
      </c>
      <c r="S19" s="17">
        <f t="shared" si="2"/>
        <v>2.1611271656048845E-2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557</v>
      </c>
      <c r="H20" s="9" t="s">
        <v>119</v>
      </c>
      <c r="I20" s="3" t="s">
        <v>523</v>
      </c>
      <c r="J20" s="13" t="s">
        <v>558</v>
      </c>
      <c r="K20" s="14" t="s">
        <v>559</v>
      </c>
      <c r="L20" s="17">
        <f t="shared" si="3"/>
        <v>1.3831018518518534E-2</v>
      </c>
      <c r="M20">
        <f t="shared" si="4"/>
        <v>22</v>
      </c>
      <c r="O20">
        <v>18</v>
      </c>
      <c r="P20">
        <f>COUNTIF(M:M,"18")</f>
        <v>1</v>
      </c>
      <c r="Q20">
        <f t="shared" si="1"/>
        <v>5.25</v>
      </c>
      <c r="R20" s="17">
        <f t="shared" si="0"/>
        <v>2.0057870370370212E-2</v>
      </c>
      <c r="S20" s="17">
        <f t="shared" si="2"/>
        <v>2.1611271656048845E-2</v>
      </c>
    </row>
    <row r="21" spans="1:19" x14ac:dyDescent="0.25">
      <c r="A21" s="11"/>
      <c r="B21" s="12"/>
      <c r="C21" s="12"/>
      <c r="D21" s="12"/>
      <c r="E21" s="9" t="s">
        <v>146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1"/>
        <v>5.25</v>
      </c>
      <c r="R21" s="17">
        <f t="shared" si="0"/>
        <v>2.3888888888888904E-2</v>
      </c>
      <c r="S21" s="17">
        <f t="shared" si="2"/>
        <v>2.1611271656048845E-2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560</v>
      </c>
      <c r="H22" s="9" t="s">
        <v>148</v>
      </c>
      <c r="I22" s="3" t="s">
        <v>523</v>
      </c>
      <c r="J22" s="13" t="s">
        <v>561</v>
      </c>
      <c r="K22" s="14" t="s">
        <v>562</v>
      </c>
      <c r="L22" s="17">
        <f t="shared" si="3"/>
        <v>1.4386574074074079E-2</v>
      </c>
      <c r="M22">
        <f t="shared" si="4"/>
        <v>1</v>
      </c>
      <c r="O22">
        <v>20</v>
      </c>
      <c r="P22">
        <f>COUNTIF(M:M,"20")</f>
        <v>1</v>
      </c>
      <c r="Q22">
        <f t="shared" si="1"/>
        <v>5.25</v>
      </c>
      <c r="R22" s="17">
        <f t="shared" si="0"/>
        <v>1.7638888888888871E-2</v>
      </c>
      <c r="S22" s="17">
        <f t="shared" si="2"/>
        <v>2.1611271656048845E-2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563</v>
      </c>
      <c r="H23" s="9" t="s">
        <v>148</v>
      </c>
      <c r="I23" s="3" t="s">
        <v>523</v>
      </c>
      <c r="J23" s="13" t="s">
        <v>564</v>
      </c>
      <c r="K23" s="14" t="s">
        <v>565</v>
      </c>
      <c r="L23" s="17">
        <f t="shared" si="3"/>
        <v>1.4988425925925905E-2</v>
      </c>
      <c r="M23">
        <f t="shared" si="4"/>
        <v>2</v>
      </c>
      <c r="O23">
        <v>21</v>
      </c>
      <c r="P23">
        <f>COUNTIF(M:M,"21")</f>
        <v>1</v>
      </c>
      <c r="Q23">
        <f t="shared" si="1"/>
        <v>5.25</v>
      </c>
      <c r="R23" s="17">
        <f t="shared" si="0"/>
        <v>1.2754629629629588E-2</v>
      </c>
      <c r="S23" s="17">
        <f t="shared" si="2"/>
        <v>2.1611271656048845E-2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566</v>
      </c>
      <c r="H24" s="9" t="s">
        <v>148</v>
      </c>
      <c r="I24" s="3" t="s">
        <v>523</v>
      </c>
      <c r="J24" s="13" t="s">
        <v>567</v>
      </c>
      <c r="K24" s="14" t="s">
        <v>568</v>
      </c>
      <c r="L24" s="17">
        <f t="shared" si="3"/>
        <v>1.7939814814814825E-2</v>
      </c>
      <c r="M24">
        <f t="shared" si="4"/>
        <v>5</v>
      </c>
      <c r="O24">
        <v>22</v>
      </c>
      <c r="P24">
        <f>COUNTIF(M:M,"22")</f>
        <v>4</v>
      </c>
      <c r="Q24">
        <f t="shared" si="1"/>
        <v>5.25</v>
      </c>
      <c r="R24" s="17">
        <f t="shared" si="0"/>
        <v>1.6809413580246901E-2</v>
      </c>
      <c r="S24" s="17">
        <f t="shared" si="2"/>
        <v>2.1611271656048845E-2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569</v>
      </c>
      <c r="H25" s="9" t="s">
        <v>148</v>
      </c>
      <c r="I25" s="3" t="s">
        <v>523</v>
      </c>
      <c r="J25" s="13" t="s">
        <v>570</v>
      </c>
      <c r="K25" s="14" t="s">
        <v>571</v>
      </c>
      <c r="L25" s="17">
        <f t="shared" si="3"/>
        <v>1.9618055555555569E-2</v>
      </c>
      <c r="M25">
        <f t="shared" si="4"/>
        <v>8</v>
      </c>
      <c r="O25">
        <v>23</v>
      </c>
      <c r="P25">
        <f>COUNTIF(M:M,"23")</f>
        <v>1</v>
      </c>
      <c r="Q25">
        <f t="shared" si="1"/>
        <v>5.25</v>
      </c>
      <c r="R25" s="17">
        <f t="shared" si="0"/>
        <v>1.7326388888888933E-2</v>
      </c>
      <c r="S25" s="17">
        <f t="shared" si="2"/>
        <v>2.1611271656048845E-2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572</v>
      </c>
      <c r="H26" s="9" t="s">
        <v>148</v>
      </c>
      <c r="I26" s="3" t="s">
        <v>523</v>
      </c>
      <c r="J26" s="13" t="s">
        <v>573</v>
      </c>
      <c r="K26" s="14" t="s">
        <v>574</v>
      </c>
      <c r="L26" s="17">
        <f t="shared" si="3"/>
        <v>1.5636574074074039E-2</v>
      </c>
      <c r="M26">
        <f t="shared" si="4"/>
        <v>12</v>
      </c>
    </row>
    <row r="27" spans="1:19" x14ac:dyDescent="0.25">
      <c r="A27" s="11"/>
      <c r="B27" s="12"/>
      <c r="C27" s="9" t="s">
        <v>154</v>
      </c>
      <c r="D27" s="9" t="s">
        <v>155</v>
      </c>
      <c r="E27" s="9" t="s">
        <v>155</v>
      </c>
      <c r="F27" s="9" t="s">
        <v>15</v>
      </c>
      <c r="G27" s="10" t="s">
        <v>12</v>
      </c>
      <c r="H27" s="5"/>
      <c r="I27" s="6"/>
      <c r="J27" s="7"/>
      <c r="K27" s="8"/>
      <c r="O27" t="s">
        <v>2092</v>
      </c>
      <c r="P27">
        <f>SUM(P2:P25)</f>
        <v>126</v>
      </c>
    </row>
    <row r="28" spans="1:19" x14ac:dyDescent="0.25">
      <c r="A28" s="11"/>
      <c r="B28" s="12"/>
      <c r="C28" s="12"/>
      <c r="D28" s="12"/>
      <c r="E28" s="12"/>
      <c r="F28" s="12"/>
      <c r="G28" s="9" t="s">
        <v>575</v>
      </c>
      <c r="H28" s="9" t="s">
        <v>119</v>
      </c>
      <c r="I28" s="3" t="s">
        <v>523</v>
      </c>
      <c r="J28" s="13" t="s">
        <v>576</v>
      </c>
      <c r="K28" s="14" t="s">
        <v>577</v>
      </c>
      <c r="L28" s="17">
        <f t="shared" si="3"/>
        <v>1.7673611111111126E-2</v>
      </c>
      <c r="M28">
        <f t="shared" si="4"/>
        <v>4</v>
      </c>
    </row>
    <row r="29" spans="1:19" x14ac:dyDescent="0.25">
      <c r="A29" s="11"/>
      <c r="B29" s="12"/>
      <c r="C29" s="12"/>
      <c r="D29" s="12"/>
      <c r="E29" s="12"/>
      <c r="F29" s="12"/>
      <c r="G29" s="9" t="s">
        <v>578</v>
      </c>
      <c r="H29" s="9" t="s">
        <v>119</v>
      </c>
      <c r="I29" s="3" t="s">
        <v>523</v>
      </c>
      <c r="J29" s="13" t="s">
        <v>579</v>
      </c>
      <c r="K29" s="14" t="s">
        <v>580</v>
      </c>
      <c r="L29" s="17">
        <f t="shared" si="3"/>
        <v>1.7395833333333388E-2</v>
      </c>
      <c r="M29">
        <f t="shared" si="4"/>
        <v>14</v>
      </c>
    </row>
    <row r="30" spans="1:19" x14ac:dyDescent="0.25">
      <c r="A30" s="11"/>
      <c r="B30" s="12"/>
      <c r="C30" s="9" t="s">
        <v>337</v>
      </c>
      <c r="D30" s="9" t="s">
        <v>338</v>
      </c>
      <c r="E30" s="9" t="s">
        <v>581</v>
      </c>
      <c r="F30" s="9" t="s">
        <v>15</v>
      </c>
      <c r="G30" s="9" t="s">
        <v>582</v>
      </c>
      <c r="H30" s="9" t="s">
        <v>148</v>
      </c>
      <c r="I30" s="3" t="s">
        <v>523</v>
      </c>
      <c r="J30" s="13" t="s">
        <v>583</v>
      </c>
      <c r="K30" s="14" t="s">
        <v>584</v>
      </c>
      <c r="L30" s="17">
        <f t="shared" si="3"/>
        <v>1.8020833333333375E-2</v>
      </c>
      <c r="M30">
        <f t="shared" si="4"/>
        <v>14</v>
      </c>
    </row>
    <row r="31" spans="1:19" x14ac:dyDescent="0.25">
      <c r="A31" s="11"/>
      <c r="B31" s="12"/>
      <c r="C31" s="9" t="s">
        <v>165</v>
      </c>
      <c r="D31" s="9" t="s">
        <v>166</v>
      </c>
      <c r="E31" s="9" t="s">
        <v>166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585</v>
      </c>
      <c r="H32" s="9" t="s">
        <v>119</v>
      </c>
      <c r="I32" s="3" t="s">
        <v>523</v>
      </c>
      <c r="J32" s="13" t="s">
        <v>586</v>
      </c>
      <c r="K32" s="14" t="s">
        <v>587</v>
      </c>
      <c r="L32" s="17">
        <f t="shared" si="3"/>
        <v>1.4490740740740748E-2</v>
      </c>
      <c r="M32">
        <f t="shared" si="4"/>
        <v>2</v>
      </c>
    </row>
    <row r="33" spans="1:13" x14ac:dyDescent="0.25">
      <c r="A33" s="11"/>
      <c r="B33" s="12"/>
      <c r="C33" s="12"/>
      <c r="D33" s="12"/>
      <c r="E33" s="12"/>
      <c r="F33" s="12"/>
      <c r="G33" s="9" t="s">
        <v>588</v>
      </c>
      <c r="H33" s="9" t="s">
        <v>119</v>
      </c>
      <c r="I33" s="3" t="s">
        <v>523</v>
      </c>
      <c r="J33" s="13" t="s">
        <v>589</v>
      </c>
      <c r="K33" s="14" t="s">
        <v>590</v>
      </c>
      <c r="L33" s="17">
        <f t="shared" si="3"/>
        <v>1.4224537037037022E-2</v>
      </c>
      <c r="M33">
        <f t="shared" si="4"/>
        <v>6</v>
      </c>
    </row>
    <row r="34" spans="1:13" x14ac:dyDescent="0.25">
      <c r="A34" s="11"/>
      <c r="B34" s="12"/>
      <c r="C34" s="9" t="s">
        <v>170</v>
      </c>
      <c r="D34" s="9" t="s">
        <v>171</v>
      </c>
      <c r="E34" s="9" t="s">
        <v>171</v>
      </c>
      <c r="F34" s="9" t="s">
        <v>15</v>
      </c>
      <c r="G34" s="9" t="s">
        <v>591</v>
      </c>
      <c r="H34" s="9" t="s">
        <v>119</v>
      </c>
      <c r="I34" s="3" t="s">
        <v>523</v>
      </c>
      <c r="J34" s="13" t="s">
        <v>592</v>
      </c>
      <c r="K34" s="14" t="s">
        <v>593</v>
      </c>
      <c r="L34" s="17">
        <f t="shared" si="3"/>
        <v>3.4386574074074083E-2</v>
      </c>
      <c r="M34">
        <f t="shared" si="4"/>
        <v>13</v>
      </c>
    </row>
    <row r="35" spans="1:13" x14ac:dyDescent="0.25">
      <c r="A35" s="11"/>
      <c r="B35" s="12"/>
      <c r="C35" s="9" t="s">
        <v>175</v>
      </c>
      <c r="D35" s="9" t="s">
        <v>176</v>
      </c>
      <c r="E35" s="9" t="s">
        <v>176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594</v>
      </c>
      <c r="H36" s="9" t="s">
        <v>119</v>
      </c>
      <c r="I36" s="3" t="s">
        <v>523</v>
      </c>
      <c r="J36" s="13" t="s">
        <v>595</v>
      </c>
      <c r="K36" s="14" t="s">
        <v>596</v>
      </c>
      <c r="L36" s="17">
        <f t="shared" si="3"/>
        <v>1.4374999999999999E-2</v>
      </c>
      <c r="M36">
        <f t="shared" si="4"/>
        <v>5</v>
      </c>
    </row>
    <row r="37" spans="1:13" x14ac:dyDescent="0.25">
      <c r="A37" s="11"/>
      <c r="B37" s="12"/>
      <c r="C37" s="12"/>
      <c r="D37" s="12"/>
      <c r="E37" s="12"/>
      <c r="F37" s="12"/>
      <c r="G37" s="9" t="s">
        <v>597</v>
      </c>
      <c r="H37" s="9" t="s">
        <v>119</v>
      </c>
      <c r="I37" s="3" t="s">
        <v>523</v>
      </c>
      <c r="J37" s="13" t="s">
        <v>598</v>
      </c>
      <c r="K37" s="14" t="s">
        <v>599</v>
      </c>
      <c r="L37" s="17">
        <f t="shared" si="3"/>
        <v>3.9386574074074032E-2</v>
      </c>
      <c r="M37">
        <f t="shared" si="4"/>
        <v>10</v>
      </c>
    </row>
    <row r="38" spans="1:13" x14ac:dyDescent="0.25">
      <c r="A38" s="11"/>
      <c r="B38" s="12"/>
      <c r="C38" s="9" t="s">
        <v>95</v>
      </c>
      <c r="D38" s="9" t="s">
        <v>96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96</v>
      </c>
      <c r="F39" s="9" t="s">
        <v>15</v>
      </c>
      <c r="G39" s="9" t="s">
        <v>600</v>
      </c>
      <c r="H39" s="9" t="s">
        <v>119</v>
      </c>
      <c r="I39" s="3" t="s">
        <v>523</v>
      </c>
      <c r="J39" s="13" t="s">
        <v>601</v>
      </c>
      <c r="K39" s="14" t="s">
        <v>602</v>
      </c>
      <c r="L39" s="17">
        <f t="shared" si="3"/>
        <v>2.3958333333333359E-2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9" t="s">
        <v>186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603</v>
      </c>
      <c r="H41" s="9" t="s">
        <v>119</v>
      </c>
      <c r="I41" s="3" t="s">
        <v>523</v>
      </c>
      <c r="J41" s="13" t="s">
        <v>604</v>
      </c>
      <c r="K41" s="14" t="s">
        <v>605</v>
      </c>
      <c r="L41" s="17">
        <f t="shared" si="3"/>
        <v>1.6759259259259252E-2</v>
      </c>
      <c r="M41">
        <f t="shared" si="4"/>
        <v>5</v>
      </c>
    </row>
    <row r="42" spans="1:13" x14ac:dyDescent="0.25">
      <c r="A42" s="11"/>
      <c r="B42" s="12"/>
      <c r="C42" s="12"/>
      <c r="D42" s="12"/>
      <c r="E42" s="12"/>
      <c r="F42" s="12"/>
      <c r="G42" s="9" t="s">
        <v>606</v>
      </c>
      <c r="H42" s="9" t="s">
        <v>119</v>
      </c>
      <c r="I42" s="3" t="s">
        <v>523</v>
      </c>
      <c r="J42" s="13" t="s">
        <v>607</v>
      </c>
      <c r="K42" s="14" t="s">
        <v>608</v>
      </c>
      <c r="L42" s="17">
        <f t="shared" si="3"/>
        <v>1.4930555555555503E-2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609</v>
      </c>
      <c r="H43" s="9" t="s">
        <v>119</v>
      </c>
      <c r="I43" s="3" t="s">
        <v>523</v>
      </c>
      <c r="J43" s="13" t="s">
        <v>610</v>
      </c>
      <c r="K43" s="14" t="s">
        <v>611</v>
      </c>
      <c r="L43" s="17">
        <f t="shared" si="3"/>
        <v>1.2037037037036957E-2</v>
      </c>
      <c r="M43">
        <f t="shared" si="4"/>
        <v>17</v>
      </c>
    </row>
    <row r="44" spans="1:13" x14ac:dyDescent="0.25">
      <c r="A44" s="11"/>
      <c r="B44" s="12"/>
      <c r="C44" s="12"/>
      <c r="D44" s="12"/>
      <c r="E44" s="12"/>
      <c r="F44" s="12"/>
      <c r="G44" s="9" t="s">
        <v>612</v>
      </c>
      <c r="H44" s="9" t="s">
        <v>119</v>
      </c>
      <c r="I44" s="3" t="s">
        <v>523</v>
      </c>
      <c r="J44" s="13" t="s">
        <v>613</v>
      </c>
      <c r="K44" s="14" t="s">
        <v>614</v>
      </c>
      <c r="L44" s="17">
        <f t="shared" si="3"/>
        <v>1.2754629629629588E-2</v>
      </c>
      <c r="M44">
        <f t="shared" si="4"/>
        <v>21</v>
      </c>
    </row>
    <row r="45" spans="1:13" x14ac:dyDescent="0.25">
      <c r="A45" s="11"/>
      <c r="B45" s="12"/>
      <c r="C45" s="9" t="s">
        <v>406</v>
      </c>
      <c r="D45" s="9" t="s">
        <v>407</v>
      </c>
      <c r="E45" s="9" t="s">
        <v>407</v>
      </c>
      <c r="F45" s="9" t="s">
        <v>15</v>
      </c>
      <c r="G45" s="9" t="s">
        <v>615</v>
      </c>
      <c r="H45" s="9" t="s">
        <v>119</v>
      </c>
      <c r="I45" s="3" t="s">
        <v>523</v>
      </c>
      <c r="J45" s="13" t="s">
        <v>616</v>
      </c>
      <c r="K45" s="14" t="s">
        <v>617</v>
      </c>
      <c r="L45" s="17">
        <f t="shared" si="3"/>
        <v>1.5416666666666634E-2</v>
      </c>
      <c r="M45">
        <f t="shared" si="4"/>
        <v>8</v>
      </c>
    </row>
    <row r="46" spans="1:13" x14ac:dyDescent="0.25">
      <c r="A46" s="11"/>
      <c r="B46" s="12"/>
      <c r="C46" s="9" t="s">
        <v>420</v>
      </c>
      <c r="D46" s="9" t="s">
        <v>421</v>
      </c>
      <c r="E46" s="9" t="s">
        <v>421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618</v>
      </c>
      <c r="H47" s="9" t="s">
        <v>119</v>
      </c>
      <c r="I47" s="3" t="s">
        <v>523</v>
      </c>
      <c r="J47" s="13" t="s">
        <v>619</v>
      </c>
      <c r="K47" s="14" t="s">
        <v>620</v>
      </c>
      <c r="L47" s="17">
        <f t="shared" si="3"/>
        <v>5.77199074074074E-2</v>
      </c>
      <c r="M47">
        <f t="shared" si="4"/>
        <v>12</v>
      </c>
    </row>
    <row r="48" spans="1:13" x14ac:dyDescent="0.25">
      <c r="A48" s="11"/>
      <c r="B48" s="12"/>
      <c r="C48" s="12"/>
      <c r="D48" s="12"/>
      <c r="E48" s="12"/>
      <c r="F48" s="12"/>
      <c r="G48" s="9" t="s">
        <v>621</v>
      </c>
      <c r="H48" s="9" t="s">
        <v>119</v>
      </c>
      <c r="I48" s="3" t="s">
        <v>523</v>
      </c>
      <c r="J48" s="13" t="s">
        <v>622</v>
      </c>
      <c r="K48" s="14" t="s">
        <v>623</v>
      </c>
      <c r="L48" s="17">
        <f t="shared" si="3"/>
        <v>1.9293981481481537E-2</v>
      </c>
      <c r="M48">
        <f t="shared" si="4"/>
        <v>16</v>
      </c>
    </row>
    <row r="49" spans="1:13" x14ac:dyDescent="0.25">
      <c r="A49" s="11"/>
      <c r="B49" s="12"/>
      <c r="C49" s="9" t="s">
        <v>61</v>
      </c>
      <c r="D49" s="9" t="s">
        <v>62</v>
      </c>
      <c r="E49" s="9" t="s">
        <v>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624</v>
      </c>
      <c r="H50" s="9" t="s">
        <v>205</v>
      </c>
      <c r="I50" s="3" t="s">
        <v>523</v>
      </c>
      <c r="J50" s="13" t="s">
        <v>625</v>
      </c>
      <c r="K50" s="14" t="s">
        <v>626</v>
      </c>
      <c r="L50" s="17">
        <f t="shared" si="3"/>
        <v>1.3287037037037042E-2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627</v>
      </c>
      <c r="H51" s="9" t="s">
        <v>205</v>
      </c>
      <c r="I51" s="3" t="s">
        <v>523</v>
      </c>
      <c r="J51" s="13" t="s">
        <v>628</v>
      </c>
      <c r="K51" s="14" t="s">
        <v>629</v>
      </c>
      <c r="L51" s="17">
        <f t="shared" si="3"/>
        <v>1.6932870370370334E-2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630</v>
      </c>
      <c r="H52" s="9" t="s">
        <v>205</v>
      </c>
      <c r="I52" s="3" t="s">
        <v>523</v>
      </c>
      <c r="J52" s="13" t="s">
        <v>631</v>
      </c>
      <c r="K52" s="14" t="s">
        <v>632</v>
      </c>
      <c r="L52" s="17">
        <f t="shared" si="3"/>
        <v>2.2314814814814843E-2</v>
      </c>
      <c r="M52">
        <f t="shared" si="4"/>
        <v>9</v>
      </c>
    </row>
    <row r="53" spans="1:13" x14ac:dyDescent="0.25">
      <c r="A53" s="11"/>
      <c r="B53" s="12"/>
      <c r="C53" s="9" t="s">
        <v>220</v>
      </c>
      <c r="D53" s="9" t="s">
        <v>221</v>
      </c>
      <c r="E53" s="9" t="s">
        <v>221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633</v>
      </c>
      <c r="H54" s="9" t="s">
        <v>119</v>
      </c>
      <c r="I54" s="3" t="s">
        <v>523</v>
      </c>
      <c r="J54" s="13" t="s">
        <v>634</v>
      </c>
      <c r="K54" s="14" t="s">
        <v>635</v>
      </c>
      <c r="L54" s="17">
        <f t="shared" si="3"/>
        <v>2.9560185185185217E-2</v>
      </c>
      <c r="M54">
        <f t="shared" si="4"/>
        <v>15</v>
      </c>
    </row>
    <row r="55" spans="1:13" x14ac:dyDescent="0.25">
      <c r="A55" s="11"/>
      <c r="B55" s="12"/>
      <c r="C55" s="12"/>
      <c r="D55" s="12"/>
      <c r="E55" s="12"/>
      <c r="F55" s="12"/>
      <c r="G55" s="9" t="s">
        <v>636</v>
      </c>
      <c r="H55" s="9" t="s">
        <v>119</v>
      </c>
      <c r="I55" s="3" t="s">
        <v>523</v>
      </c>
      <c r="J55" s="13" t="s">
        <v>637</v>
      </c>
      <c r="K55" s="14" t="s">
        <v>638</v>
      </c>
      <c r="L55" s="17">
        <f t="shared" si="3"/>
        <v>2.4548611111111174E-2</v>
      </c>
      <c r="M55">
        <f t="shared" si="4"/>
        <v>17</v>
      </c>
    </row>
    <row r="56" spans="1:13" x14ac:dyDescent="0.25">
      <c r="A56" s="11"/>
      <c r="B56" s="12"/>
      <c r="C56" s="9" t="s">
        <v>639</v>
      </c>
      <c r="D56" s="9" t="s">
        <v>640</v>
      </c>
      <c r="E56" s="9" t="s">
        <v>640</v>
      </c>
      <c r="F56" s="9" t="s">
        <v>15</v>
      </c>
      <c r="G56" s="9" t="s">
        <v>641</v>
      </c>
      <c r="H56" s="9" t="s">
        <v>148</v>
      </c>
      <c r="I56" s="3" t="s">
        <v>523</v>
      </c>
      <c r="J56" s="13" t="s">
        <v>642</v>
      </c>
      <c r="K56" s="14" t="s">
        <v>643</v>
      </c>
      <c r="L56" s="17">
        <f t="shared" si="3"/>
        <v>0.11851851851851852</v>
      </c>
      <c r="M56">
        <f t="shared" si="4"/>
        <v>6</v>
      </c>
    </row>
    <row r="57" spans="1:13" x14ac:dyDescent="0.25">
      <c r="A57" s="3" t="s">
        <v>235</v>
      </c>
      <c r="B57" s="9" t="s">
        <v>236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237</v>
      </c>
      <c r="D58" s="9" t="s">
        <v>238</v>
      </c>
      <c r="E58" s="9" t="s">
        <v>238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644</v>
      </c>
      <c r="H59" s="9" t="s">
        <v>119</v>
      </c>
      <c r="I59" s="3" t="s">
        <v>523</v>
      </c>
      <c r="J59" s="13" t="s">
        <v>645</v>
      </c>
      <c r="K59" s="14" t="s">
        <v>646</v>
      </c>
      <c r="L59" s="17">
        <f t="shared" si="3"/>
        <v>1.6655092592592569E-2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647</v>
      </c>
      <c r="H60" s="9" t="s">
        <v>119</v>
      </c>
      <c r="I60" s="3" t="s">
        <v>523</v>
      </c>
      <c r="J60" s="13" t="s">
        <v>648</v>
      </c>
      <c r="K60" s="14" t="s">
        <v>649</v>
      </c>
      <c r="L60" s="17">
        <f t="shared" si="3"/>
        <v>2.5347222222222243E-2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650</v>
      </c>
      <c r="H61" s="9" t="s">
        <v>119</v>
      </c>
      <c r="I61" s="3" t="s">
        <v>523</v>
      </c>
      <c r="J61" s="13" t="s">
        <v>651</v>
      </c>
      <c r="K61" s="14" t="s">
        <v>652</v>
      </c>
      <c r="L61" s="17">
        <f t="shared" si="3"/>
        <v>2.4895833333333339E-2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653</v>
      </c>
      <c r="H62" s="9" t="s">
        <v>119</v>
      </c>
      <c r="I62" s="3" t="s">
        <v>523</v>
      </c>
      <c r="J62" s="13" t="s">
        <v>654</v>
      </c>
      <c r="K62" s="14" t="s">
        <v>655</v>
      </c>
      <c r="L62" s="17">
        <f t="shared" si="3"/>
        <v>1.9965277777777846E-2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656</v>
      </c>
      <c r="H63" s="9" t="s">
        <v>119</v>
      </c>
      <c r="I63" s="3" t="s">
        <v>523</v>
      </c>
      <c r="J63" s="13" t="s">
        <v>657</v>
      </c>
      <c r="K63" s="14" t="s">
        <v>658</v>
      </c>
      <c r="L63" s="17">
        <f t="shared" si="3"/>
        <v>2.0069444444444418E-2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659</v>
      </c>
      <c r="H64" s="9" t="s">
        <v>119</v>
      </c>
      <c r="I64" s="3" t="s">
        <v>523</v>
      </c>
      <c r="J64" s="13" t="s">
        <v>660</v>
      </c>
      <c r="K64" s="14" t="s">
        <v>661</v>
      </c>
      <c r="L64" s="17">
        <f t="shared" si="3"/>
        <v>2.5196759259259238E-2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662</v>
      </c>
      <c r="H65" s="9" t="s">
        <v>119</v>
      </c>
      <c r="I65" s="3" t="s">
        <v>523</v>
      </c>
      <c r="J65" s="13" t="s">
        <v>663</v>
      </c>
      <c r="K65" s="14" t="s">
        <v>664</v>
      </c>
      <c r="L65" s="17">
        <f t="shared" si="3"/>
        <v>2.8009259259259123E-2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665</v>
      </c>
      <c r="H66" s="9" t="s">
        <v>119</v>
      </c>
      <c r="I66" s="3" t="s">
        <v>523</v>
      </c>
      <c r="J66" s="13" t="s">
        <v>666</v>
      </c>
      <c r="K66" s="14" t="s">
        <v>667</v>
      </c>
      <c r="L66" s="17">
        <f t="shared" si="3"/>
        <v>4.3344907407407485E-2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668</v>
      </c>
      <c r="H67" s="9" t="s">
        <v>119</v>
      </c>
      <c r="I67" s="3" t="s">
        <v>523</v>
      </c>
      <c r="J67" s="13" t="s">
        <v>669</v>
      </c>
      <c r="K67" s="14" t="s">
        <v>670</v>
      </c>
      <c r="L67" s="17">
        <f t="shared" ref="L67:L130" si="5">K67-J67</f>
        <v>5.222222222222217E-2</v>
      </c>
      <c r="M67">
        <f t="shared" ref="M67:M128" si="6">HOUR(J67)</f>
        <v>13</v>
      </c>
    </row>
    <row r="68" spans="1:13" x14ac:dyDescent="0.25">
      <c r="A68" s="11"/>
      <c r="B68" s="12"/>
      <c r="C68" s="9" t="s">
        <v>116</v>
      </c>
      <c r="D68" s="9" t="s">
        <v>117</v>
      </c>
      <c r="E68" s="9" t="s">
        <v>117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671</v>
      </c>
      <c r="H69" s="9" t="s">
        <v>119</v>
      </c>
      <c r="I69" s="3" t="s">
        <v>523</v>
      </c>
      <c r="J69" s="13" t="s">
        <v>672</v>
      </c>
      <c r="K69" s="14" t="s">
        <v>673</v>
      </c>
      <c r="L69" s="17">
        <f t="shared" si="5"/>
        <v>1.3090277777777826E-2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674</v>
      </c>
      <c r="H70" s="9" t="s">
        <v>119</v>
      </c>
      <c r="I70" s="3" t="s">
        <v>523</v>
      </c>
      <c r="J70" s="13" t="s">
        <v>675</v>
      </c>
      <c r="K70" s="14" t="s">
        <v>676</v>
      </c>
      <c r="L70" s="17">
        <f t="shared" si="5"/>
        <v>1.4386574074074066E-2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677</v>
      </c>
      <c r="H71" s="9" t="s">
        <v>119</v>
      </c>
      <c r="I71" s="3" t="s">
        <v>523</v>
      </c>
      <c r="J71" s="13" t="s">
        <v>678</v>
      </c>
      <c r="K71" s="14" t="s">
        <v>679</v>
      </c>
      <c r="L71" s="17">
        <f t="shared" si="5"/>
        <v>1.4768518518518459E-2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680</v>
      </c>
      <c r="H72" s="9" t="s">
        <v>119</v>
      </c>
      <c r="I72" s="3" t="s">
        <v>523</v>
      </c>
      <c r="J72" s="13" t="s">
        <v>681</v>
      </c>
      <c r="K72" s="14" t="s">
        <v>682</v>
      </c>
      <c r="L72" s="17">
        <f t="shared" si="5"/>
        <v>1.4537037037037015E-2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683</v>
      </c>
      <c r="H73" s="9" t="s">
        <v>119</v>
      </c>
      <c r="I73" s="3" t="s">
        <v>523</v>
      </c>
      <c r="J73" s="13" t="s">
        <v>684</v>
      </c>
      <c r="K73" s="14" t="s">
        <v>685</v>
      </c>
      <c r="L73" s="17">
        <f t="shared" si="5"/>
        <v>1.6574074074074074E-2</v>
      </c>
      <c r="M73">
        <f t="shared" si="6"/>
        <v>14</v>
      </c>
    </row>
    <row r="74" spans="1:13" x14ac:dyDescent="0.25">
      <c r="A74" s="11"/>
      <c r="B74" s="12"/>
      <c r="C74" s="12"/>
      <c r="D74" s="12"/>
      <c r="E74" s="12"/>
      <c r="F74" s="12"/>
      <c r="G74" s="9" t="s">
        <v>686</v>
      </c>
      <c r="H74" s="9" t="s">
        <v>119</v>
      </c>
      <c r="I74" s="3" t="s">
        <v>523</v>
      </c>
      <c r="J74" s="13" t="s">
        <v>687</v>
      </c>
      <c r="K74" s="14" t="s">
        <v>688</v>
      </c>
      <c r="L74" s="17">
        <f t="shared" si="5"/>
        <v>1.4143518518518583E-2</v>
      </c>
      <c r="M74">
        <f t="shared" si="6"/>
        <v>17</v>
      </c>
    </row>
    <row r="75" spans="1:13" x14ac:dyDescent="0.25">
      <c r="A75" s="11"/>
      <c r="B75" s="12"/>
      <c r="C75" s="12"/>
      <c r="D75" s="12"/>
      <c r="E75" s="12"/>
      <c r="F75" s="12"/>
      <c r="G75" s="9" t="s">
        <v>689</v>
      </c>
      <c r="H75" s="9" t="s">
        <v>119</v>
      </c>
      <c r="I75" s="3" t="s">
        <v>523</v>
      </c>
      <c r="J75" s="13" t="s">
        <v>690</v>
      </c>
      <c r="K75" s="14" t="s">
        <v>691</v>
      </c>
      <c r="L75" s="17">
        <f t="shared" si="5"/>
        <v>1.3506944444444446E-2</v>
      </c>
      <c r="M75">
        <f t="shared" si="6"/>
        <v>19</v>
      </c>
    </row>
    <row r="76" spans="1:13" x14ac:dyDescent="0.25">
      <c r="A76" s="11"/>
      <c r="B76" s="12"/>
      <c r="C76" s="9" t="s">
        <v>154</v>
      </c>
      <c r="D76" s="9" t="s">
        <v>155</v>
      </c>
      <c r="E76" s="9" t="s">
        <v>155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692</v>
      </c>
      <c r="H77" s="9" t="s">
        <v>119</v>
      </c>
      <c r="I77" s="3" t="s">
        <v>523</v>
      </c>
      <c r="J77" s="13" t="s">
        <v>693</v>
      </c>
      <c r="K77" s="14" t="s">
        <v>694</v>
      </c>
      <c r="L77" s="17">
        <f t="shared" si="5"/>
        <v>1.1655092592592564E-2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695</v>
      </c>
      <c r="H78" s="9" t="s">
        <v>119</v>
      </c>
      <c r="I78" s="3" t="s">
        <v>523</v>
      </c>
      <c r="J78" s="13" t="s">
        <v>696</v>
      </c>
      <c r="K78" s="14" t="s">
        <v>697</v>
      </c>
      <c r="L78" s="17">
        <f t="shared" si="5"/>
        <v>1.4733796296296259E-2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698</v>
      </c>
      <c r="H79" s="9" t="s">
        <v>119</v>
      </c>
      <c r="I79" s="3" t="s">
        <v>523</v>
      </c>
      <c r="J79" s="13" t="s">
        <v>699</v>
      </c>
      <c r="K79" s="14" t="s">
        <v>700</v>
      </c>
      <c r="L79" s="17">
        <f t="shared" si="5"/>
        <v>1.4814814814814836E-2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701</v>
      </c>
      <c r="H80" s="9" t="s">
        <v>119</v>
      </c>
      <c r="I80" s="3" t="s">
        <v>523</v>
      </c>
      <c r="J80" s="13" t="s">
        <v>702</v>
      </c>
      <c r="K80" s="14" t="s">
        <v>703</v>
      </c>
      <c r="L80" s="17">
        <f t="shared" si="5"/>
        <v>1.4502314814814787E-2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704</v>
      </c>
      <c r="H81" s="9" t="s">
        <v>119</v>
      </c>
      <c r="I81" s="3" t="s">
        <v>523</v>
      </c>
      <c r="J81" s="13" t="s">
        <v>705</v>
      </c>
      <c r="K81" s="14" t="s">
        <v>706</v>
      </c>
      <c r="L81" s="17">
        <f t="shared" si="5"/>
        <v>5.1666666666666639E-2</v>
      </c>
      <c r="M81">
        <f t="shared" si="6"/>
        <v>14</v>
      </c>
    </row>
    <row r="82" spans="1:13" x14ac:dyDescent="0.25">
      <c r="A82" s="11"/>
      <c r="B82" s="12"/>
      <c r="C82" s="9" t="s">
        <v>337</v>
      </c>
      <c r="D82" s="9" t="s">
        <v>338</v>
      </c>
      <c r="E82" s="10" t="s">
        <v>12</v>
      </c>
      <c r="F82" s="5"/>
      <c r="G82" s="5"/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9" t="s">
        <v>339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707</v>
      </c>
      <c r="H84" s="9" t="s">
        <v>119</v>
      </c>
      <c r="I84" s="3" t="s">
        <v>523</v>
      </c>
      <c r="J84" s="13" t="s">
        <v>708</v>
      </c>
      <c r="K84" s="14" t="s">
        <v>709</v>
      </c>
      <c r="L84" s="17">
        <f t="shared" si="5"/>
        <v>2.7071759259259254E-2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710</v>
      </c>
      <c r="H85" s="9" t="s">
        <v>119</v>
      </c>
      <c r="I85" s="3" t="s">
        <v>523</v>
      </c>
      <c r="J85" s="13" t="s">
        <v>711</v>
      </c>
      <c r="K85" s="14" t="s">
        <v>712</v>
      </c>
      <c r="L85" s="17">
        <f t="shared" si="5"/>
        <v>2.9467592592592573E-2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713</v>
      </c>
      <c r="H86" s="9" t="s">
        <v>119</v>
      </c>
      <c r="I86" s="3" t="s">
        <v>523</v>
      </c>
      <c r="J86" s="13" t="s">
        <v>714</v>
      </c>
      <c r="K86" s="14" t="s">
        <v>715</v>
      </c>
      <c r="L86" s="17">
        <f t="shared" si="5"/>
        <v>2.1678240740740706E-2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716</v>
      </c>
      <c r="H87" s="9" t="s">
        <v>119</v>
      </c>
      <c r="I87" s="3" t="s">
        <v>523</v>
      </c>
      <c r="J87" s="13" t="s">
        <v>717</v>
      </c>
      <c r="K87" s="14" t="s">
        <v>718</v>
      </c>
      <c r="L87" s="17">
        <f t="shared" si="5"/>
        <v>3.0682870370370374E-2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719</v>
      </c>
      <c r="H88" s="9" t="s">
        <v>119</v>
      </c>
      <c r="I88" s="3" t="s">
        <v>523</v>
      </c>
      <c r="J88" s="13" t="s">
        <v>720</v>
      </c>
      <c r="K88" s="14" t="s">
        <v>721</v>
      </c>
      <c r="L88" s="17">
        <f t="shared" si="5"/>
        <v>2.4398148148148113E-2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722</v>
      </c>
      <c r="H89" s="9" t="s">
        <v>119</v>
      </c>
      <c r="I89" s="3" t="s">
        <v>523</v>
      </c>
      <c r="J89" s="13" t="s">
        <v>723</v>
      </c>
      <c r="K89" s="14" t="s">
        <v>724</v>
      </c>
      <c r="L89" s="17">
        <f t="shared" si="5"/>
        <v>1.2245370370370379E-2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725</v>
      </c>
      <c r="H90" s="9" t="s">
        <v>119</v>
      </c>
      <c r="I90" s="3" t="s">
        <v>523</v>
      </c>
      <c r="J90" s="13" t="s">
        <v>726</v>
      </c>
      <c r="K90" s="14" t="s">
        <v>727</v>
      </c>
      <c r="L90" s="17">
        <f t="shared" si="5"/>
        <v>2.8240740740740733E-2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728</v>
      </c>
      <c r="H91" s="9" t="s">
        <v>119</v>
      </c>
      <c r="I91" s="3" t="s">
        <v>523</v>
      </c>
      <c r="J91" s="13" t="s">
        <v>729</v>
      </c>
      <c r="K91" s="14" t="s">
        <v>730</v>
      </c>
      <c r="L91" s="17">
        <f t="shared" si="5"/>
        <v>4.643518518518519E-2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9" t="s">
        <v>364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731</v>
      </c>
      <c r="H93" s="9" t="s">
        <v>119</v>
      </c>
      <c r="I93" s="3" t="s">
        <v>523</v>
      </c>
      <c r="J93" s="13" t="s">
        <v>732</v>
      </c>
      <c r="K93" s="14" t="s">
        <v>733</v>
      </c>
      <c r="L93" s="17">
        <f t="shared" si="5"/>
        <v>2.5798611111111092E-2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734</v>
      </c>
      <c r="H94" s="9" t="s">
        <v>119</v>
      </c>
      <c r="I94" s="3" t="s">
        <v>523</v>
      </c>
      <c r="J94" s="13" t="s">
        <v>735</v>
      </c>
      <c r="K94" s="14" t="s">
        <v>736</v>
      </c>
      <c r="L94" s="17">
        <f t="shared" si="5"/>
        <v>1.5231481481481457E-2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737</v>
      </c>
      <c r="H95" s="9" t="s">
        <v>119</v>
      </c>
      <c r="I95" s="3" t="s">
        <v>523</v>
      </c>
      <c r="J95" s="13" t="s">
        <v>738</v>
      </c>
      <c r="K95" s="14" t="s">
        <v>739</v>
      </c>
      <c r="L95" s="17">
        <f t="shared" si="5"/>
        <v>4.1365740740740731E-2</v>
      </c>
      <c r="M95">
        <f t="shared" si="6"/>
        <v>14</v>
      </c>
    </row>
    <row r="96" spans="1:13" x14ac:dyDescent="0.25">
      <c r="A96" s="11"/>
      <c r="B96" s="12"/>
      <c r="C96" s="9" t="s">
        <v>95</v>
      </c>
      <c r="D96" s="9" t="s">
        <v>96</v>
      </c>
      <c r="E96" s="9" t="s">
        <v>96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740</v>
      </c>
      <c r="H97" s="9" t="s">
        <v>119</v>
      </c>
      <c r="I97" s="3" t="s">
        <v>523</v>
      </c>
      <c r="J97" s="13" t="s">
        <v>741</v>
      </c>
      <c r="K97" s="14" t="s">
        <v>742</v>
      </c>
      <c r="L97" s="17">
        <f t="shared" si="5"/>
        <v>1.0300925925925925E-2</v>
      </c>
    </row>
    <row r="98" spans="1:13" x14ac:dyDescent="0.25">
      <c r="A98" s="11"/>
      <c r="B98" s="12"/>
      <c r="C98" s="12"/>
      <c r="D98" s="12"/>
      <c r="E98" s="12"/>
      <c r="F98" s="12"/>
      <c r="G98" s="9" t="s">
        <v>743</v>
      </c>
      <c r="H98" s="9" t="s">
        <v>119</v>
      </c>
      <c r="I98" s="3" t="s">
        <v>523</v>
      </c>
      <c r="J98" s="13" t="s">
        <v>744</v>
      </c>
      <c r="K98" s="14" t="s">
        <v>745</v>
      </c>
      <c r="L98" s="17">
        <f t="shared" si="5"/>
        <v>9.9884259259259284E-3</v>
      </c>
      <c r="M98">
        <f t="shared" si="6"/>
        <v>2</v>
      </c>
    </row>
    <row r="99" spans="1:13" x14ac:dyDescent="0.25">
      <c r="A99" s="11"/>
      <c r="B99" s="12"/>
      <c r="C99" s="12"/>
      <c r="D99" s="12"/>
      <c r="E99" s="12"/>
      <c r="F99" s="12"/>
      <c r="G99" s="9" t="s">
        <v>746</v>
      </c>
      <c r="H99" s="9" t="s">
        <v>119</v>
      </c>
      <c r="I99" s="3" t="s">
        <v>523</v>
      </c>
      <c r="J99" s="13" t="s">
        <v>747</v>
      </c>
      <c r="K99" s="14" t="s">
        <v>748</v>
      </c>
      <c r="L99" s="17">
        <f t="shared" si="5"/>
        <v>1.652777777777778E-2</v>
      </c>
      <c r="M99">
        <f t="shared" si="6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749</v>
      </c>
      <c r="H100" s="9" t="s">
        <v>119</v>
      </c>
      <c r="I100" s="3" t="s">
        <v>523</v>
      </c>
      <c r="J100" s="13" t="s">
        <v>750</v>
      </c>
      <c r="K100" s="14" t="s">
        <v>751</v>
      </c>
      <c r="L100" s="17">
        <f t="shared" si="5"/>
        <v>1.1249999999999982E-2</v>
      </c>
      <c r="M100">
        <f t="shared" si="6"/>
        <v>22</v>
      </c>
    </row>
    <row r="101" spans="1:13" x14ac:dyDescent="0.25">
      <c r="A101" s="11"/>
      <c r="B101" s="12"/>
      <c r="C101" s="9" t="s">
        <v>395</v>
      </c>
      <c r="D101" s="9" t="s">
        <v>396</v>
      </c>
      <c r="E101" s="9" t="s">
        <v>396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752</v>
      </c>
      <c r="H102" s="9" t="s">
        <v>119</v>
      </c>
      <c r="I102" s="3" t="s">
        <v>523</v>
      </c>
      <c r="J102" s="13" t="s">
        <v>753</v>
      </c>
      <c r="K102" s="14" t="s">
        <v>754</v>
      </c>
      <c r="L102" s="17">
        <f t="shared" si="5"/>
        <v>2.0682870370370365E-2</v>
      </c>
      <c r="M102">
        <f t="shared" si="6"/>
        <v>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755</v>
      </c>
      <c r="H103" s="9" t="s">
        <v>119</v>
      </c>
      <c r="I103" s="3" t="s">
        <v>523</v>
      </c>
      <c r="J103" s="13" t="s">
        <v>756</v>
      </c>
      <c r="K103" s="14" t="s">
        <v>757</v>
      </c>
      <c r="L103" s="17">
        <f t="shared" si="5"/>
        <v>1.4212962962962983E-2</v>
      </c>
      <c r="M103">
        <f t="shared" si="6"/>
        <v>4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758</v>
      </c>
      <c r="H104" s="9" t="s">
        <v>119</v>
      </c>
      <c r="I104" s="3" t="s">
        <v>523</v>
      </c>
      <c r="J104" s="13" t="s">
        <v>759</v>
      </c>
      <c r="K104" s="14" t="s">
        <v>760</v>
      </c>
      <c r="L104" s="17">
        <f t="shared" si="5"/>
        <v>1.8912037037037033E-2</v>
      </c>
      <c r="M104">
        <f t="shared" si="6"/>
        <v>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761</v>
      </c>
      <c r="H105" s="9" t="s">
        <v>119</v>
      </c>
      <c r="I105" s="3" t="s">
        <v>523</v>
      </c>
      <c r="J105" s="13" t="s">
        <v>762</v>
      </c>
      <c r="K105" s="14" t="s">
        <v>763</v>
      </c>
      <c r="L105" s="17">
        <f t="shared" si="5"/>
        <v>4.7534722222222214E-2</v>
      </c>
      <c r="M105">
        <f t="shared" si="6"/>
        <v>14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764</v>
      </c>
      <c r="H106" s="9" t="s">
        <v>119</v>
      </c>
      <c r="I106" s="3" t="s">
        <v>523</v>
      </c>
      <c r="J106" s="13" t="s">
        <v>765</v>
      </c>
      <c r="K106" s="14" t="s">
        <v>766</v>
      </c>
      <c r="L106" s="17">
        <f t="shared" si="5"/>
        <v>1.9618055555555514E-2</v>
      </c>
      <c r="M106">
        <f t="shared" si="6"/>
        <v>22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767</v>
      </c>
      <c r="H107" s="9" t="s">
        <v>119</v>
      </c>
      <c r="I107" s="3" t="s">
        <v>523</v>
      </c>
      <c r="J107" s="13" t="s">
        <v>768</v>
      </c>
      <c r="K107" s="14" t="s">
        <v>769</v>
      </c>
      <c r="L107" s="17">
        <f t="shared" si="5"/>
        <v>1.9560185185185208E-2</v>
      </c>
      <c r="M107">
        <f t="shared" si="6"/>
        <v>22</v>
      </c>
    </row>
    <row r="108" spans="1:13" x14ac:dyDescent="0.25">
      <c r="A108" s="11"/>
      <c r="B108" s="12"/>
      <c r="C108" s="9" t="s">
        <v>420</v>
      </c>
      <c r="D108" s="9" t="s">
        <v>421</v>
      </c>
      <c r="E108" s="9" t="s">
        <v>421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770</v>
      </c>
      <c r="H109" s="9" t="s">
        <v>119</v>
      </c>
      <c r="I109" s="3" t="s">
        <v>523</v>
      </c>
      <c r="J109" s="13" t="s">
        <v>771</v>
      </c>
      <c r="K109" s="14" t="s">
        <v>772</v>
      </c>
      <c r="L109" s="17">
        <f t="shared" si="5"/>
        <v>1.3634259259259263E-2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773</v>
      </c>
      <c r="H110" s="9" t="s">
        <v>119</v>
      </c>
      <c r="I110" s="3" t="s">
        <v>523</v>
      </c>
      <c r="J110" s="13" t="s">
        <v>774</v>
      </c>
      <c r="K110" s="14" t="s">
        <v>775</v>
      </c>
      <c r="L110" s="17">
        <f t="shared" si="5"/>
        <v>1.5613425925925961E-2</v>
      </c>
      <c r="M110">
        <f t="shared" si="6"/>
        <v>6</v>
      </c>
    </row>
    <row r="111" spans="1:13" x14ac:dyDescent="0.25">
      <c r="A111" s="11"/>
      <c r="B111" s="12"/>
      <c r="C111" s="9" t="s">
        <v>56</v>
      </c>
      <c r="D111" s="9" t="s">
        <v>57</v>
      </c>
      <c r="E111" s="9" t="s">
        <v>57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776</v>
      </c>
      <c r="H112" s="9" t="s">
        <v>119</v>
      </c>
      <c r="I112" s="3" t="s">
        <v>523</v>
      </c>
      <c r="J112" s="13" t="s">
        <v>777</v>
      </c>
      <c r="K112" s="14" t="s">
        <v>778</v>
      </c>
      <c r="L112" s="17">
        <f t="shared" si="5"/>
        <v>2.3078703703703685E-2</v>
      </c>
      <c r="M112">
        <f t="shared" si="6"/>
        <v>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779</v>
      </c>
      <c r="H113" s="9" t="s">
        <v>119</v>
      </c>
      <c r="I113" s="3" t="s">
        <v>523</v>
      </c>
      <c r="J113" s="13" t="s">
        <v>780</v>
      </c>
      <c r="K113" s="14" t="s">
        <v>781</v>
      </c>
      <c r="L113" s="17">
        <f t="shared" si="5"/>
        <v>2.2106481481481532E-2</v>
      </c>
      <c r="M113">
        <f t="shared" si="6"/>
        <v>11</v>
      </c>
    </row>
    <row r="114" spans="1:13" x14ac:dyDescent="0.25">
      <c r="A114" s="11"/>
      <c r="B114" s="12"/>
      <c r="C114" s="9" t="s">
        <v>61</v>
      </c>
      <c r="D114" s="9" t="s">
        <v>62</v>
      </c>
      <c r="E114" s="10" t="s">
        <v>12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63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782</v>
      </c>
      <c r="H116" s="9" t="s">
        <v>205</v>
      </c>
      <c r="I116" s="3" t="s">
        <v>523</v>
      </c>
      <c r="J116" s="13" t="s">
        <v>783</v>
      </c>
      <c r="K116" s="14" t="s">
        <v>784</v>
      </c>
      <c r="L116" s="17">
        <f t="shared" si="5"/>
        <v>1.4803240740740797E-2</v>
      </c>
      <c r="M116">
        <f t="shared" si="6"/>
        <v>17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785</v>
      </c>
      <c r="H117" s="9" t="s">
        <v>205</v>
      </c>
      <c r="I117" s="3" t="s">
        <v>523</v>
      </c>
      <c r="J117" s="13" t="s">
        <v>786</v>
      </c>
      <c r="K117" s="14" t="s">
        <v>787</v>
      </c>
      <c r="L117" s="17">
        <f t="shared" si="5"/>
        <v>2.0057870370370212E-2</v>
      </c>
      <c r="M117">
        <f t="shared" si="6"/>
        <v>18</v>
      </c>
    </row>
    <row r="118" spans="1:13" x14ac:dyDescent="0.25">
      <c r="A118" s="11"/>
      <c r="B118" s="12"/>
      <c r="C118" s="12"/>
      <c r="D118" s="12"/>
      <c r="E118" s="9" t="s">
        <v>62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788</v>
      </c>
      <c r="H119" s="9" t="s">
        <v>205</v>
      </c>
      <c r="I119" s="3" t="s">
        <v>523</v>
      </c>
      <c r="J119" s="13" t="s">
        <v>789</v>
      </c>
      <c r="K119" s="14" t="s">
        <v>790</v>
      </c>
      <c r="L119" s="17">
        <f t="shared" si="5"/>
        <v>5.1250000000000018E-2</v>
      </c>
      <c r="M119">
        <f t="shared" si="6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791</v>
      </c>
      <c r="H120" s="9" t="s">
        <v>205</v>
      </c>
      <c r="I120" s="3" t="s">
        <v>523</v>
      </c>
      <c r="J120" s="13" t="s">
        <v>792</v>
      </c>
      <c r="K120" s="14" t="s">
        <v>793</v>
      </c>
      <c r="L120" s="17">
        <f t="shared" si="5"/>
        <v>2.3310185185185239E-2</v>
      </c>
      <c r="M120">
        <f t="shared" si="6"/>
        <v>15</v>
      </c>
    </row>
    <row r="121" spans="1:13" x14ac:dyDescent="0.25">
      <c r="A121" s="11"/>
      <c r="B121" s="12"/>
      <c r="C121" s="9" t="s">
        <v>443</v>
      </c>
      <c r="D121" s="9" t="s">
        <v>444</v>
      </c>
      <c r="E121" s="9" t="s">
        <v>444</v>
      </c>
      <c r="F121" s="9" t="s">
        <v>15</v>
      </c>
      <c r="G121" s="9" t="s">
        <v>794</v>
      </c>
      <c r="H121" s="9" t="s">
        <v>119</v>
      </c>
      <c r="I121" s="3" t="s">
        <v>523</v>
      </c>
      <c r="J121" s="13" t="s">
        <v>795</v>
      </c>
      <c r="K121" s="14" t="s">
        <v>796</v>
      </c>
      <c r="L121" s="17">
        <f t="shared" si="5"/>
        <v>2.0243055555555528E-2</v>
      </c>
      <c r="M121">
        <f t="shared" si="6"/>
        <v>5</v>
      </c>
    </row>
    <row r="122" spans="1:13" x14ac:dyDescent="0.25">
      <c r="A122" s="11"/>
      <c r="B122" s="12"/>
      <c r="C122" s="9" t="s">
        <v>225</v>
      </c>
      <c r="D122" s="9" t="s">
        <v>226</v>
      </c>
      <c r="E122" s="9" t="s">
        <v>226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797</v>
      </c>
      <c r="H123" s="9" t="s">
        <v>119</v>
      </c>
      <c r="I123" s="3" t="s">
        <v>523</v>
      </c>
      <c r="J123" s="13" t="s">
        <v>798</v>
      </c>
      <c r="K123" s="14" t="s">
        <v>799</v>
      </c>
      <c r="L123" s="17">
        <f t="shared" si="5"/>
        <v>1.4386574074074076E-2</v>
      </c>
      <c r="M123">
        <f t="shared" si="6"/>
        <v>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800</v>
      </c>
      <c r="H124" s="9" t="s">
        <v>119</v>
      </c>
      <c r="I124" s="3" t="s">
        <v>523</v>
      </c>
      <c r="J124" s="13" t="s">
        <v>801</v>
      </c>
      <c r="K124" s="14" t="s">
        <v>802</v>
      </c>
      <c r="L124" s="17">
        <f t="shared" si="5"/>
        <v>1.5636574074074081E-2</v>
      </c>
      <c r="M124">
        <f t="shared" si="6"/>
        <v>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803</v>
      </c>
      <c r="H125" s="9" t="s">
        <v>119</v>
      </c>
      <c r="I125" s="3" t="s">
        <v>523</v>
      </c>
      <c r="J125" s="13" t="s">
        <v>804</v>
      </c>
      <c r="K125" s="14" t="s">
        <v>805</v>
      </c>
      <c r="L125" s="17">
        <f t="shared" si="5"/>
        <v>1.2372685185185181E-2</v>
      </c>
      <c r="M125">
        <f t="shared" si="6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806</v>
      </c>
      <c r="H126" s="9" t="s">
        <v>119</v>
      </c>
      <c r="I126" s="3" t="s">
        <v>523</v>
      </c>
      <c r="J126" s="13" t="s">
        <v>807</v>
      </c>
      <c r="K126" s="14" t="s">
        <v>808</v>
      </c>
      <c r="L126" s="17">
        <f t="shared" si="5"/>
        <v>1.6736111111111118E-2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809</v>
      </c>
      <c r="H127" s="9" t="s">
        <v>119</v>
      </c>
      <c r="I127" s="3" t="s">
        <v>523</v>
      </c>
      <c r="J127" s="13" t="s">
        <v>810</v>
      </c>
      <c r="K127" s="14" t="s">
        <v>811</v>
      </c>
      <c r="L127" s="17">
        <f t="shared" si="5"/>
        <v>1.4942129629629652E-2</v>
      </c>
      <c r="M127">
        <f t="shared" si="6"/>
        <v>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812</v>
      </c>
      <c r="H128" s="9" t="s">
        <v>119</v>
      </c>
      <c r="I128" s="3" t="s">
        <v>523</v>
      </c>
      <c r="J128" s="13" t="s">
        <v>813</v>
      </c>
      <c r="K128" s="14" t="s">
        <v>814</v>
      </c>
      <c r="L128" s="17">
        <f t="shared" si="5"/>
        <v>1.7326388888888933E-2</v>
      </c>
      <c r="M128">
        <f t="shared" si="6"/>
        <v>23</v>
      </c>
    </row>
    <row r="129" spans="1:13" x14ac:dyDescent="0.25">
      <c r="A129" s="3" t="s">
        <v>10</v>
      </c>
      <c r="B129" s="9" t="s">
        <v>11</v>
      </c>
      <c r="C129" s="10" t="s">
        <v>12</v>
      </c>
      <c r="D129" s="5"/>
      <c r="E129" s="5"/>
      <c r="F129" s="5"/>
      <c r="G129" s="5"/>
      <c r="H129" s="5"/>
      <c r="I129" s="6"/>
      <c r="J129" s="7"/>
      <c r="K129" s="8"/>
      <c r="L129" s="17">
        <f t="shared" si="5"/>
        <v>0</v>
      </c>
    </row>
    <row r="130" spans="1:13" x14ac:dyDescent="0.25">
      <c r="A130" s="11"/>
      <c r="B130" s="12"/>
      <c r="C130" s="9" t="s">
        <v>21</v>
      </c>
      <c r="D130" s="9" t="s">
        <v>22</v>
      </c>
      <c r="E130" s="9" t="s">
        <v>22</v>
      </c>
      <c r="F130" s="9" t="s">
        <v>15</v>
      </c>
      <c r="G130" s="10" t="s">
        <v>12</v>
      </c>
      <c r="H130" s="5"/>
      <c r="I130" s="6"/>
      <c r="J130" s="7"/>
      <c r="K130" s="8"/>
      <c r="L130" s="17">
        <f t="shared" si="5"/>
        <v>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815</v>
      </c>
      <c r="H131" s="9" t="s">
        <v>17</v>
      </c>
      <c r="I131" s="3" t="s">
        <v>523</v>
      </c>
      <c r="J131" s="13" t="s">
        <v>816</v>
      </c>
      <c r="K131" s="14" t="s">
        <v>817</v>
      </c>
      <c r="L131" s="17">
        <f t="shared" ref="L131:L171" si="7">K131-J131</f>
        <v>1.3831018518518534E-2</v>
      </c>
      <c r="M131">
        <f t="shared" ref="M131:M171" si="8">HOUR(J131)</f>
        <v>7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818</v>
      </c>
      <c r="H132" s="9" t="s">
        <v>17</v>
      </c>
      <c r="I132" s="3" t="s">
        <v>523</v>
      </c>
      <c r="J132" s="13" t="s">
        <v>819</v>
      </c>
      <c r="K132" s="14" t="s">
        <v>820</v>
      </c>
      <c r="L132" s="17">
        <f t="shared" si="7"/>
        <v>1.5949074074074088E-2</v>
      </c>
      <c r="M132">
        <f t="shared" si="8"/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821</v>
      </c>
      <c r="H133" s="9" t="s">
        <v>17</v>
      </c>
      <c r="I133" s="3" t="s">
        <v>523</v>
      </c>
      <c r="J133" s="13" t="s">
        <v>822</v>
      </c>
      <c r="K133" s="14" t="s">
        <v>823</v>
      </c>
      <c r="L133" s="17">
        <f t="shared" si="7"/>
        <v>2.6226851851851807E-2</v>
      </c>
      <c r="M133">
        <f t="shared" si="8"/>
        <v>14</v>
      </c>
    </row>
    <row r="134" spans="1:13" x14ac:dyDescent="0.25">
      <c r="A134" s="11"/>
      <c r="B134" s="12"/>
      <c r="C134" s="9" t="s">
        <v>35</v>
      </c>
      <c r="D134" s="9" t="s">
        <v>36</v>
      </c>
      <c r="E134" s="9" t="s">
        <v>36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824</v>
      </c>
      <c r="H135" s="9" t="s">
        <v>17</v>
      </c>
      <c r="I135" s="3" t="s">
        <v>523</v>
      </c>
      <c r="J135" s="13" t="s">
        <v>825</v>
      </c>
      <c r="K135" s="14" t="s">
        <v>826</v>
      </c>
      <c r="L135" s="17">
        <f t="shared" si="7"/>
        <v>2.0520833333333321E-2</v>
      </c>
      <c r="M135">
        <f t="shared" si="8"/>
        <v>6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827</v>
      </c>
      <c r="H136" s="9" t="s">
        <v>17</v>
      </c>
      <c r="I136" s="3" t="s">
        <v>523</v>
      </c>
      <c r="J136" s="13" t="s">
        <v>828</v>
      </c>
      <c r="K136" s="14" t="s">
        <v>829</v>
      </c>
      <c r="L136" s="17">
        <f t="shared" si="7"/>
        <v>2.1041666666666681E-2</v>
      </c>
      <c r="M136">
        <f t="shared" si="8"/>
        <v>8</v>
      </c>
    </row>
    <row r="137" spans="1:13" x14ac:dyDescent="0.25">
      <c r="A137" s="11"/>
      <c r="B137" s="12"/>
      <c r="C137" s="9" t="s">
        <v>40</v>
      </c>
      <c r="D137" s="9" t="s">
        <v>41</v>
      </c>
      <c r="E137" s="9" t="s">
        <v>41</v>
      </c>
      <c r="F137" s="9" t="s">
        <v>15</v>
      </c>
      <c r="G137" s="9" t="s">
        <v>830</v>
      </c>
      <c r="H137" s="9" t="s">
        <v>48</v>
      </c>
      <c r="I137" s="3" t="s">
        <v>523</v>
      </c>
      <c r="J137" s="13" t="s">
        <v>831</v>
      </c>
      <c r="K137" s="14" t="s">
        <v>832</v>
      </c>
      <c r="L137" s="17">
        <f t="shared" si="7"/>
        <v>5.3553240740740693E-2</v>
      </c>
      <c r="M137">
        <f t="shared" si="8"/>
        <v>11</v>
      </c>
    </row>
    <row r="138" spans="1:13" x14ac:dyDescent="0.25">
      <c r="A138" s="11"/>
      <c r="B138" s="12"/>
      <c r="C138" s="9" t="s">
        <v>61</v>
      </c>
      <c r="D138" s="9" t="s">
        <v>62</v>
      </c>
      <c r="E138" s="10" t="s">
        <v>12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63</v>
      </c>
      <c r="F139" s="9" t="s">
        <v>15</v>
      </c>
      <c r="G139" s="9" t="s">
        <v>833</v>
      </c>
      <c r="H139" s="9" t="s">
        <v>48</v>
      </c>
      <c r="I139" s="3" t="s">
        <v>523</v>
      </c>
      <c r="J139" s="13" t="s">
        <v>834</v>
      </c>
      <c r="K139" s="14" t="s">
        <v>835</v>
      </c>
      <c r="L139" s="17">
        <f t="shared" si="7"/>
        <v>3.4270833333333361E-2</v>
      </c>
      <c r="M139">
        <f t="shared" si="8"/>
        <v>19</v>
      </c>
    </row>
    <row r="140" spans="1:13" x14ac:dyDescent="0.25">
      <c r="A140" s="11"/>
      <c r="B140" s="12"/>
      <c r="C140" s="12"/>
      <c r="D140" s="12"/>
      <c r="E140" s="9" t="s">
        <v>62</v>
      </c>
      <c r="F140" s="9" t="s">
        <v>15</v>
      </c>
      <c r="G140" s="10" t="s">
        <v>12</v>
      </c>
      <c r="H140" s="5"/>
      <c r="I140" s="6"/>
      <c r="J140" s="7"/>
      <c r="K140" s="8"/>
      <c r="L140" s="17">
        <f t="shared" si="7"/>
        <v>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836</v>
      </c>
      <c r="H141" s="9" t="s">
        <v>48</v>
      </c>
      <c r="I141" s="3" t="s">
        <v>523</v>
      </c>
      <c r="J141" s="13" t="s">
        <v>837</v>
      </c>
      <c r="K141" s="14" t="s">
        <v>838</v>
      </c>
      <c r="L141" s="17">
        <f t="shared" si="7"/>
        <v>1.917824074074076E-2</v>
      </c>
      <c r="M141">
        <f t="shared" si="8"/>
        <v>8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839</v>
      </c>
      <c r="H142" s="9" t="s">
        <v>48</v>
      </c>
      <c r="I142" s="3" t="s">
        <v>523</v>
      </c>
      <c r="J142" s="13" t="s">
        <v>840</v>
      </c>
      <c r="K142" s="14" t="s">
        <v>841</v>
      </c>
      <c r="L142" s="17">
        <f t="shared" si="7"/>
        <v>3.6134259259259283E-2</v>
      </c>
      <c r="M142">
        <f t="shared" si="8"/>
        <v>12</v>
      </c>
    </row>
    <row r="143" spans="1:13" x14ac:dyDescent="0.25">
      <c r="A143" s="11"/>
      <c r="B143" s="12"/>
      <c r="C143" s="9" t="s">
        <v>842</v>
      </c>
      <c r="D143" s="9" t="s">
        <v>843</v>
      </c>
      <c r="E143" s="9" t="s">
        <v>843</v>
      </c>
      <c r="F143" s="9" t="s">
        <v>15</v>
      </c>
      <c r="G143" s="9" t="s">
        <v>844</v>
      </c>
      <c r="H143" s="9" t="s">
        <v>48</v>
      </c>
      <c r="I143" s="3" t="s">
        <v>523</v>
      </c>
      <c r="J143" s="13" t="s">
        <v>845</v>
      </c>
      <c r="K143" s="14" t="s">
        <v>846</v>
      </c>
      <c r="L143" s="17">
        <f t="shared" si="7"/>
        <v>4.391203703703711E-2</v>
      </c>
      <c r="M143">
        <f t="shared" si="8"/>
        <v>11</v>
      </c>
    </row>
    <row r="144" spans="1:13" x14ac:dyDescent="0.25">
      <c r="A144" s="3" t="s">
        <v>847</v>
      </c>
      <c r="B144" s="9" t="s">
        <v>848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849</v>
      </c>
      <c r="D145" s="9" t="s">
        <v>850</v>
      </c>
      <c r="E145" s="9" t="s">
        <v>850</v>
      </c>
      <c r="F145" s="9" t="s">
        <v>851</v>
      </c>
      <c r="G145" s="9" t="s">
        <v>852</v>
      </c>
      <c r="H145" s="9" t="s">
        <v>119</v>
      </c>
      <c r="I145" s="3" t="s">
        <v>523</v>
      </c>
      <c r="J145" s="13" t="s">
        <v>853</v>
      </c>
      <c r="K145" s="14" t="s">
        <v>854</v>
      </c>
      <c r="L145" s="17">
        <f t="shared" si="7"/>
        <v>1.5370370370370479E-2</v>
      </c>
      <c r="M145">
        <f t="shared" si="8"/>
        <v>17</v>
      </c>
    </row>
    <row r="146" spans="1:13" x14ac:dyDescent="0.25">
      <c r="A146" s="11"/>
      <c r="B146" s="12"/>
      <c r="C146" s="9" t="s">
        <v>855</v>
      </c>
      <c r="D146" s="9" t="s">
        <v>856</v>
      </c>
      <c r="E146" s="9" t="s">
        <v>856</v>
      </c>
      <c r="F146" s="9" t="s">
        <v>851</v>
      </c>
      <c r="G146" s="9" t="s">
        <v>857</v>
      </c>
      <c r="H146" s="9" t="s">
        <v>119</v>
      </c>
      <c r="I146" s="3" t="s">
        <v>523</v>
      </c>
      <c r="J146" s="13" t="s">
        <v>858</v>
      </c>
      <c r="K146" s="14" t="s">
        <v>859</v>
      </c>
      <c r="L146" s="17">
        <f t="shared" si="7"/>
        <v>1.7638888888888871E-2</v>
      </c>
      <c r="M146">
        <f t="shared" si="8"/>
        <v>20</v>
      </c>
    </row>
    <row r="147" spans="1:13" x14ac:dyDescent="0.25">
      <c r="A147" s="11"/>
      <c r="B147" s="12"/>
      <c r="C147" s="9" t="s">
        <v>860</v>
      </c>
      <c r="D147" s="9" t="s">
        <v>861</v>
      </c>
      <c r="E147" s="9" t="s">
        <v>861</v>
      </c>
      <c r="F147" s="9" t="s">
        <v>851</v>
      </c>
      <c r="G147" s="9" t="s">
        <v>862</v>
      </c>
      <c r="H147" s="9" t="s">
        <v>119</v>
      </c>
      <c r="I147" s="3" t="s">
        <v>523</v>
      </c>
      <c r="J147" s="13" t="s">
        <v>863</v>
      </c>
      <c r="K147" s="14" t="s">
        <v>864</v>
      </c>
      <c r="L147" s="17">
        <f t="shared" si="7"/>
        <v>6.3831018518518468E-2</v>
      </c>
      <c r="M147">
        <f t="shared" si="8"/>
        <v>11</v>
      </c>
    </row>
    <row r="148" spans="1:13" x14ac:dyDescent="0.25">
      <c r="A148" s="3" t="s">
        <v>457</v>
      </c>
      <c r="B148" s="9" t="s">
        <v>458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459</v>
      </c>
      <c r="D149" s="9" t="s">
        <v>460</v>
      </c>
      <c r="E149" s="9" t="s">
        <v>461</v>
      </c>
      <c r="F149" s="9" t="s">
        <v>15</v>
      </c>
      <c r="G149" s="9" t="s">
        <v>865</v>
      </c>
      <c r="H149" s="9" t="s">
        <v>119</v>
      </c>
      <c r="I149" s="3" t="s">
        <v>523</v>
      </c>
      <c r="J149" s="13" t="s">
        <v>866</v>
      </c>
      <c r="K149" s="14" t="s">
        <v>867</v>
      </c>
      <c r="L149" s="17">
        <f t="shared" si="7"/>
        <v>1.2916666666666687E-2</v>
      </c>
      <c r="M149">
        <f t="shared" si="8"/>
        <v>16</v>
      </c>
    </row>
    <row r="150" spans="1:13" x14ac:dyDescent="0.25">
      <c r="A150" s="11"/>
      <c r="B150" s="12"/>
      <c r="C150" s="9" t="s">
        <v>471</v>
      </c>
      <c r="D150" s="9" t="s">
        <v>472</v>
      </c>
      <c r="E150" s="9" t="s">
        <v>473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868</v>
      </c>
      <c r="H151" s="9" t="s">
        <v>119</v>
      </c>
      <c r="I151" s="3" t="s">
        <v>523</v>
      </c>
      <c r="J151" s="13" t="s">
        <v>869</v>
      </c>
      <c r="K151" s="14" t="s">
        <v>870</v>
      </c>
      <c r="L151" s="17">
        <f t="shared" si="7"/>
        <v>1.6701388888888835E-2</v>
      </c>
      <c r="M151">
        <f t="shared" si="8"/>
        <v>9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871</v>
      </c>
      <c r="H152" s="9" t="s">
        <v>119</v>
      </c>
      <c r="I152" s="3" t="s">
        <v>523</v>
      </c>
      <c r="J152" s="13" t="s">
        <v>872</v>
      </c>
      <c r="K152" s="14" t="s">
        <v>873</v>
      </c>
      <c r="L152" s="17">
        <f t="shared" si="7"/>
        <v>1.8275462962963007E-2</v>
      </c>
      <c r="M152">
        <f t="shared" si="8"/>
        <v>10</v>
      </c>
    </row>
    <row r="153" spans="1:13" x14ac:dyDescent="0.25">
      <c r="A153" s="11"/>
      <c r="B153" s="12"/>
      <c r="C153" s="9" t="s">
        <v>874</v>
      </c>
      <c r="D153" s="9" t="s">
        <v>875</v>
      </c>
      <c r="E153" s="9" t="s">
        <v>875</v>
      </c>
      <c r="F153" s="9" t="s">
        <v>15</v>
      </c>
      <c r="G153" s="9" t="s">
        <v>876</v>
      </c>
      <c r="H153" s="9" t="s">
        <v>119</v>
      </c>
      <c r="I153" s="3" t="s">
        <v>523</v>
      </c>
      <c r="J153" s="13" t="s">
        <v>877</v>
      </c>
      <c r="K153" s="14" t="s">
        <v>878</v>
      </c>
      <c r="L153" s="17">
        <f t="shared" si="7"/>
        <v>4.7407407407407454E-2</v>
      </c>
      <c r="M153">
        <f t="shared" si="8"/>
        <v>13</v>
      </c>
    </row>
    <row r="154" spans="1:13" x14ac:dyDescent="0.25">
      <c r="A154" s="11"/>
      <c r="B154" s="12"/>
      <c r="C154" s="9" t="s">
        <v>487</v>
      </c>
      <c r="D154" s="9" t="s">
        <v>488</v>
      </c>
      <c r="E154" s="9" t="s">
        <v>489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879</v>
      </c>
      <c r="H155" s="9" t="s">
        <v>119</v>
      </c>
      <c r="I155" s="3" t="s">
        <v>523</v>
      </c>
      <c r="J155" s="13" t="s">
        <v>880</v>
      </c>
      <c r="K155" s="14" t="s">
        <v>881</v>
      </c>
      <c r="L155" s="17">
        <f t="shared" si="7"/>
        <v>2.8344907407407416E-2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882</v>
      </c>
      <c r="H156" s="9" t="s">
        <v>119</v>
      </c>
      <c r="I156" s="3" t="s">
        <v>523</v>
      </c>
      <c r="J156" s="13" t="s">
        <v>883</v>
      </c>
      <c r="K156" s="14" t="s">
        <v>884</v>
      </c>
      <c r="L156" s="17">
        <f t="shared" si="7"/>
        <v>3.385416666666663E-2</v>
      </c>
      <c r="M156">
        <f t="shared" si="8"/>
        <v>13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885</v>
      </c>
      <c r="H157" s="9" t="s">
        <v>119</v>
      </c>
      <c r="I157" s="3" t="s">
        <v>523</v>
      </c>
      <c r="J157" s="13" t="s">
        <v>886</v>
      </c>
      <c r="K157" s="14" t="s">
        <v>887</v>
      </c>
      <c r="L157" s="17">
        <f t="shared" si="7"/>
        <v>4.3055555555555514E-2</v>
      </c>
      <c r="M157">
        <f t="shared" si="8"/>
        <v>13</v>
      </c>
    </row>
    <row r="158" spans="1:13" x14ac:dyDescent="0.25">
      <c r="A158" s="3" t="s">
        <v>502</v>
      </c>
      <c r="B158" s="9" t="s">
        <v>503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459</v>
      </c>
      <c r="D159" s="9" t="s">
        <v>460</v>
      </c>
      <c r="E159" s="9" t="s">
        <v>461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888</v>
      </c>
      <c r="H160" s="9" t="s">
        <v>17</v>
      </c>
      <c r="I160" s="3" t="s">
        <v>523</v>
      </c>
      <c r="J160" s="13" t="s">
        <v>889</v>
      </c>
      <c r="K160" s="14" t="s">
        <v>890</v>
      </c>
      <c r="L160" s="17">
        <f t="shared" si="7"/>
        <v>1.8599537037036984E-2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891</v>
      </c>
      <c r="H161" s="9" t="s">
        <v>17</v>
      </c>
      <c r="I161" s="3" t="s">
        <v>523</v>
      </c>
      <c r="J161" s="13" t="s">
        <v>892</v>
      </c>
      <c r="K161" s="14" t="s">
        <v>893</v>
      </c>
      <c r="L161" s="17">
        <f t="shared" si="7"/>
        <v>4.144675925925928E-2</v>
      </c>
      <c r="M161">
        <f t="shared" si="8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894</v>
      </c>
      <c r="H162" s="9" t="s">
        <v>17</v>
      </c>
      <c r="I162" s="3" t="s">
        <v>523</v>
      </c>
      <c r="J162" s="13" t="s">
        <v>895</v>
      </c>
      <c r="K162" s="14" t="s">
        <v>896</v>
      </c>
      <c r="L162" s="17">
        <f t="shared" si="7"/>
        <v>6.4699074074074048E-2</v>
      </c>
      <c r="M162">
        <f t="shared" si="8"/>
        <v>12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897</v>
      </c>
      <c r="H163" s="9" t="s">
        <v>17</v>
      </c>
      <c r="I163" s="3" t="s">
        <v>523</v>
      </c>
      <c r="J163" s="13" t="s">
        <v>898</v>
      </c>
      <c r="K163" s="14" t="s">
        <v>899</v>
      </c>
      <c r="L163" s="17">
        <f t="shared" si="7"/>
        <v>3.8402777777777786E-2</v>
      </c>
      <c r="M163">
        <f t="shared" si="8"/>
        <v>13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900</v>
      </c>
      <c r="H164" s="9" t="s">
        <v>17</v>
      </c>
      <c r="I164" s="3" t="s">
        <v>523</v>
      </c>
      <c r="J164" s="13" t="s">
        <v>901</v>
      </c>
      <c r="K164" s="14" t="s">
        <v>902</v>
      </c>
      <c r="L164" s="17">
        <f t="shared" si="7"/>
        <v>2.0439814814814827E-2</v>
      </c>
      <c r="M164">
        <f t="shared" si="8"/>
        <v>15</v>
      </c>
    </row>
    <row r="165" spans="1:13" x14ac:dyDescent="0.25">
      <c r="A165" s="11"/>
      <c r="B165" s="12"/>
      <c r="C165" s="9" t="s">
        <v>471</v>
      </c>
      <c r="D165" s="9" t="s">
        <v>472</v>
      </c>
      <c r="E165" s="9" t="s">
        <v>477</v>
      </c>
      <c r="F165" s="9" t="s">
        <v>15</v>
      </c>
      <c r="G165" s="9" t="s">
        <v>903</v>
      </c>
      <c r="H165" s="9" t="s">
        <v>17</v>
      </c>
      <c r="I165" s="3" t="s">
        <v>523</v>
      </c>
      <c r="J165" s="13" t="s">
        <v>904</v>
      </c>
      <c r="K165" s="14" t="s">
        <v>905</v>
      </c>
      <c r="L165" s="17">
        <f t="shared" si="7"/>
        <v>3.1782407407407398E-2</v>
      </c>
      <c r="M165">
        <f t="shared" si="8"/>
        <v>10</v>
      </c>
    </row>
    <row r="166" spans="1:13" x14ac:dyDescent="0.25">
      <c r="A166" s="11"/>
      <c r="B166" s="12"/>
      <c r="C166" s="9" t="s">
        <v>507</v>
      </c>
      <c r="D166" s="9" t="s">
        <v>508</v>
      </c>
      <c r="E166" s="9" t="s">
        <v>509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906</v>
      </c>
      <c r="H167" s="9" t="s">
        <v>17</v>
      </c>
      <c r="I167" s="3" t="s">
        <v>523</v>
      </c>
      <c r="J167" s="13" t="s">
        <v>907</v>
      </c>
      <c r="K167" s="14" t="s">
        <v>908</v>
      </c>
      <c r="L167" s="17">
        <f t="shared" si="7"/>
        <v>1.5011574074074052E-2</v>
      </c>
      <c r="M167">
        <f t="shared" si="8"/>
        <v>6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909</v>
      </c>
      <c r="H168" s="9" t="s">
        <v>17</v>
      </c>
      <c r="I168" s="3" t="s">
        <v>523</v>
      </c>
      <c r="J168" s="13" t="s">
        <v>910</v>
      </c>
      <c r="K168" s="14" t="s">
        <v>911</v>
      </c>
      <c r="L168" s="17">
        <f t="shared" si="7"/>
        <v>6.1157407407407383E-2</v>
      </c>
      <c r="M168">
        <f t="shared" si="8"/>
        <v>12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912</v>
      </c>
      <c r="H169" s="9" t="s">
        <v>17</v>
      </c>
      <c r="I169" s="3" t="s">
        <v>523</v>
      </c>
      <c r="J169" s="13" t="s">
        <v>913</v>
      </c>
      <c r="K169" s="14" t="s">
        <v>914</v>
      </c>
      <c r="L169" s="17">
        <f t="shared" si="7"/>
        <v>2.4629629629629557E-2</v>
      </c>
      <c r="M169">
        <f t="shared" si="8"/>
        <v>15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915</v>
      </c>
      <c r="H170" s="9" t="s">
        <v>17</v>
      </c>
      <c r="I170" s="3" t="s">
        <v>523</v>
      </c>
      <c r="J170" s="13" t="s">
        <v>916</v>
      </c>
      <c r="K170" s="14" t="s">
        <v>917</v>
      </c>
      <c r="L170" s="17">
        <f t="shared" si="7"/>
        <v>1.7476851851851882E-2</v>
      </c>
      <c r="M170">
        <f t="shared" si="8"/>
        <v>16</v>
      </c>
    </row>
    <row r="171" spans="1:13" x14ac:dyDescent="0.25">
      <c r="A171" s="11"/>
      <c r="B171" s="11"/>
      <c r="C171" s="3" t="s">
        <v>487</v>
      </c>
      <c r="D171" s="3" t="s">
        <v>488</v>
      </c>
      <c r="E171" s="3" t="s">
        <v>489</v>
      </c>
      <c r="F171" s="3" t="s">
        <v>15</v>
      </c>
      <c r="G171" s="3" t="s">
        <v>918</v>
      </c>
      <c r="H171" s="3" t="s">
        <v>17</v>
      </c>
      <c r="I171" s="3" t="s">
        <v>523</v>
      </c>
      <c r="J171" s="15" t="s">
        <v>919</v>
      </c>
      <c r="K171" s="16" t="s">
        <v>920</v>
      </c>
      <c r="L171" s="17">
        <f t="shared" si="7"/>
        <v>1.3437499999999991E-2</v>
      </c>
      <c r="M171">
        <f t="shared" si="8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G1" workbookViewId="0">
      <selection activeCell="O27" sqref="O27:P27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5.25</v>
      </c>
      <c r="R2" s="17">
        <f t="shared" ref="R2:R23" si="0">AVERAGEIF(M1:M399,  O2, L1:L399)</f>
        <v>1.5798611111111107E-2</v>
      </c>
      <c r="S2" s="17">
        <f>AVERAGE($R$2:$R$25)</f>
        <v>1.9381519911576328E-2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5.25</v>
      </c>
      <c r="R3" s="17">
        <f t="shared" si="0"/>
        <v>1.3275462962962968E-2</v>
      </c>
      <c r="S3" s="17">
        <f t="shared" ref="S3:S25" si="2">AVERAGE($R$2:$R$25)</f>
        <v>1.9381519911576328E-2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1"/>
        <v>5.25</v>
      </c>
      <c r="R4" s="17">
        <f t="shared" si="0"/>
        <v>2.765046296296297E-2</v>
      </c>
      <c r="S4" s="17">
        <f t="shared" si="2"/>
        <v>1.9381519911576328E-2</v>
      </c>
    </row>
    <row r="5" spans="1:19" x14ac:dyDescent="0.25">
      <c r="A5" s="11"/>
      <c r="B5" s="12"/>
      <c r="C5" s="12"/>
      <c r="D5" s="12"/>
      <c r="E5" s="12"/>
      <c r="F5" s="12"/>
      <c r="G5" s="9" t="s">
        <v>921</v>
      </c>
      <c r="H5" s="9" t="s">
        <v>17</v>
      </c>
      <c r="I5" s="3" t="s">
        <v>922</v>
      </c>
      <c r="J5" s="13" t="s">
        <v>923</v>
      </c>
      <c r="K5" s="14" t="s">
        <v>924</v>
      </c>
      <c r="L5" s="17">
        <f t="shared" ref="L5:L66" si="3">K5-J5</f>
        <v>1.930555555555552E-2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1"/>
        <v>5.25</v>
      </c>
      <c r="R5" s="17">
        <f t="shared" si="0"/>
        <v>1.922453703703704E-2</v>
      </c>
      <c r="S5" s="17">
        <f t="shared" si="2"/>
        <v>1.9381519911576328E-2</v>
      </c>
    </row>
    <row r="6" spans="1:19" x14ac:dyDescent="0.25">
      <c r="A6" s="11"/>
      <c r="B6" s="12"/>
      <c r="C6" s="12"/>
      <c r="D6" s="12"/>
      <c r="E6" s="12"/>
      <c r="F6" s="12"/>
      <c r="G6" s="9" t="s">
        <v>925</v>
      </c>
      <c r="H6" s="9" t="s">
        <v>17</v>
      </c>
      <c r="I6" s="3" t="s">
        <v>922</v>
      </c>
      <c r="J6" s="13" t="s">
        <v>926</v>
      </c>
      <c r="K6" s="14" t="s">
        <v>927</v>
      </c>
      <c r="L6" s="17">
        <f t="shared" si="3"/>
        <v>4.4351851851851865E-2</v>
      </c>
      <c r="M6">
        <f t="shared" si="4"/>
        <v>8</v>
      </c>
      <c r="O6">
        <v>4</v>
      </c>
      <c r="P6">
        <f>COUNTIF(M:M,"4")</f>
        <v>7</v>
      </c>
      <c r="Q6">
        <f t="shared" si="1"/>
        <v>5.25</v>
      </c>
      <c r="R6" s="17">
        <f t="shared" si="0"/>
        <v>1.6402116402116383E-2</v>
      </c>
      <c r="S6" s="17">
        <f t="shared" si="2"/>
        <v>1.9381519911576328E-2</v>
      </c>
    </row>
    <row r="7" spans="1:19" x14ac:dyDescent="0.25">
      <c r="A7" s="11"/>
      <c r="B7" s="12"/>
      <c r="C7" s="9" t="s">
        <v>35</v>
      </c>
      <c r="D7" s="9" t="s">
        <v>36</v>
      </c>
      <c r="E7" s="9" t="s">
        <v>36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1"/>
        <v>5.25</v>
      </c>
      <c r="R7" s="17">
        <f t="shared" si="0"/>
        <v>1.6688368055555559E-2</v>
      </c>
      <c r="S7" s="17">
        <f t="shared" si="2"/>
        <v>1.9381519911576328E-2</v>
      </c>
    </row>
    <row r="8" spans="1:19" x14ac:dyDescent="0.25">
      <c r="A8" s="11"/>
      <c r="B8" s="12"/>
      <c r="C8" s="12"/>
      <c r="D8" s="12"/>
      <c r="E8" s="12"/>
      <c r="F8" s="12"/>
      <c r="G8" s="9" t="s">
        <v>928</v>
      </c>
      <c r="H8" s="9" t="s">
        <v>17</v>
      </c>
      <c r="I8" s="3" t="s">
        <v>922</v>
      </c>
      <c r="J8" s="13" t="s">
        <v>929</v>
      </c>
      <c r="K8" s="14" t="s">
        <v>930</v>
      </c>
      <c r="L8" s="17">
        <f t="shared" si="3"/>
        <v>1.9571759259259247E-2</v>
      </c>
      <c r="M8">
        <f t="shared" si="4"/>
        <v>6</v>
      </c>
      <c r="O8">
        <v>6</v>
      </c>
      <c r="P8">
        <f>COUNTIF(M:M,"6")</f>
        <v>7</v>
      </c>
      <c r="Q8">
        <f t="shared" si="1"/>
        <v>5.25</v>
      </c>
      <c r="R8" s="17">
        <f t="shared" si="0"/>
        <v>1.9365079365079363E-2</v>
      </c>
      <c r="S8" s="17">
        <f t="shared" si="2"/>
        <v>1.9381519911576328E-2</v>
      </c>
    </row>
    <row r="9" spans="1:19" x14ac:dyDescent="0.25">
      <c r="A9" s="11"/>
      <c r="B9" s="12"/>
      <c r="C9" s="12"/>
      <c r="D9" s="12"/>
      <c r="E9" s="12"/>
      <c r="F9" s="12"/>
      <c r="G9" s="9" t="s">
        <v>931</v>
      </c>
      <c r="H9" s="9" t="s">
        <v>17</v>
      </c>
      <c r="I9" s="3" t="s">
        <v>922</v>
      </c>
      <c r="J9" s="13" t="s">
        <v>932</v>
      </c>
      <c r="K9" s="14" t="s">
        <v>933</v>
      </c>
      <c r="L9" s="17">
        <f t="shared" si="3"/>
        <v>5.1655092592592544E-2</v>
      </c>
      <c r="M9">
        <f t="shared" si="4"/>
        <v>9</v>
      </c>
      <c r="O9">
        <v>7</v>
      </c>
      <c r="P9">
        <f>COUNTIF(M:M,"7")</f>
        <v>9</v>
      </c>
      <c r="Q9">
        <f t="shared" si="1"/>
        <v>5.25</v>
      </c>
      <c r="R9" s="17">
        <f t="shared" si="0"/>
        <v>2.0952932098765427E-2</v>
      </c>
      <c r="S9" s="17">
        <f t="shared" si="2"/>
        <v>1.9381519911576328E-2</v>
      </c>
    </row>
    <row r="10" spans="1:19" x14ac:dyDescent="0.25">
      <c r="A10" s="11"/>
      <c r="B10" s="12"/>
      <c r="C10" s="9" t="s">
        <v>45</v>
      </c>
      <c r="D10" s="9" t="s">
        <v>46</v>
      </c>
      <c r="E10" s="9" t="s">
        <v>46</v>
      </c>
      <c r="F10" s="9" t="s">
        <v>15</v>
      </c>
      <c r="G10" s="9" t="s">
        <v>934</v>
      </c>
      <c r="H10" s="9" t="s">
        <v>17</v>
      </c>
      <c r="I10" s="3" t="s">
        <v>922</v>
      </c>
      <c r="J10" s="13" t="s">
        <v>935</v>
      </c>
      <c r="K10" s="14" t="s">
        <v>936</v>
      </c>
      <c r="L10" s="17">
        <f t="shared" si="3"/>
        <v>3.638888888888886E-2</v>
      </c>
      <c r="M10">
        <f t="shared" si="4"/>
        <v>8</v>
      </c>
      <c r="O10">
        <v>8</v>
      </c>
      <c r="P10">
        <f>COUNTIF(M:M,"8")</f>
        <v>15</v>
      </c>
      <c r="Q10">
        <f t="shared" si="1"/>
        <v>5.25</v>
      </c>
      <c r="R10" s="17">
        <f t="shared" si="0"/>
        <v>2.913995726495729E-2</v>
      </c>
      <c r="S10" s="17">
        <f t="shared" si="2"/>
        <v>1.9381519911576328E-2</v>
      </c>
    </row>
    <row r="11" spans="1:19" x14ac:dyDescent="0.25">
      <c r="A11" s="11"/>
      <c r="B11" s="12"/>
      <c r="C11" s="9" t="s">
        <v>51</v>
      </c>
      <c r="D11" s="9" t="s">
        <v>52</v>
      </c>
      <c r="E11" s="9" t="s">
        <v>52</v>
      </c>
      <c r="F11" s="9" t="s">
        <v>15</v>
      </c>
      <c r="G11" s="9" t="s">
        <v>937</v>
      </c>
      <c r="H11" s="9" t="s">
        <v>17</v>
      </c>
      <c r="I11" s="3" t="s">
        <v>922</v>
      </c>
      <c r="J11" s="13" t="s">
        <v>938</v>
      </c>
      <c r="K11" s="14" t="s">
        <v>939</v>
      </c>
      <c r="L11" s="17">
        <f t="shared" si="3"/>
        <v>1.4328703703703705E-2</v>
      </c>
      <c r="M11">
        <f t="shared" si="4"/>
        <v>5</v>
      </c>
      <c r="O11">
        <v>9</v>
      </c>
      <c r="P11">
        <f>COUNTIF(M:M,"9")</f>
        <v>8</v>
      </c>
      <c r="Q11">
        <f t="shared" si="1"/>
        <v>5.25</v>
      </c>
      <c r="R11" s="17">
        <f t="shared" si="0"/>
        <v>3.2465277777777767E-2</v>
      </c>
      <c r="S11" s="17">
        <f t="shared" si="2"/>
        <v>1.9381519911576328E-2</v>
      </c>
    </row>
    <row r="12" spans="1:19" x14ac:dyDescent="0.25">
      <c r="A12" s="3" t="s">
        <v>76</v>
      </c>
      <c r="B12" s="9" t="s">
        <v>77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1"/>
        <v>5.25</v>
      </c>
      <c r="R12" s="17">
        <f t="shared" si="0"/>
        <v>1.7991898148148132E-2</v>
      </c>
      <c r="S12" s="17">
        <f t="shared" si="2"/>
        <v>1.9381519911576328E-2</v>
      </c>
    </row>
    <row r="13" spans="1:19" x14ac:dyDescent="0.25">
      <c r="A13" s="11"/>
      <c r="B13" s="12"/>
      <c r="C13" s="9" t="s">
        <v>78</v>
      </c>
      <c r="D13" s="9" t="s">
        <v>79</v>
      </c>
      <c r="E13" s="9" t="s">
        <v>79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5</v>
      </c>
      <c r="Q13">
        <f t="shared" si="1"/>
        <v>5.25</v>
      </c>
      <c r="R13" s="17">
        <f t="shared" si="0"/>
        <v>2.0923611111111119E-2</v>
      </c>
      <c r="S13" s="17">
        <f t="shared" si="2"/>
        <v>1.9381519911576328E-2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940</v>
      </c>
      <c r="H14" s="9" t="s">
        <v>17</v>
      </c>
      <c r="I14" s="3" t="s">
        <v>922</v>
      </c>
      <c r="J14" s="13" t="s">
        <v>941</v>
      </c>
      <c r="K14" s="14" t="s">
        <v>942</v>
      </c>
      <c r="L14" s="17">
        <f t="shared" si="3"/>
        <v>1.9074074074074077E-2</v>
      </c>
      <c r="M14">
        <f t="shared" si="4"/>
        <v>5</v>
      </c>
      <c r="O14">
        <v>12</v>
      </c>
      <c r="P14">
        <f>COUNTIF(M:M,"12")</f>
        <v>7</v>
      </c>
      <c r="Q14">
        <f t="shared" si="1"/>
        <v>5.25</v>
      </c>
      <c r="R14" s="17">
        <f t="shared" si="0"/>
        <v>2.0092592592592582E-2</v>
      </c>
      <c r="S14" s="17">
        <f t="shared" si="2"/>
        <v>1.9381519911576328E-2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943</v>
      </c>
      <c r="H15" s="9" t="s">
        <v>17</v>
      </c>
      <c r="I15" s="3" t="s">
        <v>922</v>
      </c>
      <c r="J15" s="13" t="s">
        <v>944</v>
      </c>
      <c r="K15" s="14" t="s">
        <v>945</v>
      </c>
      <c r="L15" s="17">
        <f t="shared" si="3"/>
        <v>1.7187500000000022E-2</v>
      </c>
      <c r="M15">
        <f t="shared" si="4"/>
        <v>15</v>
      </c>
      <c r="O15">
        <v>13</v>
      </c>
      <c r="P15">
        <f>COUNTIF(M:M,"13")</f>
        <v>9</v>
      </c>
      <c r="Q15">
        <f t="shared" si="1"/>
        <v>5.25</v>
      </c>
      <c r="R15" s="17">
        <f t="shared" si="0"/>
        <v>2.3401491769547311E-2</v>
      </c>
      <c r="S15" s="17">
        <f t="shared" si="2"/>
        <v>1.9381519911576328E-2</v>
      </c>
    </row>
    <row r="16" spans="1:19" x14ac:dyDescent="0.25">
      <c r="A16" s="11"/>
      <c r="B16" s="12"/>
      <c r="C16" s="9" t="s">
        <v>21</v>
      </c>
      <c r="D16" s="9" t="s">
        <v>22</v>
      </c>
      <c r="E16" s="9" t="s">
        <v>22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9</v>
      </c>
      <c r="Q16">
        <f t="shared" si="1"/>
        <v>5.25</v>
      </c>
      <c r="R16" s="17">
        <f t="shared" si="0"/>
        <v>2.0861625514403306E-2</v>
      </c>
      <c r="S16" s="17">
        <f t="shared" si="2"/>
        <v>1.9381519911576328E-2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946</v>
      </c>
      <c r="H17" s="9" t="s">
        <v>17</v>
      </c>
      <c r="I17" s="3" t="s">
        <v>922</v>
      </c>
      <c r="J17" s="13" t="s">
        <v>947</v>
      </c>
      <c r="K17" s="14" t="s">
        <v>948</v>
      </c>
      <c r="L17" s="17">
        <f t="shared" si="3"/>
        <v>4.2812499999999976E-2</v>
      </c>
      <c r="M17">
        <f t="shared" si="4"/>
        <v>9</v>
      </c>
      <c r="O17">
        <v>15</v>
      </c>
      <c r="P17">
        <f>COUNTIF(M:M,"15")</f>
        <v>11</v>
      </c>
      <c r="Q17">
        <f t="shared" si="1"/>
        <v>5.25</v>
      </c>
      <c r="R17" s="17">
        <f t="shared" si="0"/>
        <v>1.6692129629629637E-2</v>
      </c>
      <c r="S17" s="17">
        <f t="shared" si="2"/>
        <v>1.9381519911576328E-2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949</v>
      </c>
      <c r="H18" s="9" t="s">
        <v>17</v>
      </c>
      <c r="I18" s="3" t="s">
        <v>922</v>
      </c>
      <c r="J18" s="13" t="s">
        <v>950</v>
      </c>
      <c r="K18" s="14" t="s">
        <v>951</v>
      </c>
      <c r="L18" s="17">
        <f t="shared" si="3"/>
        <v>2.719907407407407E-2</v>
      </c>
      <c r="M18">
        <f t="shared" si="4"/>
        <v>13</v>
      </c>
      <c r="O18">
        <v>16</v>
      </c>
      <c r="P18">
        <f>COUNTIF(M:M,"16")</f>
        <v>1</v>
      </c>
      <c r="Q18">
        <f t="shared" si="1"/>
        <v>5.25</v>
      </c>
      <c r="R18" s="17">
        <f t="shared" si="0"/>
        <v>1.5798611111111138E-2</v>
      </c>
      <c r="S18" s="17">
        <f t="shared" si="2"/>
        <v>1.9381519911576328E-2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952</v>
      </c>
      <c r="H19" s="9" t="s">
        <v>17</v>
      </c>
      <c r="I19" s="3" t="s">
        <v>922</v>
      </c>
      <c r="J19" s="13" t="s">
        <v>953</v>
      </c>
      <c r="K19" s="14" t="s">
        <v>954</v>
      </c>
      <c r="L19" s="17">
        <f t="shared" si="3"/>
        <v>1.5775462962962949E-2</v>
      </c>
      <c r="M19">
        <f t="shared" si="4"/>
        <v>15</v>
      </c>
      <c r="O19">
        <v>17</v>
      </c>
      <c r="P19">
        <f>COUNTIF(M:M,"17")</f>
        <v>3</v>
      </c>
      <c r="Q19">
        <f t="shared" si="1"/>
        <v>5.25</v>
      </c>
      <c r="R19" s="17">
        <f t="shared" si="0"/>
        <v>1.4444444444444446E-2</v>
      </c>
      <c r="S19" s="17">
        <f t="shared" si="2"/>
        <v>1.9381519911576328E-2</v>
      </c>
    </row>
    <row r="20" spans="1:19" x14ac:dyDescent="0.25">
      <c r="A20" s="11"/>
      <c r="B20" s="12"/>
      <c r="C20" s="9" t="s">
        <v>35</v>
      </c>
      <c r="D20" s="9" t="s">
        <v>36</v>
      </c>
      <c r="E20" s="9" t="s">
        <v>36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4</v>
      </c>
      <c r="Q20">
        <f t="shared" si="1"/>
        <v>5.25</v>
      </c>
      <c r="R20" s="17">
        <f t="shared" si="0"/>
        <v>1.7737268518518451E-2</v>
      </c>
      <c r="S20" s="17">
        <f t="shared" si="2"/>
        <v>1.9381519911576328E-2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955</v>
      </c>
      <c r="H21" s="9" t="s">
        <v>17</v>
      </c>
      <c r="I21" s="3" t="s">
        <v>922</v>
      </c>
      <c r="J21" s="13" t="s">
        <v>956</v>
      </c>
      <c r="K21" s="14" t="s">
        <v>957</v>
      </c>
      <c r="L21" s="17">
        <f t="shared" si="3"/>
        <v>2.6168981481481501E-2</v>
      </c>
      <c r="M21">
        <f t="shared" si="4"/>
        <v>11</v>
      </c>
      <c r="O21">
        <v>19</v>
      </c>
      <c r="P21">
        <f>COUNTIF(M:M,"19")</f>
        <v>1</v>
      </c>
      <c r="Q21">
        <f t="shared" si="1"/>
        <v>5.25</v>
      </c>
      <c r="R21" s="17">
        <f t="shared" si="0"/>
        <v>2.1180555555555536E-2</v>
      </c>
      <c r="S21" s="17">
        <f t="shared" si="2"/>
        <v>1.9381519911576328E-2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958</v>
      </c>
      <c r="H22" s="9" t="s">
        <v>17</v>
      </c>
      <c r="I22" s="3" t="s">
        <v>922</v>
      </c>
      <c r="J22" s="13" t="s">
        <v>959</v>
      </c>
      <c r="K22" s="14" t="s">
        <v>960</v>
      </c>
      <c r="L22" s="17">
        <f t="shared" si="3"/>
        <v>2.0127314814814778E-2</v>
      </c>
      <c r="M22">
        <f t="shared" si="4"/>
        <v>13</v>
      </c>
      <c r="O22">
        <v>20</v>
      </c>
      <c r="P22">
        <f>COUNTIF(M:M,"20")</f>
        <v>3</v>
      </c>
      <c r="Q22">
        <f t="shared" si="1"/>
        <v>5.25</v>
      </c>
      <c r="R22" s="17">
        <f t="shared" si="0"/>
        <v>1.3981481481481484E-2</v>
      </c>
      <c r="S22" s="17">
        <f t="shared" si="2"/>
        <v>1.9381519911576328E-2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961</v>
      </c>
      <c r="H23" s="9" t="s">
        <v>17</v>
      </c>
      <c r="I23" s="3" t="s">
        <v>922</v>
      </c>
      <c r="J23" s="13" t="s">
        <v>962</v>
      </c>
      <c r="K23" s="14" t="s">
        <v>963</v>
      </c>
      <c r="L23" s="17">
        <f t="shared" si="3"/>
        <v>2.8402777777777777E-2</v>
      </c>
      <c r="M23">
        <f t="shared" si="4"/>
        <v>14</v>
      </c>
      <c r="O23">
        <v>21</v>
      </c>
      <c r="P23">
        <f>COUNTIF(M:M,"21")</f>
        <v>1</v>
      </c>
      <c r="Q23">
        <f t="shared" si="1"/>
        <v>5.25</v>
      </c>
      <c r="R23" s="17">
        <f t="shared" si="0"/>
        <v>2.3425925925925961E-2</v>
      </c>
      <c r="S23" s="17">
        <f t="shared" si="2"/>
        <v>1.9381519911576328E-2</v>
      </c>
    </row>
    <row r="24" spans="1:19" x14ac:dyDescent="0.25">
      <c r="A24" s="11"/>
      <c r="B24" s="12"/>
      <c r="C24" s="9" t="s">
        <v>964</v>
      </c>
      <c r="D24" s="9" t="s">
        <v>965</v>
      </c>
      <c r="E24" s="9" t="s">
        <v>965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1"/>
        <v>5.25</v>
      </c>
      <c r="R24" s="17">
        <v>0</v>
      </c>
      <c r="S24" s="17">
        <f t="shared" si="2"/>
        <v>1.9381519911576328E-2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966</v>
      </c>
      <c r="H25" s="9" t="s">
        <v>48</v>
      </c>
      <c r="I25" s="3" t="s">
        <v>922</v>
      </c>
      <c r="J25" s="13" t="s">
        <v>967</v>
      </c>
      <c r="K25" s="14" t="s">
        <v>968</v>
      </c>
      <c r="L25" s="17">
        <f t="shared" si="3"/>
        <v>1.7384259259259294E-2</v>
      </c>
      <c r="M25">
        <f t="shared" si="4"/>
        <v>6</v>
      </c>
      <c r="O25">
        <v>23</v>
      </c>
      <c r="P25">
        <f>COUNTIF(M:M,"23")</f>
        <v>1</v>
      </c>
      <c r="Q25">
        <f t="shared" si="1"/>
        <v>5.25</v>
      </c>
      <c r="R25" s="17">
        <f>AVERAGEIF(M24:M422,  O25, L24:L422)</f>
        <v>2.7662037037036957E-2</v>
      </c>
      <c r="S25" s="17">
        <f t="shared" si="2"/>
        <v>1.9381519911576328E-2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969</v>
      </c>
      <c r="H26" s="9" t="s">
        <v>17</v>
      </c>
      <c r="I26" s="3" t="s">
        <v>922</v>
      </c>
      <c r="J26" s="13" t="s">
        <v>970</v>
      </c>
      <c r="K26" s="14" t="s">
        <v>971</v>
      </c>
      <c r="L26" s="17">
        <f t="shared" si="3"/>
        <v>1.5428240740740784E-2</v>
      </c>
      <c r="M26">
        <f t="shared" si="4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972</v>
      </c>
      <c r="H27" s="9" t="s">
        <v>17</v>
      </c>
      <c r="I27" s="3" t="s">
        <v>922</v>
      </c>
      <c r="J27" s="13" t="s">
        <v>973</v>
      </c>
      <c r="K27" s="14" t="s">
        <v>974</v>
      </c>
      <c r="L27" s="17">
        <f t="shared" si="3"/>
        <v>1.7685185185185248E-2</v>
      </c>
      <c r="M27">
        <f t="shared" si="4"/>
        <v>14</v>
      </c>
      <c r="O27" t="s">
        <v>2093</v>
      </c>
      <c r="P27">
        <f>SUM(P2:P25)</f>
        <v>126</v>
      </c>
    </row>
    <row r="28" spans="1:19" x14ac:dyDescent="0.25">
      <c r="A28" s="11"/>
      <c r="B28" s="12"/>
      <c r="C28" s="9" t="s">
        <v>45</v>
      </c>
      <c r="D28" s="9" t="s">
        <v>46</v>
      </c>
      <c r="E28" s="9" t="s">
        <v>46</v>
      </c>
      <c r="F28" s="9" t="s">
        <v>15</v>
      </c>
      <c r="G28" s="9" t="s">
        <v>975</v>
      </c>
      <c r="H28" s="9" t="s">
        <v>17</v>
      </c>
      <c r="I28" s="3" t="s">
        <v>922</v>
      </c>
      <c r="J28" s="13" t="s">
        <v>976</v>
      </c>
      <c r="K28" s="14" t="s">
        <v>977</v>
      </c>
      <c r="L28" s="17">
        <f t="shared" si="3"/>
        <v>1.5879629629629632E-2</v>
      </c>
      <c r="M28">
        <f t="shared" si="4"/>
        <v>6</v>
      </c>
    </row>
    <row r="29" spans="1:19" x14ac:dyDescent="0.25">
      <c r="A29" s="11"/>
      <c r="B29" s="12"/>
      <c r="C29" s="9" t="s">
        <v>51</v>
      </c>
      <c r="D29" s="9" t="s">
        <v>52</v>
      </c>
      <c r="E29" s="9" t="s">
        <v>52</v>
      </c>
      <c r="F29" s="9" t="s">
        <v>15</v>
      </c>
      <c r="G29" s="9" t="s">
        <v>978</v>
      </c>
      <c r="H29" s="9" t="s">
        <v>17</v>
      </c>
      <c r="I29" s="3" t="s">
        <v>922</v>
      </c>
      <c r="J29" s="13" t="s">
        <v>979</v>
      </c>
      <c r="K29" s="14" t="s">
        <v>980</v>
      </c>
      <c r="L29" s="17">
        <f t="shared" si="3"/>
        <v>2.1724537037037084E-2</v>
      </c>
      <c r="M29">
        <f t="shared" si="4"/>
        <v>8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981</v>
      </c>
      <c r="H31" s="9" t="s">
        <v>48</v>
      </c>
      <c r="I31" s="3" t="s">
        <v>922</v>
      </c>
      <c r="J31" s="13" t="s">
        <v>982</v>
      </c>
      <c r="K31" s="14" t="s">
        <v>983</v>
      </c>
      <c r="L31" s="17">
        <f t="shared" si="3"/>
        <v>4.1192129629629703E-2</v>
      </c>
      <c r="M31">
        <f t="shared" si="4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984</v>
      </c>
      <c r="H32" s="9" t="s">
        <v>48</v>
      </c>
      <c r="I32" s="3" t="s">
        <v>922</v>
      </c>
      <c r="J32" s="13" t="s">
        <v>985</v>
      </c>
      <c r="K32" s="14" t="s">
        <v>986</v>
      </c>
      <c r="L32" s="17">
        <f t="shared" si="3"/>
        <v>2.3425925925925961E-2</v>
      </c>
      <c r="M32">
        <f t="shared" si="4"/>
        <v>21</v>
      </c>
    </row>
    <row r="33" spans="1:13" x14ac:dyDescent="0.25">
      <c r="A33" s="3" t="s">
        <v>114</v>
      </c>
      <c r="B33" s="9" t="s">
        <v>115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116</v>
      </c>
      <c r="D34" s="9" t="s">
        <v>117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117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987</v>
      </c>
      <c r="H36" s="9" t="s">
        <v>119</v>
      </c>
      <c r="I36" s="3" t="s">
        <v>922</v>
      </c>
      <c r="J36" s="13" t="s">
        <v>988</v>
      </c>
      <c r="K36" s="14" t="s">
        <v>989</v>
      </c>
      <c r="L36" s="17">
        <f t="shared" si="3"/>
        <v>1.3275462962962968E-2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990</v>
      </c>
      <c r="H37" s="9" t="s">
        <v>119</v>
      </c>
      <c r="I37" s="3" t="s">
        <v>922</v>
      </c>
      <c r="J37" s="13" t="s">
        <v>991</v>
      </c>
      <c r="K37" s="14" t="s">
        <v>992</v>
      </c>
      <c r="L37" s="17">
        <f t="shared" si="3"/>
        <v>1.5185185185185135E-2</v>
      </c>
      <c r="M37">
        <f t="shared" si="4"/>
        <v>4</v>
      </c>
    </row>
    <row r="38" spans="1:13" x14ac:dyDescent="0.25">
      <c r="A38" s="11"/>
      <c r="B38" s="12"/>
      <c r="C38" s="12"/>
      <c r="D38" s="12"/>
      <c r="E38" s="12"/>
      <c r="F38" s="12"/>
      <c r="G38" s="9" t="s">
        <v>993</v>
      </c>
      <c r="H38" s="9" t="s">
        <v>119</v>
      </c>
      <c r="I38" s="3" t="s">
        <v>922</v>
      </c>
      <c r="J38" s="13" t="s">
        <v>994</v>
      </c>
      <c r="K38" s="14" t="s">
        <v>995</v>
      </c>
      <c r="L38" s="17">
        <f t="shared" si="3"/>
        <v>2.1203703703703725E-2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996</v>
      </c>
      <c r="H39" s="9" t="s">
        <v>119</v>
      </c>
      <c r="I39" s="3" t="s">
        <v>922</v>
      </c>
      <c r="J39" s="13" t="s">
        <v>997</v>
      </c>
      <c r="K39" s="14" t="s">
        <v>998</v>
      </c>
      <c r="L39" s="17">
        <f t="shared" si="3"/>
        <v>1.938657407407407E-2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999</v>
      </c>
      <c r="H40" s="9" t="s">
        <v>119</v>
      </c>
      <c r="I40" s="3" t="s">
        <v>922</v>
      </c>
      <c r="J40" s="13" t="s">
        <v>1000</v>
      </c>
      <c r="K40" s="14" t="s">
        <v>1001</v>
      </c>
      <c r="L40" s="17">
        <f t="shared" si="3"/>
        <v>1.3877314814814801E-2</v>
      </c>
      <c r="M40">
        <f t="shared" si="4"/>
        <v>8</v>
      </c>
    </row>
    <row r="41" spans="1:13" x14ac:dyDescent="0.25">
      <c r="A41" s="11"/>
      <c r="B41" s="12"/>
      <c r="C41" s="12"/>
      <c r="D41" s="12"/>
      <c r="E41" s="12"/>
      <c r="F41" s="12"/>
      <c r="G41" s="9" t="s">
        <v>1002</v>
      </c>
      <c r="H41" s="9" t="s">
        <v>119</v>
      </c>
      <c r="I41" s="3" t="s">
        <v>922</v>
      </c>
      <c r="J41" s="13" t="s">
        <v>1003</v>
      </c>
      <c r="K41" s="14" t="s">
        <v>1004</v>
      </c>
      <c r="L41" s="17">
        <f t="shared" si="3"/>
        <v>1.4513888888888882E-2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1005</v>
      </c>
      <c r="H42" s="9" t="s">
        <v>119</v>
      </c>
      <c r="I42" s="3" t="s">
        <v>922</v>
      </c>
      <c r="J42" s="13" t="s">
        <v>1006</v>
      </c>
      <c r="K42" s="14" t="s">
        <v>1007</v>
      </c>
      <c r="L42" s="17">
        <f t="shared" si="3"/>
        <v>1.3935185185185106E-2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1008</v>
      </c>
      <c r="H43" s="9" t="s">
        <v>119</v>
      </c>
      <c r="I43" s="3" t="s">
        <v>922</v>
      </c>
      <c r="J43" s="13" t="s">
        <v>1009</v>
      </c>
      <c r="K43" s="14" t="s">
        <v>1010</v>
      </c>
      <c r="L43" s="17">
        <f t="shared" si="3"/>
        <v>2.364583333333331E-2</v>
      </c>
      <c r="M43">
        <f t="shared" si="4"/>
        <v>11</v>
      </c>
    </row>
    <row r="44" spans="1:13" x14ac:dyDescent="0.25">
      <c r="A44" s="11"/>
      <c r="B44" s="12"/>
      <c r="C44" s="12"/>
      <c r="D44" s="12"/>
      <c r="E44" s="12"/>
      <c r="F44" s="12"/>
      <c r="G44" s="9" t="s">
        <v>1011</v>
      </c>
      <c r="H44" s="9" t="s">
        <v>119</v>
      </c>
      <c r="I44" s="3" t="s">
        <v>922</v>
      </c>
      <c r="J44" s="13" t="s">
        <v>1012</v>
      </c>
      <c r="K44" s="14" t="s">
        <v>1013</v>
      </c>
      <c r="L44" s="17">
        <f t="shared" si="3"/>
        <v>2.605324074074078E-2</v>
      </c>
      <c r="M44">
        <f t="shared" si="4"/>
        <v>13</v>
      </c>
    </row>
    <row r="45" spans="1:13" x14ac:dyDescent="0.25">
      <c r="A45" s="11"/>
      <c r="B45" s="12"/>
      <c r="C45" s="12"/>
      <c r="D45" s="12"/>
      <c r="E45" s="12"/>
      <c r="F45" s="12"/>
      <c r="G45" s="9" t="s">
        <v>1014</v>
      </c>
      <c r="H45" s="9" t="s">
        <v>119</v>
      </c>
      <c r="I45" s="3" t="s">
        <v>922</v>
      </c>
      <c r="J45" s="13" t="s">
        <v>1015</v>
      </c>
      <c r="K45" s="14" t="s">
        <v>1016</v>
      </c>
      <c r="L45" s="17">
        <f t="shared" si="3"/>
        <v>2.6851851851851793E-2</v>
      </c>
      <c r="M45">
        <f t="shared" si="4"/>
        <v>13</v>
      </c>
    </row>
    <row r="46" spans="1:13" x14ac:dyDescent="0.25">
      <c r="A46" s="11"/>
      <c r="B46" s="12"/>
      <c r="C46" s="12"/>
      <c r="D46" s="12"/>
      <c r="E46" s="12"/>
      <c r="F46" s="12"/>
      <c r="G46" s="9" t="s">
        <v>1017</v>
      </c>
      <c r="H46" s="9" t="s">
        <v>119</v>
      </c>
      <c r="I46" s="3" t="s">
        <v>922</v>
      </c>
      <c r="J46" s="13" t="s">
        <v>1018</v>
      </c>
      <c r="K46" s="14" t="s">
        <v>1019</v>
      </c>
      <c r="L46" s="17">
        <f t="shared" si="3"/>
        <v>1.3437499999999991E-2</v>
      </c>
      <c r="M46">
        <f t="shared" si="4"/>
        <v>14</v>
      </c>
    </row>
    <row r="47" spans="1:13" x14ac:dyDescent="0.25">
      <c r="A47" s="11"/>
      <c r="B47" s="12"/>
      <c r="C47" s="12"/>
      <c r="D47" s="12"/>
      <c r="E47" s="12"/>
      <c r="F47" s="12"/>
      <c r="G47" s="9" t="s">
        <v>1020</v>
      </c>
      <c r="H47" s="9" t="s">
        <v>119</v>
      </c>
      <c r="I47" s="3" t="s">
        <v>922</v>
      </c>
      <c r="J47" s="13" t="s">
        <v>1021</v>
      </c>
      <c r="K47" s="14" t="s">
        <v>1022</v>
      </c>
      <c r="L47" s="17">
        <f t="shared" si="3"/>
        <v>2.1435185185185168E-2</v>
      </c>
      <c r="M47">
        <f t="shared" si="4"/>
        <v>15</v>
      </c>
    </row>
    <row r="48" spans="1:13" x14ac:dyDescent="0.25">
      <c r="A48" s="11"/>
      <c r="B48" s="12"/>
      <c r="C48" s="12"/>
      <c r="D48" s="12"/>
      <c r="E48" s="9" t="s">
        <v>146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1023</v>
      </c>
      <c r="H49" s="9" t="s">
        <v>148</v>
      </c>
      <c r="I49" s="3" t="s">
        <v>922</v>
      </c>
      <c r="J49" s="13" t="s">
        <v>1024</v>
      </c>
      <c r="K49" s="14" t="s">
        <v>1025</v>
      </c>
      <c r="L49" s="17">
        <f t="shared" si="3"/>
        <v>1.5798611111111107E-2</v>
      </c>
      <c r="M49">
        <f t="shared" si="4"/>
        <v>0</v>
      </c>
    </row>
    <row r="50" spans="1:13" x14ac:dyDescent="0.25">
      <c r="A50" s="11"/>
      <c r="B50" s="12"/>
      <c r="C50" s="12"/>
      <c r="D50" s="12"/>
      <c r="E50" s="12"/>
      <c r="F50" s="12"/>
      <c r="G50" s="9" t="s">
        <v>1026</v>
      </c>
      <c r="H50" s="9" t="s">
        <v>148</v>
      </c>
      <c r="I50" s="3" t="s">
        <v>922</v>
      </c>
      <c r="J50" s="13" t="s">
        <v>1027</v>
      </c>
      <c r="K50" s="14" t="s">
        <v>1028</v>
      </c>
      <c r="L50" s="17">
        <f t="shared" si="3"/>
        <v>1.7071759259259189E-2</v>
      </c>
      <c r="M50">
        <f t="shared" si="4"/>
        <v>9</v>
      </c>
    </row>
    <row r="51" spans="1:13" x14ac:dyDescent="0.25">
      <c r="A51" s="11"/>
      <c r="B51" s="12"/>
      <c r="C51" s="12"/>
      <c r="D51" s="12"/>
      <c r="E51" s="12"/>
      <c r="F51" s="12"/>
      <c r="G51" s="9" t="s">
        <v>1029</v>
      </c>
      <c r="H51" s="9" t="s">
        <v>148</v>
      </c>
      <c r="I51" s="3" t="s">
        <v>922</v>
      </c>
      <c r="J51" s="13" t="s">
        <v>1030</v>
      </c>
      <c r="K51" s="14" t="s">
        <v>1031</v>
      </c>
      <c r="L51" s="17">
        <f t="shared" si="3"/>
        <v>1.6689814814814796E-2</v>
      </c>
      <c r="M51">
        <f t="shared" si="4"/>
        <v>20</v>
      </c>
    </row>
    <row r="52" spans="1:13" x14ac:dyDescent="0.25">
      <c r="A52" s="11"/>
      <c r="B52" s="12"/>
      <c r="C52" s="9" t="s">
        <v>154</v>
      </c>
      <c r="D52" s="9" t="s">
        <v>155</v>
      </c>
      <c r="E52" s="9" t="s">
        <v>155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1032</v>
      </c>
      <c r="H53" s="9" t="s">
        <v>119</v>
      </c>
      <c r="I53" s="3" t="s">
        <v>922</v>
      </c>
      <c r="J53" s="13" t="s">
        <v>1033</v>
      </c>
      <c r="K53" s="14" t="s">
        <v>1034</v>
      </c>
      <c r="L53" s="17">
        <f t="shared" si="3"/>
        <v>1.4050925925925883E-2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1035</v>
      </c>
      <c r="H54" s="9" t="s">
        <v>119</v>
      </c>
      <c r="I54" s="3" t="s">
        <v>922</v>
      </c>
      <c r="J54" s="13" t="s">
        <v>1036</v>
      </c>
      <c r="K54" s="14" t="s">
        <v>1037</v>
      </c>
      <c r="L54" s="17">
        <f t="shared" si="3"/>
        <v>1.6307870370370403E-2</v>
      </c>
      <c r="M54">
        <f t="shared" si="4"/>
        <v>14</v>
      </c>
    </row>
    <row r="55" spans="1:13" x14ac:dyDescent="0.25">
      <c r="A55" s="11"/>
      <c r="B55" s="12"/>
      <c r="C55" s="9" t="s">
        <v>165</v>
      </c>
      <c r="D55" s="9" t="s">
        <v>166</v>
      </c>
      <c r="E55" s="9" t="s">
        <v>166</v>
      </c>
      <c r="F55" s="9" t="s">
        <v>15</v>
      </c>
      <c r="G55" s="9" t="s">
        <v>1038</v>
      </c>
      <c r="H55" s="9" t="s">
        <v>119</v>
      </c>
      <c r="I55" s="3" t="s">
        <v>922</v>
      </c>
      <c r="J55" s="13" t="s">
        <v>1039</v>
      </c>
      <c r="K55" s="14" t="s">
        <v>1040</v>
      </c>
      <c r="L55" s="17">
        <f t="shared" si="3"/>
        <v>1.9120370370370371E-2</v>
      </c>
      <c r="M55">
        <f t="shared" si="4"/>
        <v>3</v>
      </c>
    </row>
    <row r="56" spans="1:13" x14ac:dyDescent="0.25">
      <c r="A56" s="11"/>
      <c r="B56" s="12"/>
      <c r="C56" s="9" t="s">
        <v>170</v>
      </c>
      <c r="D56" s="9" t="s">
        <v>171</v>
      </c>
      <c r="E56" s="9" t="s">
        <v>171</v>
      </c>
      <c r="F56" s="9" t="s">
        <v>15</v>
      </c>
      <c r="G56" s="9" t="s">
        <v>1041</v>
      </c>
      <c r="H56" s="9" t="s">
        <v>119</v>
      </c>
      <c r="I56" s="3" t="s">
        <v>922</v>
      </c>
      <c r="J56" s="13" t="s">
        <v>1042</v>
      </c>
      <c r="K56" s="14" t="s">
        <v>1043</v>
      </c>
      <c r="L56" s="17">
        <f t="shared" si="3"/>
        <v>2.4641203703703707E-2</v>
      </c>
      <c r="M56">
        <f t="shared" si="4"/>
        <v>12</v>
      </c>
    </row>
    <row r="57" spans="1:13" x14ac:dyDescent="0.25">
      <c r="A57" s="11"/>
      <c r="B57" s="12"/>
      <c r="C57" s="9" t="s">
        <v>95</v>
      </c>
      <c r="D57" s="9" t="s">
        <v>96</v>
      </c>
      <c r="E57" s="10" t="s">
        <v>12</v>
      </c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9" t="s">
        <v>96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1044</v>
      </c>
      <c r="H59" s="9" t="s">
        <v>119</v>
      </c>
      <c r="I59" s="3" t="s">
        <v>922</v>
      </c>
      <c r="J59" s="13" t="s">
        <v>1045</v>
      </c>
      <c r="K59" s="14" t="s">
        <v>1046</v>
      </c>
      <c r="L59" s="17">
        <f t="shared" si="3"/>
        <v>1.2222222222222218E-2</v>
      </c>
      <c r="M59">
        <f t="shared" si="4"/>
        <v>2</v>
      </c>
    </row>
    <row r="60" spans="1:13" x14ac:dyDescent="0.25">
      <c r="A60" s="11"/>
      <c r="B60" s="12"/>
      <c r="C60" s="12"/>
      <c r="D60" s="12"/>
      <c r="E60" s="12"/>
      <c r="F60" s="12"/>
      <c r="G60" s="9" t="s">
        <v>1047</v>
      </c>
      <c r="H60" s="9" t="s">
        <v>119</v>
      </c>
      <c r="I60" s="3" t="s">
        <v>922</v>
      </c>
      <c r="J60" s="13" t="s">
        <v>1048</v>
      </c>
      <c r="K60" s="14" t="s">
        <v>388</v>
      </c>
      <c r="L60" s="17">
        <f t="shared" si="3"/>
        <v>1.3229166666666653E-2</v>
      </c>
      <c r="M60">
        <f t="shared" si="4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1049</v>
      </c>
      <c r="H61" s="9" t="s">
        <v>119</v>
      </c>
      <c r="I61" s="3" t="s">
        <v>922</v>
      </c>
      <c r="J61" s="13" t="s">
        <v>1050</v>
      </c>
      <c r="K61" s="14" t="s">
        <v>1051</v>
      </c>
      <c r="L61" s="17">
        <f t="shared" si="3"/>
        <v>2.6145833333333313E-2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1052</v>
      </c>
      <c r="H62" s="9" t="s">
        <v>119</v>
      </c>
      <c r="I62" s="3" t="s">
        <v>922</v>
      </c>
      <c r="J62" s="13" t="s">
        <v>1053</v>
      </c>
      <c r="K62" s="14" t="s">
        <v>1054</v>
      </c>
      <c r="L62" s="17">
        <f t="shared" si="3"/>
        <v>2.1458333333333246E-2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1055</v>
      </c>
      <c r="H63" s="9" t="s">
        <v>119</v>
      </c>
      <c r="I63" s="3" t="s">
        <v>922</v>
      </c>
      <c r="J63" s="13" t="s">
        <v>1056</v>
      </c>
      <c r="K63" s="14" t="s">
        <v>1057</v>
      </c>
      <c r="L63" s="17">
        <f t="shared" si="3"/>
        <v>1.1979166666666652E-2</v>
      </c>
      <c r="M63">
        <f t="shared" si="4"/>
        <v>20</v>
      </c>
    </row>
    <row r="64" spans="1:13" x14ac:dyDescent="0.25">
      <c r="A64" s="11"/>
      <c r="B64" s="12"/>
      <c r="C64" s="12"/>
      <c r="D64" s="12"/>
      <c r="E64" s="9" t="s">
        <v>186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1058</v>
      </c>
      <c r="H65" s="9" t="s">
        <v>119</v>
      </c>
      <c r="I65" s="3" t="s">
        <v>922</v>
      </c>
      <c r="J65" s="13" t="s">
        <v>1059</v>
      </c>
      <c r="K65" s="14" t="s">
        <v>1060</v>
      </c>
      <c r="L65" s="17">
        <f t="shared" si="3"/>
        <v>1.4236111111111088E-2</v>
      </c>
      <c r="M65">
        <f t="shared" si="4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1061</v>
      </c>
      <c r="H66" s="9" t="s">
        <v>119</v>
      </c>
      <c r="I66" s="3" t="s">
        <v>922</v>
      </c>
      <c r="J66" s="13" t="s">
        <v>1062</v>
      </c>
      <c r="K66" s="14" t="s">
        <v>1063</v>
      </c>
      <c r="L66" s="17">
        <f t="shared" si="3"/>
        <v>1.4363425925925988E-2</v>
      </c>
      <c r="M66">
        <f t="shared" si="4"/>
        <v>15</v>
      </c>
    </row>
    <row r="67" spans="1:13" x14ac:dyDescent="0.25">
      <c r="A67" s="11"/>
      <c r="B67" s="12"/>
      <c r="C67" s="12"/>
      <c r="D67" s="12"/>
      <c r="E67" s="12"/>
      <c r="F67" s="12"/>
      <c r="G67" s="9" t="s">
        <v>1064</v>
      </c>
      <c r="H67" s="9" t="s">
        <v>119</v>
      </c>
      <c r="I67" s="3" t="s">
        <v>922</v>
      </c>
      <c r="J67" s="13" t="s">
        <v>1065</v>
      </c>
      <c r="K67" s="14" t="s">
        <v>1066</v>
      </c>
      <c r="L67" s="17">
        <f t="shared" ref="L67:L130" si="5">K67-J67</f>
        <v>1.260416666666675E-2</v>
      </c>
      <c r="M67">
        <f t="shared" ref="M67:M130" si="6">HOUR(J67)</f>
        <v>17</v>
      </c>
    </row>
    <row r="68" spans="1:13" x14ac:dyDescent="0.25">
      <c r="A68" s="11"/>
      <c r="B68" s="12"/>
      <c r="C68" s="12"/>
      <c r="D68" s="12"/>
      <c r="E68" s="12"/>
      <c r="F68" s="12"/>
      <c r="G68" s="9" t="s">
        <v>1067</v>
      </c>
      <c r="H68" s="9" t="s">
        <v>119</v>
      </c>
      <c r="I68" s="3" t="s">
        <v>922</v>
      </c>
      <c r="J68" s="13" t="s">
        <v>1068</v>
      </c>
      <c r="K68" s="14" t="s">
        <v>1069</v>
      </c>
      <c r="L68" s="17">
        <f t="shared" si="5"/>
        <v>1.3275462962963003E-2</v>
      </c>
      <c r="M68">
        <f t="shared" si="6"/>
        <v>20</v>
      </c>
    </row>
    <row r="69" spans="1:13" x14ac:dyDescent="0.25">
      <c r="A69" s="11"/>
      <c r="B69" s="12"/>
      <c r="C69" s="9" t="s">
        <v>406</v>
      </c>
      <c r="D69" s="9" t="s">
        <v>407</v>
      </c>
      <c r="E69" s="9" t="s">
        <v>407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1070</v>
      </c>
      <c r="H70" s="9" t="s">
        <v>119</v>
      </c>
      <c r="I70" s="3" t="s">
        <v>922</v>
      </c>
      <c r="J70" s="13" t="s">
        <v>1071</v>
      </c>
      <c r="K70" s="14" t="s">
        <v>1072</v>
      </c>
      <c r="L70" s="17">
        <f t="shared" si="5"/>
        <v>1.5532407407407356E-2</v>
      </c>
      <c r="M70">
        <f t="shared" si="6"/>
        <v>17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1073</v>
      </c>
      <c r="H71" s="9" t="s">
        <v>119</v>
      </c>
      <c r="I71" s="3" t="s">
        <v>922</v>
      </c>
      <c r="J71" s="13" t="s">
        <v>1074</v>
      </c>
      <c r="K71" s="14" t="s">
        <v>1075</v>
      </c>
      <c r="L71" s="17">
        <f t="shared" si="5"/>
        <v>2.0787037037036993E-2</v>
      </c>
      <c r="M71">
        <f t="shared" si="6"/>
        <v>18</v>
      </c>
    </row>
    <row r="72" spans="1:13" x14ac:dyDescent="0.25">
      <c r="A72" s="11"/>
      <c r="B72" s="12"/>
      <c r="C72" s="9" t="s">
        <v>1076</v>
      </c>
      <c r="D72" s="9" t="s">
        <v>1077</v>
      </c>
      <c r="E72" s="9" t="s">
        <v>1077</v>
      </c>
      <c r="F72" s="9" t="s">
        <v>15</v>
      </c>
      <c r="G72" s="9" t="s">
        <v>1078</v>
      </c>
      <c r="H72" s="9" t="s">
        <v>119</v>
      </c>
      <c r="I72" s="3" t="s">
        <v>922</v>
      </c>
      <c r="J72" s="13" t="s">
        <v>1079</v>
      </c>
      <c r="K72" s="14" t="s">
        <v>1080</v>
      </c>
      <c r="L72" s="17">
        <f t="shared" si="5"/>
        <v>3.4305555555555589E-2</v>
      </c>
      <c r="M72">
        <f t="shared" si="6"/>
        <v>8</v>
      </c>
    </row>
    <row r="73" spans="1:13" x14ac:dyDescent="0.25">
      <c r="A73" s="11"/>
      <c r="B73" s="12"/>
      <c r="C73" s="9" t="s">
        <v>428</v>
      </c>
      <c r="D73" s="9" t="s">
        <v>429</v>
      </c>
      <c r="E73" s="9" t="s">
        <v>429</v>
      </c>
      <c r="F73" s="9" t="s">
        <v>15</v>
      </c>
      <c r="G73" s="9" t="s">
        <v>1081</v>
      </c>
      <c r="H73" s="9" t="s">
        <v>119</v>
      </c>
      <c r="I73" s="3" t="s">
        <v>922</v>
      </c>
      <c r="J73" s="13" t="s">
        <v>1082</v>
      </c>
      <c r="K73" s="14" t="s">
        <v>1083</v>
      </c>
      <c r="L73" s="17">
        <f t="shared" si="5"/>
        <v>1.8819444444444444E-2</v>
      </c>
      <c r="M73">
        <f t="shared" si="6"/>
        <v>10</v>
      </c>
    </row>
    <row r="74" spans="1:13" x14ac:dyDescent="0.25">
      <c r="A74" s="11"/>
      <c r="B74" s="12"/>
      <c r="C74" s="9" t="s">
        <v>1084</v>
      </c>
      <c r="D74" s="9" t="s">
        <v>1085</v>
      </c>
      <c r="E74" s="9" t="s">
        <v>1085</v>
      </c>
      <c r="F74" s="9" t="s">
        <v>15</v>
      </c>
      <c r="G74" s="9" t="s">
        <v>1086</v>
      </c>
      <c r="H74" s="9" t="s">
        <v>119</v>
      </c>
      <c r="I74" s="3" t="s">
        <v>922</v>
      </c>
      <c r="J74" s="13" t="s">
        <v>1087</v>
      </c>
      <c r="K74" s="14" t="s">
        <v>1088</v>
      </c>
      <c r="L74" s="17">
        <f t="shared" si="5"/>
        <v>1.8541666666666679E-2</v>
      </c>
      <c r="M74">
        <f t="shared" si="6"/>
        <v>15</v>
      </c>
    </row>
    <row r="75" spans="1:13" x14ac:dyDescent="0.25">
      <c r="A75" s="11"/>
      <c r="B75" s="12"/>
      <c r="C75" s="9" t="s">
        <v>1089</v>
      </c>
      <c r="D75" s="9" t="s">
        <v>1090</v>
      </c>
      <c r="E75" s="9" t="s">
        <v>1090</v>
      </c>
      <c r="F75" s="9" t="s">
        <v>15</v>
      </c>
      <c r="G75" s="9" t="s">
        <v>1091</v>
      </c>
      <c r="H75" s="9" t="s">
        <v>119</v>
      </c>
      <c r="I75" s="3" t="s">
        <v>922</v>
      </c>
      <c r="J75" s="13" t="s">
        <v>1092</v>
      </c>
      <c r="K75" s="14" t="s">
        <v>1093</v>
      </c>
      <c r="L75" s="17">
        <f t="shared" si="5"/>
        <v>1.9085648148148171E-2</v>
      </c>
      <c r="M75">
        <f t="shared" si="6"/>
        <v>18</v>
      </c>
    </row>
    <row r="76" spans="1:13" x14ac:dyDescent="0.25">
      <c r="A76" s="11"/>
      <c r="B76" s="12"/>
      <c r="C76" s="9" t="s">
        <v>230</v>
      </c>
      <c r="D76" s="9" t="s">
        <v>231</v>
      </c>
      <c r="E76" s="9" t="s">
        <v>231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1094</v>
      </c>
      <c r="H77" s="9" t="s">
        <v>148</v>
      </c>
      <c r="I77" s="3" t="s">
        <v>922</v>
      </c>
      <c r="J77" s="13" t="s">
        <v>1095</v>
      </c>
      <c r="K77" s="14" t="s">
        <v>1096</v>
      </c>
      <c r="L77" s="17">
        <f t="shared" si="5"/>
        <v>2.1145833333333364E-2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1097</v>
      </c>
      <c r="H78" s="9" t="s">
        <v>148</v>
      </c>
      <c r="I78" s="3" t="s">
        <v>922</v>
      </c>
      <c r="J78" s="13" t="s">
        <v>1098</v>
      </c>
      <c r="K78" s="14" t="s">
        <v>1099</v>
      </c>
      <c r="L78" s="17">
        <f t="shared" si="5"/>
        <v>2.1157407407407403E-2</v>
      </c>
      <c r="M78">
        <f t="shared" si="6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1100</v>
      </c>
      <c r="H79" s="9" t="s">
        <v>148</v>
      </c>
      <c r="I79" s="3" t="s">
        <v>922</v>
      </c>
      <c r="J79" s="13" t="s">
        <v>1101</v>
      </c>
      <c r="K79" s="14" t="s">
        <v>1102</v>
      </c>
      <c r="L79" s="17">
        <f t="shared" si="5"/>
        <v>1.9791666666666763E-2</v>
      </c>
      <c r="M79">
        <f t="shared" si="6"/>
        <v>15</v>
      </c>
    </row>
    <row r="80" spans="1:13" x14ac:dyDescent="0.25">
      <c r="A80" s="3" t="s">
        <v>235</v>
      </c>
      <c r="B80" s="9" t="s">
        <v>236</v>
      </c>
      <c r="C80" s="10" t="s">
        <v>12</v>
      </c>
      <c r="D80" s="5"/>
      <c r="E80" s="5"/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9" t="s">
        <v>237</v>
      </c>
      <c r="D81" s="9" t="s">
        <v>238</v>
      </c>
      <c r="E81" s="9" t="s">
        <v>238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1103</v>
      </c>
      <c r="H82" s="9" t="s">
        <v>119</v>
      </c>
      <c r="I82" s="3" t="s">
        <v>922</v>
      </c>
      <c r="J82" s="13" t="s">
        <v>1104</v>
      </c>
      <c r="K82" s="14" t="s">
        <v>1105</v>
      </c>
      <c r="L82" s="17">
        <f t="shared" si="5"/>
        <v>2.4467592592592596E-2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1106</v>
      </c>
      <c r="H83" s="9" t="s">
        <v>119</v>
      </c>
      <c r="I83" s="3" t="s">
        <v>922</v>
      </c>
      <c r="J83" s="13" t="s">
        <v>1107</v>
      </c>
      <c r="K83" s="14" t="s">
        <v>1108</v>
      </c>
      <c r="L83" s="17">
        <f t="shared" si="5"/>
        <v>1.6249999999999987E-2</v>
      </c>
      <c r="M83">
        <f t="shared" si="6"/>
        <v>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1109</v>
      </c>
      <c r="H84" s="9" t="s">
        <v>119</v>
      </c>
      <c r="I84" s="3" t="s">
        <v>922</v>
      </c>
      <c r="J84" s="13" t="s">
        <v>1110</v>
      </c>
      <c r="K84" s="14" t="s">
        <v>1111</v>
      </c>
      <c r="L84" s="17">
        <f t="shared" si="5"/>
        <v>2.0243055555555556E-2</v>
      </c>
      <c r="M84">
        <f t="shared" si="6"/>
        <v>5</v>
      </c>
    </row>
    <row r="85" spans="1:13" x14ac:dyDescent="0.25">
      <c r="A85" s="11"/>
      <c r="B85" s="12"/>
      <c r="C85" s="12"/>
      <c r="D85" s="12"/>
      <c r="E85" s="12"/>
      <c r="F85" s="12"/>
      <c r="G85" s="9" t="s">
        <v>1112</v>
      </c>
      <c r="H85" s="9" t="s">
        <v>119</v>
      </c>
      <c r="I85" s="3" t="s">
        <v>922</v>
      </c>
      <c r="J85" s="13" t="s">
        <v>1113</v>
      </c>
      <c r="K85" s="14" t="s">
        <v>1114</v>
      </c>
      <c r="L85" s="17">
        <f t="shared" si="5"/>
        <v>4.0810185185185199E-2</v>
      </c>
      <c r="M85">
        <f t="shared" si="6"/>
        <v>8</v>
      </c>
    </row>
    <row r="86" spans="1:13" x14ac:dyDescent="0.25">
      <c r="A86" s="11"/>
      <c r="B86" s="12"/>
      <c r="C86" s="12"/>
      <c r="D86" s="12"/>
      <c r="E86" s="12"/>
      <c r="F86" s="12"/>
      <c r="G86" s="9" t="s">
        <v>1115</v>
      </c>
      <c r="H86" s="9" t="s">
        <v>119</v>
      </c>
      <c r="I86" s="3" t="s">
        <v>922</v>
      </c>
      <c r="J86" s="13" t="s">
        <v>1116</v>
      </c>
      <c r="K86" s="14" t="s">
        <v>1117</v>
      </c>
      <c r="L86" s="17">
        <f t="shared" si="5"/>
        <v>1.4490740740740693E-2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1118</v>
      </c>
      <c r="H87" s="9" t="s">
        <v>119</v>
      </c>
      <c r="I87" s="3" t="s">
        <v>922</v>
      </c>
      <c r="J87" s="13" t="s">
        <v>1119</v>
      </c>
      <c r="K87" s="14" t="s">
        <v>1120</v>
      </c>
      <c r="L87" s="17">
        <f t="shared" si="5"/>
        <v>2.1886574074074017E-2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1121</v>
      </c>
      <c r="H88" s="9" t="s">
        <v>119</v>
      </c>
      <c r="I88" s="3" t="s">
        <v>922</v>
      </c>
      <c r="J88" s="13" t="s">
        <v>1122</v>
      </c>
      <c r="K88" s="14" t="s">
        <v>1123</v>
      </c>
      <c r="L88" s="17">
        <f t="shared" si="5"/>
        <v>1.7835648148148198E-2</v>
      </c>
      <c r="M88">
        <f t="shared" si="6"/>
        <v>13</v>
      </c>
    </row>
    <row r="89" spans="1:13" x14ac:dyDescent="0.25">
      <c r="A89" s="11"/>
      <c r="B89" s="12"/>
      <c r="C89" s="9" t="s">
        <v>116</v>
      </c>
      <c r="D89" s="9" t="s">
        <v>117</v>
      </c>
      <c r="E89" s="9" t="s">
        <v>117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1124</v>
      </c>
      <c r="H90" s="9" t="s">
        <v>119</v>
      </c>
      <c r="I90" s="3" t="s">
        <v>922</v>
      </c>
      <c r="J90" s="13" t="s">
        <v>1125</v>
      </c>
      <c r="K90" s="14" t="s">
        <v>1126</v>
      </c>
      <c r="L90" s="17">
        <f t="shared" si="5"/>
        <v>1.5671296296296322E-2</v>
      </c>
      <c r="M90">
        <f t="shared" si="6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1127</v>
      </c>
      <c r="H91" s="9" t="s">
        <v>119</v>
      </c>
      <c r="I91" s="3" t="s">
        <v>922</v>
      </c>
      <c r="J91" s="13" t="s">
        <v>1128</v>
      </c>
      <c r="K91" s="14" t="s">
        <v>1129</v>
      </c>
      <c r="L91" s="17">
        <f t="shared" si="5"/>
        <v>1.5011574074074052E-2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1130</v>
      </c>
      <c r="H92" s="9" t="s">
        <v>119</v>
      </c>
      <c r="I92" s="3" t="s">
        <v>922</v>
      </c>
      <c r="J92" s="13" t="s">
        <v>1131</v>
      </c>
      <c r="K92" s="14" t="s">
        <v>1132</v>
      </c>
      <c r="L92" s="17">
        <f t="shared" si="5"/>
        <v>1.9942129629629601E-2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1133</v>
      </c>
      <c r="H93" s="9" t="s">
        <v>119</v>
      </c>
      <c r="I93" s="3" t="s">
        <v>922</v>
      </c>
      <c r="J93" s="13" t="s">
        <v>1134</v>
      </c>
      <c r="K93" s="14" t="s">
        <v>1135</v>
      </c>
      <c r="L93" s="17">
        <f t="shared" si="5"/>
        <v>1.5277777777777724E-2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1136</v>
      </c>
      <c r="H94" s="9" t="s">
        <v>119</v>
      </c>
      <c r="I94" s="3" t="s">
        <v>922</v>
      </c>
      <c r="J94" s="13" t="s">
        <v>1137</v>
      </c>
      <c r="K94" s="14" t="s">
        <v>1138</v>
      </c>
      <c r="L94" s="17">
        <f t="shared" si="5"/>
        <v>1.5115740740740735E-2</v>
      </c>
      <c r="M94">
        <f t="shared" si="6"/>
        <v>15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1139</v>
      </c>
      <c r="H95" s="9" t="s">
        <v>119</v>
      </c>
      <c r="I95" s="3" t="s">
        <v>922</v>
      </c>
      <c r="J95" s="13" t="s">
        <v>1140</v>
      </c>
      <c r="K95" s="14" t="s">
        <v>1141</v>
      </c>
      <c r="L95" s="17">
        <f t="shared" si="5"/>
        <v>1.1782407407407325E-2</v>
      </c>
      <c r="M95">
        <f t="shared" si="6"/>
        <v>18</v>
      </c>
    </row>
    <row r="96" spans="1:13" x14ac:dyDescent="0.25">
      <c r="A96" s="11"/>
      <c r="B96" s="12"/>
      <c r="C96" s="9" t="s">
        <v>154</v>
      </c>
      <c r="D96" s="9" t="s">
        <v>155</v>
      </c>
      <c r="E96" s="9" t="s">
        <v>155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1142</v>
      </c>
      <c r="H97" s="9" t="s">
        <v>119</v>
      </c>
      <c r="I97" s="3" t="s">
        <v>922</v>
      </c>
      <c r="J97" s="13" t="s">
        <v>1143</v>
      </c>
      <c r="K97" s="14" t="s">
        <v>1144</v>
      </c>
      <c r="L97" s="17">
        <f t="shared" si="5"/>
        <v>1.8784722222222189E-2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1145</v>
      </c>
      <c r="H98" s="9" t="s">
        <v>119</v>
      </c>
      <c r="I98" s="3" t="s">
        <v>922</v>
      </c>
      <c r="J98" s="13" t="s">
        <v>1146</v>
      </c>
      <c r="K98" s="14" t="s">
        <v>1147</v>
      </c>
      <c r="L98" s="17">
        <f t="shared" si="5"/>
        <v>1.7337962962962972E-2</v>
      </c>
      <c r="M98">
        <f t="shared" si="6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1148</v>
      </c>
      <c r="H99" s="9" t="s">
        <v>119</v>
      </c>
      <c r="I99" s="3" t="s">
        <v>922</v>
      </c>
      <c r="J99" s="13" t="s">
        <v>1149</v>
      </c>
      <c r="K99" s="14" t="s">
        <v>1150</v>
      </c>
      <c r="L99" s="17">
        <f t="shared" si="5"/>
        <v>1.902777777777781E-2</v>
      </c>
      <c r="M99">
        <f t="shared" si="6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1151</v>
      </c>
      <c r="H100" s="9" t="s">
        <v>119</v>
      </c>
      <c r="I100" s="3" t="s">
        <v>922</v>
      </c>
      <c r="J100" s="13" t="s">
        <v>1152</v>
      </c>
      <c r="K100" s="14" t="s">
        <v>1153</v>
      </c>
      <c r="L100" s="17">
        <f t="shared" si="5"/>
        <v>3.9618055555555587E-2</v>
      </c>
      <c r="M100">
        <f t="shared" si="6"/>
        <v>8</v>
      </c>
    </row>
    <row r="101" spans="1:13" x14ac:dyDescent="0.25">
      <c r="A101" s="11"/>
      <c r="B101" s="12"/>
      <c r="C101" s="9" t="s">
        <v>337</v>
      </c>
      <c r="D101" s="9" t="s">
        <v>338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339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1154</v>
      </c>
      <c r="H103" s="9" t="s">
        <v>119</v>
      </c>
      <c r="I103" s="3" t="s">
        <v>922</v>
      </c>
      <c r="J103" s="13" t="s">
        <v>1155</v>
      </c>
      <c r="K103" s="14" t="s">
        <v>1156</v>
      </c>
      <c r="L103" s="17">
        <f t="shared" si="5"/>
        <v>2.8159722222222183E-2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1157</v>
      </c>
      <c r="H104" s="9" t="s">
        <v>119</v>
      </c>
      <c r="I104" s="3" t="s">
        <v>922</v>
      </c>
      <c r="J104" s="13" t="s">
        <v>1158</v>
      </c>
      <c r="K104" s="14" t="s">
        <v>1159</v>
      </c>
      <c r="L104" s="17">
        <f t="shared" si="5"/>
        <v>2.7719907407407374E-2</v>
      </c>
      <c r="M104">
        <f t="shared" si="6"/>
        <v>7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1160</v>
      </c>
      <c r="H105" s="9" t="s">
        <v>119</v>
      </c>
      <c r="I105" s="3" t="s">
        <v>922</v>
      </c>
      <c r="J105" s="13" t="s">
        <v>1161</v>
      </c>
      <c r="K105" s="14" t="s">
        <v>1162</v>
      </c>
      <c r="L105" s="17">
        <f t="shared" si="5"/>
        <v>1.678240740740744E-2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1163</v>
      </c>
      <c r="H106" s="9" t="s">
        <v>119</v>
      </c>
      <c r="I106" s="3" t="s">
        <v>922</v>
      </c>
      <c r="J106" s="13" t="s">
        <v>1164</v>
      </c>
      <c r="K106" s="14" t="s">
        <v>1165</v>
      </c>
      <c r="L106" s="17">
        <f t="shared" si="5"/>
        <v>2.6527777777777761E-2</v>
      </c>
      <c r="M106">
        <f t="shared" si="6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1166</v>
      </c>
      <c r="H107" s="9" t="s">
        <v>119</v>
      </c>
      <c r="I107" s="3" t="s">
        <v>922</v>
      </c>
      <c r="J107" s="13" t="s">
        <v>1167</v>
      </c>
      <c r="K107" s="14" t="s">
        <v>1168</v>
      </c>
      <c r="L107" s="17">
        <f t="shared" si="5"/>
        <v>2.3067129629629646E-2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1169</v>
      </c>
      <c r="H108" s="9" t="s">
        <v>119</v>
      </c>
      <c r="I108" s="3" t="s">
        <v>922</v>
      </c>
      <c r="J108" s="13" t="s">
        <v>1170</v>
      </c>
      <c r="K108" s="14" t="s">
        <v>1171</v>
      </c>
      <c r="L108" s="17">
        <f t="shared" si="5"/>
        <v>1.9305555555555576E-2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1172</v>
      </c>
      <c r="H109" s="9" t="s">
        <v>119</v>
      </c>
      <c r="I109" s="3" t="s">
        <v>922</v>
      </c>
      <c r="J109" s="13" t="s">
        <v>1173</v>
      </c>
      <c r="K109" s="14" t="s">
        <v>1174</v>
      </c>
      <c r="L109" s="17">
        <f t="shared" si="5"/>
        <v>1.6249999999999987E-2</v>
      </c>
      <c r="M109">
        <f t="shared" si="6"/>
        <v>15</v>
      </c>
    </row>
    <row r="110" spans="1:13" x14ac:dyDescent="0.25">
      <c r="A110" s="11"/>
      <c r="B110" s="12"/>
      <c r="C110" s="12"/>
      <c r="D110" s="12"/>
      <c r="E110" s="9" t="s">
        <v>364</v>
      </c>
      <c r="F110" s="9" t="s">
        <v>15</v>
      </c>
      <c r="G110" s="9" t="s">
        <v>1175</v>
      </c>
      <c r="H110" s="9" t="s">
        <v>119</v>
      </c>
      <c r="I110" s="3" t="s">
        <v>922</v>
      </c>
      <c r="J110" s="13" t="s">
        <v>1176</v>
      </c>
      <c r="K110" s="14" t="s">
        <v>1177</v>
      </c>
      <c r="L110" s="17">
        <f t="shared" si="5"/>
        <v>2.3645833333333366E-2</v>
      </c>
      <c r="M110">
        <f t="shared" si="6"/>
        <v>13</v>
      </c>
    </row>
    <row r="111" spans="1:13" x14ac:dyDescent="0.25">
      <c r="A111" s="11"/>
      <c r="B111" s="12"/>
      <c r="C111" s="9" t="s">
        <v>170</v>
      </c>
      <c r="D111" s="9" t="s">
        <v>171</v>
      </c>
      <c r="E111" s="9" t="s">
        <v>171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1178</v>
      </c>
      <c r="H112" s="9" t="s">
        <v>119</v>
      </c>
      <c r="I112" s="3" t="s">
        <v>922</v>
      </c>
      <c r="J112" s="13" t="s">
        <v>1179</v>
      </c>
      <c r="K112" s="14" t="s">
        <v>1180</v>
      </c>
      <c r="L112" s="17">
        <f t="shared" si="5"/>
        <v>3.0868055555555607E-2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1181</v>
      </c>
      <c r="H113" s="9" t="s">
        <v>119</v>
      </c>
      <c r="I113" s="3" t="s">
        <v>922</v>
      </c>
      <c r="J113" s="13" t="s">
        <v>1182</v>
      </c>
      <c r="K113" s="14" t="s">
        <v>1183</v>
      </c>
      <c r="L113" s="17">
        <f t="shared" si="5"/>
        <v>1.5393518518518556E-2</v>
      </c>
      <c r="M113">
        <f t="shared" si="6"/>
        <v>15</v>
      </c>
    </row>
    <row r="114" spans="1:13" x14ac:dyDescent="0.25">
      <c r="A114" s="11"/>
      <c r="B114" s="12"/>
      <c r="C114" s="9" t="s">
        <v>175</v>
      </c>
      <c r="D114" s="9" t="s">
        <v>176</v>
      </c>
      <c r="E114" s="9" t="s">
        <v>176</v>
      </c>
      <c r="F114" s="9" t="s">
        <v>15</v>
      </c>
      <c r="G114" s="9" t="s">
        <v>1184</v>
      </c>
      <c r="H114" s="9" t="s">
        <v>119</v>
      </c>
      <c r="I114" s="3" t="s">
        <v>922</v>
      </c>
      <c r="J114" s="13" t="s">
        <v>1185</v>
      </c>
      <c r="K114" s="14" t="s">
        <v>1186</v>
      </c>
      <c r="L114" s="17">
        <f t="shared" si="5"/>
        <v>1.6527777777777697E-2</v>
      </c>
      <c r="M114">
        <f t="shared" si="6"/>
        <v>15</v>
      </c>
    </row>
    <row r="115" spans="1:13" x14ac:dyDescent="0.25">
      <c r="A115" s="11"/>
      <c r="B115" s="12"/>
      <c r="C115" s="9" t="s">
        <v>95</v>
      </c>
      <c r="D115" s="9" t="s">
        <v>96</v>
      </c>
      <c r="E115" s="9" t="s">
        <v>96</v>
      </c>
      <c r="F115" s="9" t="s">
        <v>15</v>
      </c>
      <c r="G115" s="9" t="s">
        <v>1187</v>
      </c>
      <c r="H115" s="9" t="s">
        <v>119</v>
      </c>
      <c r="I115" s="3" t="s">
        <v>922</v>
      </c>
      <c r="J115" s="13" t="s">
        <v>1188</v>
      </c>
      <c r="K115" s="14" t="s">
        <v>1189</v>
      </c>
      <c r="L115" s="17">
        <f t="shared" si="5"/>
        <v>1.4513888888888882E-2</v>
      </c>
      <c r="M115">
        <f t="shared" si="6"/>
        <v>4</v>
      </c>
    </row>
    <row r="116" spans="1:13" x14ac:dyDescent="0.25">
      <c r="A116" s="11"/>
      <c r="B116" s="12"/>
      <c r="C116" s="9" t="s">
        <v>395</v>
      </c>
      <c r="D116" s="9" t="s">
        <v>396</v>
      </c>
      <c r="E116" s="9" t="s">
        <v>396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1190</v>
      </c>
      <c r="H117" s="9" t="s">
        <v>119</v>
      </c>
      <c r="I117" s="3" t="s">
        <v>922</v>
      </c>
      <c r="J117" s="13" t="s">
        <v>1191</v>
      </c>
      <c r="K117" s="14" t="s">
        <v>1192</v>
      </c>
      <c r="L117" s="17">
        <f t="shared" si="5"/>
        <v>4.8090277777777787E-2</v>
      </c>
      <c r="M117">
        <f t="shared" si="6"/>
        <v>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1193</v>
      </c>
      <c r="H118" s="9" t="s">
        <v>119</v>
      </c>
      <c r="I118" s="3" t="s">
        <v>922</v>
      </c>
      <c r="J118" s="13" t="s">
        <v>1194</v>
      </c>
      <c r="K118" s="14" t="s">
        <v>1195</v>
      </c>
      <c r="L118" s="17">
        <f t="shared" si="5"/>
        <v>2.086805555555557E-2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1196</v>
      </c>
      <c r="H119" s="9" t="s">
        <v>119</v>
      </c>
      <c r="I119" s="3" t="s">
        <v>922</v>
      </c>
      <c r="J119" s="13" t="s">
        <v>1197</v>
      </c>
      <c r="K119" s="14" t="s">
        <v>1198</v>
      </c>
      <c r="L119" s="17">
        <f t="shared" si="5"/>
        <v>1.4583333333333337E-2</v>
      </c>
      <c r="M119">
        <f t="shared" si="6"/>
        <v>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1199</v>
      </c>
      <c r="H120" s="9" t="s">
        <v>119</v>
      </c>
      <c r="I120" s="3" t="s">
        <v>922</v>
      </c>
      <c r="J120" s="13" t="s">
        <v>1200</v>
      </c>
      <c r="K120" s="14" t="s">
        <v>1201</v>
      </c>
      <c r="L120" s="17">
        <f t="shared" si="5"/>
        <v>1.6134259259259265E-2</v>
      </c>
      <c r="M120">
        <f t="shared" si="6"/>
        <v>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1202</v>
      </c>
      <c r="H121" s="9" t="s">
        <v>119</v>
      </c>
      <c r="I121" s="3" t="s">
        <v>922</v>
      </c>
      <c r="J121" s="13" t="s">
        <v>1203</v>
      </c>
      <c r="K121" s="14" t="s">
        <v>1204</v>
      </c>
      <c r="L121" s="17">
        <f t="shared" si="5"/>
        <v>2.7662037037036957E-2</v>
      </c>
      <c r="M121">
        <f t="shared" si="6"/>
        <v>23</v>
      </c>
    </row>
    <row r="122" spans="1:13" x14ac:dyDescent="0.25">
      <c r="A122" s="11"/>
      <c r="B122" s="12"/>
      <c r="C122" s="9" t="s">
        <v>56</v>
      </c>
      <c r="D122" s="9" t="s">
        <v>57</v>
      </c>
      <c r="E122" s="9" t="s">
        <v>57</v>
      </c>
      <c r="F122" s="9" t="s">
        <v>15</v>
      </c>
      <c r="G122" s="9" t="s">
        <v>1205</v>
      </c>
      <c r="H122" s="9" t="s">
        <v>119</v>
      </c>
      <c r="I122" s="3" t="s">
        <v>922</v>
      </c>
      <c r="J122" s="13" t="s">
        <v>1206</v>
      </c>
      <c r="K122" s="14" t="s">
        <v>1207</v>
      </c>
      <c r="L122" s="17">
        <f t="shared" si="5"/>
        <v>3.7534722222222205E-2</v>
      </c>
      <c r="M122">
        <f t="shared" si="6"/>
        <v>8</v>
      </c>
    </row>
    <row r="123" spans="1:13" x14ac:dyDescent="0.25">
      <c r="A123" s="11"/>
      <c r="B123" s="12"/>
      <c r="C123" s="9" t="s">
        <v>61</v>
      </c>
      <c r="D123" s="9" t="s">
        <v>62</v>
      </c>
      <c r="E123" s="10" t="s">
        <v>12</v>
      </c>
      <c r="F123" s="5"/>
      <c r="G123" s="5"/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9" t="s">
        <v>63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1208</v>
      </c>
      <c r="H125" s="9" t="s">
        <v>205</v>
      </c>
      <c r="I125" s="3" t="s">
        <v>922</v>
      </c>
      <c r="J125" s="13" t="s">
        <v>1209</v>
      </c>
      <c r="K125" s="14" t="s">
        <v>1210</v>
      </c>
      <c r="L125" s="17">
        <f t="shared" si="5"/>
        <v>1.5092592592592546E-2</v>
      </c>
      <c r="M125">
        <f t="shared" si="6"/>
        <v>7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1211</v>
      </c>
      <c r="H126" s="9" t="s">
        <v>205</v>
      </c>
      <c r="I126" s="3" t="s">
        <v>922</v>
      </c>
      <c r="J126" s="13" t="s">
        <v>1212</v>
      </c>
      <c r="K126" s="14" t="s">
        <v>1213</v>
      </c>
      <c r="L126" s="17">
        <f t="shared" si="5"/>
        <v>2.1180555555555536E-2</v>
      </c>
      <c r="M126">
        <f t="shared" si="6"/>
        <v>19</v>
      </c>
    </row>
    <row r="127" spans="1:13" x14ac:dyDescent="0.25">
      <c r="A127" s="11"/>
      <c r="B127" s="12"/>
      <c r="C127" s="12"/>
      <c r="D127" s="12"/>
      <c r="E127" s="9" t="s">
        <v>62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1214</v>
      </c>
      <c r="H128" s="9" t="s">
        <v>205</v>
      </c>
      <c r="I128" s="3" t="s">
        <v>922</v>
      </c>
      <c r="J128" s="13" t="s">
        <v>1215</v>
      </c>
      <c r="K128" s="14" t="s">
        <v>1216</v>
      </c>
      <c r="L128" s="17">
        <f t="shared" si="5"/>
        <v>2.3784722222222276E-2</v>
      </c>
      <c r="M128">
        <f t="shared" si="6"/>
        <v>8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1217</v>
      </c>
      <c r="H129" s="9" t="s">
        <v>119</v>
      </c>
      <c r="I129" s="3" t="s">
        <v>922</v>
      </c>
      <c r="J129" s="13" t="s">
        <v>1218</v>
      </c>
      <c r="K129" s="14" t="s">
        <v>1219</v>
      </c>
      <c r="L129" s="17">
        <f t="shared" si="5"/>
        <v>2.8425925925925966E-2</v>
      </c>
      <c r="M129">
        <f t="shared" si="6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1220</v>
      </c>
      <c r="H130" s="9" t="s">
        <v>205</v>
      </c>
      <c r="I130" s="3" t="s">
        <v>922</v>
      </c>
      <c r="J130" s="13" t="s">
        <v>1221</v>
      </c>
      <c r="K130" s="14" t="s">
        <v>1222</v>
      </c>
      <c r="L130" s="17">
        <f t="shared" si="5"/>
        <v>3.2905092592592555E-2</v>
      </c>
      <c r="M130">
        <f t="shared" si="6"/>
        <v>14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1223</v>
      </c>
      <c r="H131" s="9" t="s">
        <v>205</v>
      </c>
      <c r="I131" s="3" t="s">
        <v>922</v>
      </c>
      <c r="J131" s="13" t="s">
        <v>1224</v>
      </c>
      <c r="K131" s="14" t="s">
        <v>1225</v>
      </c>
      <c r="L131" s="17">
        <f t="shared" ref="L131:L164" si="7">K131-J131</f>
        <v>1.5798611111111138E-2</v>
      </c>
      <c r="M131">
        <f t="shared" ref="M131:M164" si="8">HOUR(J131)</f>
        <v>16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1226</v>
      </c>
      <c r="H132" s="9" t="s">
        <v>205</v>
      </c>
      <c r="I132" s="3" t="s">
        <v>922</v>
      </c>
      <c r="J132" s="13" t="s">
        <v>1227</v>
      </c>
      <c r="K132" s="14" t="s">
        <v>1228</v>
      </c>
      <c r="L132" s="17">
        <f t="shared" si="7"/>
        <v>1.9293981481481315E-2</v>
      </c>
      <c r="M132">
        <f t="shared" si="8"/>
        <v>18</v>
      </c>
    </row>
    <row r="133" spans="1:13" x14ac:dyDescent="0.25">
      <c r="A133" s="11"/>
      <c r="B133" s="12"/>
      <c r="C133" s="9" t="s">
        <v>1076</v>
      </c>
      <c r="D133" s="9" t="s">
        <v>1077</v>
      </c>
      <c r="E133" s="9" t="s">
        <v>1077</v>
      </c>
      <c r="F133" s="9" t="s">
        <v>15</v>
      </c>
      <c r="G133" s="9" t="s">
        <v>1229</v>
      </c>
      <c r="H133" s="9" t="s">
        <v>119</v>
      </c>
      <c r="I133" s="3" t="s">
        <v>922</v>
      </c>
      <c r="J133" s="13" t="s">
        <v>1230</v>
      </c>
      <c r="K133" s="14" t="s">
        <v>1231</v>
      </c>
      <c r="L133" s="17">
        <f t="shared" si="7"/>
        <v>1.5856481481481499E-2</v>
      </c>
      <c r="M133">
        <f t="shared" si="8"/>
        <v>5</v>
      </c>
    </row>
    <row r="134" spans="1:13" x14ac:dyDescent="0.25">
      <c r="A134" s="11"/>
      <c r="B134" s="12"/>
      <c r="C134" s="9" t="s">
        <v>428</v>
      </c>
      <c r="D134" s="9" t="s">
        <v>429</v>
      </c>
      <c r="E134" s="9" t="s">
        <v>429</v>
      </c>
      <c r="F134" s="9" t="s">
        <v>15</v>
      </c>
      <c r="G134" s="9" t="s">
        <v>1232</v>
      </c>
      <c r="H134" s="9" t="s">
        <v>119</v>
      </c>
      <c r="I134" s="3" t="s">
        <v>922</v>
      </c>
      <c r="J134" s="13" t="s">
        <v>1233</v>
      </c>
      <c r="K134" s="14" t="s">
        <v>1234</v>
      </c>
      <c r="L134" s="17">
        <f t="shared" si="7"/>
        <v>1.3067129629629637E-2</v>
      </c>
      <c r="M134">
        <f t="shared" si="8"/>
        <v>14</v>
      </c>
    </row>
    <row r="135" spans="1:13" x14ac:dyDescent="0.25">
      <c r="A135" s="11"/>
      <c r="B135" s="12"/>
      <c r="C135" s="9" t="s">
        <v>443</v>
      </c>
      <c r="D135" s="9" t="s">
        <v>444</v>
      </c>
      <c r="E135" s="9" t="s">
        <v>444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1235</v>
      </c>
      <c r="H136" s="9" t="s">
        <v>119</v>
      </c>
      <c r="I136" s="3" t="s">
        <v>922</v>
      </c>
      <c r="J136" s="13" t="s">
        <v>1236</v>
      </c>
      <c r="K136" s="14" t="s">
        <v>1237</v>
      </c>
      <c r="L136" s="17">
        <f t="shared" si="7"/>
        <v>1.3182870370370414E-2</v>
      </c>
      <c r="M136">
        <f t="shared" si="8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1238</v>
      </c>
      <c r="H137" s="9" t="s">
        <v>119</v>
      </c>
      <c r="I137" s="3" t="s">
        <v>922</v>
      </c>
      <c r="J137" s="13" t="s">
        <v>1239</v>
      </c>
      <c r="K137" s="14" t="s">
        <v>1240</v>
      </c>
      <c r="L137" s="17">
        <f t="shared" si="7"/>
        <v>3.7013888888888902E-2</v>
      </c>
      <c r="M137">
        <f t="shared" si="8"/>
        <v>9</v>
      </c>
    </row>
    <row r="138" spans="1:13" x14ac:dyDescent="0.25">
      <c r="A138" s="11"/>
      <c r="B138" s="12"/>
      <c r="C138" s="9" t="s">
        <v>225</v>
      </c>
      <c r="D138" s="9" t="s">
        <v>226</v>
      </c>
      <c r="E138" s="9" t="s">
        <v>226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1241</v>
      </c>
      <c r="H139" s="9" t="s">
        <v>119</v>
      </c>
      <c r="I139" s="3" t="s">
        <v>922</v>
      </c>
      <c r="J139" s="13" t="s">
        <v>1242</v>
      </c>
      <c r="K139" s="14" t="s">
        <v>1243</v>
      </c>
      <c r="L139" s="17">
        <f t="shared" si="7"/>
        <v>2.2638888888888903E-2</v>
      </c>
      <c r="M139">
        <f t="shared" si="8"/>
        <v>2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1244</v>
      </c>
      <c r="H140" s="9" t="s">
        <v>119</v>
      </c>
      <c r="I140" s="3" t="s">
        <v>922</v>
      </c>
      <c r="J140" s="13" t="s">
        <v>1245</v>
      </c>
      <c r="K140" s="14" t="s">
        <v>1246</v>
      </c>
      <c r="L140" s="17">
        <f t="shared" si="7"/>
        <v>2.1643518518518534E-2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1247</v>
      </c>
      <c r="H141" s="9" t="s">
        <v>119</v>
      </c>
      <c r="I141" s="3" t="s">
        <v>922</v>
      </c>
      <c r="J141" s="13" t="s">
        <v>1248</v>
      </c>
      <c r="K141" s="14" t="s">
        <v>1249</v>
      </c>
      <c r="L141" s="17">
        <f t="shared" si="7"/>
        <v>1.5266203703703685E-2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1250</v>
      </c>
      <c r="H142" s="9" t="s">
        <v>119</v>
      </c>
      <c r="I142" s="3" t="s">
        <v>922</v>
      </c>
      <c r="J142" s="13" t="s">
        <v>1251</v>
      </c>
      <c r="K142" s="14" t="s">
        <v>1252</v>
      </c>
      <c r="L142" s="17">
        <f t="shared" si="7"/>
        <v>2.1145833333333308E-2</v>
      </c>
      <c r="M142">
        <f t="shared" si="8"/>
        <v>7</v>
      </c>
    </row>
    <row r="143" spans="1:13" x14ac:dyDescent="0.25">
      <c r="A143" s="3" t="s">
        <v>457</v>
      </c>
      <c r="B143" s="9" t="s">
        <v>458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471</v>
      </c>
      <c r="D144" s="9" t="s">
        <v>472</v>
      </c>
      <c r="E144" s="9" t="s">
        <v>477</v>
      </c>
      <c r="F144" s="9" t="s">
        <v>15</v>
      </c>
      <c r="G144" s="9" t="s">
        <v>1253</v>
      </c>
      <c r="H144" s="9" t="s">
        <v>119</v>
      </c>
      <c r="I144" s="3" t="s">
        <v>922</v>
      </c>
      <c r="J144" s="13" t="s">
        <v>1254</v>
      </c>
      <c r="K144" s="14" t="s">
        <v>1255</v>
      </c>
      <c r="L144" s="17">
        <f t="shared" si="7"/>
        <v>1.5196759259259229E-2</v>
      </c>
      <c r="M144">
        <f t="shared" si="8"/>
        <v>17</v>
      </c>
    </row>
    <row r="145" spans="1:13" x14ac:dyDescent="0.25">
      <c r="A145" s="11"/>
      <c r="B145" s="12"/>
      <c r="C145" s="9" t="s">
        <v>874</v>
      </c>
      <c r="D145" s="9" t="s">
        <v>875</v>
      </c>
      <c r="E145" s="9" t="s">
        <v>875</v>
      </c>
      <c r="F145" s="9" t="s">
        <v>15</v>
      </c>
      <c r="G145" s="9" t="s">
        <v>1256</v>
      </c>
      <c r="H145" s="9" t="s">
        <v>119</v>
      </c>
      <c r="I145" s="3" t="s">
        <v>922</v>
      </c>
      <c r="J145" s="13" t="s">
        <v>1257</v>
      </c>
      <c r="K145" s="14" t="s">
        <v>1258</v>
      </c>
      <c r="L145" s="17">
        <f t="shared" si="7"/>
        <v>2.1087962962962947E-2</v>
      </c>
      <c r="M145">
        <f t="shared" si="8"/>
        <v>6</v>
      </c>
    </row>
    <row r="146" spans="1:13" x14ac:dyDescent="0.25">
      <c r="A146" s="11"/>
      <c r="B146" s="12"/>
      <c r="C146" s="9" t="s">
        <v>1259</v>
      </c>
      <c r="D146" s="9" t="s">
        <v>1260</v>
      </c>
      <c r="E146" s="9" t="s">
        <v>1261</v>
      </c>
      <c r="F146" s="9" t="s">
        <v>15</v>
      </c>
      <c r="G146" s="9" t="s">
        <v>1262</v>
      </c>
      <c r="H146" s="9" t="s">
        <v>119</v>
      </c>
      <c r="I146" s="3" t="s">
        <v>922</v>
      </c>
      <c r="J146" s="13" t="s">
        <v>1263</v>
      </c>
      <c r="K146" s="14" t="s">
        <v>1264</v>
      </c>
      <c r="L146" s="17">
        <f t="shared" si="7"/>
        <v>2.0335648148148144E-2</v>
      </c>
      <c r="M146">
        <f t="shared" si="8"/>
        <v>5</v>
      </c>
    </row>
    <row r="147" spans="1:13" x14ac:dyDescent="0.25">
      <c r="A147" s="11"/>
      <c r="B147" s="12"/>
      <c r="C147" s="9" t="s">
        <v>507</v>
      </c>
      <c r="D147" s="9" t="s">
        <v>508</v>
      </c>
      <c r="E147" s="9" t="s">
        <v>509</v>
      </c>
      <c r="F147" s="9" t="s">
        <v>15</v>
      </c>
      <c r="G147" s="9" t="s">
        <v>1265</v>
      </c>
      <c r="H147" s="9" t="s">
        <v>119</v>
      </c>
      <c r="I147" s="3" t="s">
        <v>922</v>
      </c>
      <c r="J147" s="13" t="s">
        <v>1266</v>
      </c>
      <c r="K147" s="14" t="s">
        <v>1267</v>
      </c>
      <c r="L147" s="17">
        <f t="shared" si="7"/>
        <v>2.8009259259259234E-2</v>
      </c>
      <c r="M147">
        <f t="shared" si="8"/>
        <v>13</v>
      </c>
    </row>
    <row r="148" spans="1:13" x14ac:dyDescent="0.25">
      <c r="A148" s="11"/>
      <c r="B148" s="12"/>
      <c r="C148" s="9" t="s">
        <v>487</v>
      </c>
      <c r="D148" s="9" t="s">
        <v>488</v>
      </c>
      <c r="E148" s="9" t="s">
        <v>489</v>
      </c>
      <c r="F148" s="9" t="s">
        <v>15</v>
      </c>
      <c r="G148" s="10" t="s">
        <v>12</v>
      </c>
      <c r="H148" s="5"/>
      <c r="I148" s="6"/>
      <c r="J148" s="7"/>
      <c r="K148" s="8"/>
      <c r="L148" s="17">
        <f t="shared" si="7"/>
        <v>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1268</v>
      </c>
      <c r="H149" s="9" t="s">
        <v>119</v>
      </c>
      <c r="I149" s="3" t="s">
        <v>922</v>
      </c>
      <c r="J149" s="13" t="s">
        <v>1269</v>
      </c>
      <c r="K149" s="14" t="s">
        <v>1270</v>
      </c>
      <c r="L149" s="17">
        <f t="shared" si="7"/>
        <v>2.1064814814814814E-2</v>
      </c>
      <c r="M149">
        <f t="shared" si="8"/>
        <v>7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1271</v>
      </c>
      <c r="H150" s="9" t="s">
        <v>119</v>
      </c>
      <c r="I150" s="3" t="s">
        <v>922</v>
      </c>
      <c r="J150" s="13" t="s">
        <v>1272</v>
      </c>
      <c r="K150" s="14" t="s">
        <v>1273</v>
      </c>
      <c r="L150" s="17">
        <f t="shared" si="7"/>
        <v>3.565972222222219E-2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1274</v>
      </c>
      <c r="H151" s="9" t="s">
        <v>119</v>
      </c>
      <c r="I151" s="3" t="s">
        <v>922</v>
      </c>
      <c r="J151" s="13" t="s">
        <v>1275</v>
      </c>
      <c r="K151" s="14" t="s">
        <v>1276</v>
      </c>
      <c r="L151" s="17">
        <f t="shared" si="7"/>
        <v>1.7708333333333326E-2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1277</v>
      </c>
      <c r="H152" s="9" t="s">
        <v>119</v>
      </c>
      <c r="I152" s="3" t="s">
        <v>922</v>
      </c>
      <c r="J152" s="13" t="s">
        <v>1278</v>
      </c>
      <c r="K152" s="14" t="s">
        <v>1279</v>
      </c>
      <c r="L152" s="17">
        <f t="shared" si="7"/>
        <v>1.9143518518518476E-2</v>
      </c>
      <c r="M152">
        <f t="shared" si="8"/>
        <v>12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1280</v>
      </c>
      <c r="H153" s="9" t="s">
        <v>119</v>
      </c>
      <c r="I153" s="3" t="s">
        <v>922</v>
      </c>
      <c r="J153" s="13" t="s">
        <v>1281</v>
      </c>
      <c r="K153" s="14" t="s">
        <v>1282</v>
      </c>
      <c r="L153" s="17">
        <f t="shared" si="7"/>
        <v>2.2557870370370381E-2</v>
      </c>
      <c r="M153">
        <f t="shared" si="8"/>
        <v>14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1283</v>
      </c>
      <c r="H154" s="9" t="s">
        <v>119</v>
      </c>
      <c r="I154" s="3" t="s">
        <v>922</v>
      </c>
      <c r="J154" s="13" t="s">
        <v>1284</v>
      </c>
      <c r="K154" s="14" t="s">
        <v>1285</v>
      </c>
      <c r="L154" s="17">
        <f t="shared" si="7"/>
        <v>1.3726851851851851E-2</v>
      </c>
      <c r="M154">
        <f t="shared" si="8"/>
        <v>15</v>
      </c>
    </row>
    <row r="155" spans="1:13" x14ac:dyDescent="0.25">
      <c r="A155" s="3" t="s">
        <v>502</v>
      </c>
      <c r="B155" s="9" t="s">
        <v>503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459</v>
      </c>
      <c r="D156" s="9" t="s">
        <v>460</v>
      </c>
      <c r="E156" s="9" t="s">
        <v>461</v>
      </c>
      <c r="F156" s="9" t="s">
        <v>15</v>
      </c>
      <c r="G156" s="9" t="s">
        <v>1286</v>
      </c>
      <c r="H156" s="9" t="s">
        <v>17</v>
      </c>
      <c r="I156" s="3" t="s">
        <v>922</v>
      </c>
      <c r="J156" s="13" t="s">
        <v>1287</v>
      </c>
      <c r="K156" s="14" t="s">
        <v>1288</v>
      </c>
      <c r="L156" s="17">
        <f t="shared" si="7"/>
        <v>1.836805555555554E-2</v>
      </c>
      <c r="M156">
        <f t="shared" si="8"/>
        <v>12</v>
      </c>
    </row>
    <row r="157" spans="1:13" x14ac:dyDescent="0.25">
      <c r="A157" s="11"/>
      <c r="B157" s="12"/>
      <c r="C157" s="9" t="s">
        <v>507</v>
      </c>
      <c r="D157" s="9" t="s">
        <v>508</v>
      </c>
      <c r="E157" s="9" t="s">
        <v>509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1289</v>
      </c>
      <c r="H158" s="9" t="s">
        <v>17</v>
      </c>
      <c r="I158" s="3" t="s">
        <v>922</v>
      </c>
      <c r="J158" s="13" t="s">
        <v>1290</v>
      </c>
      <c r="K158" s="14" t="s">
        <v>1291</v>
      </c>
      <c r="L158" s="17">
        <f t="shared" si="7"/>
        <v>1.6168981481481493E-2</v>
      </c>
      <c r="M158">
        <f t="shared" si="8"/>
        <v>8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1292</v>
      </c>
      <c r="H159" s="9" t="s">
        <v>17</v>
      </c>
      <c r="I159" s="3" t="s">
        <v>922</v>
      </c>
      <c r="J159" s="13" t="s">
        <v>1293</v>
      </c>
      <c r="K159" s="14" t="s">
        <v>1294</v>
      </c>
      <c r="L159" s="17">
        <f t="shared" si="7"/>
        <v>4.8819444444444471E-2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1295</v>
      </c>
      <c r="H160" s="9" t="s">
        <v>17</v>
      </c>
      <c r="I160" s="3" t="s">
        <v>922</v>
      </c>
      <c r="J160" s="13" t="s">
        <v>1296</v>
      </c>
      <c r="K160" s="14" t="s">
        <v>1297</v>
      </c>
      <c r="L160" s="17">
        <f t="shared" si="7"/>
        <v>1.359953703703709E-2</v>
      </c>
      <c r="M160">
        <f t="shared" si="8"/>
        <v>12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1298</v>
      </c>
      <c r="H161" s="9" t="s">
        <v>17</v>
      </c>
      <c r="I161" s="3" t="s">
        <v>922</v>
      </c>
      <c r="J161" s="13" t="s">
        <v>1299</v>
      </c>
      <c r="K161" s="14" t="s">
        <v>1300</v>
      </c>
      <c r="L161" s="17">
        <f t="shared" si="7"/>
        <v>2.4085648148148175E-2</v>
      </c>
      <c r="M161">
        <f t="shared" si="8"/>
        <v>14</v>
      </c>
    </row>
    <row r="162" spans="1:13" x14ac:dyDescent="0.25">
      <c r="A162" s="11"/>
      <c r="B162" s="12"/>
      <c r="C162" s="9" t="s">
        <v>1301</v>
      </c>
      <c r="D162" s="9" t="s">
        <v>1302</v>
      </c>
      <c r="E162" s="9" t="s">
        <v>1303</v>
      </c>
      <c r="F162" s="9" t="s">
        <v>15</v>
      </c>
      <c r="G162" s="9" t="s">
        <v>1304</v>
      </c>
      <c r="H162" s="9" t="s">
        <v>17</v>
      </c>
      <c r="I162" s="3" t="s">
        <v>922</v>
      </c>
      <c r="J162" s="13" t="s">
        <v>1305</v>
      </c>
      <c r="K162" s="14" t="s">
        <v>258</v>
      </c>
      <c r="L162" s="17">
        <f t="shared" si="7"/>
        <v>2.5613425925925859E-2</v>
      </c>
      <c r="M162">
        <f t="shared" si="8"/>
        <v>13</v>
      </c>
    </row>
    <row r="163" spans="1:13" x14ac:dyDescent="0.25">
      <c r="A163" s="11"/>
      <c r="B163" s="12"/>
      <c r="C163" s="9" t="s">
        <v>513</v>
      </c>
      <c r="D163" s="9" t="s">
        <v>514</v>
      </c>
      <c r="E163" s="9" t="s">
        <v>515</v>
      </c>
      <c r="F163" s="9" t="s">
        <v>15</v>
      </c>
      <c r="G163" s="9" t="s">
        <v>1306</v>
      </c>
      <c r="H163" s="9" t="s">
        <v>17</v>
      </c>
      <c r="I163" s="3" t="s">
        <v>922</v>
      </c>
      <c r="J163" s="13" t="s">
        <v>1307</v>
      </c>
      <c r="K163" s="14" t="s">
        <v>1308</v>
      </c>
      <c r="L163" s="17">
        <f t="shared" si="7"/>
        <v>1.7916666666666747E-2</v>
      </c>
      <c r="M163">
        <f t="shared" si="8"/>
        <v>11</v>
      </c>
    </row>
    <row r="164" spans="1:13" x14ac:dyDescent="0.25">
      <c r="A164" s="11"/>
      <c r="B164" s="11"/>
      <c r="C164" s="3" t="s">
        <v>1309</v>
      </c>
      <c r="D164" s="3" t="s">
        <v>1310</v>
      </c>
      <c r="E164" s="3" t="s">
        <v>1311</v>
      </c>
      <c r="F164" s="3" t="s">
        <v>15</v>
      </c>
      <c r="G164" s="3" t="s">
        <v>1312</v>
      </c>
      <c r="H164" s="3" t="s">
        <v>17</v>
      </c>
      <c r="I164" s="3" t="s">
        <v>922</v>
      </c>
      <c r="J164" s="15" t="s">
        <v>1313</v>
      </c>
      <c r="K164" s="16" t="s">
        <v>1314</v>
      </c>
      <c r="L164" s="17">
        <f t="shared" si="7"/>
        <v>2.5960648148148191E-2</v>
      </c>
      <c r="M164">
        <f t="shared" si="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opLeftCell="G1" workbookViewId="0">
      <selection activeCell="O28" sqref="O28: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4.833333333333333</v>
      </c>
      <c r="R2" s="17">
        <f>AVERAGEIF(M1:M399,  O2, L1:L399)</f>
        <v>9.9691358024691368E-3</v>
      </c>
      <c r="S2" s="17">
        <f>AVERAGE($R$2:$R$25)</f>
        <v>1.6088824145247763E-2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4.833333333333333</v>
      </c>
      <c r="R3" s="17">
        <v>0</v>
      </c>
      <c r="S3" s="17">
        <f t="shared" ref="S3:S25" si="1">AVERAGE($R$2:$R$25)</f>
        <v>1.6088824145247763E-2</v>
      </c>
    </row>
    <row r="4" spans="1:19" x14ac:dyDescent="0.25">
      <c r="A4" s="11"/>
      <c r="B4" s="12"/>
      <c r="C4" s="9" t="s">
        <v>35</v>
      </c>
      <c r="D4" s="9" t="s">
        <v>36</v>
      </c>
      <c r="E4" s="9" t="s">
        <v>36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4.833333333333333</v>
      </c>
      <c r="R4" s="17">
        <f t="shared" ref="R4:R20" si="2">AVERAGEIF(M3:M401,  O4, L3:L401)</f>
        <v>1.5723379629629636E-2</v>
      </c>
      <c r="S4" s="17">
        <f t="shared" si="1"/>
        <v>1.6088824145247763E-2</v>
      </c>
    </row>
    <row r="5" spans="1:19" x14ac:dyDescent="0.25">
      <c r="A5" s="11"/>
      <c r="B5" s="12"/>
      <c r="C5" s="12"/>
      <c r="D5" s="12"/>
      <c r="E5" s="12"/>
      <c r="F5" s="12"/>
      <c r="G5" s="9" t="s">
        <v>1315</v>
      </c>
      <c r="H5" s="9" t="s">
        <v>17</v>
      </c>
      <c r="I5" s="3" t="s">
        <v>1316</v>
      </c>
      <c r="J5" s="13" t="s">
        <v>1317</v>
      </c>
      <c r="K5" s="14" t="s">
        <v>1318</v>
      </c>
      <c r="L5" s="17">
        <f t="shared" ref="L5:L66" si="3">K5-J5</f>
        <v>2.4942129629629606E-2</v>
      </c>
      <c r="M5">
        <f t="shared" ref="M5:M66" si="4">HOUR(J5)</f>
        <v>10</v>
      </c>
      <c r="O5">
        <v>3</v>
      </c>
      <c r="P5">
        <f>COUNTIF(M:M,"3")</f>
        <v>3</v>
      </c>
      <c r="Q5">
        <f t="shared" si="0"/>
        <v>4.833333333333333</v>
      </c>
      <c r="R5" s="17">
        <f t="shared" si="2"/>
        <v>1.6053240740740733E-2</v>
      </c>
      <c r="S5" s="17">
        <f t="shared" si="1"/>
        <v>1.6088824145247763E-2</v>
      </c>
    </row>
    <row r="6" spans="1:19" x14ac:dyDescent="0.25">
      <c r="A6" s="11"/>
      <c r="B6" s="12"/>
      <c r="C6" s="12"/>
      <c r="D6" s="12"/>
      <c r="E6" s="12"/>
      <c r="F6" s="12"/>
      <c r="G6" s="9" t="s">
        <v>1319</v>
      </c>
      <c r="H6" s="9" t="s">
        <v>17</v>
      </c>
      <c r="I6" s="3" t="s">
        <v>1316</v>
      </c>
      <c r="J6" s="13" t="s">
        <v>1320</v>
      </c>
      <c r="K6" s="14" t="s">
        <v>1321</v>
      </c>
      <c r="L6" s="17">
        <f t="shared" si="3"/>
        <v>2.3414351851851922E-2</v>
      </c>
      <c r="M6">
        <f t="shared" si="4"/>
        <v>12</v>
      </c>
      <c r="O6">
        <v>4</v>
      </c>
      <c r="P6">
        <f>COUNTIF(M:M,"4")</f>
        <v>3</v>
      </c>
      <c r="Q6">
        <f t="shared" si="0"/>
        <v>4.833333333333333</v>
      </c>
      <c r="R6" s="17">
        <f t="shared" si="2"/>
        <v>1.6323302469135798E-2</v>
      </c>
      <c r="S6" s="17">
        <f t="shared" si="1"/>
        <v>1.6088824145247763E-2</v>
      </c>
    </row>
    <row r="7" spans="1:19" x14ac:dyDescent="0.25">
      <c r="A7" s="11"/>
      <c r="B7" s="12"/>
      <c r="C7" s="9" t="s">
        <v>51</v>
      </c>
      <c r="D7" s="9" t="s">
        <v>52</v>
      </c>
      <c r="E7" s="9" t="s">
        <v>52</v>
      </c>
      <c r="F7" s="9" t="s">
        <v>15</v>
      </c>
      <c r="G7" s="9" t="s">
        <v>1322</v>
      </c>
      <c r="H7" s="9" t="s">
        <v>17</v>
      </c>
      <c r="I7" s="3" t="s">
        <v>1316</v>
      </c>
      <c r="J7" s="13" t="s">
        <v>1323</v>
      </c>
      <c r="K7" s="14" t="s">
        <v>1324</v>
      </c>
      <c r="L7" s="17">
        <f t="shared" si="3"/>
        <v>1.366898148148149E-2</v>
      </c>
      <c r="M7">
        <f t="shared" si="4"/>
        <v>5</v>
      </c>
      <c r="O7">
        <v>5</v>
      </c>
      <c r="P7">
        <f>COUNTIF(M:M,"5")</f>
        <v>6</v>
      </c>
      <c r="Q7">
        <f t="shared" si="0"/>
        <v>4.833333333333333</v>
      </c>
      <c r="R7" s="17">
        <f t="shared" si="2"/>
        <v>1.540509259259259E-2</v>
      </c>
      <c r="S7" s="17">
        <f t="shared" si="1"/>
        <v>1.6088824145247763E-2</v>
      </c>
    </row>
    <row r="8" spans="1:19" x14ac:dyDescent="0.25">
      <c r="A8" s="11"/>
      <c r="B8" s="12"/>
      <c r="C8" s="9" t="s">
        <v>109</v>
      </c>
      <c r="D8" s="9" t="s">
        <v>110</v>
      </c>
      <c r="E8" s="9" t="s">
        <v>110</v>
      </c>
      <c r="F8" s="9" t="s">
        <v>15</v>
      </c>
      <c r="G8" s="9" t="s">
        <v>1325</v>
      </c>
      <c r="H8" s="9" t="s">
        <v>48</v>
      </c>
      <c r="I8" s="3" t="s">
        <v>1316</v>
      </c>
      <c r="J8" s="13" t="s">
        <v>1326</v>
      </c>
      <c r="K8" s="14" t="s">
        <v>1327</v>
      </c>
      <c r="L8" s="17">
        <f t="shared" si="3"/>
        <v>1.3425925925925952E-2</v>
      </c>
      <c r="M8">
        <f t="shared" si="4"/>
        <v>22</v>
      </c>
      <c r="O8">
        <v>6</v>
      </c>
      <c r="P8">
        <f>COUNTIF(M:M,"6")</f>
        <v>8</v>
      </c>
      <c r="Q8">
        <f t="shared" si="0"/>
        <v>4.833333333333333</v>
      </c>
      <c r="R8" s="17">
        <f t="shared" si="2"/>
        <v>2.1176215277777785E-2</v>
      </c>
      <c r="S8" s="17">
        <f t="shared" si="1"/>
        <v>1.6088824145247763E-2</v>
      </c>
    </row>
    <row r="9" spans="1:19" x14ac:dyDescent="0.25">
      <c r="A9" s="3" t="s">
        <v>76</v>
      </c>
      <c r="B9" s="9" t="s">
        <v>77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5</v>
      </c>
      <c r="Q9">
        <f t="shared" si="0"/>
        <v>4.833333333333333</v>
      </c>
      <c r="R9" s="17">
        <f t="shared" si="2"/>
        <v>1.923842592592594E-2</v>
      </c>
      <c r="S9" s="17">
        <f t="shared" si="1"/>
        <v>1.6088824145247763E-2</v>
      </c>
    </row>
    <row r="10" spans="1:19" x14ac:dyDescent="0.25">
      <c r="A10" s="11"/>
      <c r="B10" s="12"/>
      <c r="C10" s="9" t="s">
        <v>21</v>
      </c>
      <c r="D10" s="9" t="s">
        <v>22</v>
      </c>
      <c r="E10" s="9" t="s">
        <v>22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13</v>
      </c>
      <c r="Q10">
        <f t="shared" si="0"/>
        <v>4.833333333333333</v>
      </c>
      <c r="R10" s="17">
        <f t="shared" si="2"/>
        <v>2.2560541310541308E-2</v>
      </c>
      <c r="S10" s="17">
        <f t="shared" si="1"/>
        <v>1.6088824145247763E-2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1328</v>
      </c>
      <c r="H11" s="9" t="s">
        <v>17</v>
      </c>
      <c r="I11" s="3" t="s">
        <v>1316</v>
      </c>
      <c r="J11" s="13" t="s">
        <v>1329</v>
      </c>
      <c r="K11" s="14" t="s">
        <v>1330</v>
      </c>
      <c r="L11" s="17">
        <f t="shared" si="3"/>
        <v>1.5729166666666627E-2</v>
      </c>
      <c r="M11">
        <f t="shared" si="4"/>
        <v>8</v>
      </c>
      <c r="O11">
        <v>9</v>
      </c>
      <c r="P11">
        <f>COUNTIF(M:M,"9")</f>
        <v>11</v>
      </c>
      <c r="Q11">
        <f t="shared" si="0"/>
        <v>4.833333333333333</v>
      </c>
      <c r="R11" s="17">
        <f t="shared" si="2"/>
        <v>2.3478535353535359E-2</v>
      </c>
      <c r="S11" s="17">
        <f t="shared" si="1"/>
        <v>1.6088824145247763E-2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1331</v>
      </c>
      <c r="H12" s="9" t="s">
        <v>17</v>
      </c>
      <c r="I12" s="3" t="s">
        <v>1316</v>
      </c>
      <c r="J12" s="13" t="s">
        <v>1332</v>
      </c>
      <c r="K12" s="14" t="s">
        <v>1333</v>
      </c>
      <c r="L12" s="17">
        <f t="shared" si="3"/>
        <v>1.5266203703703685E-2</v>
      </c>
      <c r="M12">
        <f t="shared" si="4"/>
        <v>15</v>
      </c>
      <c r="O12">
        <v>10</v>
      </c>
      <c r="P12">
        <f>COUNTIF(M:M,"10")</f>
        <v>9</v>
      </c>
      <c r="Q12">
        <f t="shared" si="0"/>
        <v>4.833333333333333</v>
      </c>
      <c r="R12" s="17">
        <f t="shared" si="2"/>
        <v>2.4089988425925926E-2</v>
      </c>
      <c r="S12" s="17">
        <f t="shared" si="1"/>
        <v>1.6088824145247763E-2</v>
      </c>
    </row>
    <row r="13" spans="1:19" x14ac:dyDescent="0.25">
      <c r="A13" s="11"/>
      <c r="B13" s="12"/>
      <c r="C13" s="9" t="s">
        <v>528</v>
      </c>
      <c r="D13" s="9" t="s">
        <v>529</v>
      </c>
      <c r="E13" s="9" t="s">
        <v>529</v>
      </c>
      <c r="F13" s="9" t="s">
        <v>15</v>
      </c>
      <c r="G13" s="9" t="s">
        <v>1334</v>
      </c>
      <c r="H13" s="9" t="s">
        <v>48</v>
      </c>
      <c r="I13" s="3" t="s">
        <v>1316</v>
      </c>
      <c r="J13" s="13" t="s">
        <v>1335</v>
      </c>
      <c r="K13" s="14" t="s">
        <v>1336</v>
      </c>
      <c r="L13" s="17">
        <f t="shared" si="3"/>
        <v>2.5300925925925921E-2</v>
      </c>
      <c r="M13">
        <f t="shared" si="4"/>
        <v>6</v>
      </c>
      <c r="O13">
        <v>11</v>
      </c>
      <c r="P13">
        <f>COUNTIF(M:M,"11")</f>
        <v>6</v>
      </c>
      <c r="Q13">
        <f t="shared" si="0"/>
        <v>4.833333333333333</v>
      </c>
      <c r="R13" s="17">
        <f t="shared" si="2"/>
        <v>2.1967592592592611E-2</v>
      </c>
      <c r="S13" s="17">
        <f t="shared" si="1"/>
        <v>1.6088824145247763E-2</v>
      </c>
    </row>
    <row r="14" spans="1:19" x14ac:dyDescent="0.25">
      <c r="A14" s="11"/>
      <c r="B14" s="12"/>
      <c r="C14" s="9" t="s">
        <v>35</v>
      </c>
      <c r="D14" s="9" t="s">
        <v>36</v>
      </c>
      <c r="E14" s="9" t="s">
        <v>36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7</v>
      </c>
      <c r="Q14">
        <f t="shared" si="0"/>
        <v>4.833333333333333</v>
      </c>
      <c r="R14" s="17">
        <f t="shared" si="2"/>
        <v>1.8489583333333354E-2</v>
      </c>
      <c r="S14" s="17">
        <f t="shared" si="1"/>
        <v>1.6088824145247763E-2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1337</v>
      </c>
      <c r="H15" s="9" t="s">
        <v>17</v>
      </c>
      <c r="I15" s="3" t="s">
        <v>1316</v>
      </c>
      <c r="J15" s="13" t="s">
        <v>1338</v>
      </c>
      <c r="K15" s="14" t="s">
        <v>1339</v>
      </c>
      <c r="L15" s="17">
        <f t="shared" si="3"/>
        <v>2.4502314814814852E-2</v>
      </c>
      <c r="M15">
        <f t="shared" si="4"/>
        <v>6</v>
      </c>
      <c r="O15">
        <v>13</v>
      </c>
      <c r="P15">
        <f>COUNTIF(M:M,"13")</f>
        <v>7</v>
      </c>
      <c r="Q15">
        <f t="shared" si="0"/>
        <v>4.833333333333333</v>
      </c>
      <c r="R15" s="17">
        <f t="shared" si="2"/>
        <v>1.8791335978835994E-2</v>
      </c>
      <c r="S15" s="17">
        <f t="shared" si="1"/>
        <v>1.6088824145247763E-2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1340</v>
      </c>
      <c r="H16" s="9" t="s">
        <v>17</v>
      </c>
      <c r="I16" s="3" t="s">
        <v>1316</v>
      </c>
      <c r="J16" s="13" t="s">
        <v>1341</v>
      </c>
      <c r="K16" s="14" t="s">
        <v>1342</v>
      </c>
      <c r="L16" s="17">
        <f t="shared" si="3"/>
        <v>2.6932870370370343E-2</v>
      </c>
      <c r="M16">
        <f t="shared" si="4"/>
        <v>8</v>
      </c>
      <c r="O16">
        <v>14</v>
      </c>
      <c r="P16">
        <f>COUNTIF(M:M,"14")</f>
        <v>9</v>
      </c>
      <c r="Q16">
        <f t="shared" si="0"/>
        <v>4.833333333333333</v>
      </c>
      <c r="R16" s="17">
        <f t="shared" si="2"/>
        <v>2.4047067901234565E-2</v>
      </c>
      <c r="S16" s="17">
        <f t="shared" si="1"/>
        <v>1.6088824145247763E-2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1343</v>
      </c>
      <c r="H17" s="9" t="s">
        <v>17</v>
      </c>
      <c r="I17" s="3" t="s">
        <v>1316</v>
      </c>
      <c r="J17" s="13" t="s">
        <v>1344</v>
      </c>
      <c r="K17" s="14" t="s">
        <v>1345</v>
      </c>
      <c r="L17" s="17">
        <f t="shared" si="3"/>
        <v>2.7719907407407485E-2</v>
      </c>
      <c r="M17">
        <f t="shared" si="4"/>
        <v>14</v>
      </c>
      <c r="O17">
        <v>15</v>
      </c>
      <c r="P17">
        <f>COUNTIF(M:M,"15")</f>
        <v>8</v>
      </c>
      <c r="Q17">
        <f t="shared" si="0"/>
        <v>4.833333333333333</v>
      </c>
      <c r="R17" s="17">
        <f t="shared" si="2"/>
        <v>2.5596891534391517E-2</v>
      </c>
      <c r="S17" s="17">
        <f t="shared" si="1"/>
        <v>1.6088824145247763E-2</v>
      </c>
    </row>
    <row r="18" spans="1:19" x14ac:dyDescent="0.25">
      <c r="A18" s="11"/>
      <c r="B18" s="12"/>
      <c r="C18" s="9" t="s">
        <v>964</v>
      </c>
      <c r="D18" s="9" t="s">
        <v>965</v>
      </c>
      <c r="E18" s="9" t="s">
        <v>965</v>
      </c>
      <c r="F18" s="9" t="s">
        <v>15</v>
      </c>
      <c r="G18" s="9" t="s">
        <v>1346</v>
      </c>
      <c r="H18" s="9" t="s">
        <v>17</v>
      </c>
      <c r="I18" s="3" t="s">
        <v>1316</v>
      </c>
      <c r="J18" s="13" t="s">
        <v>1347</v>
      </c>
      <c r="K18" s="14" t="s">
        <v>1348</v>
      </c>
      <c r="L18" s="17">
        <f t="shared" si="3"/>
        <v>1.7175925925925983E-2</v>
      </c>
      <c r="M18">
        <f t="shared" si="4"/>
        <v>13</v>
      </c>
      <c r="O18">
        <v>16</v>
      </c>
      <c r="P18">
        <f>COUNTIF(M:M,"16")</f>
        <v>3</v>
      </c>
      <c r="Q18">
        <f t="shared" si="0"/>
        <v>4.833333333333333</v>
      </c>
      <c r="R18" s="17">
        <f t="shared" si="2"/>
        <v>1.4544753086419782E-2</v>
      </c>
      <c r="S18" s="17">
        <f t="shared" si="1"/>
        <v>1.6088824145247763E-2</v>
      </c>
    </row>
    <row r="19" spans="1:19" x14ac:dyDescent="0.25">
      <c r="A19" s="11"/>
      <c r="B19" s="12"/>
      <c r="C19" s="9" t="s">
        <v>40</v>
      </c>
      <c r="D19" s="9" t="s">
        <v>41</v>
      </c>
      <c r="E19" s="9" t="s">
        <v>41</v>
      </c>
      <c r="F19" s="9" t="s">
        <v>15</v>
      </c>
      <c r="G19" s="9" t="s">
        <v>1349</v>
      </c>
      <c r="H19" s="9" t="s">
        <v>48</v>
      </c>
      <c r="I19" s="3" t="s">
        <v>1316</v>
      </c>
      <c r="J19" s="13" t="s">
        <v>1350</v>
      </c>
      <c r="K19" s="14" t="s">
        <v>1351</v>
      </c>
      <c r="L19" s="17">
        <f t="shared" si="3"/>
        <v>2.3993055555555476E-2</v>
      </c>
      <c r="M19">
        <f t="shared" si="4"/>
        <v>10</v>
      </c>
      <c r="O19">
        <v>17</v>
      </c>
      <c r="P19">
        <f>COUNTIF(M:M,"17")</f>
        <v>3</v>
      </c>
      <c r="Q19">
        <f t="shared" si="0"/>
        <v>4.833333333333333</v>
      </c>
      <c r="R19" s="17">
        <f t="shared" si="2"/>
        <v>1.3595679012345707E-2</v>
      </c>
      <c r="S19" s="17">
        <f t="shared" si="1"/>
        <v>1.6088824145247763E-2</v>
      </c>
    </row>
    <row r="20" spans="1:19" x14ac:dyDescent="0.25">
      <c r="A20" s="11"/>
      <c r="B20" s="12"/>
      <c r="C20" s="9" t="s">
        <v>109</v>
      </c>
      <c r="D20" s="9" t="s">
        <v>110</v>
      </c>
      <c r="E20" s="9" t="s">
        <v>110</v>
      </c>
      <c r="F20" s="9" t="s">
        <v>15</v>
      </c>
      <c r="G20" s="9" t="s">
        <v>1352</v>
      </c>
      <c r="H20" s="9" t="s">
        <v>48</v>
      </c>
      <c r="I20" s="3" t="s">
        <v>1316</v>
      </c>
      <c r="J20" s="13" t="s">
        <v>1353</v>
      </c>
      <c r="K20" s="14" t="s">
        <v>1354</v>
      </c>
      <c r="L20" s="17">
        <f t="shared" si="3"/>
        <v>2.3067129629629628E-2</v>
      </c>
      <c r="O20">
        <v>18</v>
      </c>
      <c r="P20">
        <f>COUNTIF(M:M,"18")</f>
        <v>2</v>
      </c>
      <c r="Q20">
        <f t="shared" si="0"/>
        <v>4.833333333333333</v>
      </c>
      <c r="R20" s="17">
        <f t="shared" si="2"/>
        <v>1.3518518518518541E-2</v>
      </c>
      <c r="S20" s="17">
        <f t="shared" si="1"/>
        <v>1.6088824145247763E-2</v>
      </c>
    </row>
    <row r="21" spans="1:19" x14ac:dyDescent="0.25">
      <c r="A21" s="11"/>
      <c r="B21" s="12"/>
      <c r="C21" s="9" t="s">
        <v>1076</v>
      </c>
      <c r="D21" s="9" t="s">
        <v>1077</v>
      </c>
      <c r="E21" s="9" t="s">
        <v>1077</v>
      </c>
      <c r="F21" s="9" t="s">
        <v>15</v>
      </c>
      <c r="G21" s="9" t="s">
        <v>1355</v>
      </c>
      <c r="H21" s="9" t="s">
        <v>17</v>
      </c>
      <c r="I21" s="3" t="s">
        <v>1316</v>
      </c>
      <c r="J21" s="13" t="s">
        <v>1356</v>
      </c>
      <c r="K21" s="14" t="s">
        <v>1357</v>
      </c>
      <c r="L21" s="17">
        <f t="shared" si="3"/>
        <v>1.7453703703703694E-2</v>
      </c>
      <c r="M21">
        <f t="shared" si="4"/>
        <v>12</v>
      </c>
      <c r="O21">
        <v>19</v>
      </c>
      <c r="P21">
        <f>COUNTIF(M:M,"19")</f>
        <v>0</v>
      </c>
      <c r="Q21">
        <f t="shared" si="0"/>
        <v>4.833333333333333</v>
      </c>
      <c r="R21" s="17">
        <v>0</v>
      </c>
      <c r="S21" s="17">
        <f t="shared" si="1"/>
        <v>1.6088824145247763E-2</v>
      </c>
    </row>
    <row r="22" spans="1:19" x14ac:dyDescent="0.25">
      <c r="A22" s="3" t="s">
        <v>114</v>
      </c>
      <c r="B22" s="9" t="s">
        <v>115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4.833333333333333</v>
      </c>
      <c r="R22" s="17">
        <f>AVERAGEIF(M21:M419,  O22, L21:L419)</f>
        <v>1.5501543209876548E-2</v>
      </c>
      <c r="S22" s="17">
        <f t="shared" si="1"/>
        <v>1.6088824145247763E-2</v>
      </c>
    </row>
    <row r="23" spans="1:19" x14ac:dyDescent="0.25">
      <c r="A23" s="11"/>
      <c r="B23" s="12"/>
      <c r="C23" s="9" t="s">
        <v>116</v>
      </c>
      <c r="D23" s="9" t="s">
        <v>117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4.833333333333333</v>
      </c>
      <c r="R23" s="17">
        <f>AVERAGEIF(M22:M420,  O23, L22:L420)</f>
        <v>2.1574074074073968E-2</v>
      </c>
      <c r="S23" s="17">
        <f t="shared" si="1"/>
        <v>1.6088824145247763E-2</v>
      </c>
    </row>
    <row r="24" spans="1:19" x14ac:dyDescent="0.25">
      <c r="A24" s="11"/>
      <c r="B24" s="12"/>
      <c r="C24" s="12"/>
      <c r="D24" s="12"/>
      <c r="E24" s="9" t="s">
        <v>117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4.833333333333333</v>
      </c>
      <c r="R24" s="17">
        <v>0</v>
      </c>
      <c r="S24" s="17">
        <f t="shared" si="1"/>
        <v>1.6088824145247763E-2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1358</v>
      </c>
      <c r="H25" s="9" t="s">
        <v>119</v>
      </c>
      <c r="I25" s="3" t="s">
        <v>1316</v>
      </c>
      <c r="J25" s="13" t="s">
        <v>1359</v>
      </c>
      <c r="K25" s="14" t="s">
        <v>1360</v>
      </c>
      <c r="L25" s="17">
        <f t="shared" si="3"/>
        <v>2.9039351851851858E-2</v>
      </c>
      <c r="M25">
        <f t="shared" si="4"/>
        <v>8</v>
      </c>
      <c r="O25">
        <v>23</v>
      </c>
      <c r="P25">
        <f>COUNTIF(M:M,"23")</f>
        <v>3</v>
      </c>
      <c r="Q25">
        <f t="shared" si="0"/>
        <v>4.833333333333333</v>
      </c>
      <c r="R25" s="17">
        <f>AVERAGEIF(M24:M422,  O25, L24:L422)</f>
        <v>1.4486882716049402E-2</v>
      </c>
      <c r="S25" s="17">
        <f t="shared" si="1"/>
        <v>1.6088824145247763E-2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1361</v>
      </c>
      <c r="H26" s="9" t="s">
        <v>119</v>
      </c>
      <c r="I26" s="3" t="s">
        <v>1316</v>
      </c>
      <c r="J26" s="13" t="s">
        <v>1362</v>
      </c>
      <c r="K26" s="14" t="s">
        <v>1363</v>
      </c>
      <c r="L26" s="17">
        <f t="shared" si="3"/>
        <v>3.2939814814814838E-2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1364</v>
      </c>
      <c r="H27" s="9" t="s">
        <v>119</v>
      </c>
      <c r="I27" s="3" t="s">
        <v>1316</v>
      </c>
      <c r="J27" s="13" t="s">
        <v>1365</v>
      </c>
      <c r="K27" s="14" t="s">
        <v>1366</v>
      </c>
      <c r="L27" s="17">
        <f t="shared" si="3"/>
        <v>1.9930555555555562E-2</v>
      </c>
      <c r="M27">
        <f t="shared" si="4"/>
        <v>12</v>
      </c>
    </row>
    <row r="28" spans="1:19" x14ac:dyDescent="0.25">
      <c r="A28" s="11"/>
      <c r="B28" s="12"/>
      <c r="C28" s="12"/>
      <c r="D28" s="12"/>
      <c r="E28" s="12"/>
      <c r="F28" s="12"/>
      <c r="G28" s="9" t="s">
        <v>1367</v>
      </c>
      <c r="H28" s="9" t="s">
        <v>119</v>
      </c>
      <c r="I28" s="3" t="s">
        <v>1316</v>
      </c>
      <c r="J28" s="13" t="s">
        <v>1368</v>
      </c>
      <c r="K28" s="14" t="s">
        <v>1369</v>
      </c>
      <c r="L28" s="17">
        <f t="shared" si="3"/>
        <v>1.635416666666667E-2</v>
      </c>
      <c r="M28">
        <f t="shared" si="4"/>
        <v>13</v>
      </c>
      <c r="O28" t="s">
        <v>2094</v>
      </c>
      <c r="P28">
        <f>SUM(P2:P25)</f>
        <v>116</v>
      </c>
    </row>
    <row r="29" spans="1:19" x14ac:dyDescent="0.25">
      <c r="A29" s="11"/>
      <c r="B29" s="12"/>
      <c r="C29" s="12"/>
      <c r="D29" s="12"/>
      <c r="E29" s="12"/>
      <c r="F29" s="12"/>
      <c r="G29" s="9" t="s">
        <v>1370</v>
      </c>
      <c r="H29" s="9" t="s">
        <v>119</v>
      </c>
      <c r="I29" s="3" t="s">
        <v>1316</v>
      </c>
      <c r="J29" s="13" t="s">
        <v>1371</v>
      </c>
      <c r="K29" s="14" t="s">
        <v>1372</v>
      </c>
      <c r="L29" s="17">
        <f t="shared" si="3"/>
        <v>1.2222222222222245E-2</v>
      </c>
      <c r="M29">
        <f t="shared" si="4"/>
        <v>15</v>
      </c>
    </row>
    <row r="30" spans="1:19" x14ac:dyDescent="0.25">
      <c r="A30" s="11"/>
      <c r="B30" s="12"/>
      <c r="C30" s="12"/>
      <c r="D30" s="12"/>
      <c r="E30" s="12"/>
      <c r="F30" s="12"/>
      <c r="G30" s="9" t="s">
        <v>1373</v>
      </c>
      <c r="H30" s="9" t="s">
        <v>119</v>
      </c>
      <c r="I30" s="3" t="s">
        <v>1316</v>
      </c>
      <c r="J30" s="13" t="s">
        <v>1374</v>
      </c>
      <c r="K30" s="14" t="s">
        <v>1375</v>
      </c>
      <c r="L30" s="17">
        <f t="shared" si="3"/>
        <v>1.2939814814814765E-2</v>
      </c>
      <c r="M30">
        <f t="shared" si="4"/>
        <v>18</v>
      </c>
    </row>
    <row r="31" spans="1:19" x14ac:dyDescent="0.25">
      <c r="A31" s="11"/>
      <c r="B31" s="12"/>
      <c r="C31" s="12"/>
      <c r="D31" s="12"/>
      <c r="E31" s="12"/>
      <c r="F31" s="12"/>
      <c r="G31" s="9" t="s">
        <v>1376</v>
      </c>
      <c r="H31" s="9" t="s">
        <v>119</v>
      </c>
      <c r="I31" s="3" t="s">
        <v>1316</v>
      </c>
      <c r="J31" s="13" t="s">
        <v>1377</v>
      </c>
      <c r="K31" s="14" t="s">
        <v>1378</v>
      </c>
      <c r="L31" s="17">
        <f t="shared" si="3"/>
        <v>2.1574074074073968E-2</v>
      </c>
      <c r="M31">
        <f t="shared" si="4"/>
        <v>21</v>
      </c>
    </row>
    <row r="32" spans="1:19" x14ac:dyDescent="0.25">
      <c r="A32" s="11"/>
      <c r="B32" s="12"/>
      <c r="C32" s="12"/>
      <c r="D32" s="12"/>
      <c r="E32" s="9" t="s">
        <v>146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1379</v>
      </c>
      <c r="H33" s="9" t="s">
        <v>148</v>
      </c>
      <c r="I33" s="3" t="s">
        <v>1316</v>
      </c>
      <c r="J33" s="13" t="s">
        <v>1380</v>
      </c>
      <c r="K33" s="14" t="s">
        <v>1381</v>
      </c>
      <c r="L33" s="17">
        <f t="shared" si="3"/>
        <v>2.148148148148148E-2</v>
      </c>
      <c r="M33">
        <f t="shared" si="4"/>
        <v>0</v>
      </c>
    </row>
    <row r="34" spans="1:13" x14ac:dyDescent="0.25">
      <c r="A34" s="11"/>
      <c r="B34" s="12"/>
      <c r="C34" s="12"/>
      <c r="D34" s="12"/>
      <c r="E34" s="12"/>
      <c r="F34" s="12"/>
      <c r="G34" s="9" t="s">
        <v>1382</v>
      </c>
      <c r="H34" s="9" t="s">
        <v>148</v>
      </c>
      <c r="I34" s="3" t="s">
        <v>1316</v>
      </c>
      <c r="J34" s="13" t="s">
        <v>1383</v>
      </c>
      <c r="K34" s="14" t="s">
        <v>1384</v>
      </c>
      <c r="L34" s="17">
        <f t="shared" si="3"/>
        <v>1.6250000000000001E-2</v>
      </c>
      <c r="M34">
        <f t="shared" si="4"/>
        <v>2</v>
      </c>
    </row>
    <row r="35" spans="1:13" x14ac:dyDescent="0.25">
      <c r="A35" s="11"/>
      <c r="B35" s="12"/>
      <c r="C35" s="12"/>
      <c r="D35" s="12"/>
      <c r="E35" s="12"/>
      <c r="F35" s="12"/>
      <c r="G35" s="9" t="s">
        <v>1385</v>
      </c>
      <c r="H35" s="9" t="s">
        <v>148</v>
      </c>
      <c r="I35" s="3" t="s">
        <v>1316</v>
      </c>
      <c r="J35" s="13" t="s">
        <v>1386</v>
      </c>
      <c r="K35" s="14" t="s">
        <v>1387</v>
      </c>
      <c r="L35" s="17">
        <f t="shared" si="3"/>
        <v>1.644675925925923E-2</v>
      </c>
      <c r="M35">
        <f t="shared" si="4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1388</v>
      </c>
      <c r="H36" s="9" t="s">
        <v>148</v>
      </c>
      <c r="I36" s="3" t="s">
        <v>1316</v>
      </c>
      <c r="J36" s="13" t="s">
        <v>1389</v>
      </c>
      <c r="K36" s="14" t="s">
        <v>1390</v>
      </c>
      <c r="L36" s="17">
        <f t="shared" si="3"/>
        <v>2.4687499999999973E-2</v>
      </c>
      <c r="M36">
        <f t="shared" si="4"/>
        <v>7</v>
      </c>
    </row>
    <row r="37" spans="1:13" x14ac:dyDescent="0.25">
      <c r="A37" s="11"/>
      <c r="B37" s="12"/>
      <c r="C37" s="12"/>
      <c r="D37" s="12"/>
      <c r="E37" s="12"/>
      <c r="F37" s="12"/>
      <c r="G37" s="9" t="s">
        <v>1391</v>
      </c>
      <c r="H37" s="9" t="s">
        <v>148</v>
      </c>
      <c r="I37" s="3" t="s">
        <v>1316</v>
      </c>
      <c r="J37" s="13" t="s">
        <v>1392</v>
      </c>
      <c r="K37" s="14" t="s">
        <v>1393</v>
      </c>
      <c r="L37" s="17">
        <f t="shared" si="3"/>
        <v>1.975694444444448E-2</v>
      </c>
      <c r="M37">
        <f t="shared" si="4"/>
        <v>11</v>
      </c>
    </row>
    <row r="38" spans="1:13" x14ac:dyDescent="0.25">
      <c r="A38" s="11"/>
      <c r="B38" s="12"/>
      <c r="C38" s="9" t="s">
        <v>154</v>
      </c>
      <c r="D38" s="9" t="s">
        <v>155</v>
      </c>
      <c r="E38" s="9" t="s">
        <v>155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1394</v>
      </c>
      <c r="H39" s="9" t="s">
        <v>119</v>
      </c>
      <c r="I39" s="3" t="s">
        <v>1316</v>
      </c>
      <c r="J39" s="13" t="s">
        <v>1395</v>
      </c>
      <c r="K39" s="14" t="s">
        <v>1396</v>
      </c>
      <c r="L39" s="17">
        <f t="shared" si="3"/>
        <v>1.635416666666667E-2</v>
      </c>
      <c r="M39">
        <f t="shared" si="4"/>
        <v>5</v>
      </c>
    </row>
    <row r="40" spans="1:13" x14ac:dyDescent="0.25">
      <c r="A40" s="11"/>
      <c r="B40" s="12"/>
      <c r="C40" s="12"/>
      <c r="D40" s="12"/>
      <c r="E40" s="12"/>
      <c r="F40" s="12"/>
      <c r="G40" s="9" t="s">
        <v>1397</v>
      </c>
      <c r="H40" s="9" t="s">
        <v>119</v>
      </c>
      <c r="I40" s="3" t="s">
        <v>1316</v>
      </c>
      <c r="J40" s="13" t="s">
        <v>1398</v>
      </c>
      <c r="K40" s="14" t="s">
        <v>1399</v>
      </c>
      <c r="L40" s="17">
        <f t="shared" si="3"/>
        <v>1.7581018518518565E-2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1400</v>
      </c>
      <c r="H41" s="9" t="s">
        <v>119</v>
      </c>
      <c r="I41" s="3" t="s">
        <v>1316</v>
      </c>
      <c r="J41" s="13" t="s">
        <v>1401</v>
      </c>
      <c r="K41" s="14" t="s">
        <v>1402</v>
      </c>
      <c r="L41" s="17">
        <f t="shared" si="3"/>
        <v>1.6898148148148051E-2</v>
      </c>
      <c r="M41">
        <f t="shared" si="4"/>
        <v>13</v>
      </c>
    </row>
    <row r="42" spans="1:13" x14ac:dyDescent="0.25">
      <c r="A42" s="11"/>
      <c r="B42" s="12"/>
      <c r="C42" s="9" t="s">
        <v>165</v>
      </c>
      <c r="D42" s="9" t="s">
        <v>166</v>
      </c>
      <c r="E42" s="9" t="s">
        <v>166</v>
      </c>
      <c r="F42" s="9" t="s">
        <v>15</v>
      </c>
      <c r="G42" s="9" t="s">
        <v>1403</v>
      </c>
      <c r="H42" s="9" t="s">
        <v>119</v>
      </c>
      <c r="I42" s="3" t="s">
        <v>1316</v>
      </c>
      <c r="J42" s="13" t="s">
        <v>1404</v>
      </c>
      <c r="K42" s="14" t="s">
        <v>1405</v>
      </c>
      <c r="L42" s="17">
        <f t="shared" si="3"/>
        <v>1.3368055555555564E-2</v>
      </c>
      <c r="M42">
        <f t="shared" si="4"/>
        <v>5</v>
      </c>
    </row>
    <row r="43" spans="1:13" x14ac:dyDescent="0.25">
      <c r="A43" s="11"/>
      <c r="B43" s="12"/>
      <c r="C43" s="9" t="s">
        <v>170</v>
      </c>
      <c r="D43" s="9" t="s">
        <v>171</v>
      </c>
      <c r="E43" s="9" t="s">
        <v>171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1406</v>
      </c>
      <c r="H44" s="9" t="s">
        <v>119</v>
      </c>
      <c r="I44" s="3" t="s">
        <v>1316</v>
      </c>
      <c r="J44" s="13" t="s">
        <v>1407</v>
      </c>
      <c r="K44" s="14" t="s">
        <v>1408</v>
      </c>
      <c r="L44" s="17">
        <f t="shared" si="3"/>
        <v>2.5057870370370383E-2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1409</v>
      </c>
      <c r="H45" s="9" t="s">
        <v>119</v>
      </c>
      <c r="I45" s="3" t="s">
        <v>1316</v>
      </c>
      <c r="J45" s="13" t="s">
        <v>1003</v>
      </c>
      <c r="K45" s="14" t="s">
        <v>1410</v>
      </c>
      <c r="L45" s="17">
        <f t="shared" si="3"/>
        <v>2.7708333333333335E-2</v>
      </c>
      <c r="M45">
        <f t="shared" si="4"/>
        <v>10</v>
      </c>
    </row>
    <row r="46" spans="1:13" x14ac:dyDescent="0.25">
      <c r="A46" s="11"/>
      <c r="B46" s="12"/>
      <c r="C46" s="9" t="s">
        <v>175</v>
      </c>
      <c r="D46" s="9" t="s">
        <v>176</v>
      </c>
      <c r="E46" s="9" t="s">
        <v>1411</v>
      </c>
      <c r="F46" s="9" t="s">
        <v>15</v>
      </c>
      <c r="G46" s="9" t="s">
        <v>1412</v>
      </c>
      <c r="H46" s="9" t="s">
        <v>148</v>
      </c>
      <c r="I46" s="3" t="s">
        <v>1316</v>
      </c>
      <c r="J46" s="13" t="s">
        <v>1413</v>
      </c>
      <c r="K46" s="14" t="s">
        <v>1414</v>
      </c>
      <c r="L46" s="17">
        <f t="shared" si="3"/>
        <v>3.7638888888888888E-2</v>
      </c>
      <c r="M46">
        <f t="shared" si="4"/>
        <v>14</v>
      </c>
    </row>
    <row r="47" spans="1:13" x14ac:dyDescent="0.25">
      <c r="A47" s="11"/>
      <c r="B47" s="12"/>
      <c r="C47" s="9" t="s">
        <v>95</v>
      </c>
      <c r="D47" s="9" t="s">
        <v>96</v>
      </c>
      <c r="E47" s="10" t="s">
        <v>12</v>
      </c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9" t="s">
        <v>96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1415</v>
      </c>
      <c r="H49" s="9" t="s">
        <v>119</v>
      </c>
      <c r="I49" s="3" t="s">
        <v>1316</v>
      </c>
      <c r="J49" s="13" t="s">
        <v>1416</v>
      </c>
      <c r="K49" s="14" t="s">
        <v>1417</v>
      </c>
      <c r="L49" s="17">
        <f t="shared" si="3"/>
        <v>8.4259259259259287E-3</v>
      </c>
      <c r="M49">
        <f t="shared" si="4"/>
        <v>0</v>
      </c>
    </row>
    <row r="50" spans="1:13" x14ac:dyDescent="0.25">
      <c r="A50" s="11"/>
      <c r="B50" s="12"/>
      <c r="C50" s="12"/>
      <c r="D50" s="12"/>
      <c r="E50" s="12"/>
      <c r="F50" s="12"/>
      <c r="G50" s="9" t="s">
        <v>1418</v>
      </c>
      <c r="H50" s="9" t="s">
        <v>119</v>
      </c>
      <c r="I50" s="3" t="s">
        <v>1316</v>
      </c>
      <c r="J50" s="13" t="s">
        <v>1419</v>
      </c>
      <c r="K50" s="14" t="s">
        <v>1420</v>
      </c>
      <c r="L50" s="17">
        <f t="shared" si="3"/>
        <v>1.4768518518518459E-2</v>
      </c>
      <c r="M50">
        <f t="shared" si="4"/>
        <v>20</v>
      </c>
    </row>
    <row r="51" spans="1:13" x14ac:dyDescent="0.25">
      <c r="A51" s="11"/>
      <c r="B51" s="12"/>
      <c r="C51" s="12"/>
      <c r="D51" s="12"/>
      <c r="E51" s="12"/>
      <c r="F51" s="12"/>
      <c r="G51" s="9" t="s">
        <v>1421</v>
      </c>
      <c r="H51" s="9" t="s">
        <v>119</v>
      </c>
      <c r="I51" s="3" t="s">
        <v>1316</v>
      </c>
      <c r="J51" s="13" t="s">
        <v>1422</v>
      </c>
      <c r="K51" s="14" t="s">
        <v>1423</v>
      </c>
      <c r="L51" s="17">
        <f t="shared" si="3"/>
        <v>1.0358796296296324E-2</v>
      </c>
      <c r="M51">
        <f t="shared" si="4"/>
        <v>23</v>
      </c>
    </row>
    <row r="52" spans="1:13" x14ac:dyDescent="0.25">
      <c r="A52" s="11"/>
      <c r="B52" s="12"/>
      <c r="C52" s="12"/>
      <c r="D52" s="12"/>
      <c r="E52" s="9" t="s">
        <v>186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1424</v>
      </c>
      <c r="H53" s="9" t="s">
        <v>119</v>
      </c>
      <c r="I53" s="3" t="s">
        <v>1316</v>
      </c>
      <c r="J53" s="13" t="s">
        <v>1425</v>
      </c>
      <c r="K53" s="14" t="s">
        <v>1426</v>
      </c>
      <c r="L53" s="17">
        <f t="shared" si="3"/>
        <v>1.9467592592592592E-2</v>
      </c>
      <c r="M53">
        <f t="shared" si="4"/>
        <v>5</v>
      </c>
    </row>
    <row r="54" spans="1:13" x14ac:dyDescent="0.25">
      <c r="A54" s="11"/>
      <c r="B54" s="12"/>
      <c r="C54" s="12"/>
      <c r="D54" s="12"/>
      <c r="E54" s="12"/>
      <c r="F54" s="12"/>
      <c r="G54" s="9" t="s">
        <v>1427</v>
      </c>
      <c r="H54" s="9" t="s">
        <v>1428</v>
      </c>
      <c r="I54" s="3" t="s">
        <v>1316</v>
      </c>
      <c r="J54" s="13" t="s">
        <v>1429</v>
      </c>
      <c r="K54" s="14" t="s">
        <v>1430</v>
      </c>
      <c r="L54" s="17">
        <f t="shared" si="3"/>
        <v>1.9340277777777803E-2</v>
      </c>
      <c r="M54">
        <f t="shared" si="4"/>
        <v>9</v>
      </c>
    </row>
    <row r="55" spans="1:13" x14ac:dyDescent="0.25">
      <c r="A55" s="11"/>
      <c r="B55" s="12"/>
      <c r="C55" s="12"/>
      <c r="D55" s="12"/>
      <c r="E55" s="12"/>
      <c r="F55" s="12"/>
      <c r="G55" s="9" t="s">
        <v>1431</v>
      </c>
      <c r="H55" s="9" t="s">
        <v>119</v>
      </c>
      <c r="I55" s="3" t="s">
        <v>1316</v>
      </c>
      <c r="J55" s="13" t="s">
        <v>1432</v>
      </c>
      <c r="K55" s="14" t="s">
        <v>1433</v>
      </c>
      <c r="L55" s="17">
        <f t="shared" si="3"/>
        <v>3.4641203703703716E-2</v>
      </c>
      <c r="M55">
        <f t="shared" si="4"/>
        <v>11</v>
      </c>
    </row>
    <row r="56" spans="1:13" x14ac:dyDescent="0.25">
      <c r="A56" s="11"/>
      <c r="B56" s="12"/>
      <c r="C56" s="12"/>
      <c r="D56" s="12"/>
      <c r="E56" s="12"/>
      <c r="F56" s="12"/>
      <c r="G56" s="9" t="s">
        <v>1434</v>
      </c>
      <c r="H56" s="9" t="s">
        <v>119</v>
      </c>
      <c r="I56" s="3" t="s">
        <v>1316</v>
      </c>
      <c r="J56" s="13" t="s">
        <v>1435</v>
      </c>
      <c r="K56" s="14" t="s">
        <v>1436</v>
      </c>
      <c r="L56" s="17">
        <f t="shared" si="3"/>
        <v>1.6122685185185115E-2</v>
      </c>
      <c r="M56">
        <f t="shared" si="4"/>
        <v>14</v>
      </c>
    </row>
    <row r="57" spans="1:13" x14ac:dyDescent="0.25">
      <c r="A57" s="11"/>
      <c r="B57" s="12"/>
      <c r="C57" s="12"/>
      <c r="D57" s="12"/>
      <c r="E57" s="12"/>
      <c r="F57" s="12"/>
      <c r="G57" s="9" t="s">
        <v>1437</v>
      </c>
      <c r="H57" s="9" t="s">
        <v>119</v>
      </c>
      <c r="I57" s="3" t="s">
        <v>1316</v>
      </c>
      <c r="J57" s="13" t="s">
        <v>1438</v>
      </c>
      <c r="K57" s="14" t="s">
        <v>1439</v>
      </c>
      <c r="L57" s="17">
        <f t="shared" si="3"/>
        <v>2.1076388888888853E-2</v>
      </c>
      <c r="M57">
        <f t="shared" si="4"/>
        <v>15</v>
      </c>
    </row>
    <row r="58" spans="1:13" x14ac:dyDescent="0.25">
      <c r="A58" s="11"/>
      <c r="B58" s="12"/>
      <c r="C58" s="12"/>
      <c r="D58" s="12"/>
      <c r="E58" s="12"/>
      <c r="F58" s="12"/>
      <c r="G58" s="9" t="s">
        <v>1440</v>
      </c>
      <c r="H58" s="9" t="s">
        <v>119</v>
      </c>
      <c r="I58" s="3" t="s">
        <v>1316</v>
      </c>
      <c r="J58" s="13" t="s">
        <v>1441</v>
      </c>
      <c r="K58" s="14" t="s">
        <v>1442</v>
      </c>
      <c r="L58" s="17">
        <f t="shared" si="3"/>
        <v>1.3298611111111081E-2</v>
      </c>
      <c r="M58">
        <f t="shared" si="4"/>
        <v>17</v>
      </c>
    </row>
    <row r="59" spans="1:13" x14ac:dyDescent="0.25">
      <c r="A59" s="11"/>
      <c r="B59" s="12"/>
      <c r="C59" s="12"/>
      <c r="D59" s="12"/>
      <c r="E59" s="12"/>
      <c r="F59" s="12"/>
      <c r="G59" s="9" t="s">
        <v>1443</v>
      </c>
      <c r="H59" s="9" t="s">
        <v>119</v>
      </c>
      <c r="I59" s="3" t="s">
        <v>1316</v>
      </c>
      <c r="J59" s="13" t="s">
        <v>1444</v>
      </c>
      <c r="K59" s="14" t="s">
        <v>1445</v>
      </c>
      <c r="L59" s="17">
        <f t="shared" si="3"/>
        <v>1.9143518518518587E-2</v>
      </c>
      <c r="M59">
        <f t="shared" si="4"/>
        <v>20</v>
      </c>
    </row>
    <row r="60" spans="1:13" x14ac:dyDescent="0.25">
      <c r="A60" s="11"/>
      <c r="B60" s="12"/>
      <c r="C60" s="9" t="s">
        <v>406</v>
      </c>
      <c r="D60" s="9" t="s">
        <v>407</v>
      </c>
      <c r="E60" s="9" t="s">
        <v>407</v>
      </c>
      <c r="F60" s="9" t="s">
        <v>15</v>
      </c>
      <c r="G60" s="9" t="s">
        <v>1446</v>
      </c>
      <c r="H60" s="9" t="s">
        <v>119</v>
      </c>
      <c r="I60" s="3" t="s">
        <v>1316</v>
      </c>
      <c r="J60" s="13" t="s">
        <v>1447</v>
      </c>
      <c r="K60" s="14" t="s">
        <v>1448</v>
      </c>
      <c r="L60" s="17">
        <f t="shared" si="3"/>
        <v>1.7905092592592653E-2</v>
      </c>
      <c r="M60">
        <f t="shared" si="4"/>
        <v>14</v>
      </c>
    </row>
    <row r="61" spans="1:13" x14ac:dyDescent="0.25">
      <c r="A61" s="11"/>
      <c r="B61" s="12"/>
      <c r="C61" s="9" t="s">
        <v>199</v>
      </c>
      <c r="D61" s="9" t="s">
        <v>200</v>
      </c>
      <c r="E61" s="9" t="s">
        <v>200</v>
      </c>
      <c r="F61" s="9" t="s">
        <v>15</v>
      </c>
      <c r="G61" s="9" t="s">
        <v>1449</v>
      </c>
      <c r="H61" s="9" t="s">
        <v>119</v>
      </c>
      <c r="I61" s="3" t="s">
        <v>1316</v>
      </c>
      <c r="J61" s="13" t="s">
        <v>1450</v>
      </c>
      <c r="K61" s="14" t="s">
        <v>1451</v>
      </c>
      <c r="L61" s="17">
        <f t="shared" si="3"/>
        <v>1.72106481481481E-2</v>
      </c>
      <c r="M61">
        <f t="shared" si="4"/>
        <v>16</v>
      </c>
    </row>
    <row r="62" spans="1:13" x14ac:dyDescent="0.25">
      <c r="A62" s="11"/>
      <c r="B62" s="12"/>
      <c r="C62" s="9" t="s">
        <v>61</v>
      </c>
      <c r="D62" s="9" t="s">
        <v>62</v>
      </c>
      <c r="E62" s="9" t="s">
        <v>63</v>
      </c>
      <c r="F62" s="9" t="s">
        <v>15</v>
      </c>
      <c r="G62" s="9" t="s">
        <v>1452</v>
      </c>
      <c r="H62" s="9" t="s">
        <v>119</v>
      </c>
      <c r="I62" s="3" t="s">
        <v>1316</v>
      </c>
      <c r="J62" s="13" t="s">
        <v>1453</v>
      </c>
      <c r="K62" s="14" t="s">
        <v>1454</v>
      </c>
      <c r="L62" s="17">
        <f t="shared" si="3"/>
        <v>2.0810185185185182E-2</v>
      </c>
      <c r="M62">
        <f t="shared" si="4"/>
        <v>8</v>
      </c>
    </row>
    <row r="63" spans="1:13" x14ac:dyDescent="0.25">
      <c r="A63" s="11"/>
      <c r="B63" s="12"/>
      <c r="C63" s="9" t="s">
        <v>220</v>
      </c>
      <c r="D63" s="9" t="s">
        <v>221</v>
      </c>
      <c r="E63" s="9" t="s">
        <v>221</v>
      </c>
      <c r="F63" s="9" t="s">
        <v>15</v>
      </c>
      <c r="G63" s="9" t="s">
        <v>1455</v>
      </c>
      <c r="H63" s="9" t="s">
        <v>119</v>
      </c>
      <c r="I63" s="3" t="s">
        <v>1316</v>
      </c>
      <c r="J63" s="13" t="s">
        <v>1456</v>
      </c>
      <c r="K63" s="14" t="s">
        <v>1457</v>
      </c>
      <c r="L63" s="17">
        <f t="shared" si="3"/>
        <v>2.834490740740736E-2</v>
      </c>
      <c r="M63">
        <f t="shared" si="4"/>
        <v>15</v>
      </c>
    </row>
    <row r="64" spans="1:13" x14ac:dyDescent="0.25">
      <c r="A64" s="11"/>
      <c r="B64" s="12"/>
      <c r="C64" s="9" t="s">
        <v>230</v>
      </c>
      <c r="D64" s="9" t="s">
        <v>231</v>
      </c>
      <c r="E64" s="9" t="s">
        <v>231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1458</v>
      </c>
      <c r="H65" s="9" t="s">
        <v>148</v>
      </c>
      <c r="I65" s="3" t="s">
        <v>1316</v>
      </c>
      <c r="J65" s="13" t="s">
        <v>1459</v>
      </c>
      <c r="K65" s="14" t="s">
        <v>1460</v>
      </c>
      <c r="L65" s="17">
        <f t="shared" si="3"/>
        <v>1.8472222222222223E-2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1461</v>
      </c>
      <c r="H66" s="9" t="s">
        <v>148</v>
      </c>
      <c r="I66" s="3" t="s">
        <v>1316</v>
      </c>
      <c r="J66" s="13" t="s">
        <v>1462</v>
      </c>
      <c r="K66" s="14" t="s">
        <v>1463</v>
      </c>
      <c r="L66" s="17">
        <f t="shared" si="3"/>
        <v>2.04050925925926E-2</v>
      </c>
      <c r="M66">
        <f t="shared" si="4"/>
        <v>14</v>
      </c>
    </row>
    <row r="67" spans="1:13" x14ac:dyDescent="0.25">
      <c r="A67" s="3" t="s">
        <v>235</v>
      </c>
      <c r="B67" s="9" t="s">
        <v>236</v>
      </c>
      <c r="C67" s="10" t="s">
        <v>12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237</v>
      </c>
      <c r="D68" s="9" t="s">
        <v>238</v>
      </c>
      <c r="E68" s="9" t="s">
        <v>238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1464</v>
      </c>
      <c r="H69" s="9" t="s">
        <v>119</v>
      </c>
      <c r="I69" s="3" t="s">
        <v>1316</v>
      </c>
      <c r="J69" s="13" t="s">
        <v>1465</v>
      </c>
      <c r="K69" s="14" t="s">
        <v>1466</v>
      </c>
      <c r="L69" s="17">
        <f t="shared" ref="L69:L129" si="5">K69-J69</f>
        <v>1.9467592592592592E-2</v>
      </c>
      <c r="M69">
        <f t="shared" ref="M69:M129" si="6">HOUR(J69)</f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1467</v>
      </c>
      <c r="H70" s="9" t="s">
        <v>119</v>
      </c>
      <c r="I70" s="3" t="s">
        <v>1316</v>
      </c>
      <c r="J70" s="13" t="s">
        <v>1468</v>
      </c>
      <c r="K70" s="14" t="s">
        <v>1469</v>
      </c>
      <c r="L70" s="17">
        <f t="shared" si="5"/>
        <v>1.5474537037037051E-2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1470</v>
      </c>
      <c r="H71" s="9" t="s">
        <v>119</v>
      </c>
      <c r="I71" s="3" t="s">
        <v>1316</v>
      </c>
      <c r="J71" s="13" t="s">
        <v>1471</v>
      </c>
      <c r="K71" s="14" t="s">
        <v>1472</v>
      </c>
      <c r="L71" s="17">
        <f t="shared" si="5"/>
        <v>2.3611111111111138E-2</v>
      </c>
      <c r="M71">
        <f t="shared" si="6"/>
        <v>9</v>
      </c>
    </row>
    <row r="72" spans="1:13" x14ac:dyDescent="0.25">
      <c r="A72" s="11"/>
      <c r="B72" s="12"/>
      <c r="C72" s="9" t="s">
        <v>116</v>
      </c>
      <c r="D72" s="9" t="s">
        <v>117</v>
      </c>
      <c r="E72" s="9" t="s">
        <v>117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1473</v>
      </c>
      <c r="H73" s="9" t="s">
        <v>119</v>
      </c>
      <c r="I73" s="3" t="s">
        <v>1316</v>
      </c>
      <c r="J73" s="13" t="s">
        <v>1474</v>
      </c>
      <c r="K73" s="14" t="s">
        <v>1475</v>
      </c>
      <c r="L73" s="17">
        <f t="shared" si="5"/>
        <v>1.554398148148145E-2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1476</v>
      </c>
      <c r="H74" s="9" t="s">
        <v>119</v>
      </c>
      <c r="I74" s="3" t="s">
        <v>1316</v>
      </c>
      <c r="J74" s="13" t="s">
        <v>1477</v>
      </c>
      <c r="K74" s="14" t="s">
        <v>1478</v>
      </c>
      <c r="L74" s="17">
        <f t="shared" si="5"/>
        <v>1.4594907407407431E-2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1479</v>
      </c>
      <c r="H75" s="9" t="s">
        <v>119</v>
      </c>
      <c r="I75" s="3" t="s">
        <v>1316</v>
      </c>
      <c r="J75" s="13" t="s">
        <v>1480</v>
      </c>
      <c r="K75" s="14" t="s">
        <v>1481</v>
      </c>
      <c r="L75" s="17">
        <f t="shared" si="5"/>
        <v>1.5243055555555607E-2</v>
      </c>
      <c r="M75">
        <f t="shared" si="6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1482</v>
      </c>
      <c r="H76" s="9" t="s">
        <v>119</v>
      </c>
      <c r="I76" s="3" t="s">
        <v>1316</v>
      </c>
      <c r="J76" s="13" t="s">
        <v>1021</v>
      </c>
      <c r="K76" s="14" t="s">
        <v>1483</v>
      </c>
      <c r="L76" s="17">
        <f t="shared" si="5"/>
        <v>1.273148148148151E-2</v>
      </c>
      <c r="M76">
        <f t="shared" si="6"/>
        <v>15</v>
      </c>
    </row>
    <row r="77" spans="1:13" x14ac:dyDescent="0.25">
      <c r="A77" s="11"/>
      <c r="B77" s="12"/>
      <c r="C77" s="12"/>
      <c r="D77" s="12"/>
      <c r="E77" s="12"/>
      <c r="F77" s="12"/>
      <c r="G77" s="9" t="s">
        <v>1484</v>
      </c>
      <c r="H77" s="9" t="s">
        <v>119</v>
      </c>
      <c r="I77" s="3" t="s">
        <v>1316</v>
      </c>
      <c r="J77" s="13" t="s">
        <v>1485</v>
      </c>
      <c r="K77" s="14" t="s">
        <v>1486</v>
      </c>
      <c r="L77" s="17">
        <f t="shared" si="5"/>
        <v>1.4143518518518583E-2</v>
      </c>
      <c r="M77">
        <f t="shared" si="6"/>
        <v>17</v>
      </c>
    </row>
    <row r="78" spans="1:13" x14ac:dyDescent="0.25">
      <c r="A78" s="11"/>
      <c r="B78" s="12"/>
      <c r="C78" s="12"/>
      <c r="D78" s="12"/>
      <c r="E78" s="12"/>
      <c r="F78" s="12"/>
      <c r="G78" s="9" t="s">
        <v>1487</v>
      </c>
      <c r="H78" s="9" t="s">
        <v>119</v>
      </c>
      <c r="I78" s="3" t="s">
        <v>1316</v>
      </c>
      <c r="J78" s="13" t="s">
        <v>1488</v>
      </c>
      <c r="K78" s="14" t="s">
        <v>1489</v>
      </c>
      <c r="L78" s="17">
        <f t="shared" si="5"/>
        <v>1.25925925925926E-2</v>
      </c>
      <c r="M78">
        <f t="shared" si="6"/>
        <v>20</v>
      </c>
    </row>
    <row r="79" spans="1:13" x14ac:dyDescent="0.25">
      <c r="A79" s="11"/>
      <c r="B79" s="12"/>
      <c r="C79" s="9" t="s">
        <v>154</v>
      </c>
      <c r="D79" s="9" t="s">
        <v>155</v>
      </c>
      <c r="E79" s="9" t="s">
        <v>155</v>
      </c>
      <c r="F79" s="9" t="s">
        <v>15</v>
      </c>
      <c r="G79" s="9" t="s">
        <v>1490</v>
      </c>
      <c r="H79" s="9" t="s">
        <v>119</v>
      </c>
      <c r="I79" s="3" t="s">
        <v>1316</v>
      </c>
      <c r="J79" s="13" t="s">
        <v>1491</v>
      </c>
      <c r="K79" s="14" t="s">
        <v>1492</v>
      </c>
      <c r="L79" s="17">
        <f t="shared" si="5"/>
        <v>1.9722222222222197E-2</v>
      </c>
      <c r="M79">
        <f t="shared" si="6"/>
        <v>8</v>
      </c>
    </row>
    <row r="80" spans="1:13" x14ac:dyDescent="0.25">
      <c r="A80" s="11"/>
      <c r="B80" s="12"/>
      <c r="C80" s="9" t="s">
        <v>337</v>
      </c>
      <c r="D80" s="9" t="s">
        <v>338</v>
      </c>
      <c r="E80" s="9" t="s">
        <v>364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1493</v>
      </c>
      <c r="H81" s="9" t="s">
        <v>119</v>
      </c>
      <c r="I81" s="3" t="s">
        <v>1316</v>
      </c>
      <c r="J81" s="13" t="s">
        <v>1494</v>
      </c>
      <c r="K81" s="14" t="s">
        <v>1495</v>
      </c>
      <c r="L81" s="17">
        <f t="shared" si="5"/>
        <v>3.4120370370370412E-2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1496</v>
      </c>
      <c r="H82" s="9" t="s">
        <v>119</v>
      </c>
      <c r="I82" s="3" t="s">
        <v>1316</v>
      </c>
      <c r="J82" s="13" t="s">
        <v>1497</v>
      </c>
      <c r="K82" s="14" t="s">
        <v>1498</v>
      </c>
      <c r="L82" s="17">
        <f t="shared" si="5"/>
        <v>2.3414351851851811E-2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1499</v>
      </c>
      <c r="H83" s="9" t="s">
        <v>119</v>
      </c>
      <c r="I83" s="3" t="s">
        <v>1316</v>
      </c>
      <c r="J83" s="13" t="s">
        <v>1500</v>
      </c>
      <c r="K83" s="14" t="s">
        <v>1501</v>
      </c>
      <c r="L83" s="17">
        <f t="shared" si="5"/>
        <v>3.5902777777777728E-2</v>
      </c>
      <c r="M83">
        <f t="shared" si="6"/>
        <v>15</v>
      </c>
    </row>
    <row r="84" spans="1:13" x14ac:dyDescent="0.25">
      <c r="A84" s="11"/>
      <c r="B84" s="12"/>
      <c r="C84" s="9" t="s">
        <v>170</v>
      </c>
      <c r="D84" s="9" t="s">
        <v>171</v>
      </c>
      <c r="E84" s="9" t="s">
        <v>171</v>
      </c>
      <c r="F84" s="9" t="s">
        <v>15</v>
      </c>
      <c r="G84" s="9" t="s">
        <v>1502</v>
      </c>
      <c r="H84" s="9" t="s">
        <v>119</v>
      </c>
      <c r="I84" s="3" t="s">
        <v>1316</v>
      </c>
      <c r="J84" s="13" t="s">
        <v>1503</v>
      </c>
      <c r="K84" s="14" t="s">
        <v>1504</v>
      </c>
      <c r="L84" s="17">
        <f t="shared" si="5"/>
        <v>2.025462962962965E-2</v>
      </c>
      <c r="M84">
        <f t="shared" si="6"/>
        <v>13</v>
      </c>
    </row>
    <row r="85" spans="1:13" x14ac:dyDescent="0.25">
      <c r="A85" s="11"/>
      <c r="B85" s="12"/>
      <c r="C85" s="9" t="s">
        <v>175</v>
      </c>
      <c r="D85" s="9" t="s">
        <v>176</v>
      </c>
      <c r="E85" s="9" t="s">
        <v>176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1505</v>
      </c>
      <c r="H86" s="9" t="s">
        <v>119</v>
      </c>
      <c r="I86" s="3" t="s">
        <v>1316</v>
      </c>
      <c r="J86" s="13" t="s">
        <v>1506</v>
      </c>
      <c r="K86" s="14" t="s">
        <v>1507</v>
      </c>
      <c r="L86" s="17">
        <f t="shared" si="5"/>
        <v>2.0416666666666639E-2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1508</v>
      </c>
      <c r="H87" s="9" t="s">
        <v>119</v>
      </c>
      <c r="I87" s="3" t="s">
        <v>1316</v>
      </c>
      <c r="J87" s="13" t="s">
        <v>1509</v>
      </c>
      <c r="K87" s="14" t="s">
        <v>1510</v>
      </c>
      <c r="L87" s="17">
        <f t="shared" si="5"/>
        <v>2.0277777777777839E-2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1511</v>
      </c>
      <c r="H88" s="9" t="s">
        <v>119</v>
      </c>
      <c r="I88" s="3" t="s">
        <v>1316</v>
      </c>
      <c r="J88" s="13" t="s">
        <v>1512</v>
      </c>
      <c r="K88" s="14" t="s">
        <v>1513</v>
      </c>
      <c r="L88" s="17">
        <f t="shared" si="5"/>
        <v>3.0972222222222179E-2</v>
      </c>
      <c r="M88">
        <f t="shared" si="6"/>
        <v>15</v>
      </c>
    </row>
    <row r="89" spans="1:13" x14ac:dyDescent="0.25">
      <c r="A89" s="11"/>
      <c r="B89" s="12"/>
      <c r="C89" s="12"/>
      <c r="D89" s="12"/>
      <c r="E89" s="12"/>
      <c r="F89" s="12"/>
      <c r="G89" s="9" t="s">
        <v>1514</v>
      </c>
      <c r="H89" s="9" t="s">
        <v>119</v>
      </c>
      <c r="I89" s="3" t="s">
        <v>1316</v>
      </c>
      <c r="J89" s="13" t="s">
        <v>1515</v>
      </c>
      <c r="K89" s="14" t="s">
        <v>1516</v>
      </c>
      <c r="L89" s="17">
        <f t="shared" si="5"/>
        <v>3.7928240740740748E-2</v>
      </c>
      <c r="M89">
        <f t="shared" si="6"/>
        <v>15</v>
      </c>
    </row>
    <row r="90" spans="1:13" x14ac:dyDescent="0.25">
      <c r="A90" s="11"/>
      <c r="B90" s="12"/>
      <c r="C90" s="12"/>
      <c r="D90" s="12"/>
      <c r="E90" s="12"/>
      <c r="F90" s="12"/>
      <c r="G90" s="9" t="s">
        <v>1517</v>
      </c>
      <c r="H90" s="9" t="s">
        <v>119</v>
      </c>
      <c r="I90" s="3" t="s">
        <v>1316</v>
      </c>
      <c r="J90" s="13" t="s">
        <v>1518</v>
      </c>
      <c r="K90" s="14" t="s">
        <v>1519</v>
      </c>
      <c r="L90" s="17">
        <f t="shared" si="5"/>
        <v>1.3217592592592697E-2</v>
      </c>
      <c r="M90">
        <f t="shared" si="6"/>
        <v>16</v>
      </c>
    </row>
    <row r="91" spans="1:13" x14ac:dyDescent="0.25">
      <c r="A91" s="11"/>
      <c r="B91" s="12"/>
      <c r="C91" s="9" t="s">
        <v>395</v>
      </c>
      <c r="D91" s="9" t="s">
        <v>396</v>
      </c>
      <c r="E91" s="9" t="s">
        <v>396</v>
      </c>
      <c r="F91" s="9" t="s">
        <v>15</v>
      </c>
      <c r="G91" s="10" t="s">
        <v>12</v>
      </c>
      <c r="H91" s="5"/>
      <c r="I91" s="6"/>
      <c r="J91" s="7"/>
      <c r="K91" s="8"/>
      <c r="L91" s="17">
        <f t="shared" si="5"/>
        <v>0</v>
      </c>
      <c r="M91">
        <f t="shared" si="6"/>
        <v>0</v>
      </c>
    </row>
    <row r="92" spans="1:13" x14ac:dyDescent="0.25">
      <c r="A92" s="11"/>
      <c r="B92" s="12"/>
      <c r="C92" s="12"/>
      <c r="D92" s="12"/>
      <c r="E92" s="12"/>
      <c r="F92" s="12"/>
      <c r="G92" s="9" t="s">
        <v>1520</v>
      </c>
      <c r="H92" s="9" t="s">
        <v>119</v>
      </c>
      <c r="I92" s="3" t="s">
        <v>1316</v>
      </c>
      <c r="J92" s="13" t="s">
        <v>1521</v>
      </c>
      <c r="K92" s="14" t="s">
        <v>1522</v>
      </c>
      <c r="L92" s="17">
        <f t="shared" si="5"/>
        <v>1.935185185185187E-2</v>
      </c>
      <c r="M92">
        <f t="shared" si="6"/>
        <v>3</v>
      </c>
    </row>
    <row r="93" spans="1:13" x14ac:dyDescent="0.25">
      <c r="A93" s="11"/>
      <c r="B93" s="12"/>
      <c r="C93" s="12"/>
      <c r="D93" s="12"/>
      <c r="E93" s="12"/>
      <c r="F93" s="12"/>
      <c r="G93" s="9" t="s">
        <v>1523</v>
      </c>
      <c r="H93" s="9" t="s">
        <v>119</v>
      </c>
      <c r="I93" s="3" t="s">
        <v>1316</v>
      </c>
      <c r="J93" s="13" t="s">
        <v>1524</v>
      </c>
      <c r="K93" s="14" t="s">
        <v>1525</v>
      </c>
      <c r="L93" s="17">
        <f t="shared" si="5"/>
        <v>1.0902777777777817E-2</v>
      </c>
      <c r="M93">
        <f t="shared" si="6"/>
        <v>23</v>
      </c>
    </row>
    <row r="94" spans="1:13" x14ac:dyDescent="0.25">
      <c r="A94" s="11"/>
      <c r="B94" s="12"/>
      <c r="C94" s="12"/>
      <c r="D94" s="12"/>
      <c r="E94" s="12"/>
      <c r="F94" s="12"/>
      <c r="G94" s="9" t="s">
        <v>1526</v>
      </c>
      <c r="H94" s="9" t="s">
        <v>119</v>
      </c>
      <c r="I94" s="3" t="s">
        <v>1316</v>
      </c>
      <c r="J94" s="13" t="s">
        <v>1527</v>
      </c>
      <c r="K94" s="14" t="s">
        <v>1528</v>
      </c>
      <c r="L94" s="17">
        <f t="shared" si="5"/>
        <v>2.2199074074074066E-2</v>
      </c>
      <c r="M94">
        <f t="shared" si="6"/>
        <v>23</v>
      </c>
    </row>
    <row r="95" spans="1:13" x14ac:dyDescent="0.25">
      <c r="A95" s="11"/>
      <c r="B95" s="12"/>
      <c r="C95" s="9" t="s">
        <v>406</v>
      </c>
      <c r="D95" s="9" t="s">
        <v>407</v>
      </c>
      <c r="E95" s="9" t="s">
        <v>407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1529</v>
      </c>
      <c r="H96" s="9" t="s">
        <v>119</v>
      </c>
      <c r="I96" s="3" t="s">
        <v>1316</v>
      </c>
      <c r="J96" s="13" t="s">
        <v>1530</v>
      </c>
      <c r="K96" s="14" t="s">
        <v>1531</v>
      </c>
      <c r="L96" s="17">
        <f t="shared" si="5"/>
        <v>1.2442129629629595E-2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1532</v>
      </c>
      <c r="H97" s="9" t="s">
        <v>119</v>
      </c>
      <c r="I97" s="3" t="s">
        <v>1316</v>
      </c>
      <c r="J97" s="13" t="s">
        <v>1533</v>
      </c>
      <c r="K97" s="14" t="s">
        <v>441</v>
      </c>
      <c r="L97" s="17">
        <f t="shared" si="5"/>
        <v>1.7812500000000009E-2</v>
      </c>
      <c r="M97">
        <f t="shared" si="6"/>
        <v>11</v>
      </c>
    </row>
    <row r="98" spans="1:13" x14ac:dyDescent="0.25">
      <c r="A98" s="11"/>
      <c r="B98" s="12"/>
      <c r="C98" s="12"/>
      <c r="D98" s="12"/>
      <c r="E98" s="12"/>
      <c r="F98" s="12"/>
      <c r="G98" s="9" t="s">
        <v>1534</v>
      </c>
      <c r="H98" s="9" t="s">
        <v>119</v>
      </c>
      <c r="I98" s="3" t="s">
        <v>1316</v>
      </c>
      <c r="J98" s="13" t="s">
        <v>1535</v>
      </c>
      <c r="K98" s="14" t="s">
        <v>1536</v>
      </c>
      <c r="L98" s="17">
        <f t="shared" si="5"/>
        <v>1.3206018518518547E-2</v>
      </c>
      <c r="M98">
        <f t="shared" si="6"/>
        <v>16</v>
      </c>
    </row>
    <row r="99" spans="1:13" x14ac:dyDescent="0.25">
      <c r="A99" s="11"/>
      <c r="B99" s="12"/>
      <c r="C99" s="9" t="s">
        <v>420</v>
      </c>
      <c r="D99" s="9" t="s">
        <v>421</v>
      </c>
      <c r="E99" s="9" t="s">
        <v>421</v>
      </c>
      <c r="F99" s="9" t="s">
        <v>15</v>
      </c>
      <c r="G99" s="10" t="s">
        <v>12</v>
      </c>
      <c r="H99" s="5"/>
      <c r="I99" s="6"/>
      <c r="J99" s="7"/>
      <c r="K99" s="8"/>
      <c r="L99" s="17">
        <f t="shared" si="5"/>
        <v>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1537</v>
      </c>
      <c r="H100" s="9" t="s">
        <v>119</v>
      </c>
      <c r="I100" s="3" t="s">
        <v>1316</v>
      </c>
      <c r="J100" s="13" t="s">
        <v>1538</v>
      </c>
      <c r="K100" s="14" t="s">
        <v>1539</v>
      </c>
      <c r="L100" s="17">
        <f t="shared" si="5"/>
        <v>1.2002314814814785E-2</v>
      </c>
      <c r="M100">
        <f t="shared" si="6"/>
        <v>3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1540</v>
      </c>
      <c r="H101" s="9" t="s">
        <v>119</v>
      </c>
      <c r="I101" s="3" t="s">
        <v>1316</v>
      </c>
      <c r="J101" s="13" t="s">
        <v>1541</v>
      </c>
      <c r="K101" s="14" t="s">
        <v>1542</v>
      </c>
      <c r="L101" s="17">
        <f t="shared" si="5"/>
        <v>1.3171296296296264E-2</v>
      </c>
      <c r="M101">
        <f t="shared" si="6"/>
        <v>5</v>
      </c>
    </row>
    <row r="102" spans="1:13" x14ac:dyDescent="0.25">
      <c r="A102" s="11"/>
      <c r="B102" s="12"/>
      <c r="C102" s="9" t="s">
        <v>56</v>
      </c>
      <c r="D102" s="9" t="s">
        <v>57</v>
      </c>
      <c r="E102" s="9" t="s">
        <v>57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1543</v>
      </c>
      <c r="H103" s="9" t="s">
        <v>119</v>
      </c>
      <c r="I103" s="3" t="s">
        <v>1316</v>
      </c>
      <c r="J103" s="13" t="s">
        <v>1544</v>
      </c>
      <c r="K103" s="14" t="s">
        <v>1545</v>
      </c>
      <c r="L103" s="17">
        <f t="shared" si="5"/>
        <v>2.2175925925925932E-2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1546</v>
      </c>
      <c r="H104" s="9" t="s">
        <v>119</v>
      </c>
      <c r="I104" s="3" t="s">
        <v>1316</v>
      </c>
      <c r="J104" s="13" t="s">
        <v>1547</v>
      </c>
      <c r="K104" s="14" t="s">
        <v>1548</v>
      </c>
      <c r="L104" s="17">
        <f t="shared" si="5"/>
        <v>1.6145833333333304E-2</v>
      </c>
      <c r="M104">
        <f t="shared" si="6"/>
        <v>11</v>
      </c>
    </row>
    <row r="105" spans="1:13" x14ac:dyDescent="0.25">
      <c r="A105" s="11"/>
      <c r="B105" s="12"/>
      <c r="C105" s="9" t="s">
        <v>61</v>
      </c>
      <c r="D105" s="9" t="s">
        <v>62</v>
      </c>
      <c r="E105" s="10" t="s">
        <v>12</v>
      </c>
      <c r="F105" s="5"/>
      <c r="G105" s="5"/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9" t="s">
        <v>63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1549</v>
      </c>
      <c r="H107" s="9" t="s">
        <v>205</v>
      </c>
      <c r="I107" s="3" t="s">
        <v>1316</v>
      </c>
      <c r="J107" s="13" t="s">
        <v>1550</v>
      </c>
      <c r="K107" s="14" t="s">
        <v>1551</v>
      </c>
      <c r="L107" s="17">
        <f t="shared" si="5"/>
        <v>1.7824074074074103E-2</v>
      </c>
      <c r="M107">
        <f t="shared" si="6"/>
        <v>7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1552</v>
      </c>
      <c r="H108" s="9" t="s">
        <v>119</v>
      </c>
      <c r="I108" s="3" t="s">
        <v>1316</v>
      </c>
      <c r="J108" s="13" t="s">
        <v>1553</v>
      </c>
      <c r="K108" s="14" t="s">
        <v>1554</v>
      </c>
      <c r="L108" s="17">
        <f t="shared" si="5"/>
        <v>1.9629629629629664E-2</v>
      </c>
      <c r="M108">
        <f t="shared" si="6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1555</v>
      </c>
      <c r="H109" s="9" t="s">
        <v>205</v>
      </c>
      <c r="I109" s="3" t="s">
        <v>1316</v>
      </c>
      <c r="J109" s="13" t="s">
        <v>1556</v>
      </c>
      <c r="K109" s="14" t="s">
        <v>1557</v>
      </c>
      <c r="L109" s="17">
        <f t="shared" si="5"/>
        <v>1.4722222222222303E-2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1558</v>
      </c>
      <c r="H110" s="9" t="s">
        <v>205</v>
      </c>
      <c r="I110" s="3" t="s">
        <v>1316</v>
      </c>
      <c r="J110" s="13" t="s">
        <v>1559</v>
      </c>
      <c r="K110" s="14" t="s">
        <v>1560</v>
      </c>
      <c r="L110" s="17">
        <f t="shared" si="5"/>
        <v>2.128472222222233E-2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1561</v>
      </c>
      <c r="H111" s="9" t="s">
        <v>205</v>
      </c>
      <c r="I111" s="3" t="s">
        <v>1316</v>
      </c>
      <c r="J111" s="13" t="s">
        <v>1562</v>
      </c>
      <c r="K111" s="14" t="s">
        <v>1563</v>
      </c>
      <c r="L111" s="17">
        <f t="shared" si="5"/>
        <v>2.9884259259259305E-2</v>
      </c>
      <c r="M111">
        <f t="shared" si="6"/>
        <v>14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1564</v>
      </c>
      <c r="H112" s="9" t="s">
        <v>205</v>
      </c>
      <c r="I112" s="3" t="s">
        <v>1316</v>
      </c>
      <c r="J112" s="13" t="s">
        <v>1565</v>
      </c>
      <c r="K112" s="14" t="s">
        <v>1566</v>
      </c>
      <c r="L112" s="17">
        <f t="shared" si="5"/>
        <v>1.4097222222222316E-2</v>
      </c>
      <c r="M112">
        <f t="shared" si="6"/>
        <v>18</v>
      </c>
    </row>
    <row r="113" spans="1:13" x14ac:dyDescent="0.25">
      <c r="A113" s="11"/>
      <c r="B113" s="12"/>
      <c r="C113" s="12"/>
      <c r="D113" s="12"/>
      <c r="E113" s="9" t="s">
        <v>62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1567</v>
      </c>
      <c r="H114" s="9" t="s">
        <v>205</v>
      </c>
      <c r="I114" s="3" t="s">
        <v>1316</v>
      </c>
      <c r="J114" s="13" t="s">
        <v>1568</v>
      </c>
      <c r="K114" s="14" t="s">
        <v>1569</v>
      </c>
      <c r="L114" s="17">
        <f t="shared" si="5"/>
        <v>3.4108796296296318E-2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1570</v>
      </c>
      <c r="H115" s="9" t="s">
        <v>205</v>
      </c>
      <c r="I115" s="3" t="s">
        <v>1316</v>
      </c>
      <c r="J115" s="13" t="s">
        <v>1571</v>
      </c>
      <c r="K115" s="14" t="s">
        <v>1572</v>
      </c>
      <c r="L115" s="17">
        <f t="shared" si="5"/>
        <v>2.5266203703703694E-2</v>
      </c>
      <c r="M115">
        <f t="shared" si="6"/>
        <v>14</v>
      </c>
    </row>
    <row r="116" spans="1:13" x14ac:dyDescent="0.25">
      <c r="A116" s="11"/>
      <c r="B116" s="12"/>
      <c r="C116" s="9" t="s">
        <v>1573</v>
      </c>
      <c r="D116" s="9" t="s">
        <v>1574</v>
      </c>
      <c r="E116" s="9" t="s">
        <v>1574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1575</v>
      </c>
      <c r="H117" s="9" t="s">
        <v>119</v>
      </c>
      <c r="I117" s="3" t="s">
        <v>1316</v>
      </c>
      <c r="J117" s="13" t="s">
        <v>1576</v>
      </c>
      <c r="K117" s="14" t="s">
        <v>1577</v>
      </c>
      <c r="L117" s="17">
        <f t="shared" si="5"/>
        <v>2.3379629629629639E-2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1578</v>
      </c>
      <c r="H118" s="9" t="s">
        <v>119</v>
      </c>
      <c r="I118" s="3" t="s">
        <v>1316</v>
      </c>
      <c r="J118" s="13" t="s">
        <v>1579</v>
      </c>
      <c r="K118" s="14" t="s">
        <v>1580</v>
      </c>
      <c r="L118" s="17">
        <f t="shared" si="5"/>
        <v>2.4849537037036962E-2</v>
      </c>
      <c r="M118">
        <f t="shared" si="6"/>
        <v>13</v>
      </c>
    </row>
    <row r="119" spans="1:13" x14ac:dyDescent="0.25">
      <c r="A119" s="11"/>
      <c r="B119" s="12"/>
      <c r="C119" s="9" t="s">
        <v>1076</v>
      </c>
      <c r="D119" s="9" t="s">
        <v>1077</v>
      </c>
      <c r="E119" s="9" t="s">
        <v>1077</v>
      </c>
      <c r="F119" s="9" t="s">
        <v>15</v>
      </c>
      <c r="G119" s="9" t="s">
        <v>1581</v>
      </c>
      <c r="H119" s="9" t="s">
        <v>119</v>
      </c>
      <c r="I119" s="3" t="s">
        <v>1316</v>
      </c>
      <c r="J119" s="13" t="s">
        <v>1582</v>
      </c>
      <c r="K119" s="14" t="s">
        <v>1583</v>
      </c>
      <c r="L119" s="17">
        <f t="shared" si="5"/>
        <v>1.6400462962962964E-2</v>
      </c>
      <c r="M119">
        <f t="shared" si="6"/>
        <v>5</v>
      </c>
    </row>
    <row r="120" spans="1:13" x14ac:dyDescent="0.25">
      <c r="A120" s="11"/>
      <c r="B120" s="12"/>
      <c r="C120" s="9" t="s">
        <v>428</v>
      </c>
      <c r="D120" s="9" t="s">
        <v>429</v>
      </c>
      <c r="E120" s="9" t="s">
        <v>429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1584</v>
      </c>
      <c r="H121" s="9" t="s">
        <v>119</v>
      </c>
      <c r="I121" s="3" t="s">
        <v>1316</v>
      </c>
      <c r="J121" s="13" t="s">
        <v>1585</v>
      </c>
      <c r="K121" s="14" t="s">
        <v>1586</v>
      </c>
      <c r="L121" s="17">
        <f t="shared" si="5"/>
        <v>2.2847222222222241E-2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1587</v>
      </c>
      <c r="H122" s="9" t="s">
        <v>119</v>
      </c>
      <c r="I122" s="3" t="s">
        <v>1316</v>
      </c>
      <c r="J122" s="13" t="s">
        <v>1588</v>
      </c>
      <c r="K122" s="14" t="s">
        <v>1589</v>
      </c>
      <c r="L122" s="17">
        <f t="shared" si="5"/>
        <v>1.806712962962953E-2</v>
      </c>
      <c r="M122">
        <f t="shared" si="6"/>
        <v>14</v>
      </c>
    </row>
    <row r="123" spans="1:13" x14ac:dyDescent="0.25">
      <c r="A123" s="11"/>
      <c r="B123" s="12"/>
      <c r="C123" s="9" t="s">
        <v>443</v>
      </c>
      <c r="D123" s="9" t="s">
        <v>444</v>
      </c>
      <c r="E123" s="9" t="s">
        <v>444</v>
      </c>
      <c r="F123" s="9" t="s">
        <v>15</v>
      </c>
      <c r="G123" s="9" t="s">
        <v>1590</v>
      </c>
      <c r="H123" s="9" t="s">
        <v>119</v>
      </c>
      <c r="I123" s="3" t="s">
        <v>1316</v>
      </c>
      <c r="J123" s="13" t="s">
        <v>1591</v>
      </c>
      <c r="K123" s="14" t="s">
        <v>1592</v>
      </c>
      <c r="L123" s="17">
        <f t="shared" si="5"/>
        <v>1.4999999999999958E-2</v>
      </c>
      <c r="M123">
        <f t="shared" si="6"/>
        <v>10</v>
      </c>
    </row>
    <row r="124" spans="1:13" x14ac:dyDescent="0.25">
      <c r="A124" s="11"/>
      <c r="B124" s="12"/>
      <c r="C124" s="9" t="s">
        <v>225</v>
      </c>
      <c r="D124" s="9" t="s">
        <v>226</v>
      </c>
      <c r="E124" s="9" t="s">
        <v>226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1593</v>
      </c>
      <c r="H125" s="9" t="s">
        <v>119</v>
      </c>
      <c r="I125" s="3" t="s">
        <v>1316</v>
      </c>
      <c r="J125" s="13" t="s">
        <v>1594</v>
      </c>
      <c r="K125" s="14" t="s">
        <v>1595</v>
      </c>
      <c r="L125" s="17">
        <f t="shared" si="5"/>
        <v>1.5196759259259271E-2</v>
      </c>
      <c r="M125">
        <f t="shared" si="6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1596</v>
      </c>
      <c r="H126" s="9" t="s">
        <v>119</v>
      </c>
      <c r="I126" s="3" t="s">
        <v>1316</v>
      </c>
      <c r="J126" s="13" t="s">
        <v>1597</v>
      </c>
      <c r="K126" s="14" t="s">
        <v>1598</v>
      </c>
      <c r="L126" s="17">
        <f t="shared" si="5"/>
        <v>1.305555555555557E-2</v>
      </c>
      <c r="M126">
        <f t="shared" si="6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1599</v>
      </c>
      <c r="H127" s="9" t="s">
        <v>119</v>
      </c>
      <c r="I127" s="3" t="s">
        <v>1316</v>
      </c>
      <c r="J127" s="13" t="s">
        <v>1600</v>
      </c>
      <c r="K127" s="14" t="s">
        <v>1601</v>
      </c>
      <c r="L127" s="17">
        <f t="shared" si="5"/>
        <v>1.8587962962963001E-2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1602</v>
      </c>
      <c r="H128" s="9" t="s">
        <v>119</v>
      </c>
      <c r="I128" s="3" t="s">
        <v>1316</v>
      </c>
      <c r="J128" s="13" t="s">
        <v>1603</v>
      </c>
      <c r="K128" s="14" t="s">
        <v>1604</v>
      </c>
      <c r="L128" s="17">
        <f t="shared" si="5"/>
        <v>1.7708333333333381E-2</v>
      </c>
      <c r="M128">
        <f t="shared" si="6"/>
        <v>8</v>
      </c>
    </row>
    <row r="129" spans="1:13" x14ac:dyDescent="0.25">
      <c r="A129" s="3" t="s">
        <v>847</v>
      </c>
      <c r="B129" s="9" t="s">
        <v>848</v>
      </c>
      <c r="C129" s="9" t="s">
        <v>860</v>
      </c>
      <c r="D129" s="9" t="s">
        <v>861</v>
      </c>
      <c r="E129" s="9" t="s">
        <v>861</v>
      </c>
      <c r="F129" s="9" t="s">
        <v>851</v>
      </c>
      <c r="G129" s="9" t="s">
        <v>1605</v>
      </c>
      <c r="H129" s="9" t="s">
        <v>119</v>
      </c>
      <c r="I129" s="3" t="s">
        <v>1316</v>
      </c>
      <c r="J129" s="13" t="s">
        <v>1606</v>
      </c>
      <c r="K129" s="14" t="s">
        <v>1607</v>
      </c>
      <c r="L129" s="17">
        <f t="shared" si="5"/>
        <v>2.8206018518518561E-2</v>
      </c>
      <c r="M129">
        <f t="shared" si="6"/>
        <v>11</v>
      </c>
    </row>
    <row r="130" spans="1:13" x14ac:dyDescent="0.25">
      <c r="A130" s="3" t="s">
        <v>457</v>
      </c>
      <c r="B130" s="9" t="s">
        <v>458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471</v>
      </c>
      <c r="D131" s="9" t="s">
        <v>472</v>
      </c>
      <c r="E131" s="10" t="s">
        <v>12</v>
      </c>
      <c r="F131" s="5"/>
      <c r="G131" s="5"/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9" t="s">
        <v>1608</v>
      </c>
      <c r="F132" s="9" t="s">
        <v>15</v>
      </c>
      <c r="G132" s="9" t="s">
        <v>1609</v>
      </c>
      <c r="H132" s="9" t="s">
        <v>119</v>
      </c>
      <c r="I132" s="3" t="s">
        <v>1316</v>
      </c>
      <c r="J132" s="13" t="s">
        <v>1610</v>
      </c>
      <c r="K132" s="14" t="s">
        <v>1611</v>
      </c>
      <c r="L132" s="17">
        <f t="shared" ref="L132:L157" si="7">K132-J132</f>
        <v>2.458333333333329E-2</v>
      </c>
      <c r="M132">
        <f t="shared" ref="M132:M157" si="8">HOUR(J132)</f>
        <v>9</v>
      </c>
    </row>
    <row r="133" spans="1:13" x14ac:dyDescent="0.25">
      <c r="A133" s="11"/>
      <c r="B133" s="12"/>
      <c r="C133" s="12"/>
      <c r="D133" s="12"/>
      <c r="E133" s="9" t="s">
        <v>477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1612</v>
      </c>
      <c r="H134" s="9" t="s">
        <v>119</v>
      </c>
      <c r="I134" s="3" t="s">
        <v>1316</v>
      </c>
      <c r="J134" s="13" t="s">
        <v>1613</v>
      </c>
      <c r="K134" s="14" t="s">
        <v>1614</v>
      </c>
      <c r="L134" s="17">
        <f t="shared" si="7"/>
        <v>2.148148148148149E-2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1615</v>
      </c>
      <c r="H135" s="9" t="s">
        <v>119</v>
      </c>
      <c r="I135" s="3" t="s">
        <v>1316</v>
      </c>
      <c r="J135" s="13" t="s">
        <v>1616</v>
      </c>
      <c r="K135" s="14" t="s">
        <v>1617</v>
      </c>
      <c r="L135" s="17">
        <f t="shared" si="7"/>
        <v>1.6979166666666712E-2</v>
      </c>
      <c r="M135">
        <f t="shared" si="8"/>
        <v>7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1618</v>
      </c>
      <c r="H136" s="9" t="s">
        <v>119</v>
      </c>
      <c r="I136" s="3" t="s">
        <v>1316</v>
      </c>
      <c r="J136" s="13" t="s">
        <v>1619</v>
      </c>
      <c r="K136" s="14" t="s">
        <v>1620</v>
      </c>
      <c r="L136" s="17">
        <f t="shared" si="7"/>
        <v>2.4525462962962985E-2</v>
      </c>
      <c r="M136">
        <f t="shared" si="8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1621</v>
      </c>
      <c r="H137" s="9" t="s">
        <v>119</v>
      </c>
      <c r="I137" s="3" t="s">
        <v>1316</v>
      </c>
      <c r="J137" s="13" t="s">
        <v>1622</v>
      </c>
      <c r="K137" s="14" t="s">
        <v>1623</v>
      </c>
      <c r="L137" s="17">
        <f t="shared" si="7"/>
        <v>2.9166666666666674E-2</v>
      </c>
      <c r="M137">
        <f t="shared" si="8"/>
        <v>9</v>
      </c>
    </row>
    <row r="138" spans="1:13" x14ac:dyDescent="0.25">
      <c r="A138" s="11"/>
      <c r="B138" s="12"/>
      <c r="C138" s="9" t="s">
        <v>874</v>
      </c>
      <c r="D138" s="9" t="s">
        <v>875</v>
      </c>
      <c r="E138" s="9" t="s">
        <v>875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1624</v>
      </c>
      <c r="H139" s="9" t="s">
        <v>119</v>
      </c>
      <c r="I139" s="3" t="s">
        <v>1316</v>
      </c>
      <c r="J139" s="13" t="s">
        <v>1625</v>
      </c>
      <c r="K139" s="14" t="s">
        <v>1626</v>
      </c>
      <c r="L139" s="17">
        <f t="shared" si="7"/>
        <v>1.5150462962962963E-2</v>
      </c>
      <c r="M139">
        <f t="shared" si="8"/>
        <v>6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1627</v>
      </c>
      <c r="H140" s="9" t="s">
        <v>119</v>
      </c>
      <c r="I140" s="3" t="s">
        <v>1316</v>
      </c>
      <c r="J140" s="13" t="s">
        <v>1628</v>
      </c>
      <c r="K140" s="14" t="s">
        <v>1629</v>
      </c>
      <c r="L140" s="17">
        <f t="shared" si="7"/>
        <v>1.6608796296296247E-2</v>
      </c>
      <c r="M140">
        <f t="shared" si="8"/>
        <v>9</v>
      </c>
    </row>
    <row r="141" spans="1:13" x14ac:dyDescent="0.25">
      <c r="A141" s="11"/>
      <c r="B141" s="12"/>
      <c r="C141" s="9" t="s">
        <v>1259</v>
      </c>
      <c r="D141" s="9" t="s">
        <v>1260</v>
      </c>
      <c r="E141" s="9" t="s">
        <v>1261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1630</v>
      </c>
      <c r="H142" s="9" t="s">
        <v>119</v>
      </c>
      <c r="I142" s="3" t="s">
        <v>1316</v>
      </c>
      <c r="J142" s="13" t="s">
        <v>1631</v>
      </c>
      <c r="K142" s="14" t="s">
        <v>1632</v>
      </c>
      <c r="L142" s="17">
        <f t="shared" si="7"/>
        <v>1.6805555555555546E-2</v>
      </c>
      <c r="M142">
        <f t="shared" si="8"/>
        <v>3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1633</v>
      </c>
      <c r="H143" s="9" t="s">
        <v>119</v>
      </c>
      <c r="I143" s="3" t="s">
        <v>1316</v>
      </c>
      <c r="J143" s="13" t="s">
        <v>1634</v>
      </c>
      <c r="K143" s="14" t="s">
        <v>1635</v>
      </c>
      <c r="L143" s="17">
        <f t="shared" si="7"/>
        <v>2.7372685185185208E-2</v>
      </c>
      <c r="M143">
        <f t="shared" si="8"/>
        <v>8</v>
      </c>
    </row>
    <row r="144" spans="1:13" x14ac:dyDescent="0.25">
      <c r="A144" s="11"/>
      <c r="B144" s="12"/>
      <c r="C144" s="9" t="s">
        <v>481</v>
      </c>
      <c r="D144" s="9" t="s">
        <v>482</v>
      </c>
      <c r="E144" s="9" t="s">
        <v>483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1636</v>
      </c>
      <c r="H145" s="9" t="s">
        <v>119</v>
      </c>
      <c r="I145" s="3" t="s">
        <v>1316</v>
      </c>
      <c r="J145" s="13" t="s">
        <v>1637</v>
      </c>
      <c r="K145" s="14" t="s">
        <v>1638</v>
      </c>
      <c r="L145" s="17">
        <f t="shared" si="7"/>
        <v>2.466435185185184E-2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1639</v>
      </c>
      <c r="H146" s="9" t="s">
        <v>119</v>
      </c>
      <c r="I146" s="3" t="s">
        <v>1316</v>
      </c>
      <c r="J146" s="13" t="s">
        <v>1640</v>
      </c>
      <c r="K146" s="14" t="s">
        <v>1641</v>
      </c>
      <c r="L146" s="17">
        <f t="shared" si="7"/>
        <v>1.5787037037037099E-2</v>
      </c>
      <c r="M146">
        <f t="shared" si="8"/>
        <v>12</v>
      </c>
    </row>
    <row r="147" spans="1:13" x14ac:dyDescent="0.25">
      <c r="A147" s="11"/>
      <c r="B147" s="12"/>
      <c r="C147" s="9" t="s">
        <v>487</v>
      </c>
      <c r="D147" s="9" t="s">
        <v>488</v>
      </c>
      <c r="E147" s="9" t="s">
        <v>489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1642</v>
      </c>
      <c r="H148" s="9" t="s">
        <v>119</v>
      </c>
      <c r="I148" s="3" t="s">
        <v>1316</v>
      </c>
      <c r="J148" s="13" t="s">
        <v>1643</v>
      </c>
      <c r="K148" s="14" t="s">
        <v>1644</v>
      </c>
      <c r="L148" s="17">
        <f t="shared" si="7"/>
        <v>2.3287037037037051E-2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1645</v>
      </c>
      <c r="H149" s="9" t="s">
        <v>119</v>
      </c>
      <c r="I149" s="3" t="s">
        <v>1316</v>
      </c>
      <c r="J149" s="13" t="s">
        <v>1646</v>
      </c>
      <c r="K149" s="14" t="s">
        <v>1647</v>
      </c>
      <c r="L149" s="17">
        <f t="shared" si="7"/>
        <v>1.3344907407407458E-2</v>
      </c>
      <c r="M149">
        <f t="shared" si="8"/>
        <v>17</v>
      </c>
    </row>
    <row r="150" spans="1:13" x14ac:dyDescent="0.25">
      <c r="A150" s="3" t="s">
        <v>502</v>
      </c>
      <c r="B150" s="9" t="s">
        <v>503</v>
      </c>
      <c r="C150" s="10" t="s">
        <v>12</v>
      </c>
      <c r="D150" s="5"/>
      <c r="E150" s="5"/>
      <c r="F150" s="5"/>
      <c r="G150" s="5"/>
      <c r="H150" s="5"/>
      <c r="I150" s="6"/>
      <c r="J150" s="7"/>
      <c r="K150" s="8"/>
    </row>
    <row r="151" spans="1:13" x14ac:dyDescent="0.25">
      <c r="A151" s="11"/>
      <c r="B151" s="12"/>
      <c r="C151" s="9" t="s">
        <v>1648</v>
      </c>
      <c r="D151" s="9" t="s">
        <v>1649</v>
      </c>
      <c r="E151" s="9" t="s">
        <v>1650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1651</v>
      </c>
      <c r="H152" s="9" t="s">
        <v>17</v>
      </c>
      <c r="I152" s="3" t="s">
        <v>1316</v>
      </c>
      <c r="J152" s="13" t="s">
        <v>1652</v>
      </c>
      <c r="K152" s="14" t="s">
        <v>1653</v>
      </c>
      <c r="L152" s="17">
        <f t="shared" si="7"/>
        <v>2.2071759259259249E-2</v>
      </c>
      <c r="M152">
        <f t="shared" si="8"/>
        <v>7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1654</v>
      </c>
      <c r="H153" s="9" t="s">
        <v>17</v>
      </c>
      <c r="I153" s="3" t="s">
        <v>1316</v>
      </c>
      <c r="J153" s="13" t="s">
        <v>1655</v>
      </c>
      <c r="K153" s="14" t="s">
        <v>1656</v>
      </c>
      <c r="L153" s="17">
        <f t="shared" si="7"/>
        <v>3.2997685185185199E-2</v>
      </c>
      <c r="M153">
        <f t="shared" si="8"/>
        <v>10</v>
      </c>
    </row>
    <row r="154" spans="1:13" x14ac:dyDescent="0.25">
      <c r="A154" s="11"/>
      <c r="B154" s="12"/>
      <c r="C154" s="9" t="s">
        <v>507</v>
      </c>
      <c r="D154" s="9" t="s">
        <v>508</v>
      </c>
      <c r="E154" s="9" t="s">
        <v>509</v>
      </c>
      <c r="F154" s="9" t="s">
        <v>15</v>
      </c>
      <c r="G154" s="9" t="s">
        <v>1657</v>
      </c>
      <c r="H154" s="9" t="s">
        <v>17</v>
      </c>
      <c r="I154" s="3" t="s">
        <v>1316</v>
      </c>
      <c r="J154" s="13" t="s">
        <v>1658</v>
      </c>
      <c r="K154" s="14" t="s">
        <v>1659</v>
      </c>
      <c r="L154" s="17">
        <f t="shared" si="7"/>
        <v>2.6666666666666672E-2</v>
      </c>
      <c r="M154">
        <f t="shared" si="8"/>
        <v>6</v>
      </c>
    </row>
    <row r="155" spans="1:13" x14ac:dyDescent="0.25">
      <c r="A155" s="11"/>
      <c r="B155" s="12"/>
      <c r="C155" s="9" t="s">
        <v>1660</v>
      </c>
      <c r="D155" s="9" t="s">
        <v>1661</v>
      </c>
      <c r="E155" s="9" t="s">
        <v>1662</v>
      </c>
      <c r="F155" s="9" t="s">
        <v>15</v>
      </c>
      <c r="G155" s="9" t="s">
        <v>1663</v>
      </c>
      <c r="H155" s="9" t="s">
        <v>17</v>
      </c>
      <c r="I155" s="3" t="s">
        <v>1316</v>
      </c>
      <c r="J155" s="13" t="s">
        <v>1664</v>
      </c>
      <c r="K155" s="14" t="s">
        <v>1665</v>
      </c>
      <c r="L155" s="17">
        <f t="shared" si="7"/>
        <v>1.70717592592593E-2</v>
      </c>
      <c r="M155">
        <f t="shared" si="8"/>
        <v>12</v>
      </c>
    </row>
    <row r="156" spans="1:13" x14ac:dyDescent="0.25">
      <c r="A156" s="11"/>
      <c r="B156" s="12"/>
      <c r="C156" s="9" t="s">
        <v>1309</v>
      </c>
      <c r="D156" s="9" t="s">
        <v>1310</v>
      </c>
      <c r="E156" s="9" t="s">
        <v>1311</v>
      </c>
      <c r="F156" s="9" t="s">
        <v>15</v>
      </c>
      <c r="G156" s="9" t="s">
        <v>1666</v>
      </c>
      <c r="H156" s="9" t="s">
        <v>17</v>
      </c>
      <c r="I156" s="3" t="s">
        <v>1316</v>
      </c>
      <c r="J156" s="13" t="s">
        <v>1667</v>
      </c>
      <c r="K156" s="14" t="s">
        <v>1668</v>
      </c>
      <c r="L156" s="17">
        <f t="shared" si="7"/>
        <v>3.0821759259259229E-2</v>
      </c>
      <c r="M156">
        <f t="shared" si="8"/>
        <v>8</v>
      </c>
    </row>
    <row r="157" spans="1:13" x14ac:dyDescent="0.25">
      <c r="A157" s="11"/>
      <c r="B157" s="11"/>
      <c r="C157" s="3" t="s">
        <v>487</v>
      </c>
      <c r="D157" s="3" t="s">
        <v>488</v>
      </c>
      <c r="E157" s="3" t="s">
        <v>489</v>
      </c>
      <c r="F157" s="3" t="s">
        <v>15</v>
      </c>
      <c r="G157" s="3" t="s">
        <v>1669</v>
      </c>
      <c r="H157" s="3" t="s">
        <v>17</v>
      </c>
      <c r="I157" s="3" t="s">
        <v>1316</v>
      </c>
      <c r="J157" s="15" t="s">
        <v>1670</v>
      </c>
      <c r="K157" s="16" t="s">
        <v>1671</v>
      </c>
      <c r="L157" s="17">
        <f t="shared" si="7"/>
        <v>1.4629629629629659E-2</v>
      </c>
      <c r="M157">
        <f t="shared" si="8"/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2.2851562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4.208333333333333</v>
      </c>
      <c r="R2" s="17">
        <f>AVERAGEIF(M1:M399,  O2, L1:L399)</f>
        <v>6.6087962962962966E-3</v>
      </c>
      <c r="S2" s="17">
        <f>AVERAGE($R$2:$R$25)</f>
        <v>1.5155214878196649E-2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4.208333333333333</v>
      </c>
      <c r="R3" s="17">
        <f>AVERAGEIF(M2:M400,  O3, L2:L400)</f>
        <v>1.3871527777777774E-2</v>
      </c>
      <c r="S3" s="17">
        <f t="shared" ref="S3:S25" si="1">AVERAGE($R$2:$R$25)</f>
        <v>1.5155214878196649E-2</v>
      </c>
    </row>
    <row r="4" spans="1:19" x14ac:dyDescent="0.25">
      <c r="A4" s="11"/>
      <c r="B4" s="12"/>
      <c r="C4" s="9" t="s">
        <v>35</v>
      </c>
      <c r="D4" s="9" t="s">
        <v>36</v>
      </c>
      <c r="E4" s="9" t="s">
        <v>36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4.208333333333333</v>
      </c>
      <c r="R4" s="17">
        <f>AVERAGEIF(M3:M401,  O4, L3:L401)</f>
        <v>1.4641203703703712E-2</v>
      </c>
      <c r="S4" s="17">
        <f t="shared" si="1"/>
        <v>1.5155214878196649E-2</v>
      </c>
    </row>
    <row r="5" spans="1:19" x14ac:dyDescent="0.25">
      <c r="A5" s="11"/>
      <c r="B5" s="12"/>
      <c r="C5" s="12"/>
      <c r="D5" s="12"/>
      <c r="E5" s="12"/>
      <c r="F5" s="12"/>
      <c r="G5" s="9" t="s">
        <v>1679</v>
      </c>
      <c r="H5" s="9" t="s">
        <v>17</v>
      </c>
      <c r="I5" s="3" t="s">
        <v>1680</v>
      </c>
      <c r="J5" s="13" t="s">
        <v>1681</v>
      </c>
      <c r="K5" s="14" t="s">
        <v>1682</v>
      </c>
      <c r="L5" s="17">
        <f t="shared" ref="L5:L65" si="2">K5-J5</f>
        <v>2.1516203703703662E-2</v>
      </c>
      <c r="M5">
        <f t="shared" ref="M5:M65" si="3">HOUR(J5)</f>
        <v>7</v>
      </c>
      <c r="O5">
        <v>3</v>
      </c>
      <c r="P5">
        <f>COUNTIF(M:M,"3")</f>
        <v>4</v>
      </c>
      <c r="Q5">
        <f t="shared" si="0"/>
        <v>4.208333333333333</v>
      </c>
      <c r="R5" s="17">
        <f>AVERAGEIF(M4:M402,  O5, L4:L402)</f>
        <v>1.3894675925925935E-2</v>
      </c>
      <c r="S5" s="17">
        <f t="shared" si="1"/>
        <v>1.5155214878196649E-2</v>
      </c>
    </row>
    <row r="6" spans="1:19" x14ac:dyDescent="0.25">
      <c r="A6" s="11"/>
      <c r="B6" s="12"/>
      <c r="C6" s="12"/>
      <c r="D6" s="12"/>
      <c r="E6" s="12"/>
      <c r="F6" s="12"/>
      <c r="G6" s="9" t="s">
        <v>1683</v>
      </c>
      <c r="H6" s="9" t="s">
        <v>17</v>
      </c>
      <c r="I6" s="3" t="s">
        <v>1680</v>
      </c>
      <c r="J6" s="13" t="s">
        <v>1684</v>
      </c>
      <c r="K6" s="14" t="s">
        <v>1685</v>
      </c>
      <c r="L6" s="17">
        <f t="shared" si="2"/>
        <v>3.4039351851851862E-2</v>
      </c>
      <c r="M6">
        <f t="shared" si="3"/>
        <v>10</v>
      </c>
      <c r="O6">
        <v>4</v>
      </c>
      <c r="P6">
        <f>COUNTIF(M:M,"4")</f>
        <v>4</v>
      </c>
      <c r="Q6">
        <f t="shared" si="0"/>
        <v>4.208333333333333</v>
      </c>
      <c r="R6" s="17">
        <f>AVERAGEIF(M5:M403,  O6, L5:L403)</f>
        <v>1.5104166666666675E-2</v>
      </c>
      <c r="S6" s="17">
        <f t="shared" si="1"/>
        <v>1.5155214878196649E-2</v>
      </c>
    </row>
    <row r="7" spans="1:19" x14ac:dyDescent="0.25">
      <c r="A7" s="11"/>
      <c r="B7" s="12"/>
      <c r="C7" s="12"/>
      <c r="D7" s="12"/>
      <c r="E7" s="12"/>
      <c r="F7" s="12"/>
      <c r="G7" s="9" t="s">
        <v>1686</v>
      </c>
      <c r="H7" s="9" t="s">
        <v>17</v>
      </c>
      <c r="I7" s="3" t="s">
        <v>1680</v>
      </c>
      <c r="J7" s="13" t="s">
        <v>1687</v>
      </c>
      <c r="K7" s="14" t="s">
        <v>1688</v>
      </c>
      <c r="L7" s="17">
        <f t="shared" si="2"/>
        <v>1.5462962962962901E-2</v>
      </c>
      <c r="M7">
        <f t="shared" si="3"/>
        <v>14</v>
      </c>
      <c r="O7">
        <v>5</v>
      </c>
      <c r="P7">
        <f>COUNTIF(M:M,"5")</f>
        <v>6</v>
      </c>
      <c r="Q7">
        <f t="shared" si="0"/>
        <v>4.208333333333333</v>
      </c>
      <c r="R7" s="17">
        <f>AVERAGEIF(M6:M404,  O7, L6:L404)</f>
        <v>1.6167052469135811E-2</v>
      </c>
      <c r="S7" s="17">
        <f t="shared" si="1"/>
        <v>1.5155214878196649E-2</v>
      </c>
    </row>
    <row r="8" spans="1:19" x14ac:dyDescent="0.25">
      <c r="A8" s="11"/>
      <c r="B8" s="12"/>
      <c r="C8" s="9" t="s">
        <v>51</v>
      </c>
      <c r="D8" s="9" t="s">
        <v>52</v>
      </c>
      <c r="E8" s="9" t="s">
        <v>52</v>
      </c>
      <c r="F8" s="9" t="s">
        <v>15</v>
      </c>
      <c r="G8" s="9" t="s">
        <v>1689</v>
      </c>
      <c r="H8" s="9" t="s">
        <v>17</v>
      </c>
      <c r="I8" s="3" t="s">
        <v>1680</v>
      </c>
      <c r="J8" s="13" t="s">
        <v>1690</v>
      </c>
      <c r="K8" s="14" t="s">
        <v>1691</v>
      </c>
      <c r="L8" s="17">
        <f t="shared" si="2"/>
        <v>1.5497685185185239E-2</v>
      </c>
      <c r="M8">
        <f t="shared" si="3"/>
        <v>8</v>
      </c>
      <c r="O8">
        <v>6</v>
      </c>
      <c r="P8">
        <f>COUNTIF(M:M,"6")</f>
        <v>5</v>
      </c>
      <c r="Q8">
        <f t="shared" si="0"/>
        <v>4.208333333333333</v>
      </c>
      <c r="R8" s="17">
        <f>AVERAGEIF(M7:M405,  O8, L7:L405)</f>
        <v>1.7490740740740751E-2</v>
      </c>
      <c r="S8" s="17">
        <f t="shared" si="1"/>
        <v>1.5155214878196649E-2</v>
      </c>
    </row>
    <row r="9" spans="1:19" x14ac:dyDescent="0.25">
      <c r="A9" s="11"/>
      <c r="B9" s="12"/>
      <c r="C9" s="9" t="s">
        <v>61</v>
      </c>
      <c r="D9" s="9" t="s">
        <v>62</v>
      </c>
      <c r="E9" s="9" t="s">
        <v>62</v>
      </c>
      <c r="F9" s="9" t="s">
        <v>15</v>
      </c>
      <c r="G9" s="9" t="s">
        <v>1692</v>
      </c>
      <c r="H9" s="9" t="s">
        <v>17</v>
      </c>
      <c r="I9" s="3" t="s">
        <v>1680</v>
      </c>
      <c r="J9" s="13" t="s">
        <v>1693</v>
      </c>
      <c r="K9" s="14" t="s">
        <v>1694</v>
      </c>
      <c r="L9" s="17">
        <f t="shared" si="2"/>
        <v>2.1018518518518547E-2</v>
      </c>
      <c r="M9">
        <f t="shared" si="3"/>
        <v>17</v>
      </c>
      <c r="O9">
        <v>7</v>
      </c>
      <c r="P9">
        <f>COUNTIF(M:M,"7")</f>
        <v>10</v>
      </c>
      <c r="Q9">
        <f t="shared" si="0"/>
        <v>4.208333333333333</v>
      </c>
      <c r="R9" s="17">
        <f>AVERAGEIF(M8:M406,  O9, L8:L406)</f>
        <v>1.7771347736625517E-2</v>
      </c>
      <c r="S9" s="17">
        <f t="shared" si="1"/>
        <v>1.5155214878196649E-2</v>
      </c>
    </row>
    <row r="10" spans="1:19" x14ac:dyDescent="0.25">
      <c r="A10" s="11"/>
      <c r="B10" s="12"/>
      <c r="C10" s="9" t="s">
        <v>842</v>
      </c>
      <c r="D10" s="9" t="s">
        <v>843</v>
      </c>
      <c r="E10" s="9" t="s">
        <v>843</v>
      </c>
      <c r="F10" s="9" t="s">
        <v>15</v>
      </c>
      <c r="G10" s="9" t="s">
        <v>1695</v>
      </c>
      <c r="H10" s="9" t="s">
        <v>17</v>
      </c>
      <c r="I10" s="3" t="s">
        <v>1680</v>
      </c>
      <c r="J10" s="13" t="s">
        <v>1696</v>
      </c>
      <c r="K10" s="14" t="s">
        <v>1697</v>
      </c>
      <c r="L10" s="17">
        <f t="shared" si="2"/>
        <v>1.6747685185185213E-2</v>
      </c>
      <c r="M10">
        <f t="shared" si="3"/>
        <v>3</v>
      </c>
      <c r="O10">
        <v>8</v>
      </c>
      <c r="P10">
        <f>COUNTIF(M:M,"8")</f>
        <v>9</v>
      </c>
      <c r="Q10">
        <f t="shared" si="0"/>
        <v>4.208333333333333</v>
      </c>
      <c r="R10" s="17">
        <f>AVERAGEIF(M9:M407,  O10, L9:L407)</f>
        <v>1.6974826388888906E-2</v>
      </c>
      <c r="S10" s="17">
        <f t="shared" si="1"/>
        <v>1.5155214878196649E-2</v>
      </c>
    </row>
    <row r="11" spans="1:19" x14ac:dyDescent="0.25">
      <c r="A11" s="3" t="s">
        <v>76</v>
      </c>
      <c r="B11" s="9" t="s">
        <v>77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14</v>
      </c>
      <c r="Q11">
        <f t="shared" si="0"/>
        <v>4.208333333333333</v>
      </c>
      <c r="R11" s="17">
        <f>AVERAGEIF(M10:M408,  O11, L10:L408)</f>
        <v>2.4023644179894183E-2</v>
      </c>
      <c r="S11" s="17">
        <f t="shared" si="1"/>
        <v>1.5155214878196649E-2</v>
      </c>
    </row>
    <row r="12" spans="1:19" x14ac:dyDescent="0.25">
      <c r="A12" s="11"/>
      <c r="B12" s="12"/>
      <c r="C12" s="9" t="s">
        <v>78</v>
      </c>
      <c r="D12" s="9" t="s">
        <v>79</v>
      </c>
      <c r="E12" s="9" t="s">
        <v>79</v>
      </c>
      <c r="F12" s="9" t="s">
        <v>15</v>
      </c>
      <c r="G12" s="9" t="s">
        <v>1698</v>
      </c>
      <c r="H12" s="9" t="s">
        <v>17</v>
      </c>
      <c r="I12" s="3" t="s">
        <v>1680</v>
      </c>
      <c r="J12" s="13" t="s">
        <v>1699</v>
      </c>
      <c r="K12" s="14" t="s">
        <v>1700</v>
      </c>
      <c r="L12" s="17">
        <f t="shared" si="2"/>
        <v>1.9699074074074119E-2</v>
      </c>
      <c r="M12">
        <f t="shared" si="3"/>
        <v>7</v>
      </c>
      <c r="O12">
        <v>10</v>
      </c>
      <c r="P12">
        <f>COUNTIF(M:M,"10")</f>
        <v>7</v>
      </c>
      <c r="Q12">
        <f t="shared" si="0"/>
        <v>4.208333333333333</v>
      </c>
      <c r="R12" s="17">
        <f>AVERAGEIF(M11:M409,  O12, L11:L409)</f>
        <v>2.3778935185185212E-2</v>
      </c>
      <c r="S12" s="17">
        <f t="shared" si="1"/>
        <v>1.5155214878196649E-2</v>
      </c>
    </row>
    <row r="13" spans="1:19" x14ac:dyDescent="0.25">
      <c r="A13" s="11"/>
      <c r="B13" s="12"/>
      <c r="C13" s="9" t="s">
        <v>21</v>
      </c>
      <c r="D13" s="9" t="s">
        <v>22</v>
      </c>
      <c r="E13" s="9" t="s">
        <v>22</v>
      </c>
      <c r="F13" s="9" t="s">
        <v>15</v>
      </c>
      <c r="G13" s="10" t="s">
        <v>12</v>
      </c>
      <c r="H13" s="5"/>
      <c r="I13" s="6"/>
      <c r="J13" s="7"/>
      <c r="K13" s="8"/>
      <c r="L13" s="17">
        <f t="shared" si="2"/>
        <v>0</v>
      </c>
      <c r="M13">
        <f t="shared" si="3"/>
        <v>0</v>
      </c>
      <c r="O13">
        <v>11</v>
      </c>
      <c r="P13">
        <f>COUNTIF(M:M,"11")</f>
        <v>7</v>
      </c>
      <c r="Q13">
        <f t="shared" si="0"/>
        <v>4.208333333333333</v>
      </c>
      <c r="R13" s="17">
        <f>AVERAGEIF(M12:M410,  O13, L12:L410)</f>
        <v>1.5987103174603175E-2</v>
      </c>
      <c r="S13" s="17">
        <f t="shared" si="1"/>
        <v>1.5155214878196649E-2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1701</v>
      </c>
      <c r="H14" s="9" t="s">
        <v>17</v>
      </c>
      <c r="I14" s="3" t="s">
        <v>1680</v>
      </c>
      <c r="J14" s="13" t="s">
        <v>1702</v>
      </c>
      <c r="K14" s="14" t="s">
        <v>932</v>
      </c>
      <c r="L14" s="17">
        <f t="shared" si="2"/>
        <v>1.7256944444444533E-2</v>
      </c>
      <c r="M14">
        <f t="shared" si="3"/>
        <v>8</v>
      </c>
      <c r="O14">
        <v>12</v>
      </c>
      <c r="P14">
        <f>COUNTIF(M:M,"12")</f>
        <v>9</v>
      </c>
      <c r="Q14">
        <f t="shared" si="0"/>
        <v>4.208333333333333</v>
      </c>
      <c r="R14" s="17">
        <f>AVERAGEIF(M13:M411,  O14, L13:L411)</f>
        <v>2.8023405349794243E-2</v>
      </c>
      <c r="S14" s="17">
        <f t="shared" si="1"/>
        <v>1.5155214878196649E-2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1703</v>
      </c>
      <c r="H15" s="9" t="s">
        <v>17</v>
      </c>
      <c r="I15" s="3" t="s">
        <v>1680</v>
      </c>
      <c r="J15" s="13" t="s">
        <v>1704</v>
      </c>
      <c r="K15" s="14" t="s">
        <v>1705</v>
      </c>
      <c r="L15" s="17">
        <f t="shared" si="2"/>
        <v>1.6273148148148175E-2</v>
      </c>
      <c r="M15">
        <f t="shared" si="3"/>
        <v>12</v>
      </c>
      <c r="O15">
        <v>13</v>
      </c>
      <c r="P15">
        <f>COUNTIF(M:M,"13")</f>
        <v>5</v>
      </c>
      <c r="Q15">
        <f t="shared" si="0"/>
        <v>4.208333333333333</v>
      </c>
      <c r="R15" s="17">
        <f>AVERAGEIF(M14:M412,  O15, L14:L412)</f>
        <v>1.6997685185185185E-2</v>
      </c>
      <c r="S15" s="17">
        <f t="shared" si="1"/>
        <v>1.5155214878196649E-2</v>
      </c>
    </row>
    <row r="16" spans="1:19" x14ac:dyDescent="0.25">
      <c r="A16" s="11"/>
      <c r="B16" s="12"/>
      <c r="C16" s="9" t="s">
        <v>35</v>
      </c>
      <c r="D16" s="9" t="s">
        <v>36</v>
      </c>
      <c r="E16" s="9" t="s">
        <v>36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4</v>
      </c>
      <c r="Q16">
        <f t="shared" si="0"/>
        <v>4.208333333333333</v>
      </c>
      <c r="R16" s="17">
        <f>AVERAGEIF(M15:M413,  O16, L15:L413)</f>
        <v>1.6388888888888859E-2</v>
      </c>
      <c r="S16" s="17">
        <f t="shared" si="1"/>
        <v>1.5155214878196649E-2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1706</v>
      </c>
      <c r="H17" s="9" t="s">
        <v>17</v>
      </c>
      <c r="I17" s="3" t="s">
        <v>1680</v>
      </c>
      <c r="J17" s="13" t="s">
        <v>1707</v>
      </c>
      <c r="K17" s="14" t="s">
        <v>1708</v>
      </c>
      <c r="L17" s="17">
        <f t="shared" si="2"/>
        <v>1.6145833333333331E-2</v>
      </c>
      <c r="M17">
        <f t="shared" si="3"/>
        <v>5</v>
      </c>
      <c r="O17">
        <v>15</v>
      </c>
      <c r="P17">
        <f>COUNTIF(M:M,"15")</f>
        <v>2</v>
      </c>
      <c r="Q17">
        <f t="shared" si="0"/>
        <v>4.208333333333333</v>
      </c>
      <c r="R17" s="17">
        <f>AVERAGEIF(M16:M414,  O17, L16:L414)</f>
        <v>1.2424768518518536E-2</v>
      </c>
      <c r="S17" s="17">
        <f t="shared" si="1"/>
        <v>1.5155214878196649E-2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1709</v>
      </c>
      <c r="H18" s="9" t="s">
        <v>17</v>
      </c>
      <c r="I18" s="3" t="s">
        <v>1680</v>
      </c>
      <c r="J18" s="13" t="s">
        <v>1710</v>
      </c>
      <c r="K18" s="14" t="s">
        <v>1711</v>
      </c>
      <c r="L18" s="17">
        <f t="shared" si="2"/>
        <v>2.8182870370370372E-2</v>
      </c>
      <c r="M18">
        <f t="shared" si="3"/>
        <v>12</v>
      </c>
      <c r="O18">
        <v>16</v>
      </c>
      <c r="P18">
        <f>COUNTIF(M:M,"16")</f>
        <v>1</v>
      </c>
      <c r="Q18">
        <f t="shared" si="0"/>
        <v>4.208333333333333</v>
      </c>
      <c r="R18" s="17">
        <f>AVERAGEIF(M17:M415,  O18, L17:L415)</f>
        <v>1.72106481481481E-2</v>
      </c>
      <c r="S18" s="17">
        <f t="shared" si="1"/>
        <v>1.5155214878196649E-2</v>
      </c>
    </row>
    <row r="19" spans="1:19" x14ac:dyDescent="0.25">
      <c r="A19" s="11"/>
      <c r="B19" s="12"/>
      <c r="C19" s="9" t="s">
        <v>964</v>
      </c>
      <c r="D19" s="9" t="s">
        <v>965</v>
      </c>
      <c r="E19" s="9" t="s">
        <v>965</v>
      </c>
      <c r="F19" s="9" t="s">
        <v>15</v>
      </c>
      <c r="G19" s="9" t="s">
        <v>1712</v>
      </c>
      <c r="H19" s="9" t="s">
        <v>17</v>
      </c>
      <c r="I19" s="3" t="s">
        <v>1680</v>
      </c>
      <c r="J19" s="13" t="s">
        <v>1713</v>
      </c>
      <c r="K19" s="14" t="s">
        <v>1714</v>
      </c>
      <c r="L19" s="17">
        <f t="shared" si="2"/>
        <v>1.9467592592592564E-2</v>
      </c>
      <c r="M19">
        <f t="shared" si="3"/>
        <v>12</v>
      </c>
      <c r="O19">
        <v>17</v>
      </c>
      <c r="P19">
        <f>COUNTIF(M:M,"17")</f>
        <v>2</v>
      </c>
      <c r="Q19">
        <f t="shared" si="0"/>
        <v>4.208333333333333</v>
      </c>
      <c r="R19" s="17">
        <f>AVERAGEIF(M18:M416,  O19, L18:L416)</f>
        <v>1.24305555555555E-2</v>
      </c>
      <c r="S19" s="17">
        <f t="shared" si="1"/>
        <v>1.5155214878196649E-2</v>
      </c>
    </row>
    <row r="20" spans="1:19" x14ac:dyDescent="0.25">
      <c r="A20" s="11"/>
      <c r="B20" s="12"/>
      <c r="C20" s="9" t="s">
        <v>51</v>
      </c>
      <c r="D20" s="9" t="s">
        <v>52</v>
      </c>
      <c r="E20" s="9" t="s">
        <v>52</v>
      </c>
      <c r="F20" s="9" t="s">
        <v>15</v>
      </c>
      <c r="G20" s="9" t="s">
        <v>1715</v>
      </c>
      <c r="H20" s="9" t="s">
        <v>17</v>
      </c>
      <c r="I20" s="3" t="s">
        <v>1680</v>
      </c>
      <c r="J20" s="13" t="s">
        <v>1716</v>
      </c>
      <c r="K20" s="14" t="s">
        <v>1717</v>
      </c>
      <c r="L20" s="17">
        <f t="shared" si="2"/>
        <v>1.7048611111111112E-2</v>
      </c>
      <c r="M20">
        <f t="shared" si="3"/>
        <v>7</v>
      </c>
      <c r="O20">
        <v>18</v>
      </c>
      <c r="P20">
        <f>COUNTIF(M:M,"18")</f>
        <v>2</v>
      </c>
      <c r="Q20">
        <f t="shared" si="0"/>
        <v>4.208333333333333</v>
      </c>
      <c r="R20" s="17">
        <f>AVERAGEIF(M19:M417,  O20, L19:L417)</f>
        <v>1.8148148148148135E-2</v>
      </c>
      <c r="S20" s="17">
        <f t="shared" si="1"/>
        <v>1.5155214878196649E-2</v>
      </c>
    </row>
    <row r="21" spans="1:19" x14ac:dyDescent="0.25">
      <c r="A21" s="11"/>
      <c r="B21" s="12"/>
      <c r="C21" s="9" t="s">
        <v>1084</v>
      </c>
      <c r="D21" s="9" t="s">
        <v>1085</v>
      </c>
      <c r="E21" s="9" t="s">
        <v>1085</v>
      </c>
      <c r="F21" s="9" t="s">
        <v>15</v>
      </c>
      <c r="G21" s="9" t="s">
        <v>1718</v>
      </c>
      <c r="H21" s="9" t="s">
        <v>17</v>
      </c>
      <c r="I21" s="3" t="s">
        <v>1680</v>
      </c>
      <c r="J21" s="13" t="s">
        <v>1719</v>
      </c>
      <c r="K21" s="14" t="s">
        <v>1720</v>
      </c>
      <c r="L21" s="17">
        <f t="shared" si="2"/>
        <v>2.1377314814814863E-2</v>
      </c>
      <c r="M21">
        <f t="shared" si="3"/>
        <v>18</v>
      </c>
      <c r="O21">
        <v>19</v>
      </c>
      <c r="P21">
        <f>COUNTIF(M:M,"19")</f>
        <v>0</v>
      </c>
      <c r="Q21">
        <f t="shared" si="0"/>
        <v>4.208333333333333</v>
      </c>
      <c r="R21" s="17">
        <v>0</v>
      </c>
      <c r="S21" s="17">
        <f t="shared" si="1"/>
        <v>1.5155214878196649E-2</v>
      </c>
    </row>
    <row r="22" spans="1:19" x14ac:dyDescent="0.25">
      <c r="A22" s="3" t="s">
        <v>114</v>
      </c>
      <c r="B22" s="9" t="s">
        <v>115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4.208333333333333</v>
      </c>
      <c r="R22" s="17">
        <f>AVERAGEIF(M21:M419,  O22, L21:L419)</f>
        <v>1.4016203703703711E-2</v>
      </c>
      <c r="S22" s="17">
        <f t="shared" si="1"/>
        <v>1.5155214878196649E-2</v>
      </c>
    </row>
    <row r="23" spans="1:19" x14ac:dyDescent="0.25">
      <c r="A23" s="11"/>
      <c r="B23" s="12"/>
      <c r="C23" s="9" t="s">
        <v>116</v>
      </c>
      <c r="D23" s="9" t="s">
        <v>117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4.208333333333333</v>
      </c>
      <c r="R23" s="17">
        <v>0</v>
      </c>
      <c r="S23" s="17">
        <f t="shared" si="1"/>
        <v>1.5155214878196649E-2</v>
      </c>
    </row>
    <row r="24" spans="1:19" x14ac:dyDescent="0.25">
      <c r="A24" s="11"/>
      <c r="B24" s="12"/>
      <c r="C24" s="12"/>
      <c r="D24" s="12"/>
      <c r="E24" s="9" t="s">
        <v>117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4.208333333333333</v>
      </c>
      <c r="R24" s="17">
        <f>AVERAGEIF(M23:M421,  O24, L23:L421)</f>
        <v>1.6250000000000042E-2</v>
      </c>
      <c r="S24" s="17">
        <f t="shared" si="1"/>
        <v>1.5155214878196649E-2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1721</v>
      </c>
      <c r="H25" s="9" t="s">
        <v>119</v>
      </c>
      <c r="I25" s="3" t="s">
        <v>1680</v>
      </c>
      <c r="J25" s="13" t="s">
        <v>1722</v>
      </c>
      <c r="K25" s="14" t="s">
        <v>1723</v>
      </c>
      <c r="L25" s="17">
        <f t="shared" si="2"/>
        <v>1.4340277777777799E-2</v>
      </c>
      <c r="M25">
        <f t="shared" si="3"/>
        <v>5</v>
      </c>
      <c r="O25">
        <v>23</v>
      </c>
      <c r="P25">
        <f>COUNTIF(M:M,"23")</f>
        <v>1</v>
      </c>
      <c r="Q25">
        <f t="shared" si="0"/>
        <v>4.208333333333333</v>
      </c>
      <c r="R25" s="17">
        <f>AVERAGEIF(M24:M422,  O25, L24:L422)</f>
        <v>1.5520833333333317E-2</v>
      </c>
      <c r="S25" s="17">
        <f t="shared" si="1"/>
        <v>1.5155214878196649E-2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1724</v>
      </c>
      <c r="H26" s="9" t="s">
        <v>119</v>
      </c>
      <c r="I26" s="3" t="s">
        <v>1680</v>
      </c>
      <c r="J26" s="13" t="s">
        <v>1725</v>
      </c>
      <c r="K26" s="14" t="s">
        <v>1726</v>
      </c>
      <c r="L26" s="17">
        <f t="shared" si="2"/>
        <v>2.2881944444444469E-2</v>
      </c>
      <c r="M26">
        <f t="shared" si="3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1727</v>
      </c>
      <c r="H27" s="9" t="s">
        <v>119</v>
      </c>
      <c r="I27" s="3" t="s">
        <v>1680</v>
      </c>
      <c r="J27" s="13" t="s">
        <v>1728</v>
      </c>
      <c r="K27" s="14" t="s">
        <v>1729</v>
      </c>
      <c r="L27" s="17">
        <f t="shared" si="2"/>
        <v>1.3333333333333364E-2</v>
      </c>
      <c r="M27">
        <f t="shared" si="3"/>
        <v>11</v>
      </c>
      <c r="O27" t="s">
        <v>2095</v>
      </c>
      <c r="P27">
        <f>SUM(P2:P25)</f>
        <v>101</v>
      </c>
    </row>
    <row r="28" spans="1:19" x14ac:dyDescent="0.25">
      <c r="A28" s="11"/>
      <c r="B28" s="12"/>
      <c r="C28" s="12"/>
      <c r="D28" s="12"/>
      <c r="E28" s="12"/>
      <c r="F28" s="12"/>
      <c r="G28" s="9" t="s">
        <v>1730</v>
      </c>
      <c r="H28" s="9" t="s">
        <v>119</v>
      </c>
      <c r="I28" s="3" t="s">
        <v>1680</v>
      </c>
      <c r="J28" s="13" t="s">
        <v>1731</v>
      </c>
      <c r="K28" s="14" t="s">
        <v>1732</v>
      </c>
      <c r="L28" s="17">
        <f t="shared" si="2"/>
        <v>1.1215277777777755E-2</v>
      </c>
      <c r="M28">
        <f t="shared" si="3"/>
        <v>14</v>
      </c>
    </row>
    <row r="29" spans="1:19" x14ac:dyDescent="0.25">
      <c r="A29" s="11"/>
      <c r="B29" s="12"/>
      <c r="C29" s="12"/>
      <c r="D29" s="12"/>
      <c r="E29" s="9" t="s">
        <v>146</v>
      </c>
      <c r="F29" s="9" t="s">
        <v>15</v>
      </c>
      <c r="G29" s="9" t="s">
        <v>1733</v>
      </c>
      <c r="H29" s="9" t="s">
        <v>148</v>
      </c>
      <c r="I29" s="3" t="s">
        <v>1680</v>
      </c>
      <c r="J29" s="13" t="s">
        <v>1734</v>
      </c>
      <c r="K29" s="14" t="s">
        <v>1735</v>
      </c>
      <c r="L29" s="17">
        <f t="shared" si="2"/>
        <v>1.668981481481481E-2</v>
      </c>
      <c r="M29">
        <f t="shared" si="3"/>
        <v>1</v>
      </c>
    </row>
    <row r="30" spans="1:19" x14ac:dyDescent="0.25">
      <c r="A30" s="11"/>
      <c r="B30" s="12"/>
      <c r="C30" s="9" t="s">
        <v>154</v>
      </c>
      <c r="D30" s="9" t="s">
        <v>155</v>
      </c>
      <c r="E30" s="9" t="s">
        <v>155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1736</v>
      </c>
      <c r="H31" s="9" t="s">
        <v>119</v>
      </c>
      <c r="I31" s="3" t="s">
        <v>1680</v>
      </c>
      <c r="J31" s="13" t="s">
        <v>1737</v>
      </c>
      <c r="K31" s="14" t="s">
        <v>1738</v>
      </c>
      <c r="L31" s="17">
        <f t="shared" si="2"/>
        <v>1.7083333333333339E-2</v>
      </c>
      <c r="M31">
        <f t="shared" si="3"/>
        <v>4</v>
      </c>
    </row>
    <row r="32" spans="1:19" x14ac:dyDescent="0.25">
      <c r="A32" s="11"/>
      <c r="B32" s="12"/>
      <c r="C32" s="12"/>
      <c r="D32" s="12"/>
      <c r="E32" s="12"/>
      <c r="F32" s="12"/>
      <c r="G32" s="9" t="s">
        <v>1739</v>
      </c>
      <c r="H32" s="9" t="s">
        <v>119</v>
      </c>
      <c r="I32" s="3" t="s">
        <v>1680</v>
      </c>
      <c r="J32" s="13" t="s">
        <v>1740</v>
      </c>
      <c r="K32" s="14" t="s">
        <v>1741</v>
      </c>
      <c r="L32" s="17">
        <f t="shared" si="2"/>
        <v>1.7650462962962965E-2</v>
      </c>
      <c r="M32">
        <f t="shared" si="3"/>
        <v>6</v>
      </c>
    </row>
    <row r="33" spans="1:13" x14ac:dyDescent="0.25">
      <c r="A33" s="11"/>
      <c r="B33" s="12"/>
      <c r="C33" s="12"/>
      <c r="D33" s="12"/>
      <c r="E33" s="12"/>
      <c r="F33" s="12"/>
      <c r="G33" s="9" t="s">
        <v>1742</v>
      </c>
      <c r="H33" s="9" t="s">
        <v>119</v>
      </c>
      <c r="I33" s="3" t="s">
        <v>1680</v>
      </c>
      <c r="J33" s="13" t="s">
        <v>1743</v>
      </c>
      <c r="K33" s="14" t="s">
        <v>1744</v>
      </c>
      <c r="L33" s="17">
        <f t="shared" si="2"/>
        <v>1.5497685185185128E-2</v>
      </c>
      <c r="M33">
        <f t="shared" si="3"/>
        <v>9</v>
      </c>
    </row>
    <row r="34" spans="1:13" x14ac:dyDescent="0.25">
      <c r="A34" s="11"/>
      <c r="B34" s="12"/>
      <c r="C34" s="9" t="s">
        <v>337</v>
      </c>
      <c r="D34" s="9" t="s">
        <v>338</v>
      </c>
      <c r="E34" s="9" t="s">
        <v>581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1745</v>
      </c>
      <c r="H35" s="9" t="s">
        <v>148</v>
      </c>
      <c r="I35" s="3" t="s">
        <v>1680</v>
      </c>
      <c r="J35" s="13" t="s">
        <v>1746</v>
      </c>
      <c r="K35" s="14" t="s">
        <v>1747</v>
      </c>
      <c r="L35" s="17">
        <f t="shared" si="2"/>
        <v>1.5567129629629584E-2</v>
      </c>
      <c r="M35">
        <f t="shared" si="3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1748</v>
      </c>
      <c r="H36" s="9" t="s">
        <v>148</v>
      </c>
      <c r="I36" s="3" t="s">
        <v>1680</v>
      </c>
      <c r="J36" s="13" t="s">
        <v>1749</v>
      </c>
      <c r="K36" s="14" t="s">
        <v>1750</v>
      </c>
      <c r="L36" s="17">
        <f t="shared" si="2"/>
        <v>1.9606481481481475E-2</v>
      </c>
      <c r="M36">
        <f t="shared" si="3"/>
        <v>9</v>
      </c>
    </row>
    <row r="37" spans="1:13" x14ac:dyDescent="0.25">
      <c r="A37" s="11"/>
      <c r="B37" s="12"/>
      <c r="C37" s="9" t="s">
        <v>165</v>
      </c>
      <c r="D37" s="9" t="s">
        <v>166</v>
      </c>
      <c r="E37" s="9" t="s">
        <v>166</v>
      </c>
      <c r="F37" s="9" t="s">
        <v>15</v>
      </c>
      <c r="G37" s="9" t="s">
        <v>1751</v>
      </c>
      <c r="H37" s="9" t="s">
        <v>119</v>
      </c>
      <c r="I37" s="3" t="s">
        <v>1680</v>
      </c>
      <c r="J37" s="13" t="s">
        <v>1752</v>
      </c>
      <c r="K37" s="14" t="s">
        <v>1753</v>
      </c>
      <c r="L37" s="17">
        <f t="shared" si="2"/>
        <v>1.7337962962962972E-2</v>
      </c>
      <c r="M37">
        <f t="shared" si="3"/>
        <v>6</v>
      </c>
    </row>
    <row r="38" spans="1:13" x14ac:dyDescent="0.25">
      <c r="A38" s="11"/>
      <c r="B38" s="12"/>
      <c r="C38" s="9" t="s">
        <v>170</v>
      </c>
      <c r="D38" s="9" t="s">
        <v>171</v>
      </c>
      <c r="E38" s="9" t="s">
        <v>171</v>
      </c>
      <c r="F38" s="9" t="s">
        <v>15</v>
      </c>
      <c r="G38" s="9" t="s">
        <v>1754</v>
      </c>
      <c r="H38" s="9" t="s">
        <v>119</v>
      </c>
      <c r="I38" s="3" t="s">
        <v>1680</v>
      </c>
      <c r="J38" s="13" t="s">
        <v>1755</v>
      </c>
      <c r="K38" s="14" t="s">
        <v>1756</v>
      </c>
      <c r="L38" s="17">
        <f t="shared" si="2"/>
        <v>2.3530092592592533E-2</v>
      </c>
      <c r="M38">
        <f t="shared" si="3"/>
        <v>14</v>
      </c>
    </row>
    <row r="39" spans="1:13" x14ac:dyDescent="0.25">
      <c r="A39" s="11"/>
      <c r="B39" s="12"/>
      <c r="C39" s="9" t="s">
        <v>95</v>
      </c>
      <c r="D39" s="9" t="s">
        <v>96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96</v>
      </c>
      <c r="F40" s="9" t="s">
        <v>15</v>
      </c>
      <c r="G40" s="9" t="s">
        <v>1757</v>
      </c>
      <c r="H40" s="9" t="s">
        <v>119</v>
      </c>
      <c r="I40" s="3" t="s">
        <v>1680</v>
      </c>
      <c r="J40" s="13" t="s">
        <v>1758</v>
      </c>
      <c r="K40" s="14" t="s">
        <v>1759</v>
      </c>
      <c r="L40" s="17">
        <f t="shared" si="2"/>
        <v>1.2928240740740754E-2</v>
      </c>
      <c r="M40">
        <f t="shared" si="3"/>
        <v>2</v>
      </c>
    </row>
    <row r="41" spans="1:13" x14ac:dyDescent="0.25">
      <c r="A41" s="11"/>
      <c r="B41" s="12"/>
      <c r="C41" s="12"/>
      <c r="D41" s="12"/>
      <c r="E41" s="9" t="s">
        <v>186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1760</v>
      </c>
      <c r="H42" s="9" t="s">
        <v>119</v>
      </c>
      <c r="I42" s="3" t="s">
        <v>1680</v>
      </c>
      <c r="J42" s="13" t="s">
        <v>1761</v>
      </c>
      <c r="K42" s="14" t="s">
        <v>1762</v>
      </c>
      <c r="L42" s="17">
        <f t="shared" si="2"/>
        <v>1.3217592592592593E-2</v>
      </c>
      <c r="M42">
        <f t="shared" si="3"/>
        <v>0</v>
      </c>
    </row>
    <row r="43" spans="1:13" x14ac:dyDescent="0.25">
      <c r="A43" s="11"/>
      <c r="B43" s="12"/>
      <c r="C43" s="12"/>
      <c r="D43" s="12"/>
      <c r="E43" s="12"/>
      <c r="F43" s="12"/>
      <c r="G43" s="9" t="s">
        <v>1763</v>
      </c>
      <c r="H43" s="9" t="s">
        <v>119</v>
      </c>
      <c r="I43" s="3" t="s">
        <v>1680</v>
      </c>
      <c r="J43" s="13" t="s">
        <v>1764</v>
      </c>
      <c r="K43" s="14" t="s">
        <v>1765</v>
      </c>
      <c r="L43" s="17">
        <f t="shared" si="2"/>
        <v>1.9571759259259219E-2</v>
      </c>
      <c r="M43">
        <f t="shared" si="3"/>
        <v>5</v>
      </c>
    </row>
    <row r="44" spans="1:13" x14ac:dyDescent="0.25">
      <c r="A44" s="11"/>
      <c r="B44" s="12"/>
      <c r="C44" s="12"/>
      <c r="D44" s="12"/>
      <c r="E44" s="12"/>
      <c r="F44" s="12"/>
      <c r="G44" s="9" t="s">
        <v>1766</v>
      </c>
      <c r="H44" s="9" t="s">
        <v>119</v>
      </c>
      <c r="I44" s="3" t="s">
        <v>1680</v>
      </c>
      <c r="J44" s="13" t="s">
        <v>1767</v>
      </c>
      <c r="K44" s="14" t="s">
        <v>1768</v>
      </c>
      <c r="L44" s="17">
        <f t="shared" si="2"/>
        <v>1.5752314814814872E-2</v>
      </c>
      <c r="M44">
        <f t="shared" si="3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1769</v>
      </c>
      <c r="H45" s="9" t="s">
        <v>119</v>
      </c>
      <c r="I45" s="3" t="s">
        <v>1680</v>
      </c>
      <c r="J45" s="13" t="s">
        <v>1770</v>
      </c>
      <c r="K45" s="14" t="s">
        <v>1771</v>
      </c>
      <c r="L45" s="17">
        <f t="shared" si="2"/>
        <v>1.24305555555555E-2</v>
      </c>
      <c r="M45">
        <f t="shared" si="3"/>
        <v>17</v>
      </c>
    </row>
    <row r="46" spans="1:13" x14ac:dyDescent="0.25">
      <c r="A46" s="11"/>
      <c r="B46" s="12"/>
      <c r="C46" s="12"/>
      <c r="D46" s="12"/>
      <c r="E46" s="12"/>
      <c r="F46" s="12"/>
      <c r="G46" s="9" t="s">
        <v>1772</v>
      </c>
      <c r="H46" s="9" t="s">
        <v>119</v>
      </c>
      <c r="I46" s="3" t="s">
        <v>1680</v>
      </c>
      <c r="J46" s="13" t="s">
        <v>1773</v>
      </c>
      <c r="K46" s="14" t="s">
        <v>1774</v>
      </c>
      <c r="L46" s="17">
        <f t="shared" si="2"/>
        <v>1.4016203703703711E-2</v>
      </c>
      <c r="M46">
        <f t="shared" si="3"/>
        <v>20</v>
      </c>
    </row>
    <row r="47" spans="1:13" x14ac:dyDescent="0.25">
      <c r="A47" s="11"/>
      <c r="B47" s="12"/>
      <c r="C47" s="9" t="s">
        <v>406</v>
      </c>
      <c r="D47" s="9" t="s">
        <v>407</v>
      </c>
      <c r="E47" s="9" t="s">
        <v>407</v>
      </c>
      <c r="F47" s="9" t="s">
        <v>15</v>
      </c>
      <c r="G47" s="9" t="s">
        <v>1775</v>
      </c>
      <c r="H47" s="9" t="s">
        <v>119</v>
      </c>
      <c r="I47" s="3" t="s">
        <v>1680</v>
      </c>
      <c r="J47" s="13" t="s">
        <v>1776</v>
      </c>
      <c r="K47" s="14" t="s">
        <v>1777</v>
      </c>
      <c r="L47" s="17">
        <f t="shared" si="2"/>
        <v>1.5023148148148202E-2</v>
      </c>
      <c r="M47">
        <f t="shared" si="3"/>
        <v>9</v>
      </c>
    </row>
    <row r="48" spans="1:13" x14ac:dyDescent="0.25">
      <c r="A48" s="11"/>
      <c r="B48" s="12"/>
      <c r="C48" s="9" t="s">
        <v>61</v>
      </c>
      <c r="D48" s="9" t="s">
        <v>62</v>
      </c>
      <c r="E48" s="9" t="s">
        <v>63</v>
      </c>
      <c r="F48" s="9" t="s">
        <v>15</v>
      </c>
      <c r="G48" s="9" t="s">
        <v>1778</v>
      </c>
      <c r="H48" s="9" t="s">
        <v>205</v>
      </c>
      <c r="I48" s="3" t="s">
        <v>1680</v>
      </c>
      <c r="J48" s="13" t="s">
        <v>1779</v>
      </c>
      <c r="K48" s="14" t="s">
        <v>1780</v>
      </c>
      <c r="L48" s="17">
        <f t="shared" si="2"/>
        <v>4.3981481481481455E-2</v>
      </c>
      <c r="M48">
        <f t="shared" si="3"/>
        <v>9</v>
      </c>
    </row>
    <row r="49" spans="1:13" x14ac:dyDescent="0.25">
      <c r="A49" s="11"/>
      <c r="B49" s="12"/>
      <c r="C49" s="9" t="s">
        <v>220</v>
      </c>
      <c r="D49" s="9" t="s">
        <v>221</v>
      </c>
      <c r="E49" s="9" t="s">
        <v>221</v>
      </c>
      <c r="F49" s="9" t="s">
        <v>15</v>
      </c>
      <c r="G49" s="9" t="s">
        <v>1781</v>
      </c>
      <c r="H49" s="9" t="s">
        <v>119</v>
      </c>
      <c r="I49" s="3" t="s">
        <v>1680</v>
      </c>
      <c r="J49" s="13" t="s">
        <v>1782</v>
      </c>
      <c r="K49" s="14" t="s">
        <v>1783</v>
      </c>
      <c r="L49" s="17">
        <f t="shared" si="2"/>
        <v>1.8240740740740835E-2</v>
      </c>
      <c r="M49">
        <f t="shared" si="3"/>
        <v>11</v>
      </c>
    </row>
    <row r="50" spans="1:13" x14ac:dyDescent="0.25">
      <c r="A50" s="11"/>
      <c r="B50" s="12"/>
      <c r="C50" s="9" t="s">
        <v>225</v>
      </c>
      <c r="D50" s="9" t="s">
        <v>226</v>
      </c>
      <c r="E50" s="9" t="s">
        <v>226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1784</v>
      </c>
      <c r="H51" s="9" t="s">
        <v>119</v>
      </c>
      <c r="I51" s="3" t="s">
        <v>1680</v>
      </c>
      <c r="J51" s="13" t="s">
        <v>1785</v>
      </c>
      <c r="K51" s="14" t="s">
        <v>1786</v>
      </c>
      <c r="L51" s="17">
        <f t="shared" si="2"/>
        <v>2.2418981481481526E-2</v>
      </c>
      <c r="M51">
        <f t="shared" si="3"/>
        <v>5</v>
      </c>
    </row>
    <row r="52" spans="1:13" x14ac:dyDescent="0.25">
      <c r="A52" s="11"/>
      <c r="B52" s="12"/>
      <c r="C52" s="12"/>
      <c r="D52" s="12"/>
      <c r="E52" s="12"/>
      <c r="F52" s="12"/>
      <c r="G52" s="9" t="s">
        <v>1787</v>
      </c>
      <c r="H52" s="9" t="s">
        <v>119</v>
      </c>
      <c r="I52" s="3" t="s">
        <v>1680</v>
      </c>
      <c r="J52" s="13" t="s">
        <v>1788</v>
      </c>
      <c r="K52" s="14" t="s">
        <v>1789</v>
      </c>
      <c r="L52" s="17">
        <f t="shared" si="2"/>
        <v>2.4872685185185206E-2</v>
      </c>
      <c r="M52">
        <f t="shared" si="3"/>
        <v>7</v>
      </c>
    </row>
    <row r="53" spans="1:13" x14ac:dyDescent="0.25">
      <c r="A53" s="11"/>
      <c r="B53" s="12"/>
      <c r="C53" s="12"/>
      <c r="D53" s="12"/>
      <c r="E53" s="12"/>
      <c r="F53" s="12"/>
      <c r="G53" s="9" t="s">
        <v>1790</v>
      </c>
      <c r="H53" s="9" t="s">
        <v>119</v>
      </c>
      <c r="I53" s="3" t="s">
        <v>1680</v>
      </c>
      <c r="J53" s="13" t="s">
        <v>1791</v>
      </c>
      <c r="K53" s="14" t="s">
        <v>1792</v>
      </c>
      <c r="L53" s="17">
        <f t="shared" si="2"/>
        <v>2.1261574074074086E-2</v>
      </c>
      <c r="M53">
        <f t="shared" si="3"/>
        <v>8</v>
      </c>
    </row>
    <row r="54" spans="1:13" x14ac:dyDescent="0.25">
      <c r="A54" s="11"/>
      <c r="B54" s="12"/>
      <c r="C54" s="9" t="s">
        <v>230</v>
      </c>
      <c r="D54" s="9" t="s">
        <v>231</v>
      </c>
      <c r="E54" s="9" t="s">
        <v>231</v>
      </c>
      <c r="F54" s="9" t="s">
        <v>15</v>
      </c>
      <c r="G54" s="9" t="s">
        <v>1793</v>
      </c>
      <c r="H54" s="9" t="s">
        <v>148</v>
      </c>
      <c r="I54" s="3" t="s">
        <v>1680</v>
      </c>
      <c r="J54" s="13" t="s">
        <v>1794</v>
      </c>
      <c r="K54" s="14" t="s">
        <v>1795</v>
      </c>
      <c r="L54" s="17">
        <f t="shared" si="2"/>
        <v>3.0833333333333324E-2</v>
      </c>
      <c r="M54">
        <f t="shared" si="3"/>
        <v>9</v>
      </c>
    </row>
    <row r="55" spans="1:13" x14ac:dyDescent="0.25">
      <c r="A55" s="3" t="s">
        <v>235</v>
      </c>
      <c r="B55" s="9" t="s">
        <v>236</v>
      </c>
      <c r="C55" s="10" t="s">
        <v>12</v>
      </c>
      <c r="D55" s="5"/>
      <c r="E55" s="5"/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9" t="s">
        <v>237</v>
      </c>
      <c r="D56" s="9" t="s">
        <v>238</v>
      </c>
      <c r="E56" s="9" t="s">
        <v>238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1796</v>
      </c>
      <c r="H57" s="9" t="s">
        <v>119</v>
      </c>
      <c r="I57" s="3" t="s">
        <v>1680</v>
      </c>
      <c r="J57" s="13" t="s">
        <v>1797</v>
      </c>
      <c r="K57" s="14" t="s">
        <v>1798</v>
      </c>
      <c r="L57" s="17">
        <f t="shared" si="2"/>
        <v>1.1053240740740738E-2</v>
      </c>
      <c r="M57">
        <f t="shared" si="3"/>
        <v>1</v>
      </c>
    </row>
    <row r="58" spans="1:13" x14ac:dyDescent="0.25">
      <c r="A58" s="11"/>
      <c r="B58" s="12"/>
      <c r="C58" s="12"/>
      <c r="D58" s="12"/>
      <c r="E58" s="12"/>
      <c r="F58" s="12"/>
      <c r="G58" s="9" t="s">
        <v>1799</v>
      </c>
      <c r="H58" s="9" t="s">
        <v>119</v>
      </c>
      <c r="I58" s="3" t="s">
        <v>1680</v>
      </c>
      <c r="J58" s="13" t="s">
        <v>1800</v>
      </c>
      <c r="K58" s="14" t="s">
        <v>1801</v>
      </c>
      <c r="L58" s="17">
        <f t="shared" si="2"/>
        <v>1.0810185185185228E-2</v>
      </c>
      <c r="M58">
        <f t="shared" si="3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1802</v>
      </c>
      <c r="H59" s="9" t="s">
        <v>119</v>
      </c>
      <c r="I59" s="3" t="s">
        <v>1680</v>
      </c>
      <c r="J59" s="13" t="s">
        <v>1803</v>
      </c>
      <c r="K59" s="14" t="s">
        <v>1804</v>
      </c>
      <c r="L59" s="17">
        <f t="shared" si="2"/>
        <v>1.7418981481481466E-2</v>
      </c>
      <c r="M59">
        <f t="shared" si="3"/>
        <v>7</v>
      </c>
    </row>
    <row r="60" spans="1:13" x14ac:dyDescent="0.25">
      <c r="A60" s="11"/>
      <c r="B60" s="12"/>
      <c r="C60" s="9" t="s">
        <v>116</v>
      </c>
      <c r="D60" s="9" t="s">
        <v>117</v>
      </c>
      <c r="E60" s="9" t="s">
        <v>117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1805</v>
      </c>
      <c r="H61" s="9" t="s">
        <v>119</v>
      </c>
      <c r="I61" s="3" t="s">
        <v>1680</v>
      </c>
      <c r="J61" s="13" t="s">
        <v>1806</v>
      </c>
      <c r="K61" s="14" t="s">
        <v>1807</v>
      </c>
      <c r="L61" s="17">
        <f t="shared" si="2"/>
        <v>1.3831018518518534E-2</v>
      </c>
      <c r="M61">
        <f t="shared" si="3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1808</v>
      </c>
      <c r="H62" s="9" t="s">
        <v>119</v>
      </c>
      <c r="I62" s="3" t="s">
        <v>1680</v>
      </c>
      <c r="J62" s="13" t="s">
        <v>1809</v>
      </c>
      <c r="K62" s="14" t="s">
        <v>1810</v>
      </c>
      <c r="L62" s="17">
        <f t="shared" si="2"/>
        <v>1.1909722222222197E-2</v>
      </c>
      <c r="M62">
        <f t="shared" si="3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1811</v>
      </c>
      <c r="H63" s="9" t="s">
        <v>119</v>
      </c>
      <c r="I63" s="3" t="s">
        <v>1680</v>
      </c>
      <c r="J63" s="13" t="s">
        <v>1812</v>
      </c>
      <c r="K63" s="14" t="s">
        <v>1813</v>
      </c>
      <c r="L63" s="17">
        <f t="shared" si="2"/>
        <v>1.3055555555555598E-2</v>
      </c>
      <c r="M63">
        <f t="shared" si="3"/>
        <v>8</v>
      </c>
    </row>
    <row r="64" spans="1:13" x14ac:dyDescent="0.25">
      <c r="A64" s="11"/>
      <c r="B64" s="12"/>
      <c r="C64" s="9" t="s">
        <v>337</v>
      </c>
      <c r="D64" s="9" t="s">
        <v>338</v>
      </c>
      <c r="E64" s="10" t="s">
        <v>12</v>
      </c>
      <c r="F64" s="5"/>
      <c r="G64" s="5"/>
      <c r="H64" s="5"/>
      <c r="I64" s="6"/>
      <c r="J64" s="7"/>
      <c r="K64" s="8"/>
      <c r="L64" s="17">
        <f t="shared" si="2"/>
        <v>0</v>
      </c>
    </row>
    <row r="65" spans="1:13" x14ac:dyDescent="0.25">
      <c r="A65" s="11"/>
      <c r="B65" s="12"/>
      <c r="C65" s="12"/>
      <c r="D65" s="12"/>
      <c r="E65" s="9" t="s">
        <v>339</v>
      </c>
      <c r="F65" s="9" t="s">
        <v>15</v>
      </c>
      <c r="G65" s="9" t="s">
        <v>1814</v>
      </c>
      <c r="H65" s="9" t="s">
        <v>119</v>
      </c>
      <c r="I65" s="3" t="s">
        <v>1680</v>
      </c>
      <c r="J65" s="13" t="s">
        <v>1815</v>
      </c>
      <c r="K65" s="14" t="s">
        <v>1816</v>
      </c>
      <c r="L65" s="17">
        <f t="shared" si="2"/>
        <v>1.824074074074078E-2</v>
      </c>
      <c r="M65">
        <f t="shared" si="3"/>
        <v>9</v>
      </c>
    </row>
    <row r="66" spans="1:13" x14ac:dyDescent="0.25">
      <c r="A66" s="11"/>
      <c r="B66" s="12"/>
      <c r="C66" s="12"/>
      <c r="D66" s="12"/>
      <c r="E66" s="9" t="s">
        <v>364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1817</v>
      </c>
      <c r="H67" s="9" t="s">
        <v>119</v>
      </c>
      <c r="I67" s="3" t="s">
        <v>1680</v>
      </c>
      <c r="J67" s="13" t="s">
        <v>1818</v>
      </c>
      <c r="K67" s="14" t="s">
        <v>1819</v>
      </c>
      <c r="L67" s="17">
        <f t="shared" ref="L67:L128" si="4">K67-J67</f>
        <v>1.6226851851851853E-2</v>
      </c>
      <c r="M67">
        <f t="shared" ref="M67:M128" si="5">HOUR(J67)</f>
        <v>9</v>
      </c>
    </row>
    <row r="68" spans="1:13" x14ac:dyDescent="0.25">
      <c r="A68" s="11"/>
      <c r="B68" s="12"/>
      <c r="C68" s="12"/>
      <c r="D68" s="12"/>
      <c r="E68" s="12"/>
      <c r="F68" s="12"/>
      <c r="G68" s="9" t="s">
        <v>1820</v>
      </c>
      <c r="H68" s="9" t="s">
        <v>119</v>
      </c>
      <c r="I68" s="3" t="s">
        <v>1680</v>
      </c>
      <c r="J68" s="13" t="s">
        <v>1821</v>
      </c>
      <c r="K68" s="14" t="s">
        <v>1822</v>
      </c>
      <c r="L68" s="17">
        <f t="shared" si="4"/>
        <v>1.7106481481481473E-2</v>
      </c>
      <c r="M68">
        <f t="shared" si="5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1823</v>
      </c>
      <c r="H69" s="9" t="s">
        <v>119</v>
      </c>
      <c r="I69" s="3" t="s">
        <v>1680</v>
      </c>
      <c r="J69" s="13" t="s">
        <v>1824</v>
      </c>
      <c r="K69" s="14" t="s">
        <v>1825</v>
      </c>
      <c r="L69" s="17">
        <f t="shared" si="4"/>
        <v>2.097222222222217E-2</v>
      </c>
      <c r="M69">
        <f t="shared" si="5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1826</v>
      </c>
      <c r="H70" s="9" t="s">
        <v>119</v>
      </c>
      <c r="I70" s="3" t="s">
        <v>1680</v>
      </c>
      <c r="J70" s="13" t="s">
        <v>1827</v>
      </c>
      <c r="K70" s="14" t="s">
        <v>1828</v>
      </c>
      <c r="L70" s="17">
        <f t="shared" si="4"/>
        <v>1.3206018518518547E-2</v>
      </c>
      <c r="M70">
        <f t="shared" si="5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1829</v>
      </c>
      <c r="H71" s="9" t="s">
        <v>119</v>
      </c>
      <c r="I71" s="3" t="s">
        <v>1680</v>
      </c>
      <c r="J71" s="13" t="s">
        <v>1830</v>
      </c>
      <c r="K71" s="14" t="s">
        <v>1831</v>
      </c>
      <c r="L71" s="17">
        <f t="shared" si="4"/>
        <v>1.5208333333333324E-2</v>
      </c>
      <c r="M71">
        <f t="shared" si="5"/>
        <v>11</v>
      </c>
    </row>
    <row r="72" spans="1:13" x14ac:dyDescent="0.25">
      <c r="A72" s="11"/>
      <c r="B72" s="12"/>
      <c r="C72" s="12"/>
      <c r="D72" s="12"/>
      <c r="E72" s="12"/>
      <c r="F72" s="12"/>
      <c r="G72" s="9" t="s">
        <v>1832</v>
      </c>
      <c r="H72" s="9" t="s">
        <v>119</v>
      </c>
      <c r="I72" s="3" t="s">
        <v>1680</v>
      </c>
      <c r="J72" s="13" t="s">
        <v>1833</v>
      </c>
      <c r="K72" s="14" t="s">
        <v>1834</v>
      </c>
      <c r="L72" s="17">
        <f t="shared" si="4"/>
        <v>1.9467592592592509E-2</v>
      </c>
      <c r="M72">
        <f t="shared" si="5"/>
        <v>11</v>
      </c>
    </row>
    <row r="73" spans="1:13" x14ac:dyDescent="0.25">
      <c r="A73" s="11"/>
      <c r="B73" s="12"/>
      <c r="C73" s="9" t="s">
        <v>175</v>
      </c>
      <c r="D73" s="9" t="s">
        <v>176</v>
      </c>
      <c r="E73" s="9" t="s">
        <v>176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1835</v>
      </c>
      <c r="H74" s="9" t="s">
        <v>119</v>
      </c>
      <c r="I74" s="3" t="s">
        <v>1680</v>
      </c>
      <c r="J74" s="13" t="s">
        <v>1836</v>
      </c>
      <c r="K74" s="14" t="s">
        <v>1837</v>
      </c>
      <c r="L74" s="17">
        <f t="shared" si="4"/>
        <v>1.2407407407407423E-2</v>
      </c>
      <c r="M74">
        <f t="shared" si="5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1838</v>
      </c>
      <c r="H75" s="9" t="s">
        <v>119</v>
      </c>
      <c r="I75" s="3" t="s">
        <v>1680</v>
      </c>
      <c r="J75" s="13" t="s">
        <v>1839</v>
      </c>
      <c r="K75" s="14" t="s">
        <v>1840</v>
      </c>
      <c r="L75" s="17">
        <f t="shared" si="4"/>
        <v>1.9340277777777748E-2</v>
      </c>
      <c r="M75">
        <f t="shared" si="5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1841</v>
      </c>
      <c r="H76" s="9" t="s">
        <v>119</v>
      </c>
      <c r="I76" s="3" t="s">
        <v>1680</v>
      </c>
      <c r="J76" s="13" t="s">
        <v>1842</v>
      </c>
      <c r="K76" s="14" t="s">
        <v>1843</v>
      </c>
      <c r="L76" s="17">
        <f t="shared" si="4"/>
        <v>3.4074074074074034E-2</v>
      </c>
      <c r="M76">
        <f t="shared" si="5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1844</v>
      </c>
      <c r="H77" s="9" t="s">
        <v>119</v>
      </c>
      <c r="I77" s="3" t="s">
        <v>1680</v>
      </c>
      <c r="J77" s="13" t="s">
        <v>1845</v>
      </c>
      <c r="K77" s="14" t="s">
        <v>1846</v>
      </c>
      <c r="L77" s="17">
        <f t="shared" si="4"/>
        <v>2.2106481481481421E-2</v>
      </c>
      <c r="M77">
        <f t="shared" si="5"/>
        <v>13</v>
      </c>
    </row>
    <row r="78" spans="1:13" x14ac:dyDescent="0.25">
      <c r="A78" s="11"/>
      <c r="B78" s="12"/>
      <c r="C78" s="12"/>
      <c r="D78" s="12"/>
      <c r="E78" s="12"/>
      <c r="F78" s="12"/>
      <c r="G78" s="9" t="s">
        <v>1847</v>
      </c>
      <c r="H78" s="9" t="s">
        <v>119</v>
      </c>
      <c r="I78" s="3" t="s">
        <v>1680</v>
      </c>
      <c r="J78" s="13" t="s">
        <v>1848</v>
      </c>
      <c r="K78" s="14" t="s">
        <v>1849</v>
      </c>
      <c r="L78" s="17">
        <f t="shared" si="4"/>
        <v>1.4918981481481408E-2</v>
      </c>
      <c r="M78">
        <f t="shared" si="5"/>
        <v>18</v>
      </c>
    </row>
    <row r="79" spans="1:13" x14ac:dyDescent="0.25">
      <c r="A79" s="11"/>
      <c r="B79" s="12"/>
      <c r="C79" s="12"/>
      <c r="D79" s="12"/>
      <c r="E79" s="12"/>
      <c r="F79" s="12"/>
      <c r="G79" s="9" t="s">
        <v>1850</v>
      </c>
      <c r="H79" s="9" t="s">
        <v>119</v>
      </c>
      <c r="I79" s="3" t="s">
        <v>1680</v>
      </c>
      <c r="J79" s="13" t="s">
        <v>1851</v>
      </c>
      <c r="K79" s="14" t="s">
        <v>1852</v>
      </c>
      <c r="L79" s="17">
        <f t="shared" si="4"/>
        <v>1.6261574074074137E-2</v>
      </c>
      <c r="M79">
        <f t="shared" si="5"/>
        <v>22</v>
      </c>
    </row>
    <row r="80" spans="1:13" x14ac:dyDescent="0.25">
      <c r="A80" s="11"/>
      <c r="B80" s="12"/>
      <c r="C80" s="9" t="s">
        <v>395</v>
      </c>
      <c r="D80" s="9" t="s">
        <v>396</v>
      </c>
      <c r="E80" s="9" t="s">
        <v>396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1853</v>
      </c>
      <c r="H81" s="9" t="s">
        <v>119</v>
      </c>
      <c r="I81" s="3" t="s">
        <v>1680</v>
      </c>
      <c r="J81" s="13" t="s">
        <v>1854</v>
      </c>
      <c r="K81" s="14" t="s">
        <v>1855</v>
      </c>
      <c r="L81" s="17">
        <f t="shared" si="4"/>
        <v>1.2581018518518505E-2</v>
      </c>
      <c r="M81">
        <f t="shared" si="5"/>
        <v>3</v>
      </c>
    </row>
    <row r="82" spans="1:13" x14ac:dyDescent="0.25">
      <c r="A82" s="11"/>
      <c r="B82" s="12"/>
      <c r="C82" s="12"/>
      <c r="D82" s="12"/>
      <c r="E82" s="12"/>
      <c r="F82" s="12"/>
      <c r="G82" s="9" t="s">
        <v>1856</v>
      </c>
      <c r="H82" s="9" t="s">
        <v>119</v>
      </c>
      <c r="I82" s="3" t="s">
        <v>1680</v>
      </c>
      <c r="J82" s="13" t="s">
        <v>1857</v>
      </c>
      <c r="K82" s="14" t="s">
        <v>1858</v>
      </c>
      <c r="L82" s="17">
        <f t="shared" si="4"/>
        <v>1.7129629629629634E-2</v>
      </c>
      <c r="M82">
        <f t="shared" si="5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1859</v>
      </c>
      <c r="H83" s="9" t="s">
        <v>119</v>
      </c>
      <c r="I83" s="3" t="s">
        <v>1680</v>
      </c>
      <c r="J83" s="13" t="s">
        <v>1860</v>
      </c>
      <c r="K83" s="14" t="s">
        <v>1861</v>
      </c>
      <c r="L83" s="17">
        <f t="shared" si="4"/>
        <v>1.4305555555555516E-2</v>
      </c>
      <c r="M83">
        <f t="shared" si="5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1862</v>
      </c>
      <c r="H84" s="9" t="s">
        <v>119</v>
      </c>
      <c r="I84" s="3" t="s">
        <v>1680</v>
      </c>
      <c r="J84" s="13" t="s">
        <v>1863</v>
      </c>
      <c r="K84" s="14" t="s">
        <v>1864</v>
      </c>
      <c r="L84" s="17">
        <f t="shared" si="4"/>
        <v>2.3101851851851818E-2</v>
      </c>
      <c r="M84">
        <f t="shared" si="5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1865</v>
      </c>
      <c r="H85" s="9" t="s">
        <v>119</v>
      </c>
      <c r="I85" s="3" t="s">
        <v>1680</v>
      </c>
      <c r="J85" s="13" t="s">
        <v>1866</v>
      </c>
      <c r="K85" s="14" t="s">
        <v>1867</v>
      </c>
      <c r="L85" s="17">
        <f t="shared" si="4"/>
        <v>1.6238425925925948E-2</v>
      </c>
      <c r="M85">
        <f t="shared" si="5"/>
        <v>22</v>
      </c>
    </row>
    <row r="86" spans="1:13" x14ac:dyDescent="0.25">
      <c r="A86" s="11"/>
      <c r="B86" s="12"/>
      <c r="C86" s="12"/>
      <c r="D86" s="12"/>
      <c r="E86" s="12"/>
      <c r="F86" s="12"/>
      <c r="G86" s="9" t="s">
        <v>1868</v>
      </c>
      <c r="H86" s="9" t="s">
        <v>119</v>
      </c>
      <c r="I86" s="3" t="s">
        <v>1680</v>
      </c>
      <c r="J86" s="13" t="s">
        <v>1869</v>
      </c>
      <c r="K86" s="14" t="s">
        <v>2089</v>
      </c>
      <c r="L86" s="17">
        <f t="shared" si="4"/>
        <v>1.5520833333333317E-2</v>
      </c>
      <c r="M86">
        <f t="shared" si="5"/>
        <v>23</v>
      </c>
    </row>
    <row r="87" spans="1:13" x14ac:dyDescent="0.25">
      <c r="A87" s="11"/>
      <c r="B87" s="12"/>
      <c r="C87" s="9" t="s">
        <v>406</v>
      </c>
      <c r="D87" s="9" t="s">
        <v>407</v>
      </c>
      <c r="E87" s="9" t="s">
        <v>407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1870</v>
      </c>
      <c r="H88" s="9" t="s">
        <v>119</v>
      </c>
      <c r="I88" s="3" t="s">
        <v>1680</v>
      </c>
      <c r="J88" s="13" t="s">
        <v>1871</v>
      </c>
      <c r="K88" s="14" t="s">
        <v>1872</v>
      </c>
      <c r="L88" s="17">
        <f t="shared" si="4"/>
        <v>1.1377314814814854E-2</v>
      </c>
      <c r="M88">
        <f t="shared" si="5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1873</v>
      </c>
      <c r="H89" s="9" t="s">
        <v>119</v>
      </c>
      <c r="I89" s="3" t="s">
        <v>1680</v>
      </c>
      <c r="J89" s="13" t="s">
        <v>1874</v>
      </c>
      <c r="K89" s="14" t="s">
        <v>1875</v>
      </c>
      <c r="L89" s="17">
        <f t="shared" si="4"/>
        <v>1.1481481481481481E-2</v>
      </c>
      <c r="M89">
        <f t="shared" si="5"/>
        <v>11</v>
      </c>
    </row>
    <row r="90" spans="1:13" x14ac:dyDescent="0.25">
      <c r="A90" s="11"/>
      <c r="B90" s="12"/>
      <c r="C90" s="9" t="s">
        <v>1876</v>
      </c>
      <c r="D90" s="9" t="s">
        <v>1877</v>
      </c>
      <c r="E90" s="9" t="s">
        <v>1877</v>
      </c>
      <c r="F90" s="9" t="s">
        <v>15</v>
      </c>
      <c r="G90" s="9" t="s">
        <v>1878</v>
      </c>
      <c r="H90" s="9" t="s">
        <v>119</v>
      </c>
      <c r="I90" s="3" t="s">
        <v>1680</v>
      </c>
      <c r="J90" s="13" t="s">
        <v>1879</v>
      </c>
      <c r="K90" s="14" t="s">
        <v>1880</v>
      </c>
      <c r="L90" s="17">
        <f t="shared" si="4"/>
        <v>3.1192129629629632E-2</v>
      </c>
    </row>
    <row r="91" spans="1:13" x14ac:dyDescent="0.25">
      <c r="A91" s="11"/>
      <c r="B91" s="12"/>
      <c r="C91" s="9" t="s">
        <v>56</v>
      </c>
      <c r="D91" s="9" t="s">
        <v>57</v>
      </c>
      <c r="E91" s="9" t="s">
        <v>57</v>
      </c>
      <c r="F91" s="9" t="s">
        <v>15</v>
      </c>
      <c r="G91" s="9" t="s">
        <v>1881</v>
      </c>
      <c r="H91" s="9" t="s">
        <v>119</v>
      </c>
      <c r="I91" s="3" t="s">
        <v>1680</v>
      </c>
      <c r="J91" s="13" t="s">
        <v>1882</v>
      </c>
      <c r="K91" s="14" t="s">
        <v>1883</v>
      </c>
      <c r="L91" s="17">
        <f t="shared" si="4"/>
        <v>2.4050925925925948E-2</v>
      </c>
      <c r="M91">
        <f t="shared" si="5"/>
        <v>6</v>
      </c>
    </row>
    <row r="92" spans="1:13" x14ac:dyDescent="0.25">
      <c r="A92" s="11"/>
      <c r="B92" s="12"/>
      <c r="C92" s="9" t="s">
        <v>61</v>
      </c>
      <c r="D92" s="9" t="s">
        <v>62</v>
      </c>
      <c r="E92" s="10" t="s">
        <v>12</v>
      </c>
      <c r="F92" s="5"/>
      <c r="G92" s="5"/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9" t="s">
        <v>63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1884</v>
      </c>
      <c r="H94" s="9" t="s">
        <v>205</v>
      </c>
      <c r="I94" s="3" t="s">
        <v>1680</v>
      </c>
      <c r="J94" s="13" t="s">
        <v>1885</v>
      </c>
      <c r="K94" s="14" t="s">
        <v>1886</v>
      </c>
      <c r="L94" s="17">
        <f t="shared" si="4"/>
        <v>1.4108796296296355E-2</v>
      </c>
      <c r="M94">
        <f t="shared" si="5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1887</v>
      </c>
      <c r="H95" s="9" t="s">
        <v>205</v>
      </c>
      <c r="I95" s="3" t="s">
        <v>1680</v>
      </c>
      <c r="J95" s="13" t="s">
        <v>1888</v>
      </c>
      <c r="K95" s="14" t="s">
        <v>1889</v>
      </c>
      <c r="L95" s="17">
        <f t="shared" si="4"/>
        <v>1.844907407407409E-2</v>
      </c>
      <c r="M95">
        <f t="shared" si="5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1890</v>
      </c>
      <c r="H96" s="9" t="s">
        <v>205</v>
      </c>
      <c r="I96" s="3" t="s">
        <v>1680</v>
      </c>
      <c r="J96" s="13" t="s">
        <v>1891</v>
      </c>
      <c r="K96" s="14" t="s">
        <v>1892</v>
      </c>
      <c r="L96" s="17">
        <f t="shared" si="4"/>
        <v>2.047453703703711E-2</v>
      </c>
      <c r="M96">
        <f t="shared" si="5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1893</v>
      </c>
      <c r="H97" s="9" t="s">
        <v>205</v>
      </c>
      <c r="I97" s="3" t="s">
        <v>1680</v>
      </c>
      <c r="J97" s="13" t="s">
        <v>1894</v>
      </c>
      <c r="K97" s="14" t="s">
        <v>1895</v>
      </c>
      <c r="L97" s="17">
        <f t="shared" si="4"/>
        <v>2.2442129629629659E-2</v>
      </c>
      <c r="M97">
        <f t="shared" si="5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1896</v>
      </c>
      <c r="H98" s="9" t="s">
        <v>205</v>
      </c>
      <c r="I98" s="3" t="s">
        <v>1680</v>
      </c>
      <c r="J98" s="13" t="s">
        <v>1897</v>
      </c>
      <c r="K98" s="14" t="s">
        <v>1898</v>
      </c>
      <c r="L98" s="17">
        <f t="shared" si="4"/>
        <v>4.0972222222222299E-2</v>
      </c>
      <c r="M98">
        <f t="shared" si="5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1899</v>
      </c>
      <c r="H99" s="9" t="s">
        <v>205</v>
      </c>
      <c r="I99" s="3" t="s">
        <v>1680</v>
      </c>
      <c r="J99" s="13" t="s">
        <v>1900</v>
      </c>
      <c r="K99" s="14" t="s">
        <v>1901</v>
      </c>
      <c r="L99" s="17">
        <f t="shared" si="4"/>
        <v>2.8032407407407423E-2</v>
      </c>
      <c r="M99">
        <f t="shared" si="5"/>
        <v>12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1902</v>
      </c>
      <c r="H100" s="9" t="s">
        <v>205</v>
      </c>
      <c r="I100" s="3" t="s">
        <v>1680</v>
      </c>
      <c r="J100" s="13" t="s">
        <v>1903</v>
      </c>
      <c r="K100" s="14" t="s">
        <v>1904</v>
      </c>
      <c r="L100" s="17">
        <f t="shared" si="4"/>
        <v>1.288194444444446E-2</v>
      </c>
      <c r="M100">
        <f t="shared" si="5"/>
        <v>15</v>
      </c>
    </row>
    <row r="101" spans="1:13" x14ac:dyDescent="0.25">
      <c r="A101" s="11"/>
      <c r="B101" s="12"/>
      <c r="C101" s="12"/>
      <c r="D101" s="12"/>
      <c r="E101" s="9" t="s">
        <v>62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1905</v>
      </c>
      <c r="H102" s="9" t="s">
        <v>205</v>
      </c>
      <c r="I102" s="3" t="s">
        <v>1680</v>
      </c>
      <c r="J102" s="13" t="s">
        <v>1906</v>
      </c>
      <c r="K102" s="14" t="s">
        <v>1907</v>
      </c>
      <c r="L102" s="17">
        <f t="shared" si="4"/>
        <v>2.4039351851851853E-2</v>
      </c>
      <c r="M102">
        <f t="shared" si="5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1908</v>
      </c>
      <c r="H103" s="9" t="s">
        <v>205</v>
      </c>
      <c r="I103" s="3" t="s">
        <v>1680</v>
      </c>
      <c r="J103" s="13" t="s">
        <v>1909</v>
      </c>
      <c r="K103" s="14" t="s">
        <v>1910</v>
      </c>
      <c r="L103" s="17">
        <f t="shared" si="4"/>
        <v>1.7175925925925983E-2</v>
      </c>
      <c r="M103">
        <f t="shared" si="5"/>
        <v>13</v>
      </c>
    </row>
    <row r="104" spans="1:13" x14ac:dyDescent="0.25">
      <c r="A104" s="11"/>
      <c r="B104" s="12"/>
      <c r="C104" s="9" t="s">
        <v>443</v>
      </c>
      <c r="D104" s="9" t="s">
        <v>444</v>
      </c>
      <c r="E104" s="9" t="s">
        <v>444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1911</v>
      </c>
      <c r="H105" s="9" t="s">
        <v>119</v>
      </c>
      <c r="I105" s="3" t="s">
        <v>1680</v>
      </c>
      <c r="J105" s="13" t="s">
        <v>1912</v>
      </c>
      <c r="K105" s="14" t="s">
        <v>1913</v>
      </c>
      <c r="L105" s="17">
        <f t="shared" si="4"/>
        <v>1.0694444444444451E-2</v>
      </c>
      <c r="M105">
        <f t="shared" si="5"/>
        <v>5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1914</v>
      </c>
      <c r="H106" s="9" t="s">
        <v>119</v>
      </c>
      <c r="I106" s="3" t="s">
        <v>1680</v>
      </c>
      <c r="J106" s="13" t="s">
        <v>1915</v>
      </c>
      <c r="K106" s="14" t="s">
        <v>1916</v>
      </c>
      <c r="L106" s="17">
        <f t="shared" si="4"/>
        <v>2.2071759259259249E-2</v>
      </c>
      <c r="M106">
        <f t="shared" si="5"/>
        <v>9</v>
      </c>
    </row>
    <row r="107" spans="1:13" x14ac:dyDescent="0.25">
      <c r="A107" s="11"/>
      <c r="B107" s="12"/>
      <c r="C107" s="9" t="s">
        <v>225</v>
      </c>
      <c r="D107" s="9" t="s">
        <v>226</v>
      </c>
      <c r="E107" s="9" t="s">
        <v>226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1917</v>
      </c>
      <c r="H108" s="9" t="s">
        <v>119</v>
      </c>
      <c r="I108" s="3" t="s">
        <v>1680</v>
      </c>
      <c r="J108" s="13" t="s">
        <v>1918</v>
      </c>
      <c r="K108" s="14" t="s">
        <v>1919</v>
      </c>
      <c r="L108" s="17">
        <f t="shared" si="4"/>
        <v>1.635416666666667E-2</v>
      </c>
      <c r="M108">
        <f t="shared" si="5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1920</v>
      </c>
      <c r="H109" s="9" t="s">
        <v>119</v>
      </c>
      <c r="I109" s="3" t="s">
        <v>1680</v>
      </c>
      <c r="J109" s="13" t="s">
        <v>1921</v>
      </c>
      <c r="K109" s="14" t="s">
        <v>1922</v>
      </c>
      <c r="L109" s="17">
        <f t="shared" si="4"/>
        <v>1.2557870370370372E-2</v>
      </c>
      <c r="M109">
        <f t="shared" si="5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1923</v>
      </c>
      <c r="H110" s="9" t="s">
        <v>119</v>
      </c>
      <c r="I110" s="3" t="s">
        <v>1680</v>
      </c>
      <c r="J110" s="13" t="s">
        <v>1924</v>
      </c>
      <c r="K110" s="14" t="s">
        <v>1925</v>
      </c>
      <c r="L110" s="17">
        <f t="shared" si="4"/>
        <v>1.5393518518518501E-2</v>
      </c>
      <c r="M110">
        <f t="shared" si="5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1926</v>
      </c>
      <c r="H111" s="9" t="s">
        <v>119</v>
      </c>
      <c r="I111" s="3" t="s">
        <v>1680</v>
      </c>
      <c r="J111" s="13" t="s">
        <v>1927</v>
      </c>
      <c r="K111" s="14" t="s">
        <v>1928</v>
      </c>
      <c r="L111" s="17">
        <f t="shared" si="4"/>
        <v>1.4641203703703642E-2</v>
      </c>
      <c r="M111">
        <f t="shared" si="5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1929</v>
      </c>
      <c r="H112" s="9" t="s">
        <v>119</v>
      </c>
      <c r="I112" s="3" t="s">
        <v>1680</v>
      </c>
      <c r="J112" s="13" t="s">
        <v>1930</v>
      </c>
      <c r="K112" s="14" t="s">
        <v>1931</v>
      </c>
      <c r="L112" s="17">
        <f t="shared" si="4"/>
        <v>2.299768518518519E-2</v>
      </c>
      <c r="M112">
        <f t="shared" si="5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1932</v>
      </c>
      <c r="H113" s="9" t="s">
        <v>119</v>
      </c>
      <c r="I113" s="3" t="s">
        <v>1680</v>
      </c>
      <c r="J113" s="13" t="s">
        <v>654</v>
      </c>
      <c r="K113" s="14" t="s">
        <v>1933</v>
      </c>
      <c r="L113" s="17">
        <f t="shared" si="4"/>
        <v>3.0000000000000027E-2</v>
      </c>
      <c r="M113">
        <f t="shared" si="5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1934</v>
      </c>
      <c r="H114" s="9" t="s">
        <v>119</v>
      </c>
      <c r="I114" s="3" t="s">
        <v>1680</v>
      </c>
      <c r="J114" s="13" t="s">
        <v>1935</v>
      </c>
      <c r="K114" s="14" t="s">
        <v>1936</v>
      </c>
      <c r="L114" s="17">
        <f t="shared" si="4"/>
        <v>3.0983796296296329E-2</v>
      </c>
      <c r="M114">
        <f t="shared" si="5"/>
        <v>12</v>
      </c>
    </row>
    <row r="115" spans="1:13" x14ac:dyDescent="0.25">
      <c r="A115" s="3" t="s">
        <v>847</v>
      </c>
      <c r="B115" s="9" t="s">
        <v>848</v>
      </c>
      <c r="C115" s="9" t="s">
        <v>860</v>
      </c>
      <c r="D115" s="9" t="s">
        <v>861</v>
      </c>
      <c r="E115" s="9" t="s">
        <v>861</v>
      </c>
      <c r="F115" s="9" t="s">
        <v>851</v>
      </c>
      <c r="G115" s="9" t="s">
        <v>1937</v>
      </c>
      <c r="H115" s="9" t="s">
        <v>119</v>
      </c>
      <c r="I115" s="3" t="s">
        <v>1680</v>
      </c>
      <c r="J115" s="13" t="s">
        <v>1938</v>
      </c>
      <c r="K115" s="14" t="s">
        <v>1939</v>
      </c>
      <c r="L115" s="17">
        <f t="shared" si="4"/>
        <v>1.5543981481481506E-2</v>
      </c>
      <c r="M115">
        <f t="shared" si="5"/>
        <v>13</v>
      </c>
    </row>
    <row r="116" spans="1:13" x14ac:dyDescent="0.25">
      <c r="A116" s="3" t="s">
        <v>457</v>
      </c>
      <c r="B116" s="9" t="s">
        <v>458</v>
      </c>
      <c r="C116" s="10" t="s">
        <v>12</v>
      </c>
      <c r="D116" s="5"/>
      <c r="E116" s="5"/>
      <c r="F116" s="5"/>
      <c r="G116" s="5"/>
      <c r="H116" s="5"/>
      <c r="I116" s="6"/>
      <c r="J116" s="7"/>
      <c r="K116" s="8"/>
    </row>
    <row r="117" spans="1:13" x14ac:dyDescent="0.25">
      <c r="A117" s="11"/>
      <c r="B117" s="12"/>
      <c r="C117" s="9" t="s">
        <v>874</v>
      </c>
      <c r="D117" s="9" t="s">
        <v>875</v>
      </c>
      <c r="E117" s="9" t="s">
        <v>875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1940</v>
      </c>
      <c r="H118" s="9" t="s">
        <v>119</v>
      </c>
      <c r="I118" s="3" t="s">
        <v>1680</v>
      </c>
      <c r="J118" s="13" t="s">
        <v>1941</v>
      </c>
      <c r="K118" s="14" t="s">
        <v>1942</v>
      </c>
      <c r="L118" s="17">
        <f t="shared" si="4"/>
        <v>1.3692129629629651E-2</v>
      </c>
      <c r="M118">
        <f t="shared" si="5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1943</v>
      </c>
      <c r="H119" s="9" t="s">
        <v>119</v>
      </c>
      <c r="I119" s="3" t="s">
        <v>1680</v>
      </c>
      <c r="J119" s="13" t="s">
        <v>1944</v>
      </c>
      <c r="K119" s="14" t="s">
        <v>1945</v>
      </c>
      <c r="L119" s="17">
        <f t="shared" si="4"/>
        <v>1.5081018518518563E-2</v>
      </c>
      <c r="M119">
        <f t="shared" si="5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1946</v>
      </c>
      <c r="H120" s="9" t="s">
        <v>119</v>
      </c>
      <c r="I120" s="3" t="s">
        <v>1680</v>
      </c>
      <c r="J120" s="13" t="s">
        <v>1947</v>
      </c>
      <c r="K120" s="14" t="s">
        <v>1948</v>
      </c>
      <c r="L120" s="17">
        <f t="shared" si="4"/>
        <v>2.8993055555555647E-2</v>
      </c>
      <c r="M120">
        <f t="shared" si="5"/>
        <v>9</v>
      </c>
    </row>
    <row r="121" spans="1:13" x14ac:dyDescent="0.25">
      <c r="A121" s="11"/>
      <c r="B121" s="12"/>
      <c r="C121" s="9" t="s">
        <v>1949</v>
      </c>
      <c r="D121" s="9" t="s">
        <v>1950</v>
      </c>
      <c r="E121" s="9" t="s">
        <v>1951</v>
      </c>
      <c r="F121" s="9" t="s">
        <v>15</v>
      </c>
      <c r="G121" s="9" t="s">
        <v>1952</v>
      </c>
      <c r="H121" s="9" t="s">
        <v>119</v>
      </c>
      <c r="I121" s="3" t="s">
        <v>1680</v>
      </c>
      <c r="J121" s="13" t="s">
        <v>1953</v>
      </c>
      <c r="K121" s="14" t="s">
        <v>1954</v>
      </c>
      <c r="L121" s="17">
        <f t="shared" si="4"/>
        <v>1.72106481481481E-2</v>
      </c>
      <c r="M121">
        <f t="shared" si="5"/>
        <v>16</v>
      </c>
    </row>
    <row r="122" spans="1:13" x14ac:dyDescent="0.25">
      <c r="A122" s="11"/>
      <c r="B122" s="12"/>
      <c r="C122" s="9" t="s">
        <v>481</v>
      </c>
      <c r="D122" s="9" t="s">
        <v>482</v>
      </c>
      <c r="E122" s="9" t="s">
        <v>483</v>
      </c>
      <c r="F122" s="9" t="s">
        <v>15</v>
      </c>
      <c r="G122" s="9" t="s">
        <v>1955</v>
      </c>
      <c r="H122" s="9" t="s">
        <v>119</v>
      </c>
      <c r="I122" s="3" t="s">
        <v>1680</v>
      </c>
      <c r="J122" s="13" t="s">
        <v>1956</v>
      </c>
      <c r="K122" s="14" t="s">
        <v>1957</v>
      </c>
      <c r="L122" s="17">
        <f t="shared" si="4"/>
        <v>1.9710648148148158E-2</v>
      </c>
      <c r="M122">
        <f t="shared" si="5"/>
        <v>8</v>
      </c>
    </row>
    <row r="123" spans="1:13" x14ac:dyDescent="0.25">
      <c r="A123" s="11"/>
      <c r="B123" s="12"/>
      <c r="C123" s="9" t="s">
        <v>487</v>
      </c>
      <c r="D123" s="9" t="s">
        <v>488</v>
      </c>
      <c r="E123" s="9" t="s">
        <v>489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1958</v>
      </c>
      <c r="H124" s="9" t="s">
        <v>119</v>
      </c>
      <c r="I124" s="3" t="s">
        <v>1680</v>
      </c>
      <c r="J124" s="13" t="s">
        <v>1959</v>
      </c>
      <c r="K124" s="14" t="s">
        <v>1960</v>
      </c>
      <c r="L124" s="17">
        <f t="shared" si="4"/>
        <v>3.7604166666666661E-2</v>
      </c>
      <c r="M124">
        <f t="shared" si="5"/>
        <v>10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1961</v>
      </c>
      <c r="H125" s="9" t="s">
        <v>119</v>
      </c>
      <c r="I125" s="3" t="s">
        <v>1680</v>
      </c>
      <c r="J125" s="13" t="s">
        <v>1962</v>
      </c>
      <c r="K125" s="14" t="s">
        <v>1963</v>
      </c>
      <c r="L125" s="17">
        <f t="shared" si="4"/>
        <v>2.2928240740740735E-2</v>
      </c>
      <c r="M125">
        <f t="shared" si="5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1964</v>
      </c>
      <c r="H126" s="9" t="s">
        <v>119</v>
      </c>
      <c r="I126" s="3" t="s">
        <v>1680</v>
      </c>
      <c r="J126" s="13" t="s">
        <v>1965</v>
      </c>
      <c r="K126" s="14" t="s">
        <v>1966</v>
      </c>
      <c r="L126" s="17">
        <f t="shared" si="4"/>
        <v>3.1782407407407343E-2</v>
      </c>
      <c r="M126">
        <f t="shared" si="5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1967</v>
      </c>
      <c r="H127" s="9" t="s">
        <v>119</v>
      </c>
      <c r="I127" s="3" t="s">
        <v>1680</v>
      </c>
      <c r="J127" s="13" t="s">
        <v>1968</v>
      </c>
      <c r="K127" s="14" t="s">
        <v>1969</v>
      </c>
      <c r="L127" s="17">
        <f t="shared" si="4"/>
        <v>1.5983796296296315E-2</v>
      </c>
      <c r="M127">
        <f t="shared" si="5"/>
        <v>13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1970</v>
      </c>
      <c r="H128" s="9" t="s">
        <v>119</v>
      </c>
      <c r="I128" s="3" t="s">
        <v>1680</v>
      </c>
      <c r="J128" s="13" t="s">
        <v>1971</v>
      </c>
      <c r="K128" s="14" t="s">
        <v>1972</v>
      </c>
      <c r="L128" s="17">
        <f t="shared" si="4"/>
        <v>1.1967592592592613E-2</v>
      </c>
      <c r="M128">
        <f t="shared" si="5"/>
        <v>15</v>
      </c>
    </row>
    <row r="129" spans="1:13" x14ac:dyDescent="0.25">
      <c r="A129" s="3" t="s">
        <v>502</v>
      </c>
      <c r="B129" s="9" t="s">
        <v>503</v>
      </c>
      <c r="C129" s="10" t="s">
        <v>12</v>
      </c>
      <c r="D129" s="5"/>
      <c r="E129" s="5"/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9" t="s">
        <v>507</v>
      </c>
      <c r="D130" s="9" t="s">
        <v>508</v>
      </c>
      <c r="E130" s="9" t="s">
        <v>509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1973</v>
      </c>
      <c r="H131" s="9" t="s">
        <v>17</v>
      </c>
      <c r="I131" s="3" t="s">
        <v>1680</v>
      </c>
      <c r="J131" s="13" t="s">
        <v>1974</v>
      </c>
      <c r="K131" s="14" t="s">
        <v>1975</v>
      </c>
      <c r="L131" s="17">
        <f t="shared" ref="L131:L134" si="6">K131-J131</f>
        <v>1.591435185185186E-2</v>
      </c>
      <c r="M131">
        <f t="shared" ref="M131:M134" si="7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1976</v>
      </c>
      <c r="H132" s="9" t="s">
        <v>17</v>
      </c>
      <c r="I132" s="3" t="s">
        <v>1680</v>
      </c>
      <c r="J132" s="13" t="s">
        <v>1939</v>
      </c>
      <c r="K132" s="14" t="s">
        <v>1977</v>
      </c>
      <c r="L132" s="17">
        <f t="shared" si="6"/>
        <v>1.41782407407407E-2</v>
      </c>
      <c r="M132">
        <f t="shared" si="7"/>
        <v>13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1978</v>
      </c>
      <c r="H133" s="9" t="s">
        <v>17</v>
      </c>
      <c r="I133" s="3" t="s">
        <v>1680</v>
      </c>
      <c r="J133" s="13" t="s">
        <v>1979</v>
      </c>
      <c r="K133" s="14" t="s">
        <v>1980</v>
      </c>
      <c r="L133" s="17">
        <f t="shared" si="6"/>
        <v>1.4421296296296293E-2</v>
      </c>
      <c r="M133">
        <f t="shared" si="7"/>
        <v>14</v>
      </c>
    </row>
    <row r="134" spans="1:13" x14ac:dyDescent="0.25">
      <c r="A134" s="11"/>
      <c r="B134" s="11"/>
      <c r="C134" s="3" t="s">
        <v>1309</v>
      </c>
      <c r="D134" s="3" t="s">
        <v>1310</v>
      </c>
      <c r="E134" s="3" t="s">
        <v>1311</v>
      </c>
      <c r="F134" s="3" t="s">
        <v>15</v>
      </c>
      <c r="G134" s="3" t="s">
        <v>1981</v>
      </c>
      <c r="H134" s="3" t="s">
        <v>17</v>
      </c>
      <c r="I134" s="3" t="s">
        <v>1680</v>
      </c>
      <c r="J134" s="15" t="s">
        <v>268</v>
      </c>
      <c r="K134" s="16" t="s">
        <v>1982</v>
      </c>
      <c r="L134" s="17">
        <f t="shared" si="6"/>
        <v>4.2372685185185166E-2</v>
      </c>
      <c r="M134">
        <f t="shared" si="7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O28" sqref="O28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28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2.28515625" style="17" bestFit="1" customWidth="1"/>
    <col min="13" max="13" width="11.140625" bestFit="1" customWidth="1"/>
    <col min="14" max="14" width="8.425781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0.875</v>
      </c>
      <c r="R2" s="17">
        <v>0</v>
      </c>
      <c r="S2" s="17">
        <f>AVERAGE($R$2:$R$25)</f>
        <v>7.4016605581275659E-3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0.875</v>
      </c>
      <c r="R3" s="17">
        <v>0</v>
      </c>
      <c r="S3" s="17">
        <f t="shared" ref="S3:S25" si="1">AVERAGE($R$2:$R$25)</f>
        <v>7.4016605581275659E-3</v>
      </c>
    </row>
    <row r="4" spans="1:19" x14ac:dyDescent="0.25">
      <c r="A4" s="11"/>
      <c r="B4" s="12"/>
      <c r="C4" s="9" t="s">
        <v>61</v>
      </c>
      <c r="D4" s="9" t="s">
        <v>62</v>
      </c>
      <c r="E4" s="9" t="s">
        <v>62</v>
      </c>
      <c r="F4" s="9" t="s">
        <v>15</v>
      </c>
      <c r="G4" s="9" t="s">
        <v>1983</v>
      </c>
      <c r="H4" s="9" t="s">
        <v>17</v>
      </c>
      <c r="I4" s="3" t="s">
        <v>1984</v>
      </c>
      <c r="J4" s="13" t="s">
        <v>1985</v>
      </c>
      <c r="K4" s="14" t="s">
        <v>1986</v>
      </c>
      <c r="L4" s="17">
        <f t="shared" ref="L3:L66" si="2">K4-J4</f>
        <v>1.4386574074074177E-2</v>
      </c>
      <c r="M4">
        <f t="shared" ref="M3:M66" si="3">HOUR(J4)</f>
        <v>8</v>
      </c>
      <c r="O4">
        <v>2</v>
      </c>
      <c r="P4">
        <f>COUNTIF(M:M,"2")</f>
        <v>1</v>
      </c>
      <c r="Q4">
        <f t="shared" si="0"/>
        <v>0.875</v>
      </c>
      <c r="R4" s="17">
        <f>AVERAGEIF(M3:M401,  O4, L3:L401)</f>
        <v>1.7928240740740745E-2</v>
      </c>
      <c r="S4" s="17">
        <f t="shared" si="1"/>
        <v>7.4016605581275659E-3</v>
      </c>
    </row>
    <row r="5" spans="1:19" x14ac:dyDescent="0.25">
      <c r="A5" s="11"/>
      <c r="B5" s="12"/>
      <c r="C5" s="9" t="s">
        <v>842</v>
      </c>
      <c r="D5" s="9" t="s">
        <v>843</v>
      </c>
      <c r="E5" s="9" t="s">
        <v>843</v>
      </c>
      <c r="F5" s="9" t="s">
        <v>15</v>
      </c>
      <c r="G5" s="9" t="s">
        <v>1987</v>
      </c>
      <c r="H5" s="9" t="s">
        <v>17</v>
      </c>
      <c r="I5" s="3" t="s">
        <v>1984</v>
      </c>
      <c r="J5" s="13" t="s">
        <v>1988</v>
      </c>
      <c r="K5" s="14" t="s">
        <v>1989</v>
      </c>
      <c r="L5" s="17">
        <f t="shared" si="2"/>
        <v>1.5474537037037023E-2</v>
      </c>
      <c r="M5">
        <f t="shared" si="3"/>
        <v>4</v>
      </c>
      <c r="O5">
        <v>3</v>
      </c>
      <c r="P5">
        <f>COUNTIF(M:M,"3")</f>
        <v>1</v>
      </c>
      <c r="Q5">
        <f t="shared" si="0"/>
        <v>0.875</v>
      </c>
      <c r="R5" s="17">
        <f>AVERAGEIF(M4:M402,  O5, L4:L402)</f>
        <v>1.399305555555555E-2</v>
      </c>
      <c r="S5" s="17">
        <f t="shared" si="1"/>
        <v>7.4016605581275659E-3</v>
      </c>
    </row>
    <row r="6" spans="1:19" x14ac:dyDescent="0.25">
      <c r="A6" s="3" t="s">
        <v>76</v>
      </c>
      <c r="B6" s="9" t="s">
        <v>77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4</v>
      </c>
      <c r="Q6">
        <f t="shared" si="0"/>
        <v>0.875</v>
      </c>
      <c r="R6" s="17">
        <f>AVERAGEIF(M5:M403,  O6, L5:L403)</f>
        <v>1.774594907407407E-2</v>
      </c>
      <c r="S6" s="17">
        <f t="shared" si="1"/>
        <v>7.4016605581275659E-3</v>
      </c>
    </row>
    <row r="7" spans="1:19" x14ac:dyDescent="0.25">
      <c r="A7" s="11"/>
      <c r="B7" s="12"/>
      <c r="C7" s="9" t="s">
        <v>95</v>
      </c>
      <c r="D7" s="9" t="s">
        <v>96</v>
      </c>
      <c r="E7" s="9" t="s">
        <v>96</v>
      </c>
      <c r="F7" s="9" t="s">
        <v>15</v>
      </c>
      <c r="G7" s="9" t="s">
        <v>1990</v>
      </c>
      <c r="H7" s="9" t="s">
        <v>17</v>
      </c>
      <c r="I7" s="3" t="s">
        <v>1984</v>
      </c>
      <c r="J7" s="13" t="s">
        <v>1991</v>
      </c>
      <c r="K7" s="14" t="s">
        <v>1992</v>
      </c>
      <c r="L7" s="17">
        <f t="shared" si="2"/>
        <v>2.3229166666666634E-2</v>
      </c>
      <c r="M7">
        <f t="shared" si="3"/>
        <v>9</v>
      </c>
      <c r="O7">
        <v>5</v>
      </c>
      <c r="P7">
        <f>COUNTIF(M:M,"5")</f>
        <v>2</v>
      </c>
      <c r="Q7">
        <f t="shared" si="0"/>
        <v>0.875</v>
      </c>
      <c r="R7" s="17">
        <f>AVERAGEIF(M6:M404,  O7, L6:L404)</f>
        <v>1.6388888888888911E-2</v>
      </c>
      <c r="S7" s="17">
        <f t="shared" si="1"/>
        <v>7.4016605581275659E-3</v>
      </c>
    </row>
    <row r="8" spans="1:19" x14ac:dyDescent="0.25">
      <c r="A8" s="11"/>
      <c r="B8" s="12"/>
      <c r="C8" s="9" t="s">
        <v>1084</v>
      </c>
      <c r="D8" s="9" t="s">
        <v>1085</v>
      </c>
      <c r="E8" s="9" t="s">
        <v>1085</v>
      </c>
      <c r="F8" s="9" t="s">
        <v>15</v>
      </c>
      <c r="G8" s="9" t="s">
        <v>1993</v>
      </c>
      <c r="H8" s="9" t="s">
        <v>17</v>
      </c>
      <c r="I8" s="3" t="s">
        <v>1984</v>
      </c>
      <c r="J8" s="13" t="s">
        <v>1994</v>
      </c>
      <c r="K8" s="14" t="s">
        <v>1995</v>
      </c>
      <c r="L8" s="17">
        <f t="shared" si="2"/>
        <v>1.5081018518518507E-2</v>
      </c>
      <c r="M8">
        <f t="shared" si="3"/>
        <v>10</v>
      </c>
      <c r="O8">
        <v>6</v>
      </c>
      <c r="P8">
        <f>COUNTIF(M:M,"6")</f>
        <v>0</v>
      </c>
      <c r="Q8">
        <f t="shared" si="0"/>
        <v>0.875</v>
      </c>
      <c r="R8" s="17">
        <v>0</v>
      </c>
      <c r="S8" s="17">
        <f t="shared" si="1"/>
        <v>7.4016605581275659E-3</v>
      </c>
    </row>
    <row r="9" spans="1:19" x14ac:dyDescent="0.25">
      <c r="A9" s="3" t="s">
        <v>114</v>
      </c>
      <c r="B9" s="9" t="s">
        <v>115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2</v>
      </c>
      <c r="Q9">
        <f t="shared" si="0"/>
        <v>0.875</v>
      </c>
      <c r="R9" s="17">
        <f>AVERAGEIF(M8:M406,  O9, L8:L406)</f>
        <v>1.3998842592592625E-2</v>
      </c>
      <c r="S9" s="17">
        <f t="shared" si="1"/>
        <v>7.4016605581275659E-3</v>
      </c>
    </row>
    <row r="10" spans="1:19" x14ac:dyDescent="0.25">
      <c r="A10" s="11"/>
      <c r="B10" s="12"/>
      <c r="C10" s="9" t="s">
        <v>116</v>
      </c>
      <c r="D10" s="9" t="s">
        <v>117</v>
      </c>
      <c r="E10" s="10" t="s">
        <v>12</v>
      </c>
      <c r="F10" s="5"/>
      <c r="G10" s="5"/>
      <c r="H10" s="5"/>
      <c r="I10" s="6"/>
      <c r="J10" s="7"/>
      <c r="K10" s="8"/>
      <c r="O10">
        <v>8</v>
      </c>
      <c r="P10">
        <f>COUNTIF(M:M,"8")</f>
        <v>4</v>
      </c>
      <c r="Q10">
        <f t="shared" si="0"/>
        <v>0.875</v>
      </c>
      <c r="R10" s="17">
        <f>AVERAGEIF(M9:M407,  O10, L9:L407)</f>
        <v>2.1543209876543179E-2</v>
      </c>
      <c r="S10" s="17">
        <f t="shared" si="1"/>
        <v>7.4016605581275659E-3</v>
      </c>
    </row>
    <row r="11" spans="1:19" x14ac:dyDescent="0.25">
      <c r="A11" s="11"/>
      <c r="B11" s="12"/>
      <c r="C11" s="12"/>
      <c r="D11" s="12"/>
      <c r="E11" s="9" t="s">
        <v>117</v>
      </c>
      <c r="F11" s="9" t="s">
        <v>15</v>
      </c>
      <c r="G11" s="9" t="s">
        <v>1996</v>
      </c>
      <c r="H11" s="9" t="s">
        <v>1428</v>
      </c>
      <c r="I11" s="3" t="s">
        <v>1984</v>
      </c>
      <c r="J11" s="13"/>
      <c r="K11" s="14"/>
      <c r="O11">
        <v>9</v>
      </c>
      <c r="P11">
        <f>COUNTIF(M:M,"9")</f>
        <v>2</v>
      </c>
      <c r="Q11">
        <f t="shared" si="0"/>
        <v>0.875</v>
      </c>
      <c r="R11" s="17">
        <f>AVERAGEIF(M10:M408,  O11, L10:L408)</f>
        <v>1.8402777777777768E-2</v>
      </c>
      <c r="S11" s="17">
        <f t="shared" si="1"/>
        <v>7.4016605581275659E-3</v>
      </c>
    </row>
    <row r="12" spans="1:19" x14ac:dyDescent="0.25">
      <c r="A12" s="11"/>
      <c r="B12" s="12"/>
      <c r="C12" s="12"/>
      <c r="D12" s="12"/>
      <c r="E12" s="9" t="s">
        <v>146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2</v>
      </c>
      <c r="Q12">
        <f t="shared" si="0"/>
        <v>0.875</v>
      </c>
      <c r="R12" s="17">
        <f>AVERAGEIF(M11:M409,  O12, L11:L409)</f>
        <v>1.2303240740740684E-2</v>
      </c>
      <c r="S12" s="17">
        <f t="shared" si="1"/>
        <v>7.4016605581275659E-3</v>
      </c>
    </row>
    <row r="13" spans="1:19" x14ac:dyDescent="0.25">
      <c r="A13" s="11"/>
      <c r="B13" s="12"/>
      <c r="C13" s="12"/>
      <c r="D13" s="12"/>
      <c r="E13" s="12"/>
      <c r="F13" s="12"/>
      <c r="G13" s="9" t="s">
        <v>1998</v>
      </c>
      <c r="H13" s="9" t="s">
        <v>148</v>
      </c>
      <c r="I13" s="3" t="s">
        <v>1984</v>
      </c>
      <c r="J13" s="13" t="s">
        <v>1999</v>
      </c>
      <c r="K13" s="14" t="s">
        <v>2000</v>
      </c>
      <c r="L13" s="17">
        <f t="shared" si="2"/>
        <v>1.7928240740740745E-2</v>
      </c>
      <c r="M13">
        <f t="shared" si="3"/>
        <v>2</v>
      </c>
      <c r="O13">
        <v>11</v>
      </c>
      <c r="P13">
        <f>COUNTIF(M:M,"11")</f>
        <v>1</v>
      </c>
      <c r="Q13">
        <f t="shared" si="0"/>
        <v>0.875</v>
      </c>
      <c r="R13" s="17">
        <f>AVERAGEIF(M12:M410,  O13, L12:L410)</f>
        <v>1.6851851851851896E-2</v>
      </c>
      <c r="S13" s="17">
        <f t="shared" si="1"/>
        <v>7.4016605581275659E-3</v>
      </c>
    </row>
    <row r="14" spans="1:19" x14ac:dyDescent="0.25">
      <c r="A14" s="11"/>
      <c r="B14" s="12"/>
      <c r="C14" s="12"/>
      <c r="D14" s="12"/>
      <c r="E14" s="12"/>
      <c r="F14" s="12"/>
      <c r="G14" s="9" t="s">
        <v>2001</v>
      </c>
      <c r="H14" s="9" t="s">
        <v>148</v>
      </c>
      <c r="I14" s="3" t="s">
        <v>1984</v>
      </c>
      <c r="J14" s="13" t="s">
        <v>2002</v>
      </c>
      <c r="K14" s="14" t="s">
        <v>2003</v>
      </c>
      <c r="L14" s="17">
        <f t="shared" si="2"/>
        <v>1.7951388888888919E-2</v>
      </c>
      <c r="M14">
        <f t="shared" si="3"/>
        <v>4</v>
      </c>
      <c r="O14">
        <v>12</v>
      </c>
      <c r="P14">
        <f>COUNTIF(M:M,"12")</f>
        <v>0</v>
      </c>
      <c r="Q14">
        <f t="shared" si="0"/>
        <v>0.875</v>
      </c>
      <c r="R14" s="17">
        <v>0</v>
      </c>
      <c r="S14" s="17">
        <f t="shared" si="1"/>
        <v>7.4016605581275659E-3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2004</v>
      </c>
      <c r="H15" s="9" t="s">
        <v>148</v>
      </c>
      <c r="I15" s="3" t="s">
        <v>1984</v>
      </c>
      <c r="J15" s="13" t="s">
        <v>2005</v>
      </c>
      <c r="K15" s="14" t="s">
        <v>2006</v>
      </c>
      <c r="L15" s="17">
        <f t="shared" si="2"/>
        <v>1.8958333333333327E-2</v>
      </c>
      <c r="M15">
        <f t="shared" si="3"/>
        <v>4</v>
      </c>
      <c r="O15">
        <v>13</v>
      </c>
      <c r="P15">
        <f>COUNTIF(M:M,"13")</f>
        <v>1</v>
      </c>
      <c r="Q15">
        <f t="shared" si="0"/>
        <v>0.875</v>
      </c>
      <c r="R15" s="17">
        <f>AVERAGEIF(M14:M412,  O15, L14:L412)</f>
        <v>1.3564814814814752E-2</v>
      </c>
      <c r="S15" s="17">
        <f t="shared" si="1"/>
        <v>7.4016605581275659E-3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2007</v>
      </c>
      <c r="H16" s="9" t="s">
        <v>148</v>
      </c>
      <c r="I16" s="3" t="s">
        <v>1984</v>
      </c>
      <c r="J16" s="13" t="s">
        <v>2008</v>
      </c>
      <c r="K16" s="14" t="s">
        <v>2009</v>
      </c>
      <c r="L16" s="17">
        <f t="shared" si="2"/>
        <v>1.7152777777777795E-2</v>
      </c>
      <c r="M16">
        <f t="shared" si="3"/>
        <v>5</v>
      </c>
      <c r="O16">
        <v>14</v>
      </c>
      <c r="P16">
        <f>COUNTIF(M:M,"14")</f>
        <v>0</v>
      </c>
      <c r="Q16">
        <f t="shared" si="0"/>
        <v>0.875</v>
      </c>
      <c r="R16" s="17">
        <v>0</v>
      </c>
      <c r="S16" s="17">
        <f t="shared" si="1"/>
        <v>7.4016605581275659E-3</v>
      </c>
    </row>
    <row r="17" spans="1:19" x14ac:dyDescent="0.25">
      <c r="A17" s="11"/>
      <c r="B17" s="12"/>
      <c r="C17" s="12"/>
      <c r="D17" s="12"/>
      <c r="E17" s="12"/>
      <c r="F17" s="12"/>
      <c r="G17" s="9" t="s">
        <v>2010</v>
      </c>
      <c r="H17" s="9" t="s">
        <v>148</v>
      </c>
      <c r="I17" s="3" t="s">
        <v>1984</v>
      </c>
      <c r="J17" s="13" t="s">
        <v>2011</v>
      </c>
      <c r="K17" s="14" t="s">
        <v>2012</v>
      </c>
      <c r="L17" s="17">
        <f t="shared" si="2"/>
        <v>1.7777777777777837E-2</v>
      </c>
      <c r="M17">
        <f t="shared" si="3"/>
        <v>7</v>
      </c>
      <c r="O17">
        <v>15</v>
      </c>
      <c r="P17">
        <f>COUNTIF(M:M,"15")</f>
        <v>0</v>
      </c>
      <c r="Q17">
        <f t="shared" si="0"/>
        <v>0.875</v>
      </c>
      <c r="R17" s="17">
        <v>0</v>
      </c>
      <c r="S17" s="17">
        <f t="shared" si="1"/>
        <v>7.4016605581275659E-3</v>
      </c>
    </row>
    <row r="18" spans="1:19" x14ac:dyDescent="0.25">
      <c r="A18" s="11"/>
      <c r="B18" s="12"/>
      <c r="C18" s="12"/>
      <c r="D18" s="12"/>
      <c r="E18" s="12"/>
      <c r="F18" s="12"/>
      <c r="G18" s="9" t="s">
        <v>2013</v>
      </c>
      <c r="H18" s="9" t="s">
        <v>148</v>
      </c>
      <c r="I18" s="3" t="s">
        <v>1984</v>
      </c>
      <c r="J18" s="13" t="s">
        <v>2014</v>
      </c>
      <c r="K18" s="14" t="s">
        <v>2015</v>
      </c>
      <c r="L18" s="17">
        <f t="shared" si="2"/>
        <v>1.5706018518518494E-2</v>
      </c>
      <c r="M18">
        <f t="shared" si="3"/>
        <v>8</v>
      </c>
      <c r="O18">
        <v>16</v>
      </c>
      <c r="P18">
        <f>COUNTIF(M:M,"16")</f>
        <v>0</v>
      </c>
      <c r="Q18">
        <f t="shared" si="0"/>
        <v>0.875</v>
      </c>
      <c r="R18" s="17">
        <v>0</v>
      </c>
      <c r="S18" s="17">
        <f t="shared" si="1"/>
        <v>7.4016605581275659E-3</v>
      </c>
    </row>
    <row r="19" spans="1:19" x14ac:dyDescent="0.25">
      <c r="A19" s="11"/>
      <c r="B19" s="12"/>
      <c r="C19" s="12"/>
      <c r="D19" s="12"/>
      <c r="E19" s="12"/>
      <c r="F19" s="12"/>
      <c r="G19" s="9" t="s">
        <v>2016</v>
      </c>
      <c r="H19" s="9" t="s">
        <v>148</v>
      </c>
      <c r="I19" s="3" t="s">
        <v>1984</v>
      </c>
      <c r="J19" s="13" t="s">
        <v>617</v>
      </c>
      <c r="K19" s="14" t="s">
        <v>2017</v>
      </c>
      <c r="L19" s="17">
        <f t="shared" si="2"/>
        <v>2.148148148148149E-2</v>
      </c>
      <c r="M19">
        <f t="shared" si="3"/>
        <v>8</v>
      </c>
      <c r="O19">
        <v>17</v>
      </c>
      <c r="P19">
        <f>COUNTIF(M:M,"17")</f>
        <v>0</v>
      </c>
      <c r="Q19">
        <f t="shared" si="0"/>
        <v>0.875</v>
      </c>
      <c r="R19" s="17">
        <v>0</v>
      </c>
      <c r="S19" s="17">
        <f t="shared" si="1"/>
        <v>7.4016605581275659E-3</v>
      </c>
    </row>
    <row r="20" spans="1:19" x14ac:dyDescent="0.25">
      <c r="A20" s="11"/>
      <c r="B20" s="12"/>
      <c r="C20" s="12"/>
      <c r="D20" s="12"/>
      <c r="E20" s="12"/>
      <c r="F20" s="12"/>
      <c r="G20" s="9" t="s">
        <v>2018</v>
      </c>
      <c r="H20" s="9" t="s">
        <v>148</v>
      </c>
      <c r="I20" s="3" t="s">
        <v>1984</v>
      </c>
      <c r="J20" s="13" t="s">
        <v>2019</v>
      </c>
      <c r="K20" s="14" t="s">
        <v>2020</v>
      </c>
      <c r="L20" s="17">
        <f t="shared" si="2"/>
        <v>2.7442129629629552E-2</v>
      </c>
      <c r="M20">
        <f t="shared" si="3"/>
        <v>8</v>
      </c>
      <c r="O20">
        <v>18</v>
      </c>
      <c r="P20">
        <f>COUNTIF(M:M,"18")</f>
        <v>1</v>
      </c>
      <c r="Q20">
        <f t="shared" si="0"/>
        <v>0.875</v>
      </c>
      <c r="R20" s="17">
        <f>AVERAGEIF(M19:M417,  O20, L19:L417)</f>
        <v>1.4918981481481408E-2</v>
      </c>
      <c r="S20" s="17">
        <f t="shared" si="1"/>
        <v>7.4016605581275659E-3</v>
      </c>
    </row>
    <row r="21" spans="1:19" x14ac:dyDescent="0.25">
      <c r="A21" s="11"/>
      <c r="B21" s="12"/>
      <c r="C21" s="12"/>
      <c r="D21" s="12"/>
      <c r="E21" s="12"/>
      <c r="F21" s="12"/>
      <c r="G21" s="9" t="s">
        <v>2021</v>
      </c>
      <c r="H21" s="9" t="s">
        <v>148</v>
      </c>
      <c r="I21" s="3" t="s">
        <v>1984</v>
      </c>
      <c r="J21" s="13" t="s">
        <v>2022</v>
      </c>
      <c r="K21" s="14" t="s">
        <v>2023</v>
      </c>
      <c r="L21" s="17">
        <f t="shared" si="2"/>
        <v>1.6851851851851896E-2</v>
      </c>
      <c r="M21">
        <f t="shared" si="3"/>
        <v>11</v>
      </c>
      <c r="O21">
        <v>19</v>
      </c>
      <c r="P21">
        <f>COUNTIF(M:M,"19")</f>
        <v>0</v>
      </c>
      <c r="Q21">
        <f t="shared" si="0"/>
        <v>0.875</v>
      </c>
      <c r="R21" s="17">
        <v>0</v>
      </c>
      <c r="S21" s="17">
        <f t="shared" si="1"/>
        <v>7.4016605581275659E-3</v>
      </c>
    </row>
    <row r="22" spans="1:19" x14ac:dyDescent="0.25">
      <c r="A22" s="11"/>
      <c r="B22" s="12"/>
      <c r="C22" s="12"/>
      <c r="D22" s="12"/>
      <c r="E22" s="12"/>
      <c r="F22" s="12"/>
      <c r="G22" s="9" t="s">
        <v>2024</v>
      </c>
      <c r="H22" s="9" t="s">
        <v>148</v>
      </c>
      <c r="I22" s="3" t="s">
        <v>1984</v>
      </c>
      <c r="J22" s="13" t="s">
        <v>2025</v>
      </c>
      <c r="K22" s="14" t="s">
        <v>2026</v>
      </c>
      <c r="L22" s="17">
        <f t="shared" si="2"/>
        <v>1.3564814814814752E-2</v>
      </c>
      <c r="M22">
        <f t="shared" si="3"/>
        <v>13</v>
      </c>
      <c r="O22">
        <v>20</v>
      </c>
      <c r="P22">
        <f>COUNTIF(M:M,"20")</f>
        <v>0</v>
      </c>
      <c r="Q22">
        <f t="shared" si="0"/>
        <v>0.875</v>
      </c>
      <c r="R22" s="17">
        <v>0</v>
      </c>
      <c r="S22" s="17">
        <f t="shared" si="1"/>
        <v>7.4016605581275659E-3</v>
      </c>
    </row>
    <row r="23" spans="1:19" x14ac:dyDescent="0.25">
      <c r="A23" s="11"/>
      <c r="B23" s="12"/>
      <c r="C23" s="9" t="s">
        <v>220</v>
      </c>
      <c r="D23" s="9" t="s">
        <v>221</v>
      </c>
      <c r="E23" s="9" t="s">
        <v>221</v>
      </c>
      <c r="F23" s="9" t="s">
        <v>15</v>
      </c>
      <c r="G23" s="9" t="s">
        <v>2027</v>
      </c>
      <c r="H23" s="9" t="s">
        <v>119</v>
      </c>
      <c r="I23" s="3" t="s">
        <v>1984</v>
      </c>
      <c r="J23" s="13" t="s">
        <v>2028</v>
      </c>
      <c r="K23" s="14" t="s">
        <v>2029</v>
      </c>
      <c r="L23" s="17">
        <f t="shared" si="2"/>
        <v>1.4918981481481408E-2</v>
      </c>
      <c r="M23">
        <f t="shared" si="3"/>
        <v>18</v>
      </c>
      <c r="O23">
        <v>21</v>
      </c>
      <c r="P23">
        <f>COUNTIF(M:M,"21")</f>
        <v>0</v>
      </c>
      <c r="Q23">
        <f t="shared" si="0"/>
        <v>0.875</v>
      </c>
      <c r="R23" s="17">
        <v>0</v>
      </c>
      <c r="S23" s="17">
        <f t="shared" si="1"/>
        <v>7.4016605581275659E-3</v>
      </c>
    </row>
    <row r="24" spans="1:19" x14ac:dyDescent="0.25">
      <c r="A24" s="3" t="s">
        <v>235</v>
      </c>
      <c r="B24" s="9" t="s">
        <v>236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0.875</v>
      </c>
      <c r="R24" s="17">
        <v>0</v>
      </c>
      <c r="S24" s="17">
        <f t="shared" si="1"/>
        <v>7.4016605581275659E-3</v>
      </c>
    </row>
    <row r="25" spans="1:19" x14ac:dyDescent="0.25">
      <c r="A25" s="11"/>
      <c r="B25" s="12"/>
      <c r="C25" s="9" t="s">
        <v>116</v>
      </c>
      <c r="D25" s="9" t="s">
        <v>117</v>
      </c>
      <c r="E25" s="9" t="s">
        <v>117</v>
      </c>
      <c r="F25" s="9" t="s">
        <v>15</v>
      </c>
      <c r="G25" s="9" t="s">
        <v>1996</v>
      </c>
      <c r="H25" s="9" t="s">
        <v>1428</v>
      </c>
      <c r="I25" s="3" t="s">
        <v>1984</v>
      </c>
      <c r="J25" s="13"/>
      <c r="K25" s="14"/>
      <c r="O25">
        <v>23</v>
      </c>
      <c r="P25">
        <f>COUNTIF(M:M,"23")</f>
        <v>0</v>
      </c>
      <c r="Q25">
        <f t="shared" si="0"/>
        <v>0.875</v>
      </c>
      <c r="R25" s="17">
        <v>0</v>
      </c>
      <c r="S25" s="17">
        <f t="shared" si="1"/>
        <v>7.4016605581275659E-3</v>
      </c>
    </row>
    <row r="26" spans="1:19" x14ac:dyDescent="0.25">
      <c r="A26" s="11"/>
      <c r="B26" s="12"/>
      <c r="C26" s="9" t="s">
        <v>175</v>
      </c>
      <c r="D26" s="9" t="s">
        <v>176</v>
      </c>
      <c r="E26" s="9" t="s">
        <v>176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2030</v>
      </c>
      <c r="H27" s="9" t="s">
        <v>119</v>
      </c>
      <c r="I27" s="3" t="s">
        <v>1984</v>
      </c>
      <c r="J27" s="13" t="s">
        <v>2031</v>
      </c>
      <c r="K27" s="14" t="s">
        <v>2032</v>
      </c>
      <c r="L27" s="17">
        <f t="shared" si="2"/>
        <v>1.0219907407407414E-2</v>
      </c>
      <c r="M27">
        <f t="shared" si="3"/>
        <v>7</v>
      </c>
      <c r="O27" t="s">
        <v>2096</v>
      </c>
      <c r="P27">
        <f>SUM(P2:P25)</f>
        <v>21</v>
      </c>
    </row>
    <row r="28" spans="1:19" x14ac:dyDescent="0.25">
      <c r="A28" s="11"/>
      <c r="B28" s="12"/>
      <c r="C28" s="12"/>
      <c r="D28" s="12"/>
      <c r="E28" s="12"/>
      <c r="F28" s="12"/>
      <c r="G28" s="9" t="s">
        <v>2033</v>
      </c>
      <c r="H28" s="9" t="s">
        <v>119</v>
      </c>
      <c r="I28" s="3" t="s">
        <v>1984</v>
      </c>
      <c r="J28" s="13" t="s">
        <v>2034</v>
      </c>
      <c r="K28" s="14" t="s">
        <v>2035</v>
      </c>
      <c r="L28" s="17">
        <f t="shared" si="2"/>
        <v>1.2303240740740684E-2</v>
      </c>
      <c r="M28">
        <f t="shared" si="3"/>
        <v>10</v>
      </c>
    </row>
    <row r="29" spans="1:19" x14ac:dyDescent="0.25">
      <c r="A29" s="11"/>
      <c r="B29" s="12"/>
      <c r="C29" s="9" t="s">
        <v>395</v>
      </c>
      <c r="D29" s="9" t="s">
        <v>396</v>
      </c>
      <c r="E29" s="9" t="s">
        <v>396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2036</v>
      </c>
      <c r="H30" s="9" t="s">
        <v>119</v>
      </c>
      <c r="I30" s="3" t="s">
        <v>1984</v>
      </c>
      <c r="J30" s="13" t="s">
        <v>2037</v>
      </c>
      <c r="K30" s="14" t="s">
        <v>2038</v>
      </c>
      <c r="L30" s="17">
        <f t="shared" si="2"/>
        <v>1.399305555555555E-2</v>
      </c>
      <c r="M30">
        <f t="shared" si="3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2039</v>
      </c>
      <c r="H31" s="9" t="s">
        <v>119</v>
      </c>
      <c r="I31" s="3" t="s">
        <v>1984</v>
      </c>
      <c r="J31" s="13" t="s">
        <v>2040</v>
      </c>
      <c r="K31" s="14" t="s">
        <v>2041</v>
      </c>
      <c r="L31" s="17">
        <f t="shared" si="2"/>
        <v>1.8599537037037012E-2</v>
      </c>
      <c r="M31">
        <f t="shared" si="3"/>
        <v>4</v>
      </c>
    </row>
    <row r="32" spans="1:19" x14ac:dyDescent="0.25">
      <c r="A32" s="11"/>
      <c r="B32" s="12"/>
      <c r="C32" s="12"/>
      <c r="D32" s="12"/>
      <c r="E32" s="12"/>
      <c r="F32" s="12"/>
      <c r="G32" s="9" t="s">
        <v>2042</v>
      </c>
      <c r="H32" s="9" t="s">
        <v>119</v>
      </c>
      <c r="I32" s="3" t="s">
        <v>1984</v>
      </c>
      <c r="J32" s="13" t="s">
        <v>2043</v>
      </c>
      <c r="K32" s="14" t="s">
        <v>2044</v>
      </c>
      <c r="L32" s="17">
        <f t="shared" si="2"/>
        <v>1.5625000000000028E-2</v>
      </c>
      <c r="M32">
        <f t="shared" si="3"/>
        <v>5</v>
      </c>
    </row>
    <row r="33" spans="1:13" x14ac:dyDescent="0.25">
      <c r="A33" s="3" t="s">
        <v>847</v>
      </c>
      <c r="B33" s="3" t="s">
        <v>848</v>
      </c>
      <c r="C33" s="3" t="s">
        <v>855</v>
      </c>
      <c r="D33" s="3" t="s">
        <v>856</v>
      </c>
      <c r="E33" s="3" t="s">
        <v>856</v>
      </c>
      <c r="F33" s="3" t="s">
        <v>851</v>
      </c>
      <c r="G33" s="3" t="s">
        <v>2045</v>
      </c>
      <c r="H33" s="3" t="s">
        <v>119</v>
      </c>
      <c r="I33" s="3" t="s">
        <v>1984</v>
      </c>
      <c r="J33" s="15" t="s">
        <v>723</v>
      </c>
      <c r="K33" s="16" t="s">
        <v>2046</v>
      </c>
      <c r="L33" s="17">
        <f t="shared" si="2"/>
        <v>1.8402777777777768E-2</v>
      </c>
      <c r="M33">
        <f t="shared" si="3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32.285156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1676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0.54166666666666663</v>
      </c>
      <c r="R2" s="17">
        <v>0</v>
      </c>
      <c r="S2" s="17">
        <f>AVERAGE($R$2:$R$25)</f>
        <v>1.6907793209876541E-3</v>
      </c>
    </row>
    <row r="3" spans="1:19" x14ac:dyDescent="0.25">
      <c r="A3" s="3" t="s">
        <v>10</v>
      </c>
      <c r="B3" s="9" t="s">
        <v>11</v>
      </c>
      <c r="C3" s="9" t="s">
        <v>842</v>
      </c>
      <c r="D3" s="9" t="s">
        <v>843</v>
      </c>
      <c r="E3" s="9" t="s">
        <v>843</v>
      </c>
      <c r="F3" s="9" t="s">
        <v>15</v>
      </c>
      <c r="G3" s="9" t="s">
        <v>2047</v>
      </c>
      <c r="H3" s="9" t="s">
        <v>17</v>
      </c>
      <c r="I3" s="3" t="s">
        <v>2048</v>
      </c>
      <c r="J3" s="13" t="s">
        <v>2049</v>
      </c>
      <c r="K3" s="14" t="s">
        <v>2050</v>
      </c>
      <c r="L3" s="17">
        <f t="shared" ref="L3:L66" si="0">K3-J3</f>
        <v>1.5798611111111083E-2</v>
      </c>
      <c r="M3">
        <f t="shared" ref="M3:M66" si="1">HOUR(J3)</f>
        <v>5</v>
      </c>
      <c r="O3">
        <v>1</v>
      </c>
      <c r="P3">
        <f>COUNTIF(M:M,"1")</f>
        <v>0</v>
      </c>
      <c r="Q3">
        <f t="shared" ref="Q3:Q25" si="2">AVERAGE($P$2:$P$25)</f>
        <v>0.54166666666666663</v>
      </c>
      <c r="R3" s="17">
        <v>0</v>
      </c>
      <c r="S3" s="17">
        <f t="shared" ref="S3:S25" si="3">AVERAGE($R$2:$R$25)</f>
        <v>1.6907793209876541E-3</v>
      </c>
    </row>
    <row r="4" spans="1:19" x14ac:dyDescent="0.25">
      <c r="A4" s="3" t="s">
        <v>114</v>
      </c>
      <c r="B4" s="9" t="s">
        <v>115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0.54166666666666663</v>
      </c>
      <c r="R4" s="17">
        <v>0</v>
      </c>
      <c r="S4" s="17">
        <f t="shared" si="3"/>
        <v>1.6907793209876541E-3</v>
      </c>
    </row>
    <row r="5" spans="1:19" x14ac:dyDescent="0.25">
      <c r="A5" s="11"/>
      <c r="B5" s="12"/>
      <c r="C5" s="9" t="s">
        <v>170</v>
      </c>
      <c r="D5" s="9" t="s">
        <v>171</v>
      </c>
      <c r="E5" s="9" t="s">
        <v>171</v>
      </c>
      <c r="F5" s="9" t="s">
        <v>15</v>
      </c>
      <c r="G5" s="9" t="s">
        <v>2051</v>
      </c>
      <c r="H5" s="9" t="s">
        <v>119</v>
      </c>
      <c r="I5" s="3" t="s">
        <v>2048</v>
      </c>
      <c r="J5" s="13" t="s">
        <v>2052</v>
      </c>
      <c r="K5" s="14" t="s">
        <v>2053</v>
      </c>
      <c r="L5" s="17">
        <f t="shared" si="0"/>
        <v>1.5231481481481512E-2</v>
      </c>
      <c r="M5">
        <f t="shared" si="1"/>
        <v>9</v>
      </c>
      <c r="O5">
        <v>3</v>
      </c>
      <c r="P5">
        <f>COUNTIF(M:M,"3")</f>
        <v>0</v>
      </c>
      <c r="Q5">
        <f t="shared" si="2"/>
        <v>0.54166666666666663</v>
      </c>
      <c r="R5" s="17">
        <v>0</v>
      </c>
      <c r="S5" s="17">
        <f t="shared" si="3"/>
        <v>1.6907793209876541E-3</v>
      </c>
    </row>
    <row r="6" spans="1:19" x14ac:dyDescent="0.25">
      <c r="A6" s="11"/>
      <c r="B6" s="12"/>
      <c r="C6" s="9" t="s">
        <v>95</v>
      </c>
      <c r="D6" s="9" t="s">
        <v>96</v>
      </c>
      <c r="E6" s="9" t="s">
        <v>186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0</v>
      </c>
      <c r="Q6">
        <f t="shared" si="2"/>
        <v>0.54166666666666663</v>
      </c>
      <c r="R6" s="17">
        <v>0</v>
      </c>
      <c r="S6" s="17">
        <f t="shared" si="3"/>
        <v>1.6907793209876541E-3</v>
      </c>
    </row>
    <row r="7" spans="1:19" x14ac:dyDescent="0.25">
      <c r="A7" s="11"/>
      <c r="B7" s="12"/>
      <c r="C7" s="12"/>
      <c r="D7" s="12"/>
      <c r="E7" s="12"/>
      <c r="F7" s="12"/>
      <c r="G7" s="9" t="s">
        <v>2054</v>
      </c>
      <c r="H7" s="9" t="s">
        <v>119</v>
      </c>
      <c r="I7" s="3" t="s">
        <v>2048</v>
      </c>
      <c r="J7" s="13" t="s">
        <v>2055</v>
      </c>
      <c r="K7" s="14" t="s">
        <v>2056</v>
      </c>
      <c r="L7" s="17">
        <f t="shared" si="0"/>
        <v>1.2326388888888706E-2</v>
      </c>
      <c r="M7">
        <f t="shared" si="1"/>
        <v>17</v>
      </c>
      <c r="O7">
        <v>5</v>
      </c>
      <c r="P7">
        <f>COUNTIF(M:M,"5")</f>
        <v>1</v>
      </c>
      <c r="Q7">
        <f t="shared" si="2"/>
        <v>0.54166666666666663</v>
      </c>
      <c r="R7" s="17">
        <v>0</v>
      </c>
      <c r="S7" s="17">
        <f t="shared" si="3"/>
        <v>1.6907793209876541E-3</v>
      </c>
    </row>
    <row r="8" spans="1:19" x14ac:dyDescent="0.25">
      <c r="A8" s="11"/>
      <c r="B8" s="12"/>
      <c r="C8" s="12"/>
      <c r="D8" s="12"/>
      <c r="E8" s="12"/>
      <c r="F8" s="12"/>
      <c r="G8" s="9" t="s">
        <v>2057</v>
      </c>
      <c r="H8" s="9" t="s">
        <v>119</v>
      </c>
      <c r="I8" s="3" t="s">
        <v>2048</v>
      </c>
      <c r="J8" s="13" t="s">
        <v>2058</v>
      </c>
      <c r="K8" s="14" t="s">
        <v>2059</v>
      </c>
      <c r="L8" s="17">
        <f t="shared" si="0"/>
        <v>1.7743055555555554E-2</v>
      </c>
      <c r="M8">
        <f t="shared" si="1"/>
        <v>20</v>
      </c>
      <c r="O8">
        <v>6</v>
      </c>
      <c r="P8">
        <f>COUNTIF(M:M,"6")</f>
        <v>0</v>
      </c>
      <c r="Q8">
        <f t="shared" si="2"/>
        <v>0.54166666666666663</v>
      </c>
      <c r="R8" s="17">
        <v>0</v>
      </c>
      <c r="S8" s="17">
        <f t="shared" si="3"/>
        <v>1.6907793209876541E-3</v>
      </c>
    </row>
    <row r="9" spans="1:19" x14ac:dyDescent="0.25">
      <c r="A9" s="11"/>
      <c r="B9" s="12"/>
      <c r="C9" s="9" t="s">
        <v>220</v>
      </c>
      <c r="D9" s="9" t="s">
        <v>221</v>
      </c>
      <c r="E9" s="9" t="s">
        <v>221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</v>
      </c>
      <c r="Q9">
        <f t="shared" si="2"/>
        <v>0.54166666666666663</v>
      </c>
      <c r="R9" s="17">
        <f>AVERAGEIF(M8:M406,  O9, L8:L406)</f>
        <v>1.1770833333333341E-2</v>
      </c>
      <c r="S9" s="17">
        <f t="shared" si="3"/>
        <v>1.6907793209876541E-3</v>
      </c>
    </row>
    <row r="10" spans="1:19" x14ac:dyDescent="0.25">
      <c r="A10" s="11"/>
      <c r="B10" s="12"/>
      <c r="C10" s="12"/>
      <c r="D10" s="12"/>
      <c r="E10" s="12"/>
      <c r="F10" s="12"/>
      <c r="G10" s="9" t="s">
        <v>2060</v>
      </c>
      <c r="H10" s="9" t="s">
        <v>119</v>
      </c>
      <c r="I10" s="3" t="s">
        <v>2048</v>
      </c>
      <c r="J10" s="13" t="s">
        <v>2061</v>
      </c>
      <c r="K10" s="14" t="s">
        <v>2062</v>
      </c>
      <c r="L10" s="17">
        <f t="shared" si="0"/>
        <v>3.0416666666666647E-2</v>
      </c>
      <c r="M10">
        <f t="shared" si="1"/>
        <v>17</v>
      </c>
      <c r="O10">
        <v>8</v>
      </c>
      <c r="P10">
        <f>COUNTIF(M:M,"8")</f>
        <v>0</v>
      </c>
      <c r="Q10">
        <f t="shared" si="2"/>
        <v>0.54166666666666663</v>
      </c>
      <c r="R10" s="17">
        <v>0</v>
      </c>
      <c r="S10" s="17">
        <f t="shared" si="3"/>
        <v>1.6907793209876541E-3</v>
      </c>
    </row>
    <row r="11" spans="1:19" x14ac:dyDescent="0.25">
      <c r="A11" s="11"/>
      <c r="B11" s="12"/>
      <c r="C11" s="12"/>
      <c r="D11" s="12"/>
      <c r="E11" s="12"/>
      <c r="F11" s="12"/>
      <c r="G11" s="9" t="s">
        <v>2063</v>
      </c>
      <c r="H11" s="9" t="s">
        <v>119</v>
      </c>
      <c r="I11" s="3" t="s">
        <v>2048</v>
      </c>
      <c r="J11" s="13" t="s">
        <v>2064</v>
      </c>
      <c r="K11" s="14" t="s">
        <v>2065</v>
      </c>
      <c r="L11" s="17">
        <f t="shared" si="0"/>
        <v>2.80555555555555E-2</v>
      </c>
      <c r="M11">
        <f t="shared" si="1"/>
        <v>17</v>
      </c>
      <c r="O11">
        <v>9</v>
      </c>
      <c r="P11">
        <f>COUNTIF(M:M,"9")</f>
        <v>2</v>
      </c>
      <c r="Q11">
        <f t="shared" si="2"/>
        <v>0.54166666666666663</v>
      </c>
      <c r="R11" s="17">
        <f>AVERAGEIF(M10:M408,  O11, L10:L408)</f>
        <v>1.271990740740736E-2</v>
      </c>
      <c r="S11" s="17">
        <f t="shared" si="3"/>
        <v>1.6907793209876541E-3</v>
      </c>
    </row>
    <row r="12" spans="1:19" x14ac:dyDescent="0.25">
      <c r="A12" s="11"/>
      <c r="B12" s="12"/>
      <c r="C12" s="12"/>
      <c r="D12" s="12"/>
      <c r="E12" s="12"/>
      <c r="F12" s="12"/>
      <c r="G12" s="9" t="s">
        <v>2066</v>
      </c>
      <c r="H12" s="9" t="s">
        <v>119</v>
      </c>
      <c r="I12" s="3" t="s">
        <v>2048</v>
      </c>
      <c r="J12" s="13" t="s">
        <v>2067</v>
      </c>
      <c r="K12" s="14" t="s">
        <v>2068</v>
      </c>
      <c r="L12" s="17">
        <f t="shared" si="0"/>
        <v>1.3946759259259256E-2</v>
      </c>
      <c r="M12">
        <f t="shared" si="1"/>
        <v>21</v>
      </c>
      <c r="O12">
        <v>10</v>
      </c>
      <c r="P12">
        <f>COUNTIF(M:M,"10")</f>
        <v>0</v>
      </c>
      <c r="Q12">
        <f t="shared" si="2"/>
        <v>0.54166666666666663</v>
      </c>
      <c r="R12" s="17">
        <v>0</v>
      </c>
      <c r="S12" s="17">
        <f t="shared" si="3"/>
        <v>1.6907793209876541E-3</v>
      </c>
    </row>
    <row r="13" spans="1:19" x14ac:dyDescent="0.25">
      <c r="A13" s="3" t="s">
        <v>235</v>
      </c>
      <c r="B13" s="9" t="s">
        <v>236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>
        <f t="shared" si="2"/>
        <v>0.54166666666666663</v>
      </c>
      <c r="R13" s="17">
        <v>0</v>
      </c>
      <c r="S13" s="17">
        <f t="shared" si="3"/>
        <v>1.6907793209876541E-3</v>
      </c>
    </row>
    <row r="14" spans="1:19" x14ac:dyDescent="0.25">
      <c r="A14" s="11"/>
      <c r="B14" s="12"/>
      <c r="C14" s="9" t="s">
        <v>116</v>
      </c>
      <c r="D14" s="9" t="s">
        <v>117</v>
      </c>
      <c r="E14" s="9" t="s">
        <v>117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2</v>
      </c>
      <c r="Q14">
        <f t="shared" si="2"/>
        <v>0.54166666666666663</v>
      </c>
      <c r="R14" s="17">
        <f>AVERAGEIF(M13:M411,  O14, L13:L411)</f>
        <v>1.6087962962962998E-2</v>
      </c>
      <c r="S14" s="17">
        <f t="shared" si="3"/>
        <v>1.6907793209876541E-3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2069</v>
      </c>
      <c r="H15" s="9" t="s">
        <v>119</v>
      </c>
      <c r="I15" s="3" t="s">
        <v>2048</v>
      </c>
      <c r="J15" s="13" t="s">
        <v>2070</v>
      </c>
      <c r="K15" s="14" t="s">
        <v>2071</v>
      </c>
      <c r="L15" s="17">
        <f t="shared" si="0"/>
        <v>1.1770833333333341E-2</v>
      </c>
      <c r="M15">
        <f t="shared" si="1"/>
        <v>7</v>
      </c>
      <c r="O15">
        <v>13</v>
      </c>
      <c r="P15">
        <f>COUNTIF(M:M,"13")</f>
        <v>0</v>
      </c>
      <c r="Q15">
        <f t="shared" si="2"/>
        <v>0.54166666666666663</v>
      </c>
      <c r="R15" s="17">
        <v>0</v>
      </c>
      <c r="S15" s="17">
        <f t="shared" si="3"/>
        <v>1.6907793209876541E-3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2072</v>
      </c>
      <c r="H16" s="9" t="s">
        <v>119</v>
      </c>
      <c r="I16" s="3" t="s">
        <v>2048</v>
      </c>
      <c r="J16" s="13" t="s">
        <v>2073</v>
      </c>
      <c r="K16" s="14" t="s">
        <v>2074</v>
      </c>
      <c r="L16" s="17">
        <f t="shared" si="0"/>
        <v>1.271990740740736E-2</v>
      </c>
      <c r="M16">
        <f t="shared" si="1"/>
        <v>9</v>
      </c>
      <c r="O16">
        <v>14</v>
      </c>
      <c r="P16">
        <f>COUNTIF(M:M,"14")</f>
        <v>0</v>
      </c>
      <c r="Q16">
        <f t="shared" si="2"/>
        <v>0.54166666666666663</v>
      </c>
      <c r="R16" s="17">
        <v>0</v>
      </c>
      <c r="S16" s="17">
        <f t="shared" si="3"/>
        <v>1.6907793209876541E-3</v>
      </c>
    </row>
    <row r="17" spans="1:19" x14ac:dyDescent="0.25">
      <c r="A17" s="11"/>
      <c r="B17" s="12"/>
      <c r="C17" s="12"/>
      <c r="D17" s="12"/>
      <c r="E17" s="12"/>
      <c r="F17" s="12"/>
      <c r="G17" s="9" t="s">
        <v>2075</v>
      </c>
      <c r="H17" s="9" t="s">
        <v>119</v>
      </c>
      <c r="I17" s="3" t="s">
        <v>2048</v>
      </c>
      <c r="J17" s="13" t="s">
        <v>2076</v>
      </c>
      <c r="K17" s="14" t="s">
        <v>2077</v>
      </c>
      <c r="L17" s="17">
        <f t="shared" si="0"/>
        <v>1.434027777777791E-2</v>
      </c>
      <c r="M17">
        <f t="shared" si="1"/>
        <v>12</v>
      </c>
      <c r="O17">
        <v>15</v>
      </c>
      <c r="P17">
        <f>COUNTIF(M:M,"15")</f>
        <v>0</v>
      </c>
      <c r="Q17">
        <f t="shared" si="2"/>
        <v>0.54166666666666663</v>
      </c>
      <c r="R17" s="17">
        <v>0</v>
      </c>
      <c r="S17" s="17">
        <f t="shared" si="3"/>
        <v>1.6907793209876541E-3</v>
      </c>
    </row>
    <row r="18" spans="1:19" x14ac:dyDescent="0.25">
      <c r="A18" s="11"/>
      <c r="B18" s="12"/>
      <c r="C18" s="9" t="s">
        <v>95</v>
      </c>
      <c r="D18" s="9" t="s">
        <v>96</v>
      </c>
      <c r="E18" s="9" t="s">
        <v>96</v>
      </c>
      <c r="F18" s="9" t="s">
        <v>15</v>
      </c>
      <c r="G18" s="9" t="s">
        <v>2078</v>
      </c>
      <c r="H18" s="9" t="s">
        <v>119</v>
      </c>
      <c r="I18" s="3" t="s">
        <v>2048</v>
      </c>
      <c r="J18" s="13" t="s">
        <v>2079</v>
      </c>
      <c r="K18" s="14" t="s">
        <v>2080</v>
      </c>
      <c r="L18" s="17">
        <f t="shared" si="0"/>
        <v>1.3726851851851851E-2</v>
      </c>
      <c r="M18">
        <f t="shared" si="1"/>
        <v>23</v>
      </c>
      <c r="O18">
        <v>16</v>
      </c>
      <c r="P18">
        <f>COUNTIF(M:M,"16")</f>
        <v>0</v>
      </c>
      <c r="Q18">
        <f t="shared" si="2"/>
        <v>0.54166666666666663</v>
      </c>
      <c r="R18" s="17">
        <v>0</v>
      </c>
      <c r="S18" s="17">
        <f t="shared" si="3"/>
        <v>1.6907793209876541E-3</v>
      </c>
    </row>
    <row r="19" spans="1:19" x14ac:dyDescent="0.25">
      <c r="A19" s="11"/>
      <c r="B19" s="12"/>
      <c r="C19" s="9" t="s">
        <v>420</v>
      </c>
      <c r="D19" s="9" t="s">
        <v>421</v>
      </c>
      <c r="E19" s="9" t="s">
        <v>421</v>
      </c>
      <c r="F19" s="9" t="s">
        <v>15</v>
      </c>
      <c r="G19" s="9" t="s">
        <v>2081</v>
      </c>
      <c r="H19" s="9" t="s">
        <v>119</v>
      </c>
      <c r="I19" s="3" t="s">
        <v>2048</v>
      </c>
      <c r="J19" s="13" t="s">
        <v>2082</v>
      </c>
      <c r="K19" s="14" t="s">
        <v>2083</v>
      </c>
      <c r="L19" s="17">
        <f t="shared" si="0"/>
        <v>1.503472222222213E-2</v>
      </c>
      <c r="M19">
        <f t="shared" si="1"/>
        <v>20</v>
      </c>
      <c r="O19">
        <v>17</v>
      </c>
      <c r="P19">
        <f>COUNTIF(M:M,"17")</f>
        <v>3</v>
      </c>
      <c r="Q19">
        <f t="shared" si="2"/>
        <v>0.54166666666666663</v>
      </c>
      <c r="R19" s="17">
        <v>0</v>
      </c>
      <c r="S19" s="17">
        <f t="shared" si="3"/>
        <v>1.6907793209876541E-3</v>
      </c>
    </row>
    <row r="20" spans="1:19" x14ac:dyDescent="0.25">
      <c r="A20" s="3" t="s">
        <v>847</v>
      </c>
      <c r="B20" s="3" t="s">
        <v>848</v>
      </c>
      <c r="C20" s="3" t="s">
        <v>849</v>
      </c>
      <c r="D20" s="3" t="s">
        <v>850</v>
      </c>
      <c r="E20" s="3" t="s">
        <v>850</v>
      </c>
      <c r="F20" s="3" t="s">
        <v>851</v>
      </c>
      <c r="G20" s="3" t="s">
        <v>2084</v>
      </c>
      <c r="H20" s="3" t="s">
        <v>119</v>
      </c>
      <c r="I20" s="3" t="s">
        <v>2048</v>
      </c>
      <c r="J20" s="15" t="s">
        <v>2085</v>
      </c>
      <c r="K20" s="16" t="s">
        <v>2086</v>
      </c>
      <c r="L20" s="17">
        <f t="shared" si="0"/>
        <v>1.7835648148148087E-2</v>
      </c>
      <c r="M20">
        <f t="shared" si="1"/>
        <v>12</v>
      </c>
      <c r="O20">
        <v>18</v>
      </c>
      <c r="P20">
        <f>COUNTIF(M:M,"18")</f>
        <v>0</v>
      </c>
      <c r="Q20">
        <f t="shared" si="2"/>
        <v>0.54166666666666663</v>
      </c>
      <c r="R20" s="17">
        <v>0</v>
      </c>
      <c r="S20" s="17">
        <f t="shared" si="3"/>
        <v>1.6907793209876541E-3</v>
      </c>
    </row>
    <row r="21" spans="1:19" x14ac:dyDescent="0.25">
      <c r="O21">
        <v>19</v>
      </c>
      <c r="P21">
        <f>COUNTIF(M:M,"19")</f>
        <v>0</v>
      </c>
      <c r="Q21">
        <f t="shared" si="2"/>
        <v>0.54166666666666663</v>
      </c>
      <c r="R21" s="17">
        <v>0</v>
      </c>
      <c r="S21" s="17">
        <f t="shared" si="3"/>
        <v>1.6907793209876541E-3</v>
      </c>
    </row>
    <row r="22" spans="1:19" x14ac:dyDescent="0.25">
      <c r="O22">
        <v>20</v>
      </c>
      <c r="P22">
        <f>COUNTIF(M:M,"20")</f>
        <v>2</v>
      </c>
      <c r="Q22">
        <f t="shared" si="2"/>
        <v>0.54166666666666663</v>
      </c>
      <c r="R22" s="17">
        <v>0</v>
      </c>
      <c r="S22" s="17">
        <f t="shared" si="3"/>
        <v>1.6907793209876541E-3</v>
      </c>
    </row>
    <row r="23" spans="1:19" x14ac:dyDescent="0.25">
      <c r="O23">
        <v>21</v>
      </c>
      <c r="P23">
        <f>COUNTIF(M:M,"21")</f>
        <v>1</v>
      </c>
      <c r="Q23">
        <f t="shared" si="2"/>
        <v>0.54166666666666663</v>
      </c>
      <c r="R23" s="17">
        <v>0</v>
      </c>
      <c r="S23" s="17">
        <f t="shared" si="3"/>
        <v>1.6907793209876541E-3</v>
      </c>
    </row>
    <row r="24" spans="1:19" x14ac:dyDescent="0.25">
      <c r="O24">
        <v>22</v>
      </c>
      <c r="P24">
        <f>COUNTIF(M:M,"22")</f>
        <v>0</v>
      </c>
      <c r="Q24">
        <f t="shared" si="2"/>
        <v>0.54166666666666663</v>
      </c>
      <c r="R24" s="17">
        <v>0</v>
      </c>
      <c r="S24" s="17">
        <f t="shared" si="3"/>
        <v>1.6907793209876541E-3</v>
      </c>
    </row>
    <row r="25" spans="1:19" x14ac:dyDescent="0.25">
      <c r="O25">
        <v>23</v>
      </c>
      <c r="P25">
        <f>COUNTIF(M:M,"23")</f>
        <v>1</v>
      </c>
      <c r="Q25">
        <f t="shared" si="2"/>
        <v>0.54166666666666663</v>
      </c>
      <c r="R25" s="17">
        <v>0</v>
      </c>
      <c r="S25" s="17">
        <f t="shared" si="3"/>
        <v>1.6907793209876541E-3</v>
      </c>
    </row>
    <row r="27" spans="1:19" x14ac:dyDescent="0.25">
      <c r="O27" t="s">
        <v>2097</v>
      </c>
      <c r="P27">
        <f>SUM(P2:P25)</f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9"/>
  <sheetViews>
    <sheetView tabSelected="1" topLeftCell="G13" workbookViewId="0">
      <selection activeCell="P27" sqref="P27:Q3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.42578125" bestFit="1" customWidth="1"/>
    <col min="17" max="17" width="19" bestFit="1" customWidth="1"/>
    <col min="18" max="18" width="24.7109375" bestFit="1" customWidth="1"/>
    <col min="19" max="19" width="32.28515625" style="17" bestFit="1" customWidth="1"/>
    <col min="20" max="20" width="23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2087</v>
      </c>
      <c r="K1" s="3" t="s">
        <v>7</v>
      </c>
      <c r="L1" s="3" t="s">
        <v>8</v>
      </c>
      <c r="M1" s="17" t="s">
        <v>1675</v>
      </c>
      <c r="N1" t="s">
        <v>1672</v>
      </c>
      <c r="P1" t="s">
        <v>1673</v>
      </c>
      <c r="Q1" t="s">
        <v>1674</v>
      </c>
      <c r="R1" t="s">
        <v>1677</v>
      </c>
      <c r="S1" s="17" t="s">
        <v>1676</v>
      </c>
      <c r="T1" t="s">
        <v>1678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11</v>
      </c>
      <c r="R2">
        <f>AVERAGE($Q$2:$Q$25)</f>
        <v>26.833333333333332</v>
      </c>
      <c r="S2" s="17">
        <f>AVERAGEIF(N1:N728,  P2, M1:M728)</f>
        <v>1.6584362139917694E-2</v>
      </c>
      <c r="T2" s="17">
        <f>AVERAGE($S$2:$S$25)</f>
        <v>2.2387122605106405E-2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0">AVERAGE($Q$2:$Q$25)</f>
        <v>26.833333333333332</v>
      </c>
      <c r="S3" s="17">
        <f>AVERAGEIF(N2:N729,  P3, M2:M729)</f>
        <v>1.5140542328042328E-2</v>
      </c>
      <c r="T3" s="17">
        <f t="shared" ref="T3:T25" si="1">AVERAGE($S$2:$S$25)</f>
        <v>2.2387122605106405E-2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3" t="s">
        <v>2088</v>
      </c>
      <c r="K4" s="13" t="s">
        <v>19</v>
      </c>
      <c r="L4" s="14" t="s">
        <v>20</v>
      </c>
      <c r="M4" s="17">
        <f t="shared" ref="M3:M66" si="2">L4-K4</f>
        <v>2.0231481481481461E-2</v>
      </c>
      <c r="N4">
        <f t="shared" ref="N3:N66" si="3">HOUR(K4)</f>
        <v>12</v>
      </c>
      <c r="P4">
        <v>2</v>
      </c>
      <c r="Q4">
        <f>COUNTIF(N:N,"2")</f>
        <v>14</v>
      </c>
      <c r="R4">
        <f t="shared" si="0"/>
        <v>26.833333333333332</v>
      </c>
      <c r="S4" s="17">
        <f>AVERAGEIF(N3:N730,  P4, M3:M730)</f>
        <v>1.7563657407407406E-2</v>
      </c>
      <c r="T4" s="17">
        <f t="shared" si="1"/>
        <v>2.2387122605106405E-2</v>
      </c>
    </row>
    <row r="5" spans="1:20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15</v>
      </c>
      <c r="R5">
        <f t="shared" si="0"/>
        <v>26.833333333333332</v>
      </c>
      <c r="S5" s="17">
        <f>AVERAGEIF(N4:N731,  P5, M4:M731)</f>
        <v>1.5793981481481485E-2</v>
      </c>
      <c r="T5" s="17">
        <f t="shared" si="1"/>
        <v>2.2387122605106405E-2</v>
      </c>
    </row>
    <row r="6" spans="1:20" x14ac:dyDescent="0.25">
      <c r="A6" s="11"/>
      <c r="B6" s="12"/>
      <c r="C6" s="12"/>
      <c r="D6" s="12"/>
      <c r="E6" s="12"/>
      <c r="F6" s="12"/>
      <c r="G6" s="9" t="s">
        <v>23</v>
      </c>
      <c r="H6" s="9" t="s">
        <v>17</v>
      </c>
      <c r="I6" s="9" t="s">
        <v>18</v>
      </c>
      <c r="J6" s="3" t="s">
        <v>2088</v>
      </c>
      <c r="K6" s="13" t="s">
        <v>24</v>
      </c>
      <c r="L6" s="14" t="s">
        <v>25</v>
      </c>
      <c r="M6" s="17">
        <f t="shared" si="2"/>
        <v>2.1597222222222268E-2</v>
      </c>
      <c r="N6">
        <f t="shared" si="3"/>
        <v>7</v>
      </c>
      <c r="P6">
        <v>4</v>
      </c>
      <c r="Q6">
        <f>COUNTIF(N:N,"4")</f>
        <v>29</v>
      </c>
      <c r="R6">
        <f t="shared" si="0"/>
        <v>26.833333333333332</v>
      </c>
      <c r="S6" s="17">
        <f>AVERAGEIF(N5:N732,  P6, M5:M732)</f>
        <v>7.0731561302681975E-2</v>
      </c>
      <c r="T6" s="17">
        <f t="shared" si="1"/>
        <v>2.2387122605106405E-2</v>
      </c>
    </row>
    <row r="7" spans="1:20" x14ac:dyDescent="0.25">
      <c r="A7" s="11"/>
      <c r="B7" s="12"/>
      <c r="C7" s="12"/>
      <c r="D7" s="12"/>
      <c r="E7" s="12"/>
      <c r="F7" s="12"/>
      <c r="G7" s="9" t="s">
        <v>26</v>
      </c>
      <c r="H7" s="9" t="s">
        <v>17</v>
      </c>
      <c r="I7" s="9" t="s">
        <v>18</v>
      </c>
      <c r="J7" s="3" t="s">
        <v>2088</v>
      </c>
      <c r="K7" s="13" t="s">
        <v>27</v>
      </c>
      <c r="L7" s="14" t="s">
        <v>28</v>
      </c>
      <c r="M7" s="17">
        <f t="shared" si="2"/>
        <v>1.6446759259259258E-2</v>
      </c>
      <c r="N7">
        <f t="shared" si="3"/>
        <v>10</v>
      </c>
      <c r="P7">
        <v>5</v>
      </c>
      <c r="Q7">
        <f>COUNTIF(N:N,"5")</f>
        <v>35</v>
      </c>
      <c r="R7">
        <f t="shared" si="0"/>
        <v>26.833333333333332</v>
      </c>
      <c r="S7" s="17">
        <f>AVERAGEIF(N6:N733,  P7, M6:M733)</f>
        <v>1.6513558201058195E-2</v>
      </c>
      <c r="T7" s="17">
        <f t="shared" si="1"/>
        <v>2.2387122605106405E-2</v>
      </c>
    </row>
    <row r="8" spans="1:20" x14ac:dyDescent="0.25">
      <c r="A8" s="11"/>
      <c r="B8" s="12"/>
      <c r="C8" s="12"/>
      <c r="D8" s="12"/>
      <c r="E8" s="12"/>
      <c r="F8" s="12"/>
      <c r="G8" s="9" t="s">
        <v>29</v>
      </c>
      <c r="H8" s="9" t="s">
        <v>17</v>
      </c>
      <c r="I8" s="9" t="s">
        <v>18</v>
      </c>
      <c r="J8" s="3" t="s">
        <v>2088</v>
      </c>
      <c r="K8" s="13" t="s">
        <v>30</v>
      </c>
      <c r="L8" s="14" t="s">
        <v>31</v>
      </c>
      <c r="M8" s="17">
        <f t="shared" si="2"/>
        <v>3.7175925925926001E-2</v>
      </c>
      <c r="N8">
        <f t="shared" si="3"/>
        <v>12</v>
      </c>
      <c r="P8">
        <v>6</v>
      </c>
      <c r="Q8">
        <f>COUNTIF(N:N,"6")</f>
        <v>39</v>
      </c>
      <c r="R8">
        <f t="shared" si="0"/>
        <v>26.833333333333332</v>
      </c>
      <c r="S8" s="17">
        <f>AVERAGEIF(N7:N734,  P8, M7:M734)</f>
        <v>2.2032882241215575E-2</v>
      </c>
      <c r="T8" s="17">
        <f t="shared" si="1"/>
        <v>2.2387122605106405E-2</v>
      </c>
    </row>
    <row r="9" spans="1:20" x14ac:dyDescent="0.25">
      <c r="A9" s="11"/>
      <c r="B9" s="12"/>
      <c r="C9" s="12"/>
      <c r="D9" s="12"/>
      <c r="E9" s="12"/>
      <c r="F9" s="12"/>
      <c r="G9" s="9" t="s">
        <v>32</v>
      </c>
      <c r="H9" s="9" t="s">
        <v>17</v>
      </c>
      <c r="I9" s="9" t="s">
        <v>18</v>
      </c>
      <c r="J9" s="3" t="s">
        <v>2088</v>
      </c>
      <c r="K9" s="13" t="s">
        <v>33</v>
      </c>
      <c r="L9" s="14" t="s">
        <v>34</v>
      </c>
      <c r="M9" s="17">
        <f t="shared" si="2"/>
        <v>1.4849537037036953E-2</v>
      </c>
      <c r="N9">
        <f t="shared" si="3"/>
        <v>15</v>
      </c>
      <c r="P9">
        <v>7</v>
      </c>
      <c r="Q9">
        <f>COUNTIF(N:N,"7")</f>
        <v>46</v>
      </c>
      <c r="R9">
        <f t="shared" si="0"/>
        <v>26.833333333333332</v>
      </c>
      <c r="S9" s="17">
        <f>AVERAGEIF(N8:N735,  P9, M8:M735)</f>
        <v>1.9444958847736626E-2</v>
      </c>
      <c r="T9" s="17">
        <f t="shared" si="1"/>
        <v>2.2387122605106405E-2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815</v>
      </c>
      <c r="H10" s="9" t="s">
        <v>17</v>
      </c>
      <c r="I10" s="9" t="s">
        <v>523</v>
      </c>
      <c r="J10" s="3" t="s">
        <v>2088</v>
      </c>
      <c r="K10" s="13" t="s">
        <v>816</v>
      </c>
      <c r="L10" s="14" t="s">
        <v>817</v>
      </c>
      <c r="M10" s="17">
        <f t="shared" si="2"/>
        <v>1.3831018518518534E-2</v>
      </c>
      <c r="N10">
        <f t="shared" si="3"/>
        <v>7</v>
      </c>
      <c r="P10">
        <v>8</v>
      </c>
      <c r="Q10">
        <f>COUNTIF(N:N,"8")</f>
        <v>57</v>
      </c>
      <c r="R10">
        <f t="shared" si="0"/>
        <v>26.833333333333332</v>
      </c>
      <c r="S10" s="17">
        <f>AVERAGEIF(N9:N736,  P10, M9:M736)</f>
        <v>2.3133934372969477E-2</v>
      </c>
      <c r="T10" s="17">
        <f t="shared" si="1"/>
        <v>2.2387122605106405E-2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818</v>
      </c>
      <c r="H11" s="9" t="s">
        <v>17</v>
      </c>
      <c r="I11" s="9" t="s">
        <v>523</v>
      </c>
      <c r="J11" s="3" t="s">
        <v>2088</v>
      </c>
      <c r="K11" s="13" t="s">
        <v>819</v>
      </c>
      <c r="L11" s="14" t="s">
        <v>820</v>
      </c>
      <c r="M11" s="17">
        <f t="shared" si="2"/>
        <v>1.5949074074074088E-2</v>
      </c>
      <c r="N11">
        <f t="shared" si="3"/>
        <v>10</v>
      </c>
      <c r="P11">
        <v>9</v>
      </c>
      <c r="Q11">
        <f>COUNTIF(N:N,"9")</f>
        <v>54</v>
      </c>
      <c r="R11">
        <f t="shared" si="0"/>
        <v>26.833333333333332</v>
      </c>
      <c r="S11" s="17">
        <f>AVERAGEIF(N10:N737,  P11, M10:M737)</f>
        <v>2.2868227023319601E-2</v>
      </c>
      <c r="T11" s="17">
        <f t="shared" si="1"/>
        <v>2.2387122605106405E-2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821</v>
      </c>
      <c r="H12" s="9" t="s">
        <v>17</v>
      </c>
      <c r="I12" s="9" t="s">
        <v>523</v>
      </c>
      <c r="J12" s="3" t="s">
        <v>2088</v>
      </c>
      <c r="K12" s="13" t="s">
        <v>822</v>
      </c>
      <c r="L12" s="14" t="s">
        <v>823</v>
      </c>
      <c r="M12" s="17">
        <f t="shared" si="2"/>
        <v>2.6226851851851807E-2</v>
      </c>
      <c r="N12">
        <f t="shared" si="3"/>
        <v>14</v>
      </c>
      <c r="P12">
        <v>10</v>
      </c>
      <c r="Q12">
        <f>COUNTIF(N:N,"10")</f>
        <v>48</v>
      </c>
      <c r="R12">
        <f t="shared" si="0"/>
        <v>26.833333333333332</v>
      </c>
      <c r="S12" s="17">
        <f>AVERAGEIF(N11:N738,  P12, M11:M738)</f>
        <v>2.3419276989755718E-2</v>
      </c>
      <c r="T12" s="17">
        <f t="shared" si="1"/>
        <v>2.2387122605106405E-2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921</v>
      </c>
      <c r="H13" s="9" t="s">
        <v>17</v>
      </c>
      <c r="I13" s="9" t="s">
        <v>922</v>
      </c>
      <c r="J13" s="3" t="s">
        <v>2088</v>
      </c>
      <c r="K13" s="13" t="s">
        <v>923</v>
      </c>
      <c r="L13" s="14" t="s">
        <v>924</v>
      </c>
      <c r="M13" s="17">
        <f t="shared" si="2"/>
        <v>1.930555555555552E-2</v>
      </c>
      <c r="N13">
        <f t="shared" si="3"/>
        <v>8</v>
      </c>
      <c r="P13">
        <v>11</v>
      </c>
      <c r="Q13">
        <f>COUNTIF(N:N,"11")</f>
        <v>41</v>
      </c>
      <c r="R13">
        <f t="shared" si="0"/>
        <v>26.833333333333332</v>
      </c>
      <c r="S13" s="17">
        <f>AVERAGEIF(N12:N739,  P13, M12:M739)</f>
        <v>2.4417344173441737E-2</v>
      </c>
      <c r="T13" s="17">
        <f t="shared" si="1"/>
        <v>2.2387122605106405E-2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925</v>
      </c>
      <c r="H14" s="9" t="s">
        <v>17</v>
      </c>
      <c r="I14" s="9" t="s">
        <v>922</v>
      </c>
      <c r="J14" s="3" t="s">
        <v>2088</v>
      </c>
      <c r="K14" s="13" t="s">
        <v>926</v>
      </c>
      <c r="L14" s="14" t="s">
        <v>927</v>
      </c>
      <c r="M14" s="17">
        <f t="shared" si="2"/>
        <v>4.4351851851851865E-2</v>
      </c>
      <c r="N14">
        <f t="shared" si="3"/>
        <v>8</v>
      </c>
      <c r="P14">
        <v>12</v>
      </c>
      <c r="Q14">
        <f>COUNTIF(N:N,"12")</f>
        <v>43</v>
      </c>
      <c r="R14">
        <f t="shared" si="0"/>
        <v>26.833333333333332</v>
      </c>
      <c r="S14" s="17">
        <f>AVERAGEIF(N13:N740,  P14, M13:M740)</f>
        <v>2.9752710027100268E-2</v>
      </c>
      <c r="T14" s="17">
        <f t="shared" si="1"/>
        <v>2.2387122605106405E-2</v>
      </c>
    </row>
    <row r="15" spans="1:20" x14ac:dyDescent="0.25">
      <c r="A15" s="11"/>
      <c r="B15" s="12"/>
      <c r="C15" s="9" t="s">
        <v>35</v>
      </c>
      <c r="D15" s="9" t="s">
        <v>36</v>
      </c>
      <c r="E15" s="9" t="s">
        <v>36</v>
      </c>
      <c r="F15" s="9" t="s">
        <v>15</v>
      </c>
      <c r="G15" s="10" t="s">
        <v>12</v>
      </c>
      <c r="H15" s="5"/>
      <c r="I15" s="5"/>
      <c r="J15" s="6"/>
      <c r="K15" s="7"/>
      <c r="L15" s="8"/>
      <c r="P15">
        <v>13</v>
      </c>
      <c r="Q15">
        <f>COUNTIF(N:N,"13")</f>
        <v>41</v>
      </c>
      <c r="R15">
        <f t="shared" si="0"/>
        <v>26.833333333333332</v>
      </c>
      <c r="S15" s="17">
        <f>AVERAGEIF(N14:N741,  P15, M14:M741)</f>
        <v>2.942694218608851E-2</v>
      </c>
      <c r="T15" s="17">
        <f t="shared" si="1"/>
        <v>2.2387122605106405E-2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37</v>
      </c>
      <c r="H16" s="9" t="s">
        <v>17</v>
      </c>
      <c r="I16" s="9" t="s">
        <v>18</v>
      </c>
      <c r="J16" s="3" t="s">
        <v>2088</v>
      </c>
      <c r="K16" s="13" t="s">
        <v>38</v>
      </c>
      <c r="L16" s="14" t="s">
        <v>39</v>
      </c>
      <c r="M16" s="17">
        <f t="shared" si="2"/>
        <v>1.7604166666666643E-2</v>
      </c>
      <c r="N16">
        <f t="shared" si="3"/>
        <v>5</v>
      </c>
      <c r="P16">
        <v>14</v>
      </c>
      <c r="Q16">
        <f>COUNTIF(N:N,"14")</f>
        <v>41</v>
      </c>
      <c r="R16">
        <f t="shared" si="0"/>
        <v>26.833333333333332</v>
      </c>
      <c r="S16" s="17">
        <f>AVERAGEIF(N15:N742,  P16, M15:M742)</f>
        <v>2.9626157407407407E-2</v>
      </c>
      <c r="T16" s="17">
        <f t="shared" si="1"/>
        <v>2.2387122605106405E-2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824</v>
      </c>
      <c r="H17" s="9" t="s">
        <v>17</v>
      </c>
      <c r="I17" s="9" t="s">
        <v>523</v>
      </c>
      <c r="J17" s="3" t="s">
        <v>2088</v>
      </c>
      <c r="K17" s="13" t="s">
        <v>825</v>
      </c>
      <c r="L17" s="14" t="s">
        <v>826</v>
      </c>
      <c r="M17" s="17">
        <f t="shared" si="2"/>
        <v>2.0520833333333321E-2</v>
      </c>
      <c r="N17">
        <f t="shared" si="3"/>
        <v>6</v>
      </c>
      <c r="P17">
        <v>15</v>
      </c>
      <c r="Q17">
        <f>COUNTIF(N:N,"15")</f>
        <v>38</v>
      </c>
      <c r="R17">
        <f t="shared" si="0"/>
        <v>26.833333333333332</v>
      </c>
      <c r="S17" s="17">
        <f>AVERAGEIF(N16:N743,  P17, M16:M743)</f>
        <v>2.4449136636636646E-2</v>
      </c>
      <c r="T17" s="17">
        <f t="shared" si="1"/>
        <v>2.2387122605106405E-2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827</v>
      </c>
      <c r="H18" s="9" t="s">
        <v>17</v>
      </c>
      <c r="I18" s="9" t="s">
        <v>523</v>
      </c>
      <c r="J18" s="3" t="s">
        <v>2088</v>
      </c>
      <c r="K18" s="13" t="s">
        <v>828</v>
      </c>
      <c r="L18" s="14" t="s">
        <v>829</v>
      </c>
      <c r="M18" s="17">
        <f t="shared" si="2"/>
        <v>2.1041666666666681E-2</v>
      </c>
      <c r="N18">
        <f t="shared" si="3"/>
        <v>8</v>
      </c>
      <c r="P18">
        <v>16</v>
      </c>
      <c r="Q18">
        <f>COUNTIF(N:N,"16")</f>
        <v>14</v>
      </c>
      <c r="R18">
        <f t="shared" si="0"/>
        <v>26.833333333333332</v>
      </c>
      <c r="S18" s="17">
        <f>AVERAGEIF(N17:N744,  P18, M17:M744)</f>
        <v>1.8544146825396839E-2</v>
      </c>
      <c r="T18" s="17">
        <f t="shared" si="1"/>
        <v>2.2387122605106405E-2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928</v>
      </c>
      <c r="H19" s="9" t="s">
        <v>17</v>
      </c>
      <c r="I19" s="9" t="s">
        <v>922</v>
      </c>
      <c r="J19" s="3" t="s">
        <v>2088</v>
      </c>
      <c r="K19" s="13" t="s">
        <v>929</v>
      </c>
      <c r="L19" s="14" t="s">
        <v>930</v>
      </c>
      <c r="M19" s="17">
        <f t="shared" si="2"/>
        <v>1.9571759259259247E-2</v>
      </c>
      <c r="N19">
        <f t="shared" si="3"/>
        <v>6</v>
      </c>
      <c r="P19">
        <v>17</v>
      </c>
      <c r="Q19">
        <f>COUNTIF(N:N,"17")</f>
        <v>20</v>
      </c>
      <c r="R19">
        <f t="shared" si="0"/>
        <v>26.833333333333332</v>
      </c>
      <c r="S19" s="17">
        <f>AVERAGEIF(N18:N745,  P19, M18:M745)</f>
        <v>1.6615740740740743E-2</v>
      </c>
      <c r="T19" s="17">
        <f t="shared" si="1"/>
        <v>2.2387122605106405E-2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931</v>
      </c>
      <c r="H20" s="9" t="s">
        <v>17</v>
      </c>
      <c r="I20" s="9" t="s">
        <v>922</v>
      </c>
      <c r="J20" s="3" t="s">
        <v>2088</v>
      </c>
      <c r="K20" s="13" t="s">
        <v>932</v>
      </c>
      <c r="L20" s="14" t="s">
        <v>933</v>
      </c>
      <c r="M20" s="17">
        <f t="shared" si="2"/>
        <v>5.1655092592592544E-2</v>
      </c>
      <c r="N20">
        <f t="shared" si="3"/>
        <v>9</v>
      </c>
      <c r="P20">
        <v>18</v>
      </c>
      <c r="Q20">
        <f>COUNTIF(N:N,"18")</f>
        <v>11</v>
      </c>
      <c r="R20">
        <f t="shared" si="0"/>
        <v>26.833333333333332</v>
      </c>
      <c r="S20" s="17">
        <f>AVERAGEIF(N19:N746,  P20, M19:M746)</f>
        <v>1.6680345117845077E-2</v>
      </c>
      <c r="T20" s="17">
        <f t="shared" si="1"/>
        <v>2.2387122605106405E-2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1315</v>
      </c>
      <c r="H21" s="9" t="s">
        <v>17</v>
      </c>
      <c r="I21" s="9" t="s">
        <v>1316</v>
      </c>
      <c r="J21" s="3" t="s">
        <v>2088</v>
      </c>
      <c r="K21" s="13" t="s">
        <v>1317</v>
      </c>
      <c r="L21" s="14" t="s">
        <v>1318</v>
      </c>
      <c r="M21" s="17">
        <f t="shared" si="2"/>
        <v>2.4942129629629606E-2</v>
      </c>
      <c r="N21">
        <f t="shared" si="3"/>
        <v>10</v>
      </c>
      <c r="P21">
        <v>19</v>
      </c>
      <c r="Q21">
        <f>COUNTIF(N:N,"19")</f>
        <v>5</v>
      </c>
      <c r="R21">
        <f t="shared" si="0"/>
        <v>26.833333333333332</v>
      </c>
      <c r="S21" s="17">
        <f>AVERAGEIF(N20:N747,  P21, M20:M747)</f>
        <v>1.9562500000000017E-2</v>
      </c>
      <c r="T21" s="17">
        <f t="shared" si="1"/>
        <v>2.2387122605106405E-2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1319</v>
      </c>
      <c r="H22" s="9" t="s">
        <v>17</v>
      </c>
      <c r="I22" s="9" t="s">
        <v>1316</v>
      </c>
      <c r="J22" s="3" t="s">
        <v>2088</v>
      </c>
      <c r="K22" s="13" t="s">
        <v>1320</v>
      </c>
      <c r="L22" s="14" t="s">
        <v>1321</v>
      </c>
      <c r="M22" s="17">
        <f t="shared" si="2"/>
        <v>2.3414351851851922E-2</v>
      </c>
      <c r="N22">
        <f t="shared" si="3"/>
        <v>12</v>
      </c>
      <c r="P22">
        <v>20</v>
      </c>
      <c r="Q22">
        <f>COUNTIF(N:N,"20")</f>
        <v>12</v>
      </c>
      <c r="R22">
        <f t="shared" si="0"/>
        <v>26.833333333333332</v>
      </c>
      <c r="S22" s="17">
        <f>AVERAGEIF(N21:N748,  P22, M21:M748)</f>
        <v>1.5619212962962953E-2</v>
      </c>
      <c r="T22" s="17">
        <f t="shared" si="1"/>
        <v>2.2387122605106405E-2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1679</v>
      </c>
      <c r="H23" s="9" t="s">
        <v>17</v>
      </c>
      <c r="I23" s="9" t="s">
        <v>1680</v>
      </c>
      <c r="J23" s="3" t="s">
        <v>2088</v>
      </c>
      <c r="K23" s="13" t="s">
        <v>1681</v>
      </c>
      <c r="L23" s="14" t="s">
        <v>1682</v>
      </c>
      <c r="M23" s="17">
        <f t="shared" si="2"/>
        <v>2.1516203703703662E-2</v>
      </c>
      <c r="N23">
        <f t="shared" si="3"/>
        <v>7</v>
      </c>
      <c r="P23">
        <v>21</v>
      </c>
      <c r="Q23">
        <f>COUNTIF(N:N,"21")</f>
        <v>6</v>
      </c>
      <c r="R23">
        <f t="shared" si="0"/>
        <v>26.833333333333332</v>
      </c>
      <c r="S23" s="17">
        <f>AVERAGEIF(N22:N749,  P23, M22:M749)</f>
        <v>1.6363811728395034E-2</v>
      </c>
      <c r="T23" s="17">
        <f t="shared" si="1"/>
        <v>2.2387122605106405E-2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1683</v>
      </c>
      <c r="H24" s="9" t="s">
        <v>17</v>
      </c>
      <c r="I24" s="9" t="s">
        <v>1680</v>
      </c>
      <c r="J24" s="3" t="s">
        <v>2088</v>
      </c>
      <c r="K24" s="13" t="s">
        <v>1684</v>
      </c>
      <c r="L24" s="14" t="s">
        <v>1685</v>
      </c>
      <c r="M24" s="17">
        <f t="shared" si="2"/>
        <v>3.4039351851851862E-2</v>
      </c>
      <c r="N24">
        <f t="shared" si="3"/>
        <v>10</v>
      </c>
      <c r="P24">
        <v>22</v>
      </c>
      <c r="Q24">
        <f>COUNTIF(N:N,"22")</f>
        <v>10</v>
      </c>
      <c r="R24">
        <f t="shared" si="0"/>
        <v>26.833333333333332</v>
      </c>
      <c r="S24" s="17">
        <f>AVERAGEIF(N23:N750,  P24, M23:M750)</f>
        <v>1.6192129629629636E-2</v>
      </c>
      <c r="T24" s="17">
        <f t="shared" si="1"/>
        <v>2.2387122605106405E-2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1686</v>
      </c>
      <c r="H25" s="9" t="s">
        <v>17</v>
      </c>
      <c r="I25" s="9" t="s">
        <v>1680</v>
      </c>
      <c r="J25" s="3" t="s">
        <v>2088</v>
      </c>
      <c r="K25" s="13" t="s">
        <v>1687</v>
      </c>
      <c r="L25" s="14" t="s">
        <v>1688</v>
      </c>
      <c r="M25" s="17">
        <f t="shared" si="2"/>
        <v>1.5462962962962901E-2</v>
      </c>
      <c r="N25">
        <f t="shared" si="3"/>
        <v>14</v>
      </c>
      <c r="P25">
        <v>23</v>
      </c>
      <c r="Q25">
        <f>COUNTIF(N:N,"23")</f>
        <v>7</v>
      </c>
      <c r="R25">
        <f t="shared" si="0"/>
        <v>26.833333333333332</v>
      </c>
      <c r="S25" s="17">
        <f>AVERAGEIF(N24:N751,  P25, M24:M751)</f>
        <v>1.6813822751322753E-2</v>
      </c>
      <c r="T25" s="17">
        <f t="shared" si="1"/>
        <v>2.2387122605106405E-2</v>
      </c>
    </row>
    <row r="26" spans="1:20" x14ac:dyDescent="0.25">
      <c r="A26" s="11"/>
      <c r="B26" s="12"/>
      <c r="C26" s="9" t="s">
        <v>40</v>
      </c>
      <c r="D26" s="9" t="s">
        <v>41</v>
      </c>
      <c r="E26" s="9" t="s">
        <v>41</v>
      </c>
      <c r="F26" s="9" t="s">
        <v>15</v>
      </c>
      <c r="G26" s="10" t="s">
        <v>12</v>
      </c>
      <c r="H26" s="5"/>
      <c r="I26" s="5"/>
      <c r="J26" s="6"/>
      <c r="K26" s="7"/>
      <c r="L26" s="8"/>
    </row>
    <row r="27" spans="1:20" x14ac:dyDescent="0.25">
      <c r="A27" s="11"/>
      <c r="B27" s="12"/>
      <c r="C27" s="12"/>
      <c r="D27" s="12"/>
      <c r="E27" s="12"/>
      <c r="F27" s="12"/>
      <c r="G27" s="9" t="s">
        <v>42</v>
      </c>
      <c r="H27" s="9" t="s">
        <v>17</v>
      </c>
      <c r="I27" s="9" t="s">
        <v>18</v>
      </c>
      <c r="J27" s="3" t="s">
        <v>2088</v>
      </c>
      <c r="K27" s="13" t="s">
        <v>43</v>
      </c>
      <c r="L27" s="14" t="s">
        <v>44</v>
      </c>
      <c r="M27" s="17">
        <f t="shared" si="2"/>
        <v>1.8009259259259225E-2</v>
      </c>
      <c r="N27">
        <f t="shared" si="3"/>
        <v>6</v>
      </c>
      <c r="P27" t="s">
        <v>2091</v>
      </c>
      <c r="Q27">
        <v>134</v>
      </c>
    </row>
    <row r="28" spans="1:20" x14ac:dyDescent="0.25">
      <c r="A28" s="11"/>
      <c r="B28" s="12"/>
      <c r="C28" s="12"/>
      <c r="D28" s="12"/>
      <c r="E28" s="12"/>
      <c r="F28" s="12"/>
      <c r="G28" s="9" t="s">
        <v>830</v>
      </c>
      <c r="H28" s="9" t="s">
        <v>48</v>
      </c>
      <c r="I28" s="9" t="s">
        <v>523</v>
      </c>
      <c r="J28" s="3" t="s">
        <v>2088</v>
      </c>
      <c r="K28" s="13" t="s">
        <v>831</v>
      </c>
      <c r="L28" s="14" t="s">
        <v>832</v>
      </c>
      <c r="M28" s="17">
        <f t="shared" si="2"/>
        <v>5.3553240740740693E-2</v>
      </c>
      <c r="N28">
        <f t="shared" si="3"/>
        <v>11</v>
      </c>
      <c r="P28" t="s">
        <v>2092</v>
      </c>
      <c r="Q28">
        <v>126</v>
      </c>
    </row>
    <row r="29" spans="1:20" x14ac:dyDescent="0.25">
      <c r="A29" s="11"/>
      <c r="B29" s="12"/>
      <c r="C29" s="9" t="s">
        <v>45</v>
      </c>
      <c r="D29" s="9" t="s">
        <v>46</v>
      </c>
      <c r="E29" s="9" t="s">
        <v>46</v>
      </c>
      <c r="F29" s="9" t="s">
        <v>15</v>
      </c>
      <c r="G29" s="10" t="s">
        <v>12</v>
      </c>
      <c r="H29" s="5"/>
      <c r="I29" s="5"/>
      <c r="J29" s="6"/>
      <c r="K29" s="7"/>
      <c r="L29" s="8"/>
      <c r="P29" t="s">
        <v>2093</v>
      </c>
      <c r="Q29">
        <v>126</v>
      </c>
    </row>
    <row r="30" spans="1:20" x14ac:dyDescent="0.25">
      <c r="A30" s="11"/>
      <c r="B30" s="12"/>
      <c r="C30" s="12"/>
      <c r="D30" s="12"/>
      <c r="E30" s="12"/>
      <c r="F30" s="12"/>
      <c r="G30" s="9" t="s">
        <v>47</v>
      </c>
      <c r="H30" s="9" t="s">
        <v>48</v>
      </c>
      <c r="I30" s="9" t="s">
        <v>18</v>
      </c>
      <c r="J30" s="3" t="s">
        <v>2088</v>
      </c>
      <c r="K30" s="13" t="s">
        <v>49</v>
      </c>
      <c r="L30" s="14" t="s">
        <v>50</v>
      </c>
      <c r="M30" s="17">
        <f t="shared" si="2"/>
        <v>2.1979166666666605E-2</v>
      </c>
      <c r="N30">
        <f t="shared" si="3"/>
        <v>7</v>
      </c>
      <c r="P30" t="s">
        <v>2094</v>
      </c>
      <c r="Q30">
        <v>116</v>
      </c>
    </row>
    <row r="31" spans="1:20" x14ac:dyDescent="0.25">
      <c r="A31" s="11"/>
      <c r="B31" s="12"/>
      <c r="C31" s="12"/>
      <c r="D31" s="12"/>
      <c r="E31" s="12"/>
      <c r="F31" s="12"/>
      <c r="G31" s="9" t="s">
        <v>934</v>
      </c>
      <c r="H31" s="9" t="s">
        <v>17</v>
      </c>
      <c r="I31" s="9" t="s">
        <v>922</v>
      </c>
      <c r="J31" s="3" t="s">
        <v>2088</v>
      </c>
      <c r="K31" s="13" t="s">
        <v>935</v>
      </c>
      <c r="L31" s="14" t="s">
        <v>936</v>
      </c>
      <c r="M31" s="17">
        <f t="shared" si="2"/>
        <v>3.638888888888886E-2</v>
      </c>
      <c r="N31">
        <f t="shared" si="3"/>
        <v>8</v>
      </c>
      <c r="P31" t="s">
        <v>2095</v>
      </c>
      <c r="Q31">
        <v>101</v>
      </c>
    </row>
    <row r="32" spans="1:20" x14ac:dyDescent="0.25">
      <c r="A32" s="11"/>
      <c r="B32" s="12"/>
      <c r="C32" s="9" t="s">
        <v>51</v>
      </c>
      <c r="D32" s="9" t="s">
        <v>52</v>
      </c>
      <c r="E32" s="9" t="s">
        <v>52</v>
      </c>
      <c r="F32" s="9" t="s">
        <v>15</v>
      </c>
      <c r="G32" s="10" t="s">
        <v>12</v>
      </c>
      <c r="H32" s="5"/>
      <c r="I32" s="5"/>
      <c r="J32" s="6"/>
      <c r="K32" s="7"/>
      <c r="L32" s="8"/>
      <c r="P32" t="s">
        <v>2096</v>
      </c>
      <c r="Q32">
        <v>21</v>
      </c>
    </row>
    <row r="33" spans="1:17" x14ac:dyDescent="0.25">
      <c r="A33" s="11"/>
      <c r="B33" s="12"/>
      <c r="C33" s="12"/>
      <c r="D33" s="12"/>
      <c r="E33" s="12"/>
      <c r="F33" s="12"/>
      <c r="G33" s="9" t="s">
        <v>53</v>
      </c>
      <c r="H33" s="9" t="s">
        <v>17</v>
      </c>
      <c r="I33" s="9" t="s">
        <v>18</v>
      </c>
      <c r="J33" s="3" t="s">
        <v>2088</v>
      </c>
      <c r="K33" s="13" t="s">
        <v>54</v>
      </c>
      <c r="L33" s="14" t="s">
        <v>55</v>
      </c>
      <c r="M33" s="17">
        <f t="shared" si="2"/>
        <v>2.222222222222231E-2</v>
      </c>
      <c r="N33">
        <f t="shared" si="3"/>
        <v>8</v>
      </c>
      <c r="P33" t="s">
        <v>2097</v>
      </c>
      <c r="Q33">
        <v>13</v>
      </c>
    </row>
    <row r="34" spans="1:17" x14ac:dyDescent="0.25">
      <c r="A34" s="11"/>
      <c r="B34" s="12"/>
      <c r="C34" s="12"/>
      <c r="D34" s="12"/>
      <c r="E34" s="12"/>
      <c r="F34" s="12"/>
      <c r="G34" s="9" t="s">
        <v>937</v>
      </c>
      <c r="H34" s="9" t="s">
        <v>17</v>
      </c>
      <c r="I34" s="9" t="s">
        <v>922</v>
      </c>
      <c r="J34" s="3" t="s">
        <v>2088</v>
      </c>
      <c r="K34" s="13" t="s">
        <v>938</v>
      </c>
      <c r="L34" s="14" t="s">
        <v>939</v>
      </c>
      <c r="M34" s="17">
        <f t="shared" si="2"/>
        <v>1.4328703703703705E-2</v>
      </c>
      <c r="N34">
        <f t="shared" si="3"/>
        <v>5</v>
      </c>
    </row>
    <row r="35" spans="1:17" x14ac:dyDescent="0.25">
      <c r="A35" s="11"/>
      <c r="B35" s="12"/>
      <c r="C35" s="12"/>
      <c r="D35" s="12"/>
      <c r="E35" s="12"/>
      <c r="F35" s="12"/>
      <c r="G35" s="9" t="s">
        <v>1322</v>
      </c>
      <c r="H35" s="9" t="s">
        <v>17</v>
      </c>
      <c r="I35" s="9" t="s">
        <v>1316</v>
      </c>
      <c r="J35" s="3" t="s">
        <v>2088</v>
      </c>
      <c r="K35" s="13" t="s">
        <v>1323</v>
      </c>
      <c r="L35" s="14" t="s">
        <v>1324</v>
      </c>
      <c r="M35" s="17">
        <f t="shared" si="2"/>
        <v>1.366898148148149E-2</v>
      </c>
      <c r="N35">
        <f t="shared" si="3"/>
        <v>5</v>
      </c>
    </row>
    <row r="36" spans="1:17" x14ac:dyDescent="0.25">
      <c r="A36" s="11"/>
      <c r="B36" s="12"/>
      <c r="C36" s="12"/>
      <c r="D36" s="12"/>
      <c r="E36" s="12"/>
      <c r="F36" s="12"/>
      <c r="G36" s="9" t="s">
        <v>1689</v>
      </c>
      <c r="H36" s="9" t="s">
        <v>17</v>
      </c>
      <c r="I36" s="9" t="s">
        <v>1680</v>
      </c>
      <c r="J36" s="3" t="s">
        <v>2088</v>
      </c>
      <c r="K36" s="13" t="s">
        <v>1690</v>
      </c>
      <c r="L36" s="14" t="s">
        <v>1691</v>
      </c>
      <c r="M36" s="17">
        <f t="shared" si="2"/>
        <v>1.5497685185185239E-2</v>
      </c>
      <c r="N36">
        <f t="shared" si="3"/>
        <v>8</v>
      </c>
    </row>
    <row r="37" spans="1:17" x14ac:dyDescent="0.25">
      <c r="A37" s="11"/>
      <c r="B37" s="12"/>
      <c r="C37" s="9" t="s">
        <v>56</v>
      </c>
      <c r="D37" s="9" t="s">
        <v>57</v>
      </c>
      <c r="E37" s="9" t="s">
        <v>57</v>
      </c>
      <c r="F37" s="9" t="s">
        <v>15</v>
      </c>
      <c r="G37" s="9" t="s">
        <v>58</v>
      </c>
      <c r="H37" s="9" t="s">
        <v>48</v>
      </c>
      <c r="I37" s="9" t="s">
        <v>18</v>
      </c>
      <c r="J37" s="3" t="s">
        <v>2088</v>
      </c>
      <c r="K37" s="13" t="s">
        <v>59</v>
      </c>
      <c r="L37" s="14" t="s">
        <v>60</v>
      </c>
      <c r="M37" s="17">
        <f t="shared" si="2"/>
        <v>2.1377314814814863E-2</v>
      </c>
      <c r="N37">
        <f t="shared" si="3"/>
        <v>9</v>
      </c>
    </row>
    <row r="38" spans="1:17" x14ac:dyDescent="0.25">
      <c r="A38" s="11"/>
      <c r="B38" s="12"/>
      <c r="C38" s="9" t="s">
        <v>61</v>
      </c>
      <c r="D38" s="9" t="s">
        <v>62</v>
      </c>
      <c r="E38" s="10" t="s">
        <v>12</v>
      </c>
      <c r="F38" s="5"/>
      <c r="G38" s="5"/>
      <c r="H38" s="5"/>
      <c r="I38" s="5"/>
      <c r="J38" s="6"/>
      <c r="K38" s="7"/>
      <c r="L38" s="8"/>
    </row>
    <row r="39" spans="1:17" x14ac:dyDescent="0.25">
      <c r="A39" s="11"/>
      <c r="B39" s="12"/>
      <c r="C39" s="12"/>
      <c r="D39" s="12"/>
      <c r="E39" s="9" t="s">
        <v>63</v>
      </c>
      <c r="F39" s="9" t="s">
        <v>15</v>
      </c>
      <c r="G39" s="10" t="s">
        <v>12</v>
      </c>
      <c r="H39" s="5"/>
      <c r="I39" s="5"/>
      <c r="J39" s="6"/>
      <c r="K39" s="7"/>
      <c r="L39" s="8"/>
    </row>
    <row r="40" spans="1:17" x14ac:dyDescent="0.25">
      <c r="A40" s="11"/>
      <c r="B40" s="12"/>
      <c r="C40" s="12"/>
      <c r="D40" s="12"/>
      <c r="E40" s="12"/>
      <c r="F40" s="12"/>
      <c r="G40" s="9" t="s">
        <v>64</v>
      </c>
      <c r="H40" s="9" t="s">
        <v>48</v>
      </c>
      <c r="I40" s="9" t="s">
        <v>18</v>
      </c>
      <c r="J40" s="3" t="s">
        <v>2088</v>
      </c>
      <c r="K40" s="13" t="s">
        <v>65</v>
      </c>
      <c r="L40" s="14" t="s">
        <v>66</v>
      </c>
      <c r="M40" s="17">
        <f t="shared" si="2"/>
        <v>1.1608796296296298E-2</v>
      </c>
      <c r="N40">
        <f t="shared" si="3"/>
        <v>21</v>
      </c>
    </row>
    <row r="41" spans="1:17" x14ac:dyDescent="0.25">
      <c r="A41" s="11"/>
      <c r="B41" s="12"/>
      <c r="C41" s="12"/>
      <c r="D41" s="12"/>
      <c r="E41" s="12"/>
      <c r="F41" s="12"/>
      <c r="G41" s="9" t="s">
        <v>833</v>
      </c>
      <c r="H41" s="9" t="s">
        <v>48</v>
      </c>
      <c r="I41" s="9" t="s">
        <v>523</v>
      </c>
      <c r="J41" s="3" t="s">
        <v>2088</v>
      </c>
      <c r="K41" s="13" t="s">
        <v>834</v>
      </c>
      <c r="L41" s="14" t="s">
        <v>835</v>
      </c>
      <c r="M41" s="17">
        <f t="shared" si="2"/>
        <v>3.4270833333333361E-2</v>
      </c>
      <c r="N41">
        <f t="shared" si="3"/>
        <v>19</v>
      </c>
    </row>
    <row r="42" spans="1:17" x14ac:dyDescent="0.25">
      <c r="A42" s="11"/>
      <c r="B42" s="12"/>
      <c r="C42" s="12"/>
      <c r="D42" s="12"/>
      <c r="E42" s="9" t="s">
        <v>62</v>
      </c>
      <c r="F42" s="9" t="s">
        <v>15</v>
      </c>
      <c r="G42" s="10" t="s">
        <v>12</v>
      </c>
      <c r="H42" s="5"/>
      <c r="I42" s="5"/>
      <c r="J42" s="6"/>
      <c r="K42" s="7"/>
      <c r="L42" s="8"/>
    </row>
    <row r="43" spans="1:17" x14ac:dyDescent="0.25">
      <c r="A43" s="11"/>
      <c r="B43" s="12"/>
      <c r="C43" s="12"/>
      <c r="D43" s="12"/>
      <c r="E43" s="12"/>
      <c r="F43" s="12"/>
      <c r="G43" s="9" t="s">
        <v>67</v>
      </c>
      <c r="H43" s="9" t="s">
        <v>48</v>
      </c>
      <c r="I43" s="9" t="s">
        <v>18</v>
      </c>
      <c r="J43" s="3" t="s">
        <v>2088</v>
      </c>
      <c r="K43" s="13" t="s">
        <v>68</v>
      </c>
      <c r="L43" s="14" t="s">
        <v>69</v>
      </c>
      <c r="M43" s="17">
        <f t="shared" si="2"/>
        <v>3.1678240740740715E-2</v>
      </c>
      <c r="N43">
        <f t="shared" si="3"/>
        <v>8</v>
      </c>
    </row>
    <row r="44" spans="1:17" x14ac:dyDescent="0.25">
      <c r="A44" s="11"/>
      <c r="B44" s="12"/>
      <c r="C44" s="12"/>
      <c r="D44" s="12"/>
      <c r="E44" s="12"/>
      <c r="F44" s="12"/>
      <c r="G44" s="9" t="s">
        <v>70</v>
      </c>
      <c r="H44" s="9" t="s">
        <v>48</v>
      </c>
      <c r="I44" s="9" t="s">
        <v>18</v>
      </c>
      <c r="J44" s="3" t="s">
        <v>2088</v>
      </c>
      <c r="K44" s="13" t="s">
        <v>71</v>
      </c>
      <c r="L44" s="14" t="s">
        <v>72</v>
      </c>
      <c r="M44" s="17">
        <f t="shared" si="2"/>
        <v>1.6157407407407343E-2</v>
      </c>
      <c r="N44">
        <f t="shared" si="3"/>
        <v>12</v>
      </c>
    </row>
    <row r="45" spans="1:17" x14ac:dyDescent="0.25">
      <c r="A45" s="11"/>
      <c r="B45" s="12"/>
      <c r="C45" s="12"/>
      <c r="D45" s="12"/>
      <c r="E45" s="12"/>
      <c r="F45" s="12"/>
      <c r="G45" s="9" t="s">
        <v>73</v>
      </c>
      <c r="H45" s="9" t="s">
        <v>48</v>
      </c>
      <c r="I45" s="9" t="s">
        <v>18</v>
      </c>
      <c r="J45" s="3" t="s">
        <v>2088</v>
      </c>
      <c r="K45" s="13" t="s">
        <v>74</v>
      </c>
      <c r="L45" s="14" t="s">
        <v>75</v>
      </c>
      <c r="M45" s="17">
        <f t="shared" si="2"/>
        <v>1.5081018518518619E-2</v>
      </c>
      <c r="N45">
        <f t="shared" si="3"/>
        <v>16</v>
      </c>
    </row>
    <row r="46" spans="1:17" x14ac:dyDescent="0.25">
      <c r="A46" s="11"/>
      <c r="B46" s="12"/>
      <c r="C46" s="12"/>
      <c r="D46" s="12"/>
      <c r="E46" s="12"/>
      <c r="F46" s="12"/>
      <c r="G46" s="9" t="s">
        <v>836</v>
      </c>
      <c r="H46" s="9" t="s">
        <v>48</v>
      </c>
      <c r="I46" s="9" t="s">
        <v>523</v>
      </c>
      <c r="J46" s="3" t="s">
        <v>2088</v>
      </c>
      <c r="K46" s="13" t="s">
        <v>837</v>
      </c>
      <c r="L46" s="14" t="s">
        <v>838</v>
      </c>
      <c r="M46" s="17">
        <f t="shared" si="2"/>
        <v>1.917824074074076E-2</v>
      </c>
      <c r="N46">
        <f t="shared" si="3"/>
        <v>8</v>
      </c>
    </row>
    <row r="47" spans="1:17" x14ac:dyDescent="0.25">
      <c r="A47" s="11"/>
      <c r="B47" s="12"/>
      <c r="C47" s="12"/>
      <c r="D47" s="12"/>
      <c r="E47" s="12"/>
      <c r="F47" s="12"/>
      <c r="G47" s="9" t="s">
        <v>839</v>
      </c>
      <c r="H47" s="9" t="s">
        <v>48</v>
      </c>
      <c r="I47" s="9" t="s">
        <v>523</v>
      </c>
      <c r="J47" s="3" t="s">
        <v>2088</v>
      </c>
      <c r="K47" s="13" t="s">
        <v>840</v>
      </c>
      <c r="L47" s="14" t="s">
        <v>841</v>
      </c>
      <c r="M47" s="17">
        <f t="shared" si="2"/>
        <v>3.6134259259259283E-2</v>
      </c>
      <c r="N47">
        <f t="shared" si="3"/>
        <v>12</v>
      </c>
    </row>
    <row r="48" spans="1:17" x14ac:dyDescent="0.25">
      <c r="A48" s="11"/>
      <c r="B48" s="12"/>
      <c r="C48" s="12"/>
      <c r="D48" s="12"/>
      <c r="E48" s="12"/>
      <c r="F48" s="12"/>
      <c r="G48" s="9" t="s">
        <v>1692</v>
      </c>
      <c r="H48" s="9" t="s">
        <v>17</v>
      </c>
      <c r="I48" s="9" t="s">
        <v>1680</v>
      </c>
      <c r="J48" s="3" t="s">
        <v>2088</v>
      </c>
      <c r="K48" s="13" t="s">
        <v>1693</v>
      </c>
      <c r="L48" s="14" t="s">
        <v>1694</v>
      </c>
      <c r="M48" s="17">
        <f t="shared" si="2"/>
        <v>2.1018518518518547E-2</v>
      </c>
      <c r="N48">
        <f t="shared" si="3"/>
        <v>17</v>
      </c>
    </row>
    <row r="49" spans="1:14" x14ac:dyDescent="0.25">
      <c r="A49" s="11"/>
      <c r="B49" s="12"/>
      <c r="C49" s="12"/>
      <c r="D49" s="12"/>
      <c r="E49" s="12"/>
      <c r="F49" s="12"/>
      <c r="G49" s="9" t="s">
        <v>1983</v>
      </c>
      <c r="H49" s="9" t="s">
        <v>17</v>
      </c>
      <c r="I49" s="9" t="s">
        <v>1984</v>
      </c>
      <c r="J49" s="3" t="s">
        <v>2088</v>
      </c>
      <c r="K49" s="13" t="s">
        <v>1985</v>
      </c>
      <c r="L49" s="14" t="s">
        <v>1986</v>
      </c>
      <c r="M49" s="17">
        <f t="shared" si="2"/>
        <v>1.4386574074074177E-2</v>
      </c>
      <c r="N49">
        <f t="shared" si="3"/>
        <v>8</v>
      </c>
    </row>
    <row r="50" spans="1:14" x14ac:dyDescent="0.25">
      <c r="A50" s="11"/>
      <c r="B50" s="12"/>
      <c r="C50" s="9" t="s">
        <v>109</v>
      </c>
      <c r="D50" s="9" t="s">
        <v>110</v>
      </c>
      <c r="E50" s="9" t="s">
        <v>110</v>
      </c>
      <c r="F50" s="9" t="s">
        <v>15</v>
      </c>
      <c r="G50" s="9" t="s">
        <v>1325</v>
      </c>
      <c r="H50" s="9" t="s">
        <v>48</v>
      </c>
      <c r="I50" s="9" t="s">
        <v>1316</v>
      </c>
      <c r="J50" s="3" t="s">
        <v>2088</v>
      </c>
      <c r="K50" s="13" t="s">
        <v>1326</v>
      </c>
      <c r="L50" s="14" t="s">
        <v>1327</v>
      </c>
      <c r="M50" s="17">
        <f t="shared" si="2"/>
        <v>1.3425925925925952E-2</v>
      </c>
      <c r="N50">
        <f t="shared" si="3"/>
        <v>22</v>
      </c>
    </row>
    <row r="51" spans="1:14" x14ac:dyDescent="0.25">
      <c r="A51" s="11"/>
      <c r="B51" s="12"/>
      <c r="C51" s="9" t="s">
        <v>842</v>
      </c>
      <c r="D51" s="9" t="s">
        <v>843</v>
      </c>
      <c r="E51" s="9" t="s">
        <v>843</v>
      </c>
      <c r="F51" s="9" t="s">
        <v>15</v>
      </c>
      <c r="G51" s="10" t="s">
        <v>12</v>
      </c>
      <c r="H51" s="5"/>
      <c r="I51" s="5"/>
      <c r="J51" s="6"/>
      <c r="K51" s="7"/>
      <c r="L51" s="8"/>
    </row>
    <row r="52" spans="1:14" x14ac:dyDescent="0.25">
      <c r="A52" s="11"/>
      <c r="B52" s="12"/>
      <c r="C52" s="12"/>
      <c r="D52" s="12"/>
      <c r="E52" s="12"/>
      <c r="F52" s="12"/>
      <c r="G52" s="9" t="s">
        <v>844</v>
      </c>
      <c r="H52" s="9" t="s">
        <v>48</v>
      </c>
      <c r="I52" s="9" t="s">
        <v>523</v>
      </c>
      <c r="J52" s="3" t="s">
        <v>2088</v>
      </c>
      <c r="K52" s="13" t="s">
        <v>845</v>
      </c>
      <c r="L52" s="14" t="s">
        <v>846</v>
      </c>
      <c r="M52" s="17">
        <f t="shared" si="2"/>
        <v>4.391203703703711E-2</v>
      </c>
      <c r="N52">
        <f t="shared" si="3"/>
        <v>11</v>
      </c>
    </row>
    <row r="53" spans="1:14" x14ac:dyDescent="0.25">
      <c r="A53" s="11"/>
      <c r="B53" s="12"/>
      <c r="C53" s="12"/>
      <c r="D53" s="12"/>
      <c r="E53" s="12"/>
      <c r="F53" s="12"/>
      <c r="G53" s="9" t="s">
        <v>1695</v>
      </c>
      <c r="H53" s="9" t="s">
        <v>17</v>
      </c>
      <c r="I53" s="9" t="s">
        <v>1680</v>
      </c>
      <c r="J53" s="3" t="s">
        <v>2088</v>
      </c>
      <c r="K53" s="13" t="s">
        <v>1696</v>
      </c>
      <c r="L53" s="14" t="s">
        <v>1697</v>
      </c>
      <c r="M53" s="17">
        <f t="shared" si="2"/>
        <v>1.6747685185185213E-2</v>
      </c>
      <c r="N53">
        <f t="shared" si="3"/>
        <v>3</v>
      </c>
    </row>
    <row r="54" spans="1:14" x14ac:dyDescent="0.25">
      <c r="A54" s="11"/>
      <c r="B54" s="12"/>
      <c r="C54" s="12"/>
      <c r="D54" s="12"/>
      <c r="E54" s="12"/>
      <c r="F54" s="12"/>
      <c r="G54" s="9" t="s">
        <v>1987</v>
      </c>
      <c r="H54" s="9" t="s">
        <v>17</v>
      </c>
      <c r="I54" s="9" t="s">
        <v>1984</v>
      </c>
      <c r="J54" s="3" t="s">
        <v>2088</v>
      </c>
      <c r="K54" s="13" t="s">
        <v>1988</v>
      </c>
      <c r="L54" s="14" t="s">
        <v>1989</v>
      </c>
      <c r="M54" s="17">
        <f t="shared" si="2"/>
        <v>1.5474537037037023E-2</v>
      </c>
      <c r="N54">
        <f t="shared" si="3"/>
        <v>4</v>
      </c>
    </row>
    <row r="55" spans="1:14" x14ac:dyDescent="0.25">
      <c r="A55" s="11"/>
      <c r="B55" s="12"/>
      <c r="C55" s="12"/>
      <c r="D55" s="12"/>
      <c r="E55" s="12"/>
      <c r="F55" s="12"/>
      <c r="G55" s="9" t="s">
        <v>2047</v>
      </c>
      <c r="H55" s="9" t="s">
        <v>17</v>
      </c>
      <c r="I55" s="9" t="s">
        <v>2048</v>
      </c>
      <c r="J55" s="3" t="s">
        <v>2088</v>
      </c>
      <c r="K55" s="13" t="s">
        <v>2049</v>
      </c>
      <c r="L55" s="14" t="s">
        <v>2050</v>
      </c>
      <c r="M55" s="17">
        <f t="shared" si="2"/>
        <v>1.5798611111111083E-2</v>
      </c>
      <c r="N55">
        <f t="shared" si="3"/>
        <v>5</v>
      </c>
    </row>
    <row r="56" spans="1:14" x14ac:dyDescent="0.25">
      <c r="A56" s="3" t="s">
        <v>76</v>
      </c>
      <c r="B56" s="9" t="s">
        <v>77</v>
      </c>
      <c r="C56" s="10" t="s">
        <v>12</v>
      </c>
      <c r="D56" s="5"/>
      <c r="E56" s="5"/>
      <c r="F56" s="5"/>
      <c r="G56" s="5"/>
      <c r="H56" s="5"/>
      <c r="I56" s="5"/>
      <c r="J56" s="6"/>
      <c r="K56" s="7"/>
      <c r="L56" s="8"/>
    </row>
    <row r="57" spans="1:14" x14ac:dyDescent="0.25">
      <c r="A57" s="11"/>
      <c r="B57" s="12"/>
      <c r="C57" s="9" t="s">
        <v>78</v>
      </c>
      <c r="D57" s="9" t="s">
        <v>79</v>
      </c>
      <c r="E57" s="9" t="s">
        <v>79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4" x14ac:dyDescent="0.25">
      <c r="A58" s="11"/>
      <c r="B58" s="12"/>
      <c r="C58" s="12"/>
      <c r="D58" s="12"/>
      <c r="E58" s="12"/>
      <c r="F58" s="12"/>
      <c r="G58" s="9" t="s">
        <v>80</v>
      </c>
      <c r="H58" s="9" t="s">
        <v>17</v>
      </c>
      <c r="I58" s="9" t="s">
        <v>18</v>
      </c>
      <c r="J58" s="3" t="s">
        <v>2088</v>
      </c>
      <c r="K58" s="13" t="s">
        <v>81</v>
      </c>
      <c r="L58" s="14" t="s">
        <v>82</v>
      </c>
      <c r="M58" s="17">
        <f t="shared" si="2"/>
        <v>1.7800925925925942E-2</v>
      </c>
      <c r="N58">
        <f t="shared" si="3"/>
        <v>4</v>
      </c>
    </row>
    <row r="59" spans="1:14" x14ac:dyDescent="0.25">
      <c r="A59" s="11"/>
      <c r="B59" s="12"/>
      <c r="C59" s="12"/>
      <c r="D59" s="12"/>
      <c r="E59" s="12"/>
      <c r="F59" s="12"/>
      <c r="G59" s="9" t="s">
        <v>83</v>
      </c>
      <c r="H59" s="9" t="s">
        <v>17</v>
      </c>
      <c r="I59" s="9" t="s">
        <v>18</v>
      </c>
      <c r="J59" s="3" t="s">
        <v>2088</v>
      </c>
      <c r="K59" s="13" t="s">
        <v>84</v>
      </c>
      <c r="L59" s="14" t="s">
        <v>85</v>
      </c>
      <c r="M59" s="17">
        <f t="shared" si="2"/>
        <v>2.1030092592592586E-2</v>
      </c>
      <c r="N59">
        <f t="shared" si="3"/>
        <v>8</v>
      </c>
    </row>
    <row r="60" spans="1:14" x14ac:dyDescent="0.25">
      <c r="A60" s="11"/>
      <c r="B60" s="12"/>
      <c r="C60" s="12"/>
      <c r="D60" s="12"/>
      <c r="E60" s="12"/>
      <c r="F60" s="12"/>
      <c r="G60" s="9" t="s">
        <v>940</v>
      </c>
      <c r="H60" s="9" t="s">
        <v>17</v>
      </c>
      <c r="I60" s="9" t="s">
        <v>922</v>
      </c>
      <c r="J60" s="3" t="s">
        <v>2088</v>
      </c>
      <c r="K60" s="13" t="s">
        <v>941</v>
      </c>
      <c r="L60" s="14" t="s">
        <v>942</v>
      </c>
      <c r="M60" s="17">
        <f t="shared" si="2"/>
        <v>1.9074074074074077E-2</v>
      </c>
      <c r="N60">
        <f t="shared" si="3"/>
        <v>5</v>
      </c>
    </row>
    <row r="61" spans="1:14" x14ac:dyDescent="0.25">
      <c r="A61" s="11"/>
      <c r="B61" s="12"/>
      <c r="C61" s="12"/>
      <c r="D61" s="12"/>
      <c r="E61" s="12"/>
      <c r="F61" s="12"/>
      <c r="G61" s="9" t="s">
        <v>943</v>
      </c>
      <c r="H61" s="9" t="s">
        <v>17</v>
      </c>
      <c r="I61" s="9" t="s">
        <v>922</v>
      </c>
      <c r="J61" s="3" t="s">
        <v>2088</v>
      </c>
      <c r="K61" s="13" t="s">
        <v>944</v>
      </c>
      <c r="L61" s="14" t="s">
        <v>945</v>
      </c>
      <c r="M61" s="17">
        <f t="shared" si="2"/>
        <v>1.7187500000000022E-2</v>
      </c>
      <c r="N61">
        <f t="shared" si="3"/>
        <v>15</v>
      </c>
    </row>
    <row r="62" spans="1:14" x14ac:dyDescent="0.25">
      <c r="A62" s="11"/>
      <c r="B62" s="12"/>
      <c r="C62" s="12"/>
      <c r="D62" s="12"/>
      <c r="E62" s="12"/>
      <c r="F62" s="12"/>
      <c r="G62" s="9" t="s">
        <v>1698</v>
      </c>
      <c r="H62" s="9" t="s">
        <v>17</v>
      </c>
      <c r="I62" s="9" t="s">
        <v>1680</v>
      </c>
      <c r="J62" s="3" t="s">
        <v>2088</v>
      </c>
      <c r="K62" s="13" t="s">
        <v>1699</v>
      </c>
      <c r="L62" s="14" t="s">
        <v>1700</v>
      </c>
      <c r="M62" s="17">
        <f t="shared" si="2"/>
        <v>1.9699074074074119E-2</v>
      </c>
      <c r="N62">
        <f t="shared" si="3"/>
        <v>7</v>
      </c>
    </row>
    <row r="63" spans="1:14" x14ac:dyDescent="0.25">
      <c r="A63" s="11"/>
      <c r="B63" s="12"/>
      <c r="C63" s="9" t="s">
        <v>21</v>
      </c>
      <c r="D63" s="9" t="s">
        <v>22</v>
      </c>
      <c r="E63" s="9" t="s">
        <v>22</v>
      </c>
      <c r="F63" s="9" t="s">
        <v>15</v>
      </c>
      <c r="G63" s="10" t="s">
        <v>12</v>
      </c>
      <c r="H63" s="5"/>
      <c r="I63" s="5"/>
      <c r="J63" s="6"/>
      <c r="K63" s="7"/>
      <c r="L63" s="8"/>
    </row>
    <row r="64" spans="1:14" x14ac:dyDescent="0.25">
      <c r="A64" s="11"/>
      <c r="B64" s="12"/>
      <c r="C64" s="12"/>
      <c r="D64" s="12"/>
      <c r="E64" s="12"/>
      <c r="F64" s="12"/>
      <c r="G64" s="9" t="s">
        <v>86</v>
      </c>
      <c r="H64" s="9" t="s">
        <v>17</v>
      </c>
      <c r="I64" s="9" t="s">
        <v>18</v>
      </c>
      <c r="J64" s="3" t="s">
        <v>2088</v>
      </c>
      <c r="K64" s="13" t="s">
        <v>87</v>
      </c>
      <c r="L64" s="14" t="s">
        <v>88</v>
      </c>
      <c r="M64" s="17">
        <f t="shared" si="2"/>
        <v>2.7060185185185215E-2</v>
      </c>
      <c r="N64">
        <f t="shared" si="3"/>
        <v>8</v>
      </c>
    </row>
    <row r="65" spans="1:14" x14ac:dyDescent="0.25">
      <c r="A65" s="11"/>
      <c r="B65" s="12"/>
      <c r="C65" s="12"/>
      <c r="D65" s="12"/>
      <c r="E65" s="12"/>
      <c r="F65" s="12"/>
      <c r="G65" s="9" t="s">
        <v>89</v>
      </c>
      <c r="H65" s="9" t="s">
        <v>17</v>
      </c>
      <c r="I65" s="9" t="s">
        <v>18</v>
      </c>
      <c r="J65" s="3" t="s">
        <v>2088</v>
      </c>
      <c r="K65" s="13" t="s">
        <v>90</v>
      </c>
      <c r="L65" s="14" t="s">
        <v>91</v>
      </c>
      <c r="M65" s="17">
        <f t="shared" si="2"/>
        <v>1.5937500000000049E-2</v>
      </c>
      <c r="N65">
        <f t="shared" si="3"/>
        <v>11</v>
      </c>
    </row>
    <row r="66" spans="1:14" x14ac:dyDescent="0.25">
      <c r="A66" s="11"/>
      <c r="B66" s="12"/>
      <c r="C66" s="12"/>
      <c r="D66" s="12"/>
      <c r="E66" s="12"/>
      <c r="F66" s="12"/>
      <c r="G66" s="9" t="s">
        <v>522</v>
      </c>
      <c r="H66" s="9" t="s">
        <v>17</v>
      </c>
      <c r="I66" s="9" t="s">
        <v>523</v>
      </c>
      <c r="J66" s="3" t="s">
        <v>2088</v>
      </c>
      <c r="K66" s="13" t="s">
        <v>524</v>
      </c>
      <c r="L66" s="14" t="s">
        <v>229</v>
      </c>
      <c r="M66" s="17">
        <f t="shared" si="2"/>
        <v>1.6724537037037024E-2</v>
      </c>
      <c r="N66">
        <f t="shared" si="3"/>
        <v>8</v>
      </c>
    </row>
    <row r="67" spans="1:14" x14ac:dyDescent="0.25">
      <c r="A67" s="11"/>
      <c r="B67" s="12"/>
      <c r="C67" s="12"/>
      <c r="D67" s="12"/>
      <c r="E67" s="12"/>
      <c r="F67" s="12"/>
      <c r="G67" s="9" t="s">
        <v>525</v>
      </c>
      <c r="H67" s="9" t="s">
        <v>17</v>
      </c>
      <c r="I67" s="9" t="s">
        <v>523</v>
      </c>
      <c r="J67" s="3" t="s">
        <v>2088</v>
      </c>
      <c r="K67" s="13" t="s">
        <v>526</v>
      </c>
      <c r="L67" s="14" t="s">
        <v>527</v>
      </c>
      <c r="M67" s="17">
        <f t="shared" ref="M67:M130" si="4">L67-K67</f>
        <v>2.4351851851851902E-2</v>
      </c>
      <c r="N67">
        <f t="shared" ref="N67:N130" si="5">HOUR(K67)</f>
        <v>10</v>
      </c>
    </row>
    <row r="68" spans="1:14" x14ac:dyDescent="0.25">
      <c r="A68" s="11"/>
      <c r="B68" s="12"/>
      <c r="C68" s="12"/>
      <c r="D68" s="12"/>
      <c r="E68" s="12"/>
      <c r="F68" s="12"/>
      <c r="G68" s="9" t="s">
        <v>946</v>
      </c>
      <c r="H68" s="9" t="s">
        <v>17</v>
      </c>
      <c r="I68" s="9" t="s">
        <v>922</v>
      </c>
      <c r="J68" s="3" t="s">
        <v>2088</v>
      </c>
      <c r="K68" s="13" t="s">
        <v>947</v>
      </c>
      <c r="L68" s="14" t="s">
        <v>948</v>
      </c>
      <c r="M68" s="17">
        <f t="shared" si="4"/>
        <v>4.2812499999999976E-2</v>
      </c>
      <c r="N68">
        <f t="shared" si="5"/>
        <v>9</v>
      </c>
    </row>
    <row r="69" spans="1:14" x14ac:dyDescent="0.25">
      <c r="A69" s="11"/>
      <c r="B69" s="12"/>
      <c r="C69" s="12"/>
      <c r="D69" s="12"/>
      <c r="E69" s="12"/>
      <c r="F69" s="12"/>
      <c r="G69" s="9" t="s">
        <v>949</v>
      </c>
      <c r="H69" s="9" t="s">
        <v>17</v>
      </c>
      <c r="I69" s="9" t="s">
        <v>922</v>
      </c>
      <c r="J69" s="3" t="s">
        <v>2088</v>
      </c>
      <c r="K69" s="13" t="s">
        <v>950</v>
      </c>
      <c r="L69" s="14" t="s">
        <v>951</v>
      </c>
      <c r="M69" s="17">
        <f t="shared" si="4"/>
        <v>2.719907407407407E-2</v>
      </c>
      <c r="N69">
        <f t="shared" si="5"/>
        <v>13</v>
      </c>
    </row>
    <row r="70" spans="1:14" x14ac:dyDescent="0.25">
      <c r="A70" s="11"/>
      <c r="B70" s="12"/>
      <c r="C70" s="12"/>
      <c r="D70" s="12"/>
      <c r="E70" s="12"/>
      <c r="F70" s="12"/>
      <c r="G70" s="9" t="s">
        <v>952</v>
      </c>
      <c r="H70" s="9" t="s">
        <v>17</v>
      </c>
      <c r="I70" s="9" t="s">
        <v>922</v>
      </c>
      <c r="J70" s="3" t="s">
        <v>2088</v>
      </c>
      <c r="K70" s="13" t="s">
        <v>953</v>
      </c>
      <c r="L70" s="14" t="s">
        <v>954</v>
      </c>
      <c r="M70" s="17">
        <f t="shared" si="4"/>
        <v>1.5775462962962949E-2</v>
      </c>
      <c r="N70">
        <f t="shared" si="5"/>
        <v>15</v>
      </c>
    </row>
    <row r="71" spans="1:14" x14ac:dyDescent="0.25">
      <c r="A71" s="11"/>
      <c r="B71" s="12"/>
      <c r="C71" s="12"/>
      <c r="D71" s="12"/>
      <c r="E71" s="12"/>
      <c r="F71" s="12"/>
      <c r="G71" s="9" t="s">
        <v>1328</v>
      </c>
      <c r="H71" s="9" t="s">
        <v>17</v>
      </c>
      <c r="I71" s="9" t="s">
        <v>1316</v>
      </c>
      <c r="J71" s="3" t="s">
        <v>2088</v>
      </c>
      <c r="K71" s="13" t="s">
        <v>1329</v>
      </c>
      <c r="L71" s="14" t="s">
        <v>1330</v>
      </c>
      <c r="M71" s="17">
        <f t="shared" si="4"/>
        <v>1.5729166666666627E-2</v>
      </c>
      <c r="N71">
        <f t="shared" si="5"/>
        <v>8</v>
      </c>
    </row>
    <row r="72" spans="1:14" x14ac:dyDescent="0.25">
      <c r="A72" s="11"/>
      <c r="B72" s="12"/>
      <c r="C72" s="12"/>
      <c r="D72" s="12"/>
      <c r="E72" s="12"/>
      <c r="F72" s="12"/>
      <c r="G72" s="9" t="s">
        <v>1331</v>
      </c>
      <c r="H72" s="9" t="s">
        <v>17</v>
      </c>
      <c r="I72" s="9" t="s">
        <v>1316</v>
      </c>
      <c r="J72" s="3" t="s">
        <v>2088</v>
      </c>
      <c r="K72" s="13" t="s">
        <v>1332</v>
      </c>
      <c r="L72" s="14" t="s">
        <v>1333</v>
      </c>
      <c r="M72" s="17">
        <f t="shared" si="4"/>
        <v>1.5266203703703685E-2</v>
      </c>
      <c r="N72">
        <f t="shared" si="5"/>
        <v>15</v>
      </c>
    </row>
    <row r="73" spans="1:14" x14ac:dyDescent="0.25">
      <c r="A73" s="11"/>
      <c r="B73" s="12"/>
      <c r="C73" s="12"/>
      <c r="D73" s="12"/>
      <c r="E73" s="12"/>
      <c r="F73" s="12"/>
      <c r="G73" s="9" t="s">
        <v>1701</v>
      </c>
      <c r="H73" s="9" t="s">
        <v>17</v>
      </c>
      <c r="I73" s="9" t="s">
        <v>1680</v>
      </c>
      <c r="J73" s="3" t="s">
        <v>2088</v>
      </c>
      <c r="K73" s="13" t="s">
        <v>1702</v>
      </c>
      <c r="L73" s="14" t="s">
        <v>932</v>
      </c>
      <c r="M73" s="17">
        <f t="shared" si="4"/>
        <v>1.7256944444444533E-2</v>
      </c>
      <c r="N73">
        <f t="shared" si="5"/>
        <v>8</v>
      </c>
    </row>
    <row r="74" spans="1:14" x14ac:dyDescent="0.25">
      <c r="A74" s="11"/>
      <c r="B74" s="12"/>
      <c r="C74" s="12"/>
      <c r="D74" s="12"/>
      <c r="E74" s="12"/>
      <c r="F74" s="12"/>
      <c r="G74" s="9" t="s">
        <v>1703</v>
      </c>
      <c r="H74" s="9" t="s">
        <v>17</v>
      </c>
      <c r="I74" s="9" t="s">
        <v>1680</v>
      </c>
      <c r="J74" s="3" t="s">
        <v>2088</v>
      </c>
      <c r="K74" s="13" t="s">
        <v>1704</v>
      </c>
      <c r="L74" s="14" t="s">
        <v>1705</v>
      </c>
      <c r="M74" s="17">
        <f t="shared" si="4"/>
        <v>1.6273148148148175E-2</v>
      </c>
      <c r="N74">
        <f t="shared" si="5"/>
        <v>12</v>
      </c>
    </row>
    <row r="75" spans="1:14" x14ac:dyDescent="0.25">
      <c r="A75" s="11"/>
      <c r="B75" s="12"/>
      <c r="C75" s="9" t="s">
        <v>528</v>
      </c>
      <c r="D75" s="9" t="s">
        <v>529</v>
      </c>
      <c r="E75" s="9" t="s">
        <v>529</v>
      </c>
      <c r="F75" s="9" t="s">
        <v>15</v>
      </c>
      <c r="G75" s="10" t="s">
        <v>12</v>
      </c>
      <c r="H75" s="5"/>
      <c r="I75" s="5"/>
      <c r="J75" s="6"/>
      <c r="K75" s="7"/>
      <c r="L75" s="8"/>
    </row>
    <row r="76" spans="1:14" x14ac:dyDescent="0.25">
      <c r="A76" s="11"/>
      <c r="B76" s="12"/>
      <c r="C76" s="12"/>
      <c r="D76" s="12"/>
      <c r="E76" s="12"/>
      <c r="F76" s="12"/>
      <c r="G76" s="9" t="s">
        <v>530</v>
      </c>
      <c r="H76" s="9" t="s">
        <v>48</v>
      </c>
      <c r="I76" s="9" t="s">
        <v>523</v>
      </c>
      <c r="J76" s="3" t="s">
        <v>2088</v>
      </c>
      <c r="K76" s="13" t="s">
        <v>531</v>
      </c>
      <c r="L76" s="14" t="s">
        <v>532</v>
      </c>
      <c r="M76" s="17">
        <f t="shared" si="4"/>
        <v>5.8113425925925943E-2</v>
      </c>
      <c r="N76">
        <f t="shared" si="5"/>
        <v>11</v>
      </c>
    </row>
    <row r="77" spans="1:14" x14ac:dyDescent="0.25">
      <c r="A77" s="11"/>
      <c r="B77" s="12"/>
      <c r="C77" s="12"/>
      <c r="D77" s="12"/>
      <c r="E77" s="12"/>
      <c r="F77" s="12"/>
      <c r="G77" s="9" t="s">
        <v>1334</v>
      </c>
      <c r="H77" s="9" t="s">
        <v>48</v>
      </c>
      <c r="I77" s="9" t="s">
        <v>1316</v>
      </c>
      <c r="J77" s="3" t="s">
        <v>2088</v>
      </c>
      <c r="K77" s="13" t="s">
        <v>1335</v>
      </c>
      <c r="L77" s="14" t="s">
        <v>1336</v>
      </c>
      <c r="M77" s="17">
        <f t="shared" si="4"/>
        <v>2.5300925925925921E-2</v>
      </c>
      <c r="N77">
        <f t="shared" si="5"/>
        <v>6</v>
      </c>
    </row>
    <row r="78" spans="1:14" x14ac:dyDescent="0.25">
      <c r="A78" s="11"/>
      <c r="B78" s="12"/>
      <c r="C78" s="9" t="s">
        <v>35</v>
      </c>
      <c r="D78" s="9" t="s">
        <v>36</v>
      </c>
      <c r="E78" s="9" t="s">
        <v>36</v>
      </c>
      <c r="F78" s="9" t="s">
        <v>15</v>
      </c>
      <c r="G78" s="10" t="s">
        <v>12</v>
      </c>
      <c r="H78" s="5"/>
      <c r="I78" s="5"/>
      <c r="J78" s="6"/>
      <c r="K78" s="7"/>
      <c r="L78" s="8"/>
    </row>
    <row r="79" spans="1:14" x14ac:dyDescent="0.25">
      <c r="A79" s="11"/>
      <c r="B79" s="12"/>
      <c r="C79" s="12"/>
      <c r="D79" s="12"/>
      <c r="E79" s="12"/>
      <c r="F79" s="12"/>
      <c r="G79" s="9" t="s">
        <v>92</v>
      </c>
      <c r="H79" s="9" t="s">
        <v>17</v>
      </c>
      <c r="I79" s="9" t="s">
        <v>18</v>
      </c>
      <c r="J79" s="3" t="s">
        <v>2088</v>
      </c>
      <c r="K79" s="13" t="s">
        <v>93</v>
      </c>
      <c r="L79" s="14" t="s">
        <v>94</v>
      </c>
      <c r="M79" s="17">
        <f t="shared" si="4"/>
        <v>1.5983796296296315E-2</v>
      </c>
      <c r="N79">
        <f t="shared" si="5"/>
        <v>15</v>
      </c>
    </row>
    <row r="80" spans="1:14" x14ac:dyDescent="0.25">
      <c r="A80" s="11"/>
      <c r="B80" s="12"/>
      <c r="C80" s="12"/>
      <c r="D80" s="12"/>
      <c r="E80" s="12"/>
      <c r="F80" s="12"/>
      <c r="G80" s="9" t="s">
        <v>533</v>
      </c>
      <c r="H80" s="9" t="s">
        <v>17</v>
      </c>
      <c r="I80" s="9" t="s">
        <v>523</v>
      </c>
      <c r="J80" s="3" t="s">
        <v>2088</v>
      </c>
      <c r="K80" s="13" t="s">
        <v>534</v>
      </c>
      <c r="L80" s="14" t="s">
        <v>535</v>
      </c>
      <c r="M80" s="17">
        <f t="shared" si="4"/>
        <v>1.9386574074074125E-2</v>
      </c>
      <c r="N80">
        <f t="shared" si="5"/>
        <v>10</v>
      </c>
    </row>
    <row r="81" spans="1:14" x14ac:dyDescent="0.25">
      <c r="A81" s="11"/>
      <c r="B81" s="12"/>
      <c r="C81" s="12"/>
      <c r="D81" s="12"/>
      <c r="E81" s="12"/>
      <c r="F81" s="12"/>
      <c r="G81" s="9" t="s">
        <v>536</v>
      </c>
      <c r="H81" s="9" t="s">
        <v>17</v>
      </c>
      <c r="I81" s="9" t="s">
        <v>523</v>
      </c>
      <c r="J81" s="3" t="s">
        <v>2088</v>
      </c>
      <c r="K81" s="13" t="s">
        <v>537</v>
      </c>
      <c r="L81" s="14" t="s">
        <v>538</v>
      </c>
      <c r="M81" s="17">
        <f t="shared" si="4"/>
        <v>6.8206018518518485E-2</v>
      </c>
      <c r="N81">
        <f t="shared" si="5"/>
        <v>12</v>
      </c>
    </row>
    <row r="82" spans="1:14" x14ac:dyDescent="0.25">
      <c r="A82" s="11"/>
      <c r="B82" s="12"/>
      <c r="C82" s="12"/>
      <c r="D82" s="12"/>
      <c r="E82" s="12"/>
      <c r="F82" s="12"/>
      <c r="G82" s="9" t="s">
        <v>539</v>
      </c>
      <c r="H82" s="9" t="s">
        <v>17</v>
      </c>
      <c r="I82" s="9" t="s">
        <v>523</v>
      </c>
      <c r="J82" s="3" t="s">
        <v>2088</v>
      </c>
      <c r="K82" s="13" t="s">
        <v>540</v>
      </c>
      <c r="L82" s="14" t="s">
        <v>541</v>
      </c>
      <c r="M82" s="17">
        <f t="shared" si="4"/>
        <v>2.1203703703703836E-2</v>
      </c>
      <c r="N82">
        <f t="shared" si="5"/>
        <v>15</v>
      </c>
    </row>
    <row r="83" spans="1:14" x14ac:dyDescent="0.25">
      <c r="A83" s="11"/>
      <c r="B83" s="12"/>
      <c r="C83" s="12"/>
      <c r="D83" s="12"/>
      <c r="E83" s="12"/>
      <c r="F83" s="12"/>
      <c r="G83" s="9" t="s">
        <v>955</v>
      </c>
      <c r="H83" s="9" t="s">
        <v>17</v>
      </c>
      <c r="I83" s="9" t="s">
        <v>922</v>
      </c>
      <c r="J83" s="3" t="s">
        <v>2088</v>
      </c>
      <c r="K83" s="13" t="s">
        <v>956</v>
      </c>
      <c r="L83" s="14" t="s">
        <v>957</v>
      </c>
      <c r="M83" s="17">
        <f t="shared" si="4"/>
        <v>2.6168981481481501E-2</v>
      </c>
      <c r="N83">
        <f t="shared" si="5"/>
        <v>11</v>
      </c>
    </row>
    <row r="84" spans="1:14" x14ac:dyDescent="0.25">
      <c r="A84" s="11"/>
      <c r="B84" s="12"/>
      <c r="C84" s="12"/>
      <c r="D84" s="12"/>
      <c r="E84" s="12"/>
      <c r="F84" s="12"/>
      <c r="G84" s="9" t="s">
        <v>958</v>
      </c>
      <c r="H84" s="9" t="s">
        <v>17</v>
      </c>
      <c r="I84" s="9" t="s">
        <v>922</v>
      </c>
      <c r="J84" s="3" t="s">
        <v>2088</v>
      </c>
      <c r="K84" s="13" t="s">
        <v>959</v>
      </c>
      <c r="L84" s="14" t="s">
        <v>960</v>
      </c>
      <c r="M84" s="17">
        <f t="shared" si="4"/>
        <v>2.0127314814814778E-2</v>
      </c>
      <c r="N84">
        <f t="shared" si="5"/>
        <v>13</v>
      </c>
    </row>
    <row r="85" spans="1:14" x14ac:dyDescent="0.25">
      <c r="A85" s="11"/>
      <c r="B85" s="12"/>
      <c r="C85" s="12"/>
      <c r="D85" s="12"/>
      <c r="E85" s="12"/>
      <c r="F85" s="12"/>
      <c r="G85" s="9" t="s">
        <v>961</v>
      </c>
      <c r="H85" s="9" t="s">
        <v>17</v>
      </c>
      <c r="I85" s="9" t="s">
        <v>922</v>
      </c>
      <c r="J85" s="3" t="s">
        <v>2088</v>
      </c>
      <c r="K85" s="13" t="s">
        <v>962</v>
      </c>
      <c r="L85" s="14" t="s">
        <v>963</v>
      </c>
      <c r="M85" s="17">
        <f t="shared" si="4"/>
        <v>2.8402777777777777E-2</v>
      </c>
      <c r="N85">
        <f t="shared" si="5"/>
        <v>14</v>
      </c>
    </row>
    <row r="86" spans="1:14" x14ac:dyDescent="0.25">
      <c r="A86" s="11"/>
      <c r="B86" s="12"/>
      <c r="C86" s="12"/>
      <c r="D86" s="12"/>
      <c r="E86" s="12"/>
      <c r="F86" s="12"/>
      <c r="G86" s="9" t="s">
        <v>1337</v>
      </c>
      <c r="H86" s="9" t="s">
        <v>17</v>
      </c>
      <c r="I86" s="9" t="s">
        <v>1316</v>
      </c>
      <c r="J86" s="3" t="s">
        <v>2088</v>
      </c>
      <c r="K86" s="13" t="s">
        <v>1338</v>
      </c>
      <c r="L86" s="14" t="s">
        <v>1339</v>
      </c>
      <c r="M86" s="17">
        <f t="shared" si="4"/>
        <v>2.4502314814814852E-2</v>
      </c>
      <c r="N86">
        <f t="shared" si="5"/>
        <v>6</v>
      </c>
    </row>
    <row r="87" spans="1:14" x14ac:dyDescent="0.25">
      <c r="A87" s="11"/>
      <c r="B87" s="12"/>
      <c r="C87" s="12"/>
      <c r="D87" s="12"/>
      <c r="E87" s="12"/>
      <c r="F87" s="12"/>
      <c r="G87" s="9" t="s">
        <v>1340</v>
      </c>
      <c r="H87" s="9" t="s">
        <v>17</v>
      </c>
      <c r="I87" s="9" t="s">
        <v>1316</v>
      </c>
      <c r="J87" s="3" t="s">
        <v>2088</v>
      </c>
      <c r="K87" s="13" t="s">
        <v>1341</v>
      </c>
      <c r="L87" s="14" t="s">
        <v>1342</v>
      </c>
      <c r="M87" s="17">
        <f t="shared" si="4"/>
        <v>2.6932870370370343E-2</v>
      </c>
      <c r="N87">
        <f t="shared" si="5"/>
        <v>8</v>
      </c>
    </row>
    <row r="88" spans="1:14" x14ac:dyDescent="0.25">
      <c r="A88" s="11"/>
      <c r="B88" s="12"/>
      <c r="C88" s="12"/>
      <c r="D88" s="12"/>
      <c r="E88" s="12"/>
      <c r="F88" s="12"/>
      <c r="G88" s="9" t="s">
        <v>1343</v>
      </c>
      <c r="H88" s="9" t="s">
        <v>17</v>
      </c>
      <c r="I88" s="9" t="s">
        <v>1316</v>
      </c>
      <c r="J88" s="3" t="s">
        <v>2088</v>
      </c>
      <c r="K88" s="13" t="s">
        <v>1344</v>
      </c>
      <c r="L88" s="14" t="s">
        <v>1345</v>
      </c>
      <c r="M88" s="17">
        <f t="shared" si="4"/>
        <v>2.7719907407407485E-2</v>
      </c>
      <c r="N88">
        <f t="shared" si="5"/>
        <v>14</v>
      </c>
    </row>
    <row r="89" spans="1:14" x14ac:dyDescent="0.25">
      <c r="A89" s="11"/>
      <c r="B89" s="12"/>
      <c r="C89" s="12"/>
      <c r="D89" s="12"/>
      <c r="E89" s="12"/>
      <c r="F89" s="12"/>
      <c r="G89" s="9" t="s">
        <v>1706</v>
      </c>
      <c r="H89" s="9" t="s">
        <v>17</v>
      </c>
      <c r="I89" s="9" t="s">
        <v>1680</v>
      </c>
      <c r="J89" s="3" t="s">
        <v>2088</v>
      </c>
      <c r="K89" s="13" t="s">
        <v>1707</v>
      </c>
      <c r="L89" s="14" t="s">
        <v>1708</v>
      </c>
      <c r="M89" s="17">
        <f t="shared" si="4"/>
        <v>1.6145833333333331E-2</v>
      </c>
      <c r="N89">
        <f t="shared" si="5"/>
        <v>5</v>
      </c>
    </row>
    <row r="90" spans="1:14" x14ac:dyDescent="0.25">
      <c r="A90" s="11"/>
      <c r="B90" s="12"/>
      <c r="C90" s="12"/>
      <c r="D90" s="12"/>
      <c r="E90" s="12"/>
      <c r="F90" s="12"/>
      <c r="G90" s="9" t="s">
        <v>1709</v>
      </c>
      <c r="H90" s="9" t="s">
        <v>17</v>
      </c>
      <c r="I90" s="9" t="s">
        <v>1680</v>
      </c>
      <c r="J90" s="3" t="s">
        <v>2088</v>
      </c>
      <c r="K90" s="13" t="s">
        <v>1710</v>
      </c>
      <c r="L90" s="14" t="s">
        <v>1711</v>
      </c>
      <c r="M90" s="17">
        <f t="shared" si="4"/>
        <v>2.8182870370370372E-2</v>
      </c>
      <c r="N90">
        <f t="shared" si="5"/>
        <v>12</v>
      </c>
    </row>
    <row r="91" spans="1:14" x14ac:dyDescent="0.25">
      <c r="A91" s="11"/>
      <c r="B91" s="12"/>
      <c r="C91" s="9" t="s">
        <v>95</v>
      </c>
      <c r="D91" s="9" t="s">
        <v>96</v>
      </c>
      <c r="E91" s="9" t="s">
        <v>96</v>
      </c>
      <c r="F91" s="9" t="s">
        <v>15</v>
      </c>
      <c r="G91" s="10" t="s">
        <v>12</v>
      </c>
      <c r="H91" s="5"/>
      <c r="I91" s="5"/>
      <c r="J91" s="6"/>
      <c r="K91" s="7"/>
      <c r="L91" s="8"/>
    </row>
    <row r="92" spans="1:14" x14ac:dyDescent="0.25">
      <c r="A92" s="11"/>
      <c r="B92" s="12"/>
      <c r="C92" s="12"/>
      <c r="D92" s="12"/>
      <c r="E92" s="12"/>
      <c r="F92" s="12"/>
      <c r="G92" s="9" t="s">
        <v>97</v>
      </c>
      <c r="H92" s="9" t="s">
        <v>17</v>
      </c>
      <c r="I92" s="9" t="s">
        <v>18</v>
      </c>
      <c r="J92" s="3" t="s">
        <v>2088</v>
      </c>
      <c r="K92" s="13" t="s">
        <v>98</v>
      </c>
      <c r="L92" s="14" t="s">
        <v>99</v>
      </c>
      <c r="M92" s="17">
        <f t="shared" si="4"/>
        <v>1.370370370370369E-2</v>
      </c>
      <c r="N92">
        <f t="shared" si="5"/>
        <v>3</v>
      </c>
    </row>
    <row r="93" spans="1:14" x14ac:dyDescent="0.25">
      <c r="A93" s="11"/>
      <c r="B93" s="12"/>
      <c r="C93" s="12"/>
      <c r="D93" s="12"/>
      <c r="E93" s="12"/>
      <c r="F93" s="12"/>
      <c r="G93" s="9" t="s">
        <v>1990</v>
      </c>
      <c r="H93" s="9" t="s">
        <v>17</v>
      </c>
      <c r="I93" s="9" t="s">
        <v>1984</v>
      </c>
      <c r="J93" s="3" t="s">
        <v>2088</v>
      </c>
      <c r="K93" s="13" t="s">
        <v>1991</v>
      </c>
      <c r="L93" s="14" t="s">
        <v>1992</v>
      </c>
      <c r="M93" s="17">
        <f t="shared" si="4"/>
        <v>2.3229166666666634E-2</v>
      </c>
      <c r="N93">
        <f t="shared" si="5"/>
        <v>9</v>
      </c>
    </row>
    <row r="94" spans="1:14" x14ac:dyDescent="0.25">
      <c r="A94" s="11"/>
      <c r="B94" s="12"/>
      <c r="C94" s="9" t="s">
        <v>964</v>
      </c>
      <c r="D94" s="9" t="s">
        <v>965</v>
      </c>
      <c r="E94" s="9" t="s">
        <v>965</v>
      </c>
      <c r="F94" s="9" t="s">
        <v>15</v>
      </c>
      <c r="G94" s="10" t="s">
        <v>12</v>
      </c>
      <c r="H94" s="5"/>
      <c r="I94" s="5"/>
      <c r="J94" s="6"/>
      <c r="K94" s="7"/>
      <c r="L94" s="8"/>
    </row>
    <row r="95" spans="1:14" x14ac:dyDescent="0.25">
      <c r="A95" s="11"/>
      <c r="B95" s="12"/>
      <c r="C95" s="12"/>
      <c r="D95" s="12"/>
      <c r="E95" s="12"/>
      <c r="F95" s="12"/>
      <c r="G95" s="9" t="s">
        <v>966</v>
      </c>
      <c r="H95" s="9" t="s">
        <v>48</v>
      </c>
      <c r="I95" s="9" t="s">
        <v>922</v>
      </c>
      <c r="J95" s="3" t="s">
        <v>2088</v>
      </c>
      <c r="K95" s="13" t="s">
        <v>967</v>
      </c>
      <c r="L95" s="14" t="s">
        <v>968</v>
      </c>
      <c r="M95" s="17">
        <f t="shared" si="4"/>
        <v>1.7384259259259294E-2</v>
      </c>
      <c r="N95">
        <f t="shared" si="5"/>
        <v>6</v>
      </c>
    </row>
    <row r="96" spans="1:14" x14ac:dyDescent="0.25">
      <c r="A96" s="11"/>
      <c r="B96" s="12"/>
      <c r="C96" s="12"/>
      <c r="D96" s="12"/>
      <c r="E96" s="12"/>
      <c r="F96" s="12"/>
      <c r="G96" s="9" t="s">
        <v>969</v>
      </c>
      <c r="H96" s="9" t="s">
        <v>17</v>
      </c>
      <c r="I96" s="9" t="s">
        <v>922</v>
      </c>
      <c r="J96" s="3" t="s">
        <v>2088</v>
      </c>
      <c r="K96" s="13" t="s">
        <v>970</v>
      </c>
      <c r="L96" s="14" t="s">
        <v>971</v>
      </c>
      <c r="M96" s="17">
        <f t="shared" si="4"/>
        <v>1.5428240740740784E-2</v>
      </c>
      <c r="N96">
        <f t="shared" si="5"/>
        <v>11</v>
      </c>
    </row>
    <row r="97" spans="1:14" x14ac:dyDescent="0.25">
      <c r="A97" s="11"/>
      <c r="B97" s="12"/>
      <c r="C97" s="12"/>
      <c r="D97" s="12"/>
      <c r="E97" s="12"/>
      <c r="F97" s="12"/>
      <c r="G97" s="9" t="s">
        <v>972</v>
      </c>
      <c r="H97" s="9" t="s">
        <v>17</v>
      </c>
      <c r="I97" s="9" t="s">
        <v>922</v>
      </c>
      <c r="J97" s="3" t="s">
        <v>2088</v>
      </c>
      <c r="K97" s="13" t="s">
        <v>973</v>
      </c>
      <c r="L97" s="14" t="s">
        <v>974</v>
      </c>
      <c r="M97" s="17">
        <f t="shared" si="4"/>
        <v>1.7685185185185248E-2</v>
      </c>
      <c r="N97">
        <f t="shared" si="5"/>
        <v>14</v>
      </c>
    </row>
    <row r="98" spans="1:14" x14ac:dyDescent="0.25">
      <c r="A98" s="11"/>
      <c r="B98" s="12"/>
      <c r="C98" s="12"/>
      <c r="D98" s="12"/>
      <c r="E98" s="12"/>
      <c r="F98" s="12"/>
      <c r="G98" s="9" t="s">
        <v>1346</v>
      </c>
      <c r="H98" s="9" t="s">
        <v>17</v>
      </c>
      <c r="I98" s="9" t="s">
        <v>1316</v>
      </c>
      <c r="J98" s="3" t="s">
        <v>2088</v>
      </c>
      <c r="K98" s="13" t="s">
        <v>1347</v>
      </c>
      <c r="L98" s="14" t="s">
        <v>1348</v>
      </c>
      <c r="M98" s="17">
        <f t="shared" si="4"/>
        <v>1.7175925925925983E-2</v>
      </c>
      <c r="N98">
        <f t="shared" si="5"/>
        <v>13</v>
      </c>
    </row>
    <row r="99" spans="1:14" x14ac:dyDescent="0.25">
      <c r="A99" s="11"/>
      <c r="B99" s="12"/>
      <c r="C99" s="12"/>
      <c r="D99" s="12"/>
      <c r="E99" s="12"/>
      <c r="F99" s="12"/>
      <c r="G99" s="9" t="s">
        <v>1712</v>
      </c>
      <c r="H99" s="9" t="s">
        <v>17</v>
      </c>
      <c r="I99" s="9" t="s">
        <v>1680</v>
      </c>
      <c r="J99" s="3" t="s">
        <v>2088</v>
      </c>
      <c r="K99" s="13" t="s">
        <v>1713</v>
      </c>
      <c r="L99" s="14" t="s">
        <v>1714</v>
      </c>
      <c r="M99" s="17">
        <f t="shared" si="4"/>
        <v>1.9467592592592564E-2</v>
      </c>
      <c r="N99">
        <f t="shared" si="5"/>
        <v>12</v>
      </c>
    </row>
    <row r="100" spans="1:14" x14ac:dyDescent="0.25">
      <c r="A100" s="11"/>
      <c r="B100" s="12"/>
      <c r="C100" s="9" t="s">
        <v>40</v>
      </c>
      <c r="D100" s="9" t="s">
        <v>41</v>
      </c>
      <c r="E100" s="9" t="s">
        <v>41</v>
      </c>
      <c r="F100" s="9" t="s">
        <v>15</v>
      </c>
      <c r="G100" s="10" t="s">
        <v>12</v>
      </c>
      <c r="H100" s="5"/>
      <c r="I100" s="5"/>
      <c r="J100" s="6"/>
      <c r="K100" s="7"/>
      <c r="L100" s="8"/>
      <c r="N100">
        <f t="shared" si="5"/>
        <v>0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100</v>
      </c>
      <c r="H101" s="9" t="s">
        <v>17</v>
      </c>
      <c r="I101" s="9" t="s">
        <v>18</v>
      </c>
      <c r="J101" s="3" t="s">
        <v>2088</v>
      </c>
      <c r="K101" s="13" t="s">
        <v>101</v>
      </c>
      <c r="L101" s="14" t="s">
        <v>102</v>
      </c>
      <c r="M101" s="17">
        <f t="shared" si="4"/>
        <v>1.6192129629629681E-2</v>
      </c>
      <c r="N101">
        <f t="shared" si="5"/>
        <v>10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1349</v>
      </c>
      <c r="H102" s="9" t="s">
        <v>48</v>
      </c>
      <c r="I102" s="9" t="s">
        <v>1316</v>
      </c>
      <c r="J102" s="3" t="s">
        <v>2088</v>
      </c>
      <c r="K102" s="13" t="s">
        <v>1350</v>
      </c>
      <c r="L102" s="14" t="s">
        <v>1351</v>
      </c>
      <c r="M102" s="17">
        <f t="shared" si="4"/>
        <v>2.3993055555555476E-2</v>
      </c>
      <c r="N102">
        <f t="shared" si="5"/>
        <v>10</v>
      </c>
    </row>
    <row r="103" spans="1:14" x14ac:dyDescent="0.25">
      <c r="A103" s="11"/>
      <c r="B103" s="12"/>
      <c r="C103" s="9" t="s">
        <v>45</v>
      </c>
      <c r="D103" s="9" t="s">
        <v>46</v>
      </c>
      <c r="E103" s="9" t="s">
        <v>46</v>
      </c>
      <c r="F103" s="9" t="s">
        <v>15</v>
      </c>
      <c r="G103" s="10" t="s">
        <v>12</v>
      </c>
      <c r="H103" s="5"/>
      <c r="I103" s="5"/>
      <c r="J103" s="6"/>
      <c r="K103" s="7"/>
      <c r="L103" s="8"/>
    </row>
    <row r="104" spans="1:14" x14ac:dyDescent="0.25">
      <c r="A104" s="11"/>
      <c r="B104" s="12"/>
      <c r="C104" s="12"/>
      <c r="D104" s="12"/>
      <c r="E104" s="12"/>
      <c r="F104" s="12"/>
      <c r="G104" s="9" t="s">
        <v>103</v>
      </c>
      <c r="H104" s="9" t="s">
        <v>48</v>
      </c>
      <c r="I104" s="9" t="s">
        <v>18</v>
      </c>
      <c r="J104" s="3" t="s">
        <v>2088</v>
      </c>
      <c r="K104" s="13" t="s">
        <v>104</v>
      </c>
      <c r="L104" s="14" t="s">
        <v>105</v>
      </c>
      <c r="M104" s="17">
        <f t="shared" si="4"/>
        <v>1.8854166666666672E-2</v>
      </c>
      <c r="N104">
        <f t="shared" si="5"/>
        <v>10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106</v>
      </c>
      <c r="H105" s="9" t="s">
        <v>48</v>
      </c>
      <c r="I105" s="9" t="s">
        <v>18</v>
      </c>
      <c r="J105" s="3" t="s">
        <v>2088</v>
      </c>
      <c r="K105" s="13" t="s">
        <v>107</v>
      </c>
      <c r="L105" s="14" t="s">
        <v>108</v>
      </c>
      <c r="M105" s="17">
        <f t="shared" si="4"/>
        <v>3.7916666666666599E-2</v>
      </c>
      <c r="N105">
        <f t="shared" si="5"/>
        <v>13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975</v>
      </c>
      <c r="H106" s="9" t="s">
        <v>17</v>
      </c>
      <c r="I106" s="9" t="s">
        <v>922</v>
      </c>
      <c r="J106" s="3" t="s">
        <v>2088</v>
      </c>
      <c r="K106" s="13" t="s">
        <v>976</v>
      </c>
      <c r="L106" s="14" t="s">
        <v>977</v>
      </c>
      <c r="M106" s="17">
        <f t="shared" si="4"/>
        <v>1.5879629629629632E-2</v>
      </c>
      <c r="N106">
        <f t="shared" si="5"/>
        <v>6</v>
      </c>
    </row>
    <row r="107" spans="1:14" x14ac:dyDescent="0.25">
      <c r="A107" s="11"/>
      <c r="B107" s="12"/>
      <c r="C107" s="9" t="s">
        <v>51</v>
      </c>
      <c r="D107" s="9" t="s">
        <v>52</v>
      </c>
      <c r="E107" s="9" t="s">
        <v>52</v>
      </c>
      <c r="F107" s="9" t="s">
        <v>15</v>
      </c>
      <c r="G107" s="10" t="s">
        <v>12</v>
      </c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12"/>
      <c r="F108" s="12"/>
      <c r="G108" s="9" t="s">
        <v>978</v>
      </c>
      <c r="H108" s="9" t="s">
        <v>17</v>
      </c>
      <c r="I108" s="9" t="s">
        <v>922</v>
      </c>
      <c r="J108" s="3" t="s">
        <v>2088</v>
      </c>
      <c r="K108" s="13" t="s">
        <v>979</v>
      </c>
      <c r="L108" s="14" t="s">
        <v>980</v>
      </c>
      <c r="M108" s="17">
        <f t="shared" si="4"/>
        <v>2.1724537037037084E-2</v>
      </c>
      <c r="N108">
        <f t="shared" si="5"/>
        <v>8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1715</v>
      </c>
      <c r="H109" s="9" t="s">
        <v>17</v>
      </c>
      <c r="I109" s="9" t="s">
        <v>1680</v>
      </c>
      <c r="J109" s="3" t="s">
        <v>2088</v>
      </c>
      <c r="K109" s="13" t="s">
        <v>1716</v>
      </c>
      <c r="L109" s="14" t="s">
        <v>1717</v>
      </c>
      <c r="M109" s="17">
        <f t="shared" si="4"/>
        <v>1.7048611111111112E-2</v>
      </c>
      <c r="N109">
        <f t="shared" si="5"/>
        <v>7</v>
      </c>
    </row>
    <row r="110" spans="1:14" x14ac:dyDescent="0.25">
      <c r="A110" s="11"/>
      <c r="B110" s="12"/>
      <c r="C110" s="9" t="s">
        <v>109</v>
      </c>
      <c r="D110" s="9" t="s">
        <v>110</v>
      </c>
      <c r="E110" s="9" t="s">
        <v>110</v>
      </c>
      <c r="F110" s="9" t="s">
        <v>15</v>
      </c>
      <c r="G110" s="10" t="s">
        <v>12</v>
      </c>
      <c r="H110" s="5"/>
      <c r="I110" s="5"/>
      <c r="J110" s="6"/>
      <c r="K110" s="7"/>
      <c r="L110" s="8"/>
    </row>
    <row r="111" spans="1:14" x14ac:dyDescent="0.25">
      <c r="A111" s="11"/>
      <c r="B111" s="12"/>
      <c r="C111" s="12"/>
      <c r="D111" s="12"/>
      <c r="E111" s="12"/>
      <c r="F111" s="12"/>
      <c r="G111" s="9" t="s">
        <v>111</v>
      </c>
      <c r="H111" s="9" t="s">
        <v>48</v>
      </c>
      <c r="I111" s="9" t="s">
        <v>18</v>
      </c>
      <c r="J111" s="3" t="s">
        <v>2088</v>
      </c>
      <c r="K111" s="13" t="s">
        <v>112</v>
      </c>
      <c r="L111" s="14" t="s">
        <v>113</v>
      </c>
      <c r="M111" s="17">
        <f t="shared" si="4"/>
        <v>2.2060185185185155E-2</v>
      </c>
      <c r="N111">
        <f t="shared" si="5"/>
        <v>15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542</v>
      </c>
      <c r="H112" s="9" t="s">
        <v>17</v>
      </c>
      <c r="I112" s="9" t="s">
        <v>523</v>
      </c>
      <c r="J112" s="3" t="s">
        <v>2088</v>
      </c>
      <c r="K112" s="13" t="s">
        <v>543</v>
      </c>
      <c r="L112" s="14" t="s">
        <v>544</v>
      </c>
      <c r="M112" s="17">
        <f t="shared" si="4"/>
        <v>2.256944444444442E-2</v>
      </c>
      <c r="N112">
        <f t="shared" si="5"/>
        <v>15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981</v>
      </c>
      <c r="H113" s="9" t="s">
        <v>48</v>
      </c>
      <c r="I113" s="9" t="s">
        <v>922</v>
      </c>
      <c r="J113" s="3" t="s">
        <v>2088</v>
      </c>
      <c r="K113" s="13" t="s">
        <v>982</v>
      </c>
      <c r="L113" s="14" t="s">
        <v>983</v>
      </c>
      <c r="M113" s="17">
        <f t="shared" si="4"/>
        <v>4.1192129629629703E-2</v>
      </c>
      <c r="N113">
        <f t="shared" si="5"/>
        <v>8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984</v>
      </c>
      <c r="H114" s="9" t="s">
        <v>48</v>
      </c>
      <c r="I114" s="9" t="s">
        <v>922</v>
      </c>
      <c r="J114" s="3" t="s">
        <v>2088</v>
      </c>
      <c r="K114" s="13" t="s">
        <v>985</v>
      </c>
      <c r="L114" s="14" t="s">
        <v>986</v>
      </c>
      <c r="M114" s="17">
        <f t="shared" si="4"/>
        <v>2.3425925925925961E-2</v>
      </c>
      <c r="N114">
        <f t="shared" si="5"/>
        <v>21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1352</v>
      </c>
      <c r="H115" s="9" t="s">
        <v>48</v>
      </c>
      <c r="I115" s="9" t="s">
        <v>1316</v>
      </c>
      <c r="J115" s="3" t="s">
        <v>2088</v>
      </c>
      <c r="K115" s="13" t="s">
        <v>1353</v>
      </c>
      <c r="L115" s="14" t="s">
        <v>1354</v>
      </c>
      <c r="M115" s="17">
        <f t="shared" si="4"/>
        <v>2.3067129629629628E-2</v>
      </c>
      <c r="N115">
        <f t="shared" si="5"/>
        <v>0</v>
      </c>
    </row>
    <row r="116" spans="1:14" x14ac:dyDescent="0.25">
      <c r="A116" s="11"/>
      <c r="B116" s="12"/>
      <c r="C116" s="9" t="s">
        <v>1076</v>
      </c>
      <c r="D116" s="9" t="s">
        <v>1077</v>
      </c>
      <c r="E116" s="9" t="s">
        <v>1077</v>
      </c>
      <c r="F116" s="9" t="s">
        <v>15</v>
      </c>
      <c r="G116" s="9" t="s">
        <v>1355</v>
      </c>
      <c r="H116" s="9" t="s">
        <v>17</v>
      </c>
      <c r="I116" s="9" t="s">
        <v>1316</v>
      </c>
      <c r="J116" s="3" t="s">
        <v>2088</v>
      </c>
      <c r="K116" s="13" t="s">
        <v>1356</v>
      </c>
      <c r="L116" s="14" t="s">
        <v>1357</v>
      </c>
      <c r="M116" s="17">
        <f t="shared" si="4"/>
        <v>1.7453703703703694E-2</v>
      </c>
      <c r="N116">
        <f t="shared" si="5"/>
        <v>12</v>
      </c>
    </row>
    <row r="117" spans="1:14" x14ac:dyDescent="0.25">
      <c r="A117" s="11"/>
      <c r="B117" s="12"/>
      <c r="C117" s="9" t="s">
        <v>1084</v>
      </c>
      <c r="D117" s="9" t="s">
        <v>1085</v>
      </c>
      <c r="E117" s="9" t="s">
        <v>1085</v>
      </c>
      <c r="F117" s="9" t="s">
        <v>15</v>
      </c>
      <c r="G117" s="10" t="s">
        <v>12</v>
      </c>
      <c r="H117" s="5"/>
      <c r="I117" s="5"/>
      <c r="J117" s="6"/>
      <c r="K117" s="7"/>
      <c r="L117" s="8"/>
    </row>
    <row r="118" spans="1:14" x14ac:dyDescent="0.25">
      <c r="A118" s="11"/>
      <c r="B118" s="12"/>
      <c r="C118" s="12"/>
      <c r="D118" s="12"/>
      <c r="E118" s="12"/>
      <c r="F118" s="12"/>
      <c r="G118" s="9" t="s">
        <v>1718</v>
      </c>
      <c r="H118" s="9" t="s">
        <v>17</v>
      </c>
      <c r="I118" s="9" t="s">
        <v>1680</v>
      </c>
      <c r="J118" s="3" t="s">
        <v>2088</v>
      </c>
      <c r="K118" s="13" t="s">
        <v>1719</v>
      </c>
      <c r="L118" s="14" t="s">
        <v>1720</v>
      </c>
      <c r="M118" s="17">
        <f t="shared" si="4"/>
        <v>2.1377314814814863E-2</v>
      </c>
      <c r="N118">
        <f t="shared" si="5"/>
        <v>18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1993</v>
      </c>
      <c r="H119" s="9" t="s">
        <v>17</v>
      </c>
      <c r="I119" s="9" t="s">
        <v>1984</v>
      </c>
      <c r="J119" s="3" t="s">
        <v>2088</v>
      </c>
      <c r="K119" s="13" t="s">
        <v>1994</v>
      </c>
      <c r="L119" s="14" t="s">
        <v>1995</v>
      </c>
      <c r="M119" s="17">
        <f t="shared" si="4"/>
        <v>1.5081018518518507E-2</v>
      </c>
      <c r="N119">
        <f t="shared" si="5"/>
        <v>10</v>
      </c>
    </row>
    <row r="120" spans="1:14" x14ac:dyDescent="0.25">
      <c r="A120" s="3" t="s">
        <v>114</v>
      </c>
      <c r="B120" s="9" t="s">
        <v>115</v>
      </c>
      <c r="C120" s="10" t="s">
        <v>12</v>
      </c>
      <c r="D120" s="5"/>
      <c r="E120" s="5"/>
      <c r="F120" s="5"/>
      <c r="G120" s="5"/>
      <c r="H120" s="5"/>
      <c r="I120" s="5"/>
      <c r="J120" s="6"/>
      <c r="K120" s="7"/>
      <c r="L120" s="8"/>
    </row>
    <row r="121" spans="1:14" x14ac:dyDescent="0.25">
      <c r="A121" s="11"/>
      <c r="B121" s="12"/>
      <c r="C121" s="9" t="s">
        <v>116</v>
      </c>
      <c r="D121" s="9" t="s">
        <v>117</v>
      </c>
      <c r="E121" s="10" t="s">
        <v>12</v>
      </c>
      <c r="F121" s="5"/>
      <c r="G121" s="5"/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9" t="s">
        <v>117</v>
      </c>
      <c r="F122" s="9" t="s">
        <v>15</v>
      </c>
      <c r="G122" s="10" t="s">
        <v>12</v>
      </c>
      <c r="H122" s="5"/>
      <c r="I122" s="5"/>
      <c r="J122" s="6"/>
      <c r="K122" s="7"/>
      <c r="L122" s="8"/>
    </row>
    <row r="123" spans="1:14" x14ac:dyDescent="0.25">
      <c r="A123" s="11"/>
      <c r="B123" s="12"/>
      <c r="C123" s="12"/>
      <c r="D123" s="12"/>
      <c r="E123" s="12"/>
      <c r="F123" s="12"/>
      <c r="G123" s="9" t="s">
        <v>118</v>
      </c>
      <c r="H123" s="9" t="s">
        <v>119</v>
      </c>
      <c r="I123" s="9" t="s">
        <v>18</v>
      </c>
      <c r="J123" s="3" t="s">
        <v>2088</v>
      </c>
      <c r="K123" s="13" t="s">
        <v>120</v>
      </c>
      <c r="L123" s="14" t="s">
        <v>121</v>
      </c>
      <c r="M123" s="17">
        <f t="shared" si="4"/>
        <v>1.8414351851851862E-2</v>
      </c>
      <c r="N123">
        <f t="shared" si="5"/>
        <v>7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122</v>
      </c>
      <c r="H124" s="9" t="s">
        <v>119</v>
      </c>
      <c r="I124" s="9" t="s">
        <v>18</v>
      </c>
      <c r="J124" s="3" t="s">
        <v>2088</v>
      </c>
      <c r="K124" s="13" t="s">
        <v>123</v>
      </c>
      <c r="L124" s="14" t="s">
        <v>124</v>
      </c>
      <c r="M124" s="17">
        <f t="shared" si="4"/>
        <v>2.7083333333333348E-2</v>
      </c>
      <c r="N124">
        <f t="shared" si="5"/>
        <v>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125</v>
      </c>
      <c r="H125" s="9" t="s">
        <v>119</v>
      </c>
      <c r="I125" s="9" t="s">
        <v>18</v>
      </c>
      <c r="J125" s="3" t="s">
        <v>2088</v>
      </c>
      <c r="K125" s="13" t="s">
        <v>126</v>
      </c>
      <c r="L125" s="14" t="s">
        <v>127</v>
      </c>
      <c r="M125" s="17">
        <f t="shared" si="4"/>
        <v>3.1805555555555587E-2</v>
      </c>
      <c r="N125">
        <f t="shared" si="5"/>
        <v>7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128</v>
      </c>
      <c r="H126" s="9" t="s">
        <v>119</v>
      </c>
      <c r="I126" s="9" t="s">
        <v>18</v>
      </c>
      <c r="J126" s="3" t="s">
        <v>2088</v>
      </c>
      <c r="K126" s="13" t="s">
        <v>129</v>
      </c>
      <c r="L126" s="14" t="s">
        <v>130</v>
      </c>
      <c r="M126" s="17">
        <f t="shared" si="4"/>
        <v>1.5879629629629577E-2</v>
      </c>
      <c r="N126">
        <f t="shared" si="5"/>
        <v>9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131</v>
      </c>
      <c r="H127" s="9" t="s">
        <v>119</v>
      </c>
      <c r="I127" s="9" t="s">
        <v>18</v>
      </c>
      <c r="J127" s="3" t="s">
        <v>2088</v>
      </c>
      <c r="K127" s="13" t="s">
        <v>132</v>
      </c>
      <c r="L127" s="14" t="s">
        <v>133</v>
      </c>
      <c r="M127" s="17">
        <f t="shared" si="4"/>
        <v>2.2650462962963025E-2</v>
      </c>
      <c r="N127">
        <f t="shared" si="5"/>
        <v>11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134</v>
      </c>
      <c r="H128" s="9" t="s">
        <v>119</v>
      </c>
      <c r="I128" s="9" t="s">
        <v>18</v>
      </c>
      <c r="J128" s="3" t="s">
        <v>2088</v>
      </c>
      <c r="K128" s="13" t="s">
        <v>135</v>
      </c>
      <c r="L128" s="14" t="s">
        <v>136</v>
      </c>
      <c r="M128" s="17">
        <f t="shared" si="4"/>
        <v>1.6412037037036975E-2</v>
      </c>
      <c r="N128">
        <f t="shared" si="5"/>
        <v>14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137</v>
      </c>
      <c r="H129" s="9" t="s">
        <v>119</v>
      </c>
      <c r="I129" s="9" t="s">
        <v>18</v>
      </c>
      <c r="J129" s="3" t="s">
        <v>2088</v>
      </c>
      <c r="K129" s="13" t="s">
        <v>138</v>
      </c>
      <c r="L129" s="14" t="s">
        <v>139</v>
      </c>
      <c r="M129" s="17">
        <f t="shared" si="4"/>
        <v>2.1828703703703711E-2</v>
      </c>
      <c r="N129">
        <f t="shared" si="5"/>
        <v>16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140</v>
      </c>
      <c r="H130" s="9" t="s">
        <v>119</v>
      </c>
      <c r="I130" s="9" t="s">
        <v>18</v>
      </c>
      <c r="J130" s="3" t="s">
        <v>2088</v>
      </c>
      <c r="K130" s="13" t="s">
        <v>141</v>
      </c>
      <c r="L130" s="14" t="s">
        <v>142</v>
      </c>
      <c r="M130" s="17">
        <f t="shared" si="4"/>
        <v>1.3587962962962941E-2</v>
      </c>
      <c r="N130">
        <f t="shared" si="5"/>
        <v>19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143</v>
      </c>
      <c r="H131" s="9" t="s">
        <v>119</v>
      </c>
      <c r="I131" s="9" t="s">
        <v>18</v>
      </c>
      <c r="J131" s="3" t="s">
        <v>2088</v>
      </c>
      <c r="K131" s="13" t="s">
        <v>144</v>
      </c>
      <c r="L131" s="14" t="s">
        <v>145</v>
      </c>
      <c r="M131" s="17">
        <f t="shared" ref="M131:M194" si="6">L131-K131</f>
        <v>1.5347222222222401E-2</v>
      </c>
      <c r="N131">
        <f t="shared" ref="N131:N194" si="7">HOUR(K131)</f>
        <v>22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545</v>
      </c>
      <c r="H132" s="9" t="s">
        <v>119</v>
      </c>
      <c r="I132" s="9" t="s">
        <v>523</v>
      </c>
      <c r="J132" s="3" t="s">
        <v>2088</v>
      </c>
      <c r="K132" s="13" t="s">
        <v>546</v>
      </c>
      <c r="L132" s="14" t="s">
        <v>547</v>
      </c>
      <c r="M132" s="17">
        <f t="shared" si="6"/>
        <v>2.4270833333333353E-2</v>
      </c>
      <c r="N132">
        <f t="shared" si="7"/>
        <v>7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548</v>
      </c>
      <c r="H133" s="9" t="s">
        <v>119</v>
      </c>
      <c r="I133" s="9" t="s">
        <v>523</v>
      </c>
      <c r="J133" s="3" t="s">
        <v>2088</v>
      </c>
      <c r="K133" s="13" t="s">
        <v>549</v>
      </c>
      <c r="L133" s="14" t="s">
        <v>550</v>
      </c>
      <c r="M133" s="17">
        <f t="shared" si="6"/>
        <v>3.6099537037036999E-2</v>
      </c>
      <c r="N133">
        <f t="shared" si="7"/>
        <v>11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551</v>
      </c>
      <c r="H134" s="9" t="s">
        <v>119</v>
      </c>
      <c r="I134" s="9" t="s">
        <v>523</v>
      </c>
      <c r="J134" s="3" t="s">
        <v>2088</v>
      </c>
      <c r="K134" s="13" t="s">
        <v>552</v>
      </c>
      <c r="L134" s="14" t="s">
        <v>553</v>
      </c>
      <c r="M134" s="17">
        <f t="shared" si="6"/>
        <v>1.7083333333333339E-2</v>
      </c>
      <c r="N134">
        <f t="shared" si="7"/>
        <v>16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554</v>
      </c>
      <c r="H135" s="9" t="s">
        <v>119</v>
      </c>
      <c r="I135" s="9" t="s">
        <v>523</v>
      </c>
      <c r="J135" s="3" t="s">
        <v>2088</v>
      </c>
      <c r="K135" s="13" t="s">
        <v>555</v>
      </c>
      <c r="L135" s="14" t="s">
        <v>556</v>
      </c>
      <c r="M135" s="17">
        <f t="shared" si="6"/>
        <v>1.5266203703703796E-2</v>
      </c>
      <c r="N135">
        <f t="shared" si="7"/>
        <v>19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557</v>
      </c>
      <c r="H136" s="9" t="s">
        <v>119</v>
      </c>
      <c r="I136" s="9" t="s">
        <v>523</v>
      </c>
      <c r="J136" s="3" t="s">
        <v>2088</v>
      </c>
      <c r="K136" s="13" t="s">
        <v>558</v>
      </c>
      <c r="L136" s="14" t="s">
        <v>559</v>
      </c>
      <c r="M136" s="17">
        <f t="shared" si="6"/>
        <v>1.3831018518518534E-2</v>
      </c>
      <c r="N136">
        <f t="shared" si="7"/>
        <v>22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987</v>
      </c>
      <c r="H137" s="9" t="s">
        <v>119</v>
      </c>
      <c r="I137" s="9" t="s">
        <v>922</v>
      </c>
      <c r="J137" s="3" t="s">
        <v>2088</v>
      </c>
      <c r="K137" s="13" t="s">
        <v>988</v>
      </c>
      <c r="L137" s="14" t="s">
        <v>989</v>
      </c>
      <c r="M137" s="17">
        <f t="shared" si="6"/>
        <v>1.3275462962962968E-2</v>
      </c>
      <c r="N137">
        <f t="shared" si="7"/>
        <v>1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990</v>
      </c>
      <c r="H138" s="9" t="s">
        <v>119</v>
      </c>
      <c r="I138" s="9" t="s">
        <v>922</v>
      </c>
      <c r="J138" s="3" t="s">
        <v>2088</v>
      </c>
      <c r="K138" s="13" t="s">
        <v>991</v>
      </c>
      <c r="L138" s="14" t="s">
        <v>992</v>
      </c>
      <c r="M138" s="17">
        <f t="shared" si="6"/>
        <v>1.5185185185185135E-2</v>
      </c>
      <c r="N138">
        <f t="shared" si="7"/>
        <v>4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993</v>
      </c>
      <c r="H139" s="9" t="s">
        <v>119</v>
      </c>
      <c r="I139" s="9" t="s">
        <v>922</v>
      </c>
      <c r="J139" s="3" t="s">
        <v>2088</v>
      </c>
      <c r="K139" s="13" t="s">
        <v>994</v>
      </c>
      <c r="L139" s="14" t="s">
        <v>995</v>
      </c>
      <c r="M139" s="17">
        <f t="shared" si="6"/>
        <v>2.1203703703703725E-2</v>
      </c>
      <c r="N139">
        <f t="shared" si="7"/>
        <v>7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996</v>
      </c>
      <c r="H140" s="9" t="s">
        <v>119</v>
      </c>
      <c r="I140" s="9" t="s">
        <v>922</v>
      </c>
      <c r="J140" s="3" t="s">
        <v>2088</v>
      </c>
      <c r="K140" s="13" t="s">
        <v>997</v>
      </c>
      <c r="L140" s="14" t="s">
        <v>998</v>
      </c>
      <c r="M140" s="17">
        <f t="shared" si="6"/>
        <v>1.938657407407407E-2</v>
      </c>
      <c r="N140">
        <f t="shared" si="7"/>
        <v>7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999</v>
      </c>
      <c r="H141" s="9" t="s">
        <v>119</v>
      </c>
      <c r="I141" s="9" t="s">
        <v>922</v>
      </c>
      <c r="J141" s="3" t="s">
        <v>2088</v>
      </c>
      <c r="K141" s="13" t="s">
        <v>1000</v>
      </c>
      <c r="L141" s="14" t="s">
        <v>1001</v>
      </c>
      <c r="M141" s="17">
        <f t="shared" si="6"/>
        <v>1.3877314814814801E-2</v>
      </c>
      <c r="N141">
        <f t="shared" si="7"/>
        <v>8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1002</v>
      </c>
      <c r="H142" s="9" t="s">
        <v>119</v>
      </c>
      <c r="I142" s="9" t="s">
        <v>922</v>
      </c>
      <c r="J142" s="3" t="s">
        <v>2088</v>
      </c>
      <c r="K142" s="13" t="s">
        <v>1003</v>
      </c>
      <c r="L142" s="14" t="s">
        <v>1004</v>
      </c>
      <c r="M142" s="17">
        <f t="shared" si="6"/>
        <v>1.4513888888888882E-2</v>
      </c>
      <c r="N142">
        <f t="shared" si="7"/>
        <v>10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1005</v>
      </c>
      <c r="H143" s="9" t="s">
        <v>119</v>
      </c>
      <c r="I143" s="9" t="s">
        <v>922</v>
      </c>
      <c r="J143" s="3" t="s">
        <v>2088</v>
      </c>
      <c r="K143" s="13" t="s">
        <v>1006</v>
      </c>
      <c r="L143" s="14" t="s">
        <v>1007</v>
      </c>
      <c r="M143" s="17">
        <f t="shared" si="6"/>
        <v>1.3935185185185106E-2</v>
      </c>
      <c r="N143">
        <f t="shared" si="7"/>
        <v>10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1008</v>
      </c>
      <c r="H144" s="9" t="s">
        <v>119</v>
      </c>
      <c r="I144" s="9" t="s">
        <v>922</v>
      </c>
      <c r="J144" s="3" t="s">
        <v>2088</v>
      </c>
      <c r="K144" s="13" t="s">
        <v>1009</v>
      </c>
      <c r="L144" s="14" t="s">
        <v>1010</v>
      </c>
      <c r="M144" s="17">
        <f t="shared" si="6"/>
        <v>2.364583333333331E-2</v>
      </c>
      <c r="N144">
        <f t="shared" si="7"/>
        <v>11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1011</v>
      </c>
      <c r="H145" s="9" t="s">
        <v>119</v>
      </c>
      <c r="I145" s="9" t="s">
        <v>922</v>
      </c>
      <c r="J145" s="3" t="s">
        <v>2088</v>
      </c>
      <c r="K145" s="13" t="s">
        <v>1012</v>
      </c>
      <c r="L145" s="14" t="s">
        <v>1013</v>
      </c>
      <c r="M145" s="17">
        <f t="shared" si="6"/>
        <v>2.605324074074078E-2</v>
      </c>
      <c r="N145">
        <f t="shared" si="7"/>
        <v>13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1014</v>
      </c>
      <c r="H146" s="9" t="s">
        <v>119</v>
      </c>
      <c r="I146" s="9" t="s">
        <v>922</v>
      </c>
      <c r="J146" s="3" t="s">
        <v>2088</v>
      </c>
      <c r="K146" s="13" t="s">
        <v>1015</v>
      </c>
      <c r="L146" s="14" t="s">
        <v>1016</v>
      </c>
      <c r="M146" s="17">
        <f t="shared" si="6"/>
        <v>2.6851851851851793E-2</v>
      </c>
      <c r="N146">
        <f t="shared" si="7"/>
        <v>13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1017</v>
      </c>
      <c r="H147" s="9" t="s">
        <v>119</v>
      </c>
      <c r="I147" s="9" t="s">
        <v>922</v>
      </c>
      <c r="J147" s="3" t="s">
        <v>2088</v>
      </c>
      <c r="K147" s="13" t="s">
        <v>1018</v>
      </c>
      <c r="L147" s="14" t="s">
        <v>1019</v>
      </c>
      <c r="M147" s="17">
        <f t="shared" si="6"/>
        <v>1.3437499999999991E-2</v>
      </c>
      <c r="N147">
        <f t="shared" si="7"/>
        <v>14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1020</v>
      </c>
      <c r="H148" s="9" t="s">
        <v>119</v>
      </c>
      <c r="I148" s="9" t="s">
        <v>922</v>
      </c>
      <c r="J148" s="3" t="s">
        <v>2088</v>
      </c>
      <c r="K148" s="13" t="s">
        <v>1021</v>
      </c>
      <c r="L148" s="14" t="s">
        <v>1022</v>
      </c>
      <c r="M148" s="17">
        <f t="shared" si="6"/>
        <v>2.1435185185185168E-2</v>
      </c>
      <c r="N148">
        <f t="shared" si="7"/>
        <v>15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1358</v>
      </c>
      <c r="H149" s="9" t="s">
        <v>119</v>
      </c>
      <c r="I149" s="9" t="s">
        <v>1316</v>
      </c>
      <c r="J149" s="3" t="s">
        <v>2088</v>
      </c>
      <c r="K149" s="13" t="s">
        <v>1359</v>
      </c>
      <c r="L149" s="14" t="s">
        <v>1360</v>
      </c>
      <c r="M149" s="17">
        <f t="shared" si="6"/>
        <v>2.9039351851851858E-2</v>
      </c>
      <c r="N149">
        <f t="shared" si="7"/>
        <v>8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1361</v>
      </c>
      <c r="H150" s="9" t="s">
        <v>119</v>
      </c>
      <c r="I150" s="9" t="s">
        <v>1316</v>
      </c>
      <c r="J150" s="3" t="s">
        <v>2088</v>
      </c>
      <c r="K150" s="13" t="s">
        <v>1362</v>
      </c>
      <c r="L150" s="14" t="s">
        <v>1363</v>
      </c>
      <c r="M150" s="17">
        <f t="shared" si="6"/>
        <v>3.2939814814814838E-2</v>
      </c>
      <c r="N150">
        <f t="shared" si="7"/>
        <v>8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1364</v>
      </c>
      <c r="H151" s="9" t="s">
        <v>119</v>
      </c>
      <c r="I151" s="9" t="s">
        <v>1316</v>
      </c>
      <c r="J151" s="3" t="s">
        <v>2088</v>
      </c>
      <c r="K151" s="13" t="s">
        <v>1365</v>
      </c>
      <c r="L151" s="14" t="s">
        <v>1366</v>
      </c>
      <c r="M151" s="17">
        <f t="shared" si="6"/>
        <v>1.9930555555555562E-2</v>
      </c>
      <c r="N151">
        <f t="shared" si="7"/>
        <v>12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1367</v>
      </c>
      <c r="H152" s="9" t="s">
        <v>119</v>
      </c>
      <c r="I152" s="9" t="s">
        <v>1316</v>
      </c>
      <c r="J152" s="3" t="s">
        <v>2088</v>
      </c>
      <c r="K152" s="13" t="s">
        <v>1368</v>
      </c>
      <c r="L152" s="14" t="s">
        <v>1369</v>
      </c>
      <c r="M152" s="17">
        <f t="shared" si="6"/>
        <v>1.635416666666667E-2</v>
      </c>
      <c r="N152">
        <f t="shared" si="7"/>
        <v>13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1370</v>
      </c>
      <c r="H153" s="9" t="s">
        <v>119</v>
      </c>
      <c r="I153" s="9" t="s">
        <v>1316</v>
      </c>
      <c r="J153" s="3" t="s">
        <v>2088</v>
      </c>
      <c r="K153" s="13" t="s">
        <v>1371</v>
      </c>
      <c r="L153" s="14" t="s">
        <v>1372</v>
      </c>
      <c r="M153" s="17">
        <f t="shared" si="6"/>
        <v>1.2222222222222245E-2</v>
      </c>
      <c r="N153">
        <f t="shared" si="7"/>
        <v>15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1373</v>
      </c>
      <c r="H154" s="9" t="s">
        <v>119</v>
      </c>
      <c r="I154" s="9" t="s">
        <v>1316</v>
      </c>
      <c r="J154" s="3" t="s">
        <v>2088</v>
      </c>
      <c r="K154" s="13" t="s">
        <v>1374</v>
      </c>
      <c r="L154" s="14" t="s">
        <v>1375</v>
      </c>
      <c r="M154" s="17">
        <f t="shared" si="6"/>
        <v>1.2939814814814765E-2</v>
      </c>
      <c r="N154">
        <f t="shared" si="7"/>
        <v>18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1376</v>
      </c>
      <c r="H155" s="9" t="s">
        <v>119</v>
      </c>
      <c r="I155" s="9" t="s">
        <v>1316</v>
      </c>
      <c r="J155" s="3" t="s">
        <v>2088</v>
      </c>
      <c r="K155" s="13" t="s">
        <v>1377</v>
      </c>
      <c r="L155" s="14" t="s">
        <v>1378</v>
      </c>
      <c r="M155" s="17">
        <f t="shared" si="6"/>
        <v>2.1574074074073968E-2</v>
      </c>
      <c r="N155">
        <f t="shared" si="7"/>
        <v>21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1721</v>
      </c>
      <c r="H156" s="9" t="s">
        <v>119</v>
      </c>
      <c r="I156" s="9" t="s">
        <v>1680</v>
      </c>
      <c r="J156" s="3" t="s">
        <v>2088</v>
      </c>
      <c r="K156" s="13" t="s">
        <v>1722</v>
      </c>
      <c r="L156" s="14" t="s">
        <v>1723</v>
      </c>
      <c r="M156" s="17">
        <f t="shared" si="6"/>
        <v>1.4340277777777799E-2</v>
      </c>
      <c r="N156">
        <f t="shared" si="7"/>
        <v>5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1724</v>
      </c>
      <c r="H157" s="9" t="s">
        <v>119</v>
      </c>
      <c r="I157" s="9" t="s">
        <v>1680</v>
      </c>
      <c r="J157" s="3" t="s">
        <v>2088</v>
      </c>
      <c r="K157" s="13" t="s">
        <v>1725</v>
      </c>
      <c r="L157" s="14" t="s">
        <v>1726</v>
      </c>
      <c r="M157" s="17">
        <f t="shared" si="6"/>
        <v>2.2881944444444469E-2</v>
      </c>
      <c r="N157">
        <f t="shared" si="7"/>
        <v>8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1727</v>
      </c>
      <c r="H158" s="9" t="s">
        <v>119</v>
      </c>
      <c r="I158" s="9" t="s">
        <v>1680</v>
      </c>
      <c r="J158" s="3" t="s">
        <v>2088</v>
      </c>
      <c r="K158" s="13" t="s">
        <v>1728</v>
      </c>
      <c r="L158" s="14" t="s">
        <v>1729</v>
      </c>
      <c r="M158" s="17">
        <f t="shared" si="6"/>
        <v>1.3333333333333364E-2</v>
      </c>
      <c r="N158">
        <f t="shared" si="7"/>
        <v>11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1730</v>
      </c>
      <c r="H159" s="9" t="s">
        <v>119</v>
      </c>
      <c r="I159" s="9" t="s">
        <v>1680</v>
      </c>
      <c r="J159" s="3" t="s">
        <v>2088</v>
      </c>
      <c r="K159" s="13" t="s">
        <v>1731</v>
      </c>
      <c r="L159" s="14" t="s">
        <v>1732</v>
      </c>
      <c r="M159" s="17">
        <f t="shared" si="6"/>
        <v>1.1215277777777755E-2</v>
      </c>
      <c r="N159">
        <f t="shared" si="7"/>
        <v>14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1996</v>
      </c>
      <c r="H160" s="9" t="s">
        <v>1428</v>
      </c>
      <c r="I160" s="9" t="s">
        <v>1984</v>
      </c>
      <c r="J160" s="3" t="s">
        <v>2088</v>
      </c>
      <c r="K160" s="13" t="s">
        <v>1997</v>
      </c>
      <c r="L160" s="14" t="s">
        <v>2090</v>
      </c>
      <c r="M160" s="17">
        <f t="shared" si="6"/>
        <v>0.80342592592592588</v>
      </c>
      <c r="N160">
        <f t="shared" si="7"/>
        <v>4</v>
      </c>
    </row>
    <row r="161" spans="1:14" x14ac:dyDescent="0.25">
      <c r="A161" s="11"/>
      <c r="B161" s="12"/>
      <c r="C161" s="12"/>
      <c r="D161" s="12"/>
      <c r="E161" s="9" t="s">
        <v>146</v>
      </c>
      <c r="F161" s="9" t="s">
        <v>15</v>
      </c>
      <c r="G161" s="10" t="s">
        <v>12</v>
      </c>
      <c r="H161" s="5"/>
      <c r="I161" s="5"/>
      <c r="J161" s="6"/>
      <c r="K161" s="7"/>
      <c r="L161" s="8"/>
    </row>
    <row r="162" spans="1:14" x14ac:dyDescent="0.25">
      <c r="A162" s="11"/>
      <c r="B162" s="12"/>
      <c r="C162" s="12"/>
      <c r="D162" s="12"/>
      <c r="E162" s="12"/>
      <c r="F162" s="12"/>
      <c r="G162" s="9" t="s">
        <v>147</v>
      </c>
      <c r="H162" s="9" t="s">
        <v>148</v>
      </c>
      <c r="I162" s="9" t="s">
        <v>18</v>
      </c>
      <c r="J162" s="3" t="s">
        <v>2088</v>
      </c>
      <c r="K162" s="13" t="s">
        <v>149</v>
      </c>
      <c r="L162" s="14" t="s">
        <v>150</v>
      </c>
      <c r="M162" s="17">
        <f t="shared" si="6"/>
        <v>1.4259259259259263E-2</v>
      </c>
      <c r="N162">
        <f t="shared" si="7"/>
        <v>1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151</v>
      </c>
      <c r="H163" s="9" t="s">
        <v>148</v>
      </c>
      <c r="I163" s="9" t="s">
        <v>18</v>
      </c>
      <c r="J163" s="3" t="s">
        <v>2088</v>
      </c>
      <c r="K163" s="13" t="s">
        <v>152</v>
      </c>
      <c r="L163" s="14" t="s">
        <v>153</v>
      </c>
      <c r="M163" s="17">
        <f t="shared" si="6"/>
        <v>1.8344907407407407E-2</v>
      </c>
      <c r="N163">
        <f t="shared" si="7"/>
        <v>9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560</v>
      </c>
      <c r="H164" s="9" t="s">
        <v>148</v>
      </c>
      <c r="I164" s="9" t="s">
        <v>523</v>
      </c>
      <c r="J164" s="3" t="s">
        <v>2088</v>
      </c>
      <c r="K164" s="13" t="s">
        <v>561</v>
      </c>
      <c r="L164" s="14" t="s">
        <v>562</v>
      </c>
      <c r="M164" s="17">
        <f t="shared" si="6"/>
        <v>1.4386574074074079E-2</v>
      </c>
      <c r="N164">
        <f t="shared" si="7"/>
        <v>1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563</v>
      </c>
      <c r="H165" s="9" t="s">
        <v>148</v>
      </c>
      <c r="I165" s="9" t="s">
        <v>523</v>
      </c>
      <c r="J165" s="3" t="s">
        <v>2088</v>
      </c>
      <c r="K165" s="13" t="s">
        <v>564</v>
      </c>
      <c r="L165" s="14" t="s">
        <v>565</v>
      </c>
      <c r="M165" s="17">
        <f t="shared" si="6"/>
        <v>1.4988425925925905E-2</v>
      </c>
      <c r="N165">
        <f t="shared" si="7"/>
        <v>2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566</v>
      </c>
      <c r="H166" s="9" t="s">
        <v>148</v>
      </c>
      <c r="I166" s="9" t="s">
        <v>523</v>
      </c>
      <c r="J166" s="3" t="s">
        <v>2088</v>
      </c>
      <c r="K166" s="13" t="s">
        <v>567</v>
      </c>
      <c r="L166" s="14" t="s">
        <v>568</v>
      </c>
      <c r="M166" s="17">
        <f t="shared" si="6"/>
        <v>1.7939814814814825E-2</v>
      </c>
      <c r="N166">
        <f t="shared" si="7"/>
        <v>5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569</v>
      </c>
      <c r="H167" s="9" t="s">
        <v>148</v>
      </c>
      <c r="I167" s="9" t="s">
        <v>523</v>
      </c>
      <c r="J167" s="3" t="s">
        <v>2088</v>
      </c>
      <c r="K167" s="13" t="s">
        <v>570</v>
      </c>
      <c r="L167" s="14" t="s">
        <v>571</v>
      </c>
      <c r="M167" s="17">
        <f t="shared" si="6"/>
        <v>1.9618055555555569E-2</v>
      </c>
      <c r="N167">
        <f t="shared" si="7"/>
        <v>8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572</v>
      </c>
      <c r="H168" s="9" t="s">
        <v>148</v>
      </c>
      <c r="I168" s="9" t="s">
        <v>523</v>
      </c>
      <c r="J168" s="3" t="s">
        <v>2088</v>
      </c>
      <c r="K168" s="13" t="s">
        <v>573</v>
      </c>
      <c r="L168" s="14" t="s">
        <v>574</v>
      </c>
      <c r="M168" s="17">
        <f t="shared" si="6"/>
        <v>1.5636574074074039E-2</v>
      </c>
      <c r="N168">
        <f t="shared" si="7"/>
        <v>12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1023</v>
      </c>
      <c r="H169" s="9" t="s">
        <v>148</v>
      </c>
      <c r="I169" s="9" t="s">
        <v>922</v>
      </c>
      <c r="J169" s="3" t="s">
        <v>2088</v>
      </c>
      <c r="K169" s="13" t="s">
        <v>1024</v>
      </c>
      <c r="L169" s="14" t="s">
        <v>1025</v>
      </c>
      <c r="M169" s="17">
        <f t="shared" si="6"/>
        <v>1.5798611111111107E-2</v>
      </c>
      <c r="N169">
        <v>0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1026</v>
      </c>
      <c r="H170" s="9" t="s">
        <v>148</v>
      </c>
      <c r="I170" s="9" t="s">
        <v>922</v>
      </c>
      <c r="J170" s="3" t="s">
        <v>2088</v>
      </c>
      <c r="K170" s="13" t="s">
        <v>1027</v>
      </c>
      <c r="L170" s="14" t="s">
        <v>1028</v>
      </c>
      <c r="M170" s="17">
        <f t="shared" si="6"/>
        <v>1.7071759259259189E-2</v>
      </c>
      <c r="N170">
        <f t="shared" si="7"/>
        <v>9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1029</v>
      </c>
      <c r="H171" s="9" t="s">
        <v>148</v>
      </c>
      <c r="I171" s="9" t="s">
        <v>922</v>
      </c>
      <c r="J171" s="3" t="s">
        <v>2088</v>
      </c>
      <c r="K171" s="13" t="s">
        <v>1030</v>
      </c>
      <c r="L171" s="14" t="s">
        <v>1031</v>
      </c>
      <c r="M171" s="17">
        <f t="shared" si="6"/>
        <v>1.6689814814814796E-2</v>
      </c>
      <c r="N171">
        <f t="shared" si="7"/>
        <v>20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1379</v>
      </c>
      <c r="H172" s="9" t="s">
        <v>148</v>
      </c>
      <c r="I172" s="9" t="s">
        <v>1316</v>
      </c>
      <c r="J172" s="3" t="s">
        <v>2088</v>
      </c>
      <c r="K172" s="13" t="s">
        <v>1380</v>
      </c>
      <c r="L172" s="14" t="s">
        <v>1381</v>
      </c>
      <c r="M172" s="17">
        <f t="shared" si="6"/>
        <v>2.148148148148148E-2</v>
      </c>
      <c r="N172">
        <v>0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1382</v>
      </c>
      <c r="H173" s="9" t="s">
        <v>148</v>
      </c>
      <c r="I173" s="9" t="s">
        <v>1316</v>
      </c>
      <c r="J173" s="3" t="s">
        <v>2088</v>
      </c>
      <c r="K173" s="13" t="s">
        <v>1383</v>
      </c>
      <c r="L173" s="14" t="s">
        <v>1384</v>
      </c>
      <c r="M173" s="17">
        <f t="shared" si="6"/>
        <v>1.6250000000000001E-2</v>
      </c>
      <c r="N173">
        <f t="shared" si="7"/>
        <v>2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1385</v>
      </c>
      <c r="H174" s="9" t="s">
        <v>148</v>
      </c>
      <c r="I174" s="9" t="s">
        <v>1316</v>
      </c>
      <c r="J174" s="3" t="s">
        <v>2088</v>
      </c>
      <c r="K174" s="13" t="s">
        <v>1386</v>
      </c>
      <c r="L174" s="14" t="s">
        <v>1387</v>
      </c>
      <c r="M174" s="17">
        <f t="shared" si="6"/>
        <v>1.644675925925923E-2</v>
      </c>
      <c r="N174">
        <f t="shared" si="7"/>
        <v>4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1388</v>
      </c>
      <c r="H175" s="9" t="s">
        <v>148</v>
      </c>
      <c r="I175" s="9" t="s">
        <v>1316</v>
      </c>
      <c r="J175" s="3" t="s">
        <v>2088</v>
      </c>
      <c r="K175" s="13" t="s">
        <v>1389</v>
      </c>
      <c r="L175" s="14" t="s">
        <v>1390</v>
      </c>
      <c r="M175" s="17">
        <f t="shared" si="6"/>
        <v>2.4687499999999973E-2</v>
      </c>
      <c r="N175">
        <f t="shared" si="7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1391</v>
      </c>
      <c r="H176" s="9" t="s">
        <v>148</v>
      </c>
      <c r="I176" s="9" t="s">
        <v>1316</v>
      </c>
      <c r="J176" s="3" t="s">
        <v>2088</v>
      </c>
      <c r="K176" s="13" t="s">
        <v>1392</v>
      </c>
      <c r="L176" s="14" t="s">
        <v>1393</v>
      </c>
      <c r="M176" s="17">
        <f t="shared" si="6"/>
        <v>1.975694444444448E-2</v>
      </c>
      <c r="N176">
        <f t="shared" si="7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1733</v>
      </c>
      <c r="H177" s="9" t="s">
        <v>148</v>
      </c>
      <c r="I177" s="9" t="s">
        <v>1680</v>
      </c>
      <c r="J177" s="3" t="s">
        <v>2088</v>
      </c>
      <c r="K177" s="13" t="s">
        <v>1734</v>
      </c>
      <c r="L177" s="14" t="s">
        <v>1735</v>
      </c>
      <c r="M177" s="17">
        <f t="shared" si="6"/>
        <v>1.668981481481481E-2</v>
      </c>
      <c r="N177">
        <f t="shared" si="7"/>
        <v>1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1998</v>
      </c>
      <c r="H178" s="9" t="s">
        <v>148</v>
      </c>
      <c r="I178" s="9" t="s">
        <v>1984</v>
      </c>
      <c r="J178" s="3" t="s">
        <v>2088</v>
      </c>
      <c r="K178" s="13" t="s">
        <v>1999</v>
      </c>
      <c r="L178" s="14" t="s">
        <v>2000</v>
      </c>
      <c r="M178" s="17">
        <f t="shared" si="6"/>
        <v>1.7928240740740745E-2</v>
      </c>
      <c r="N178">
        <f t="shared" si="7"/>
        <v>2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2001</v>
      </c>
      <c r="H179" s="9" t="s">
        <v>148</v>
      </c>
      <c r="I179" s="9" t="s">
        <v>1984</v>
      </c>
      <c r="J179" s="3" t="s">
        <v>2088</v>
      </c>
      <c r="K179" s="13" t="s">
        <v>2002</v>
      </c>
      <c r="L179" s="14" t="s">
        <v>2003</v>
      </c>
      <c r="M179" s="17">
        <f t="shared" si="6"/>
        <v>1.7951388888888919E-2</v>
      </c>
      <c r="N179">
        <f t="shared" si="7"/>
        <v>4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2004</v>
      </c>
      <c r="H180" s="9" t="s">
        <v>148</v>
      </c>
      <c r="I180" s="9" t="s">
        <v>1984</v>
      </c>
      <c r="J180" s="3" t="s">
        <v>2088</v>
      </c>
      <c r="K180" s="13" t="s">
        <v>2005</v>
      </c>
      <c r="L180" s="14" t="s">
        <v>2006</v>
      </c>
      <c r="M180" s="17">
        <f t="shared" si="6"/>
        <v>1.8958333333333327E-2</v>
      </c>
      <c r="N180">
        <f t="shared" si="7"/>
        <v>4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2007</v>
      </c>
      <c r="H181" s="9" t="s">
        <v>148</v>
      </c>
      <c r="I181" s="9" t="s">
        <v>1984</v>
      </c>
      <c r="J181" s="3" t="s">
        <v>2088</v>
      </c>
      <c r="K181" s="13" t="s">
        <v>2008</v>
      </c>
      <c r="L181" s="14" t="s">
        <v>2009</v>
      </c>
      <c r="M181" s="17">
        <f t="shared" si="6"/>
        <v>1.7152777777777795E-2</v>
      </c>
      <c r="N181">
        <f t="shared" si="7"/>
        <v>5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2010</v>
      </c>
      <c r="H182" s="9" t="s">
        <v>148</v>
      </c>
      <c r="I182" s="9" t="s">
        <v>1984</v>
      </c>
      <c r="J182" s="3" t="s">
        <v>2088</v>
      </c>
      <c r="K182" s="13" t="s">
        <v>2011</v>
      </c>
      <c r="L182" s="14" t="s">
        <v>2012</v>
      </c>
      <c r="M182" s="17">
        <f t="shared" si="6"/>
        <v>1.7777777777777837E-2</v>
      </c>
      <c r="N182">
        <f t="shared" si="7"/>
        <v>7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2013</v>
      </c>
      <c r="H183" s="9" t="s">
        <v>148</v>
      </c>
      <c r="I183" s="9" t="s">
        <v>1984</v>
      </c>
      <c r="J183" s="3" t="s">
        <v>2088</v>
      </c>
      <c r="K183" s="13" t="s">
        <v>2014</v>
      </c>
      <c r="L183" s="14" t="s">
        <v>2015</v>
      </c>
      <c r="M183" s="17">
        <f t="shared" si="6"/>
        <v>1.5706018518518494E-2</v>
      </c>
      <c r="N183">
        <f t="shared" si="7"/>
        <v>8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2016</v>
      </c>
      <c r="H184" s="9" t="s">
        <v>148</v>
      </c>
      <c r="I184" s="9" t="s">
        <v>1984</v>
      </c>
      <c r="J184" s="3" t="s">
        <v>2088</v>
      </c>
      <c r="K184" s="13" t="s">
        <v>617</v>
      </c>
      <c r="L184" s="14" t="s">
        <v>2017</v>
      </c>
      <c r="M184" s="17">
        <f t="shared" si="6"/>
        <v>2.148148148148149E-2</v>
      </c>
      <c r="N184">
        <f t="shared" si="7"/>
        <v>8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2018</v>
      </c>
      <c r="H185" s="9" t="s">
        <v>148</v>
      </c>
      <c r="I185" s="9" t="s">
        <v>1984</v>
      </c>
      <c r="J185" s="3" t="s">
        <v>2088</v>
      </c>
      <c r="K185" s="13" t="s">
        <v>2019</v>
      </c>
      <c r="L185" s="14" t="s">
        <v>2020</v>
      </c>
      <c r="M185" s="17">
        <f t="shared" si="6"/>
        <v>2.7442129629629552E-2</v>
      </c>
      <c r="N185">
        <f t="shared" si="7"/>
        <v>8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2021</v>
      </c>
      <c r="H186" s="9" t="s">
        <v>148</v>
      </c>
      <c r="I186" s="9" t="s">
        <v>1984</v>
      </c>
      <c r="J186" s="3" t="s">
        <v>2088</v>
      </c>
      <c r="K186" s="13" t="s">
        <v>2022</v>
      </c>
      <c r="L186" s="14" t="s">
        <v>2023</v>
      </c>
      <c r="M186" s="17">
        <f t="shared" si="6"/>
        <v>1.6851851851851896E-2</v>
      </c>
      <c r="N186">
        <f t="shared" si="7"/>
        <v>11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2024</v>
      </c>
      <c r="H187" s="9" t="s">
        <v>148</v>
      </c>
      <c r="I187" s="9" t="s">
        <v>1984</v>
      </c>
      <c r="J187" s="3" t="s">
        <v>2088</v>
      </c>
      <c r="K187" s="13" t="s">
        <v>2025</v>
      </c>
      <c r="L187" s="14" t="s">
        <v>2026</v>
      </c>
      <c r="M187" s="17">
        <f t="shared" si="6"/>
        <v>1.3564814814814752E-2</v>
      </c>
      <c r="N187">
        <f t="shared" si="7"/>
        <v>13</v>
      </c>
    </row>
    <row r="188" spans="1:14" x14ac:dyDescent="0.25">
      <c r="A188" s="11"/>
      <c r="B188" s="12"/>
      <c r="C188" s="9" t="s">
        <v>154</v>
      </c>
      <c r="D188" s="9" t="s">
        <v>155</v>
      </c>
      <c r="E188" s="9" t="s">
        <v>155</v>
      </c>
      <c r="F188" s="9" t="s">
        <v>15</v>
      </c>
      <c r="G188" s="10" t="s">
        <v>12</v>
      </c>
      <c r="H188" s="5"/>
      <c r="I188" s="5"/>
      <c r="J188" s="6"/>
      <c r="K188" s="7"/>
      <c r="L188" s="8"/>
    </row>
    <row r="189" spans="1:14" x14ac:dyDescent="0.25">
      <c r="A189" s="11"/>
      <c r="B189" s="12"/>
      <c r="C189" s="12"/>
      <c r="D189" s="12"/>
      <c r="E189" s="12"/>
      <c r="F189" s="12"/>
      <c r="G189" s="9" t="s">
        <v>156</v>
      </c>
      <c r="H189" s="9" t="s">
        <v>119</v>
      </c>
      <c r="I189" s="9" t="s">
        <v>18</v>
      </c>
      <c r="J189" s="3" t="s">
        <v>2088</v>
      </c>
      <c r="K189" s="13" t="s">
        <v>157</v>
      </c>
      <c r="L189" s="14" t="s">
        <v>158</v>
      </c>
      <c r="M189" s="17">
        <f t="shared" si="6"/>
        <v>1.6226851851851853E-2</v>
      </c>
      <c r="N189">
        <f t="shared" si="7"/>
        <v>10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159</v>
      </c>
      <c r="H190" s="9" t="s">
        <v>119</v>
      </c>
      <c r="I190" s="9" t="s">
        <v>18</v>
      </c>
      <c r="J190" s="3" t="s">
        <v>2088</v>
      </c>
      <c r="K190" s="13" t="s">
        <v>160</v>
      </c>
      <c r="L190" s="14" t="s">
        <v>161</v>
      </c>
      <c r="M190" s="17">
        <f t="shared" si="6"/>
        <v>2.1134259259259158E-2</v>
      </c>
      <c r="N190">
        <f t="shared" si="7"/>
        <v>12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162</v>
      </c>
      <c r="H191" s="9" t="s">
        <v>119</v>
      </c>
      <c r="I191" s="9" t="s">
        <v>18</v>
      </c>
      <c r="J191" s="3" t="s">
        <v>2088</v>
      </c>
      <c r="K191" s="13" t="s">
        <v>163</v>
      </c>
      <c r="L191" s="14" t="s">
        <v>164</v>
      </c>
      <c r="M191" s="17">
        <f t="shared" si="6"/>
        <v>1.5590277777777772E-2</v>
      </c>
      <c r="N191">
        <f t="shared" si="7"/>
        <v>14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575</v>
      </c>
      <c r="H192" s="9" t="s">
        <v>119</v>
      </c>
      <c r="I192" s="9" t="s">
        <v>523</v>
      </c>
      <c r="J192" s="3" t="s">
        <v>2088</v>
      </c>
      <c r="K192" s="13" t="s">
        <v>576</v>
      </c>
      <c r="L192" s="14" t="s">
        <v>577</v>
      </c>
      <c r="M192" s="17">
        <f t="shared" si="6"/>
        <v>1.7673611111111126E-2</v>
      </c>
      <c r="N192">
        <f t="shared" si="7"/>
        <v>4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578</v>
      </c>
      <c r="H193" s="9" t="s">
        <v>119</v>
      </c>
      <c r="I193" s="9" t="s">
        <v>523</v>
      </c>
      <c r="J193" s="3" t="s">
        <v>2088</v>
      </c>
      <c r="K193" s="13" t="s">
        <v>579</v>
      </c>
      <c r="L193" s="14" t="s">
        <v>580</v>
      </c>
      <c r="M193" s="17">
        <f t="shared" si="6"/>
        <v>1.7395833333333388E-2</v>
      </c>
      <c r="N193">
        <f t="shared" si="7"/>
        <v>14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1032</v>
      </c>
      <c r="H194" s="9" t="s">
        <v>119</v>
      </c>
      <c r="I194" s="9" t="s">
        <v>922</v>
      </c>
      <c r="J194" s="3" t="s">
        <v>2088</v>
      </c>
      <c r="K194" s="13" t="s">
        <v>1033</v>
      </c>
      <c r="L194" s="14" t="s">
        <v>1034</v>
      </c>
      <c r="M194" s="17">
        <f t="shared" si="6"/>
        <v>1.4050925925925883E-2</v>
      </c>
      <c r="N194">
        <f t="shared" si="7"/>
        <v>4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1035</v>
      </c>
      <c r="H195" s="9" t="s">
        <v>119</v>
      </c>
      <c r="I195" s="9" t="s">
        <v>922</v>
      </c>
      <c r="J195" s="3" t="s">
        <v>2088</v>
      </c>
      <c r="K195" s="13" t="s">
        <v>1036</v>
      </c>
      <c r="L195" s="14" t="s">
        <v>1037</v>
      </c>
      <c r="M195" s="17">
        <f t="shared" ref="M195:M258" si="8">L195-K195</f>
        <v>1.6307870370370403E-2</v>
      </c>
      <c r="N195">
        <f t="shared" ref="N195:N258" si="9">HOUR(K195)</f>
        <v>14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1394</v>
      </c>
      <c r="H196" s="9" t="s">
        <v>119</v>
      </c>
      <c r="I196" s="9" t="s">
        <v>1316</v>
      </c>
      <c r="J196" s="3" t="s">
        <v>2088</v>
      </c>
      <c r="K196" s="13" t="s">
        <v>1395</v>
      </c>
      <c r="L196" s="14" t="s">
        <v>1396</v>
      </c>
      <c r="M196" s="17">
        <f t="shared" si="8"/>
        <v>1.635416666666667E-2</v>
      </c>
      <c r="N196">
        <f t="shared" si="9"/>
        <v>5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1397</v>
      </c>
      <c r="H197" s="9" t="s">
        <v>119</v>
      </c>
      <c r="I197" s="9" t="s">
        <v>1316</v>
      </c>
      <c r="J197" s="3" t="s">
        <v>2088</v>
      </c>
      <c r="K197" s="13" t="s">
        <v>1398</v>
      </c>
      <c r="L197" s="14" t="s">
        <v>1399</v>
      </c>
      <c r="M197" s="17">
        <f t="shared" si="8"/>
        <v>1.7581018518518565E-2</v>
      </c>
      <c r="N197">
        <f t="shared" si="9"/>
        <v>10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1400</v>
      </c>
      <c r="H198" s="9" t="s">
        <v>119</v>
      </c>
      <c r="I198" s="9" t="s">
        <v>1316</v>
      </c>
      <c r="J198" s="3" t="s">
        <v>2088</v>
      </c>
      <c r="K198" s="13" t="s">
        <v>1401</v>
      </c>
      <c r="L198" s="14" t="s">
        <v>1402</v>
      </c>
      <c r="M198" s="17">
        <f t="shared" si="8"/>
        <v>1.6898148148148051E-2</v>
      </c>
      <c r="N198">
        <f t="shared" si="9"/>
        <v>13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1736</v>
      </c>
      <c r="H199" s="9" t="s">
        <v>119</v>
      </c>
      <c r="I199" s="9" t="s">
        <v>1680</v>
      </c>
      <c r="J199" s="3" t="s">
        <v>2088</v>
      </c>
      <c r="K199" s="13" t="s">
        <v>1737</v>
      </c>
      <c r="L199" s="14" t="s">
        <v>1738</v>
      </c>
      <c r="M199" s="17">
        <f t="shared" si="8"/>
        <v>1.7083333333333339E-2</v>
      </c>
      <c r="N199">
        <f t="shared" si="9"/>
        <v>4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1739</v>
      </c>
      <c r="H200" s="9" t="s">
        <v>119</v>
      </c>
      <c r="I200" s="9" t="s">
        <v>1680</v>
      </c>
      <c r="J200" s="3" t="s">
        <v>2088</v>
      </c>
      <c r="K200" s="13" t="s">
        <v>1740</v>
      </c>
      <c r="L200" s="14" t="s">
        <v>1741</v>
      </c>
      <c r="M200" s="17">
        <f t="shared" si="8"/>
        <v>1.7650462962962965E-2</v>
      </c>
      <c r="N200">
        <f t="shared" si="9"/>
        <v>6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1742</v>
      </c>
      <c r="H201" s="9" t="s">
        <v>119</v>
      </c>
      <c r="I201" s="9" t="s">
        <v>1680</v>
      </c>
      <c r="J201" s="3" t="s">
        <v>2088</v>
      </c>
      <c r="K201" s="13" t="s">
        <v>1743</v>
      </c>
      <c r="L201" s="14" t="s">
        <v>1744</v>
      </c>
      <c r="M201" s="17">
        <f t="shared" si="8"/>
        <v>1.5497685185185128E-2</v>
      </c>
      <c r="N201">
        <f t="shared" si="9"/>
        <v>9</v>
      </c>
    </row>
    <row r="202" spans="1:14" x14ac:dyDescent="0.25">
      <c r="A202" s="11"/>
      <c r="B202" s="12"/>
      <c r="C202" s="9" t="s">
        <v>337</v>
      </c>
      <c r="D202" s="9" t="s">
        <v>338</v>
      </c>
      <c r="E202" s="9" t="s">
        <v>581</v>
      </c>
      <c r="F202" s="9" t="s">
        <v>15</v>
      </c>
      <c r="G202" s="10" t="s">
        <v>12</v>
      </c>
      <c r="H202" s="5"/>
      <c r="I202" s="5"/>
      <c r="J202" s="6"/>
      <c r="K202" s="7"/>
      <c r="L202" s="8"/>
    </row>
    <row r="203" spans="1:14" x14ac:dyDescent="0.25">
      <c r="A203" s="11"/>
      <c r="B203" s="12"/>
      <c r="C203" s="12"/>
      <c r="D203" s="12"/>
      <c r="E203" s="12"/>
      <c r="F203" s="12"/>
      <c r="G203" s="9" t="s">
        <v>582</v>
      </c>
      <c r="H203" s="9" t="s">
        <v>148</v>
      </c>
      <c r="I203" s="9" t="s">
        <v>523</v>
      </c>
      <c r="J203" s="3" t="s">
        <v>2088</v>
      </c>
      <c r="K203" s="13" t="s">
        <v>583</v>
      </c>
      <c r="L203" s="14" t="s">
        <v>584</v>
      </c>
      <c r="M203" s="17">
        <f t="shared" si="8"/>
        <v>1.8020833333333375E-2</v>
      </c>
      <c r="N203">
        <f t="shared" si="9"/>
        <v>14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1745</v>
      </c>
      <c r="H204" s="9" t="s">
        <v>148</v>
      </c>
      <c r="I204" s="9" t="s">
        <v>1680</v>
      </c>
      <c r="J204" s="3" t="s">
        <v>2088</v>
      </c>
      <c r="K204" s="13" t="s">
        <v>1746</v>
      </c>
      <c r="L204" s="14" t="s">
        <v>1747</v>
      </c>
      <c r="M204" s="17">
        <f t="shared" si="8"/>
        <v>1.5567129629629584E-2</v>
      </c>
      <c r="N204">
        <f t="shared" si="9"/>
        <v>7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1748</v>
      </c>
      <c r="H205" s="9" t="s">
        <v>148</v>
      </c>
      <c r="I205" s="9" t="s">
        <v>1680</v>
      </c>
      <c r="J205" s="3" t="s">
        <v>2088</v>
      </c>
      <c r="K205" s="13" t="s">
        <v>1749</v>
      </c>
      <c r="L205" s="14" t="s">
        <v>1750</v>
      </c>
      <c r="M205" s="17">
        <f t="shared" si="8"/>
        <v>1.9606481481481475E-2</v>
      </c>
      <c r="N205">
        <f t="shared" si="9"/>
        <v>9</v>
      </c>
    </row>
    <row r="206" spans="1:14" x14ac:dyDescent="0.25">
      <c r="A206" s="11"/>
      <c r="B206" s="12"/>
      <c r="C206" s="9" t="s">
        <v>165</v>
      </c>
      <c r="D206" s="9" t="s">
        <v>166</v>
      </c>
      <c r="E206" s="9" t="s">
        <v>166</v>
      </c>
      <c r="F206" s="9" t="s">
        <v>15</v>
      </c>
      <c r="G206" s="10" t="s">
        <v>12</v>
      </c>
      <c r="H206" s="5"/>
      <c r="I206" s="5"/>
      <c r="J206" s="6"/>
      <c r="K206" s="7"/>
      <c r="L206" s="8"/>
    </row>
    <row r="207" spans="1:14" x14ac:dyDescent="0.25">
      <c r="A207" s="11"/>
      <c r="B207" s="12"/>
      <c r="C207" s="12"/>
      <c r="D207" s="12"/>
      <c r="E207" s="12"/>
      <c r="F207" s="12"/>
      <c r="G207" s="9" t="s">
        <v>167</v>
      </c>
      <c r="H207" s="9" t="s">
        <v>119</v>
      </c>
      <c r="I207" s="9" t="s">
        <v>18</v>
      </c>
      <c r="J207" s="3" t="s">
        <v>2088</v>
      </c>
      <c r="K207" s="13" t="s">
        <v>168</v>
      </c>
      <c r="L207" s="14" t="s">
        <v>169</v>
      </c>
      <c r="M207" s="17">
        <f t="shared" si="8"/>
        <v>1.5254629629629646E-2</v>
      </c>
      <c r="N207">
        <f t="shared" si="9"/>
        <v>6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585</v>
      </c>
      <c r="H208" s="9" t="s">
        <v>119</v>
      </c>
      <c r="I208" s="9" t="s">
        <v>523</v>
      </c>
      <c r="J208" s="3" t="s">
        <v>2088</v>
      </c>
      <c r="K208" s="13" t="s">
        <v>586</v>
      </c>
      <c r="L208" s="14" t="s">
        <v>587</v>
      </c>
      <c r="M208" s="17">
        <f t="shared" si="8"/>
        <v>1.4490740740740748E-2</v>
      </c>
      <c r="N208">
        <f t="shared" si="9"/>
        <v>2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588</v>
      </c>
      <c r="H209" s="9" t="s">
        <v>119</v>
      </c>
      <c r="I209" s="9" t="s">
        <v>523</v>
      </c>
      <c r="J209" s="3" t="s">
        <v>2088</v>
      </c>
      <c r="K209" s="13" t="s">
        <v>589</v>
      </c>
      <c r="L209" s="14" t="s">
        <v>590</v>
      </c>
      <c r="M209" s="17">
        <f t="shared" si="8"/>
        <v>1.4224537037037022E-2</v>
      </c>
      <c r="N209">
        <f t="shared" si="9"/>
        <v>6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1038</v>
      </c>
      <c r="H210" s="9" t="s">
        <v>119</v>
      </c>
      <c r="I210" s="9" t="s">
        <v>922</v>
      </c>
      <c r="J210" s="3" t="s">
        <v>2088</v>
      </c>
      <c r="K210" s="13" t="s">
        <v>1039</v>
      </c>
      <c r="L210" s="14" t="s">
        <v>1040</v>
      </c>
      <c r="M210" s="17">
        <f t="shared" si="8"/>
        <v>1.9120370370370371E-2</v>
      </c>
      <c r="N210">
        <f t="shared" si="9"/>
        <v>3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1403</v>
      </c>
      <c r="H211" s="9" t="s">
        <v>119</v>
      </c>
      <c r="I211" s="9" t="s">
        <v>1316</v>
      </c>
      <c r="J211" s="3" t="s">
        <v>2088</v>
      </c>
      <c r="K211" s="13" t="s">
        <v>1404</v>
      </c>
      <c r="L211" s="14" t="s">
        <v>1405</v>
      </c>
      <c r="M211" s="17">
        <f t="shared" si="8"/>
        <v>1.3368055555555564E-2</v>
      </c>
      <c r="N211">
        <f t="shared" si="9"/>
        <v>5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1751</v>
      </c>
      <c r="H212" s="9" t="s">
        <v>119</v>
      </c>
      <c r="I212" s="9" t="s">
        <v>1680</v>
      </c>
      <c r="J212" s="3" t="s">
        <v>2088</v>
      </c>
      <c r="K212" s="13" t="s">
        <v>1752</v>
      </c>
      <c r="L212" s="14" t="s">
        <v>1753</v>
      </c>
      <c r="M212" s="17">
        <f t="shared" si="8"/>
        <v>1.7337962962962972E-2</v>
      </c>
      <c r="N212">
        <f t="shared" si="9"/>
        <v>6</v>
      </c>
    </row>
    <row r="213" spans="1:14" x14ac:dyDescent="0.25">
      <c r="A213" s="11"/>
      <c r="B213" s="12"/>
      <c r="C213" s="9" t="s">
        <v>170</v>
      </c>
      <c r="D213" s="9" t="s">
        <v>171</v>
      </c>
      <c r="E213" s="9" t="s">
        <v>171</v>
      </c>
      <c r="F213" s="9" t="s">
        <v>15</v>
      </c>
      <c r="G213" s="10" t="s">
        <v>12</v>
      </c>
      <c r="H213" s="5"/>
      <c r="I213" s="5"/>
      <c r="J213" s="6"/>
      <c r="K213" s="7"/>
      <c r="L213" s="8"/>
    </row>
    <row r="214" spans="1:14" x14ac:dyDescent="0.25">
      <c r="A214" s="11"/>
      <c r="B214" s="12"/>
      <c r="C214" s="12"/>
      <c r="D214" s="12"/>
      <c r="E214" s="12"/>
      <c r="F214" s="12"/>
      <c r="G214" s="9" t="s">
        <v>172</v>
      </c>
      <c r="H214" s="9" t="s">
        <v>119</v>
      </c>
      <c r="I214" s="9" t="s">
        <v>18</v>
      </c>
      <c r="J214" s="3" t="s">
        <v>2088</v>
      </c>
      <c r="K214" s="13" t="s">
        <v>173</v>
      </c>
      <c r="L214" s="14" t="s">
        <v>174</v>
      </c>
      <c r="M214" s="17">
        <f t="shared" si="8"/>
        <v>1.7974537037036997E-2</v>
      </c>
      <c r="N214">
        <f t="shared" si="9"/>
        <v>9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591</v>
      </c>
      <c r="H215" s="9" t="s">
        <v>119</v>
      </c>
      <c r="I215" s="9" t="s">
        <v>523</v>
      </c>
      <c r="J215" s="3" t="s">
        <v>2088</v>
      </c>
      <c r="K215" s="13" t="s">
        <v>592</v>
      </c>
      <c r="L215" s="14" t="s">
        <v>593</v>
      </c>
      <c r="M215" s="17">
        <f t="shared" si="8"/>
        <v>3.4386574074074083E-2</v>
      </c>
      <c r="N215">
        <f t="shared" si="9"/>
        <v>13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1041</v>
      </c>
      <c r="H216" s="9" t="s">
        <v>119</v>
      </c>
      <c r="I216" s="9" t="s">
        <v>922</v>
      </c>
      <c r="J216" s="3" t="s">
        <v>2088</v>
      </c>
      <c r="K216" s="13" t="s">
        <v>1042</v>
      </c>
      <c r="L216" s="14" t="s">
        <v>1043</v>
      </c>
      <c r="M216" s="17">
        <f t="shared" si="8"/>
        <v>2.4641203703703707E-2</v>
      </c>
      <c r="N216">
        <f t="shared" si="9"/>
        <v>12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1406</v>
      </c>
      <c r="H217" s="9" t="s">
        <v>119</v>
      </c>
      <c r="I217" s="9" t="s">
        <v>1316</v>
      </c>
      <c r="J217" s="3" t="s">
        <v>2088</v>
      </c>
      <c r="K217" s="13" t="s">
        <v>1407</v>
      </c>
      <c r="L217" s="14" t="s">
        <v>1408</v>
      </c>
      <c r="M217" s="17">
        <f t="shared" si="8"/>
        <v>2.5057870370370383E-2</v>
      </c>
      <c r="N217">
        <f t="shared" si="9"/>
        <v>9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1409</v>
      </c>
      <c r="H218" s="9" t="s">
        <v>119</v>
      </c>
      <c r="I218" s="9" t="s">
        <v>1316</v>
      </c>
      <c r="J218" s="3" t="s">
        <v>2088</v>
      </c>
      <c r="K218" s="13" t="s">
        <v>1003</v>
      </c>
      <c r="L218" s="14" t="s">
        <v>1410</v>
      </c>
      <c r="M218" s="17">
        <f t="shared" si="8"/>
        <v>2.7708333333333335E-2</v>
      </c>
      <c r="N218">
        <f t="shared" si="9"/>
        <v>10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1754</v>
      </c>
      <c r="H219" s="9" t="s">
        <v>119</v>
      </c>
      <c r="I219" s="9" t="s">
        <v>1680</v>
      </c>
      <c r="J219" s="3" t="s">
        <v>2088</v>
      </c>
      <c r="K219" s="13" t="s">
        <v>1755</v>
      </c>
      <c r="L219" s="14" t="s">
        <v>1756</v>
      </c>
      <c r="M219" s="17">
        <f t="shared" si="8"/>
        <v>2.3530092592592533E-2</v>
      </c>
      <c r="N219">
        <f t="shared" si="9"/>
        <v>14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2051</v>
      </c>
      <c r="H220" s="9" t="s">
        <v>119</v>
      </c>
      <c r="I220" s="9" t="s">
        <v>2048</v>
      </c>
      <c r="J220" s="3" t="s">
        <v>2088</v>
      </c>
      <c r="K220" s="13" t="s">
        <v>2052</v>
      </c>
      <c r="L220" s="14" t="s">
        <v>2053</v>
      </c>
      <c r="M220" s="17">
        <f t="shared" si="8"/>
        <v>1.5231481481481512E-2</v>
      </c>
      <c r="N220">
        <f t="shared" si="9"/>
        <v>9</v>
      </c>
    </row>
    <row r="221" spans="1:14" x14ac:dyDescent="0.25">
      <c r="A221" s="11"/>
      <c r="B221" s="12"/>
      <c r="C221" s="9" t="s">
        <v>175</v>
      </c>
      <c r="D221" s="9" t="s">
        <v>176</v>
      </c>
      <c r="E221" s="10" t="s">
        <v>12</v>
      </c>
      <c r="F221" s="5"/>
      <c r="G221" s="5"/>
      <c r="H221" s="5"/>
      <c r="I221" s="5"/>
      <c r="J221" s="6"/>
      <c r="K221" s="7"/>
      <c r="L221" s="8"/>
    </row>
    <row r="222" spans="1:14" x14ac:dyDescent="0.25">
      <c r="A222" s="11"/>
      <c r="B222" s="12"/>
      <c r="C222" s="12"/>
      <c r="D222" s="12"/>
      <c r="E222" s="9" t="s">
        <v>1411</v>
      </c>
      <c r="F222" s="9" t="s">
        <v>15</v>
      </c>
      <c r="G222" s="9" t="s">
        <v>1412</v>
      </c>
      <c r="H222" s="9" t="s">
        <v>148</v>
      </c>
      <c r="I222" s="9" t="s">
        <v>1316</v>
      </c>
      <c r="J222" s="3" t="s">
        <v>2088</v>
      </c>
      <c r="K222" s="13" t="s">
        <v>1413</v>
      </c>
      <c r="L222" s="14" t="s">
        <v>1414</v>
      </c>
      <c r="M222" s="17">
        <f t="shared" si="8"/>
        <v>3.7638888888888888E-2</v>
      </c>
      <c r="N222">
        <f t="shared" si="9"/>
        <v>14</v>
      </c>
    </row>
    <row r="223" spans="1:14" x14ac:dyDescent="0.25">
      <c r="A223" s="11"/>
      <c r="B223" s="12"/>
      <c r="C223" s="12"/>
      <c r="D223" s="12"/>
      <c r="E223" s="9" t="s">
        <v>176</v>
      </c>
      <c r="F223" s="9" t="s">
        <v>15</v>
      </c>
      <c r="G223" s="10" t="s">
        <v>12</v>
      </c>
      <c r="H223" s="5"/>
      <c r="I223" s="5"/>
      <c r="J223" s="6"/>
      <c r="K223" s="7"/>
      <c r="L223" s="8"/>
    </row>
    <row r="224" spans="1:14" x14ac:dyDescent="0.25">
      <c r="A224" s="11"/>
      <c r="B224" s="12"/>
      <c r="C224" s="12"/>
      <c r="D224" s="12"/>
      <c r="E224" s="12"/>
      <c r="F224" s="12"/>
      <c r="G224" s="9" t="s">
        <v>177</v>
      </c>
      <c r="H224" s="9" t="s">
        <v>119</v>
      </c>
      <c r="I224" s="9" t="s">
        <v>18</v>
      </c>
      <c r="J224" s="3" t="s">
        <v>2088</v>
      </c>
      <c r="K224" s="13" t="s">
        <v>178</v>
      </c>
      <c r="L224" s="14" t="s">
        <v>179</v>
      </c>
      <c r="M224" s="17">
        <f t="shared" si="8"/>
        <v>1.2268518518518512E-2</v>
      </c>
      <c r="N224">
        <f t="shared" si="9"/>
        <v>7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180</v>
      </c>
      <c r="H225" s="9" t="s">
        <v>148</v>
      </c>
      <c r="I225" s="9" t="s">
        <v>18</v>
      </c>
      <c r="J225" s="3" t="s">
        <v>2088</v>
      </c>
      <c r="K225" s="13" t="s">
        <v>181</v>
      </c>
      <c r="L225" s="14" t="s">
        <v>182</v>
      </c>
      <c r="M225" s="17">
        <f t="shared" si="8"/>
        <v>1.7731481481481515E-2</v>
      </c>
      <c r="N225">
        <f t="shared" si="9"/>
        <v>11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594</v>
      </c>
      <c r="H226" s="9" t="s">
        <v>119</v>
      </c>
      <c r="I226" s="9" t="s">
        <v>523</v>
      </c>
      <c r="J226" s="3" t="s">
        <v>2088</v>
      </c>
      <c r="K226" s="13" t="s">
        <v>595</v>
      </c>
      <c r="L226" s="14" t="s">
        <v>596</v>
      </c>
      <c r="M226" s="17">
        <f t="shared" si="8"/>
        <v>1.4374999999999999E-2</v>
      </c>
      <c r="N226">
        <f t="shared" si="9"/>
        <v>5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597</v>
      </c>
      <c r="H227" s="9" t="s">
        <v>119</v>
      </c>
      <c r="I227" s="9" t="s">
        <v>523</v>
      </c>
      <c r="J227" s="3" t="s">
        <v>2088</v>
      </c>
      <c r="K227" s="13" t="s">
        <v>598</v>
      </c>
      <c r="L227" s="14" t="s">
        <v>599</v>
      </c>
      <c r="M227" s="17">
        <f t="shared" si="8"/>
        <v>3.9386574074074032E-2</v>
      </c>
      <c r="N227">
        <f t="shared" si="9"/>
        <v>10</v>
      </c>
    </row>
    <row r="228" spans="1:14" x14ac:dyDescent="0.25">
      <c r="A228" s="11"/>
      <c r="B228" s="12"/>
      <c r="C228" s="9" t="s">
        <v>95</v>
      </c>
      <c r="D228" s="9" t="s">
        <v>96</v>
      </c>
      <c r="E228" s="10" t="s">
        <v>12</v>
      </c>
      <c r="F228" s="5"/>
      <c r="G228" s="5"/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9" t="s">
        <v>96</v>
      </c>
      <c r="F229" s="9" t="s">
        <v>15</v>
      </c>
      <c r="G229" s="10" t="s">
        <v>12</v>
      </c>
      <c r="H229" s="5"/>
      <c r="I229" s="5"/>
      <c r="J229" s="6"/>
      <c r="K229" s="7"/>
      <c r="L229" s="8"/>
    </row>
    <row r="230" spans="1:14" x14ac:dyDescent="0.25">
      <c r="A230" s="11"/>
      <c r="B230" s="12"/>
      <c r="C230" s="12"/>
      <c r="D230" s="12"/>
      <c r="E230" s="12"/>
      <c r="F230" s="12"/>
      <c r="G230" s="9" t="s">
        <v>183</v>
      </c>
      <c r="H230" s="9" t="s">
        <v>119</v>
      </c>
      <c r="I230" s="9" t="s">
        <v>18</v>
      </c>
      <c r="J230" s="3" t="s">
        <v>2088</v>
      </c>
      <c r="K230" s="13" t="s">
        <v>184</v>
      </c>
      <c r="L230" s="14" t="s">
        <v>185</v>
      </c>
      <c r="M230" s="17">
        <f t="shared" si="8"/>
        <v>2.5405092592592604E-2</v>
      </c>
      <c r="N230">
        <f t="shared" si="9"/>
        <v>7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600</v>
      </c>
      <c r="H231" s="9" t="s">
        <v>119</v>
      </c>
      <c r="I231" s="9" t="s">
        <v>523</v>
      </c>
      <c r="J231" s="3" t="s">
        <v>2088</v>
      </c>
      <c r="K231" s="13" t="s">
        <v>601</v>
      </c>
      <c r="L231" s="14" t="s">
        <v>602</v>
      </c>
      <c r="M231" s="17">
        <f t="shared" si="8"/>
        <v>2.3958333333333359E-2</v>
      </c>
      <c r="N231">
        <f t="shared" si="9"/>
        <v>9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1044</v>
      </c>
      <c r="H232" s="9" t="s">
        <v>119</v>
      </c>
      <c r="I232" s="9" t="s">
        <v>922</v>
      </c>
      <c r="J232" s="3" t="s">
        <v>2088</v>
      </c>
      <c r="K232" s="13" t="s">
        <v>1045</v>
      </c>
      <c r="L232" s="14" t="s">
        <v>1046</v>
      </c>
      <c r="M232" s="17">
        <f t="shared" si="8"/>
        <v>1.2222222222222218E-2</v>
      </c>
      <c r="N232">
        <f t="shared" si="9"/>
        <v>2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1047</v>
      </c>
      <c r="H233" s="9" t="s">
        <v>119</v>
      </c>
      <c r="I233" s="9" t="s">
        <v>922</v>
      </c>
      <c r="J233" s="3" t="s">
        <v>2088</v>
      </c>
      <c r="K233" s="13" t="s">
        <v>1048</v>
      </c>
      <c r="L233" s="14" t="s">
        <v>388</v>
      </c>
      <c r="M233" s="17">
        <f t="shared" si="8"/>
        <v>1.3229166666666653E-2</v>
      </c>
      <c r="N233">
        <f t="shared" si="9"/>
        <v>4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1049</v>
      </c>
      <c r="H234" s="9" t="s">
        <v>119</v>
      </c>
      <c r="I234" s="9" t="s">
        <v>922</v>
      </c>
      <c r="J234" s="3" t="s">
        <v>2088</v>
      </c>
      <c r="K234" s="13" t="s">
        <v>1050</v>
      </c>
      <c r="L234" s="14" t="s">
        <v>1051</v>
      </c>
      <c r="M234" s="17">
        <f t="shared" si="8"/>
        <v>2.6145833333333313E-2</v>
      </c>
      <c r="N234">
        <f t="shared" si="9"/>
        <v>7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1052</v>
      </c>
      <c r="H235" s="9" t="s">
        <v>119</v>
      </c>
      <c r="I235" s="9" t="s">
        <v>922</v>
      </c>
      <c r="J235" s="3" t="s">
        <v>2088</v>
      </c>
      <c r="K235" s="13" t="s">
        <v>1053</v>
      </c>
      <c r="L235" s="14" t="s">
        <v>1054</v>
      </c>
      <c r="M235" s="17">
        <f t="shared" si="8"/>
        <v>2.1458333333333246E-2</v>
      </c>
      <c r="N235">
        <f t="shared" si="9"/>
        <v>11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1055</v>
      </c>
      <c r="H236" s="9" t="s">
        <v>119</v>
      </c>
      <c r="I236" s="9" t="s">
        <v>922</v>
      </c>
      <c r="J236" s="3" t="s">
        <v>2088</v>
      </c>
      <c r="K236" s="13" t="s">
        <v>1056</v>
      </c>
      <c r="L236" s="14" t="s">
        <v>1057</v>
      </c>
      <c r="M236" s="17">
        <f t="shared" si="8"/>
        <v>1.1979166666666652E-2</v>
      </c>
      <c r="N236">
        <f t="shared" si="9"/>
        <v>20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1415</v>
      </c>
      <c r="H237" s="9" t="s">
        <v>119</v>
      </c>
      <c r="I237" s="9" t="s">
        <v>1316</v>
      </c>
      <c r="J237" s="3" t="s">
        <v>2088</v>
      </c>
      <c r="K237" s="13" t="s">
        <v>1416</v>
      </c>
      <c r="L237" s="14" t="s">
        <v>1417</v>
      </c>
      <c r="M237" s="17">
        <f t="shared" si="8"/>
        <v>8.4259259259259287E-3</v>
      </c>
      <c r="N237">
        <f t="shared" si="9"/>
        <v>0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1418</v>
      </c>
      <c r="H238" s="9" t="s">
        <v>119</v>
      </c>
      <c r="I238" s="9" t="s">
        <v>1316</v>
      </c>
      <c r="J238" s="3" t="s">
        <v>2088</v>
      </c>
      <c r="K238" s="13" t="s">
        <v>1419</v>
      </c>
      <c r="L238" s="14" t="s">
        <v>1420</v>
      </c>
      <c r="M238" s="17">
        <f t="shared" si="8"/>
        <v>1.4768518518518459E-2</v>
      </c>
      <c r="N238">
        <f t="shared" si="9"/>
        <v>20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1421</v>
      </c>
      <c r="H239" s="9" t="s">
        <v>119</v>
      </c>
      <c r="I239" s="9" t="s">
        <v>1316</v>
      </c>
      <c r="J239" s="3" t="s">
        <v>2088</v>
      </c>
      <c r="K239" s="13" t="s">
        <v>1422</v>
      </c>
      <c r="L239" s="14" t="s">
        <v>1423</v>
      </c>
      <c r="M239" s="17">
        <f t="shared" si="8"/>
        <v>1.0358796296296324E-2</v>
      </c>
      <c r="N239">
        <f t="shared" si="9"/>
        <v>23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1757</v>
      </c>
      <c r="H240" s="9" t="s">
        <v>119</v>
      </c>
      <c r="I240" s="9" t="s">
        <v>1680</v>
      </c>
      <c r="J240" s="3" t="s">
        <v>2088</v>
      </c>
      <c r="K240" s="13" t="s">
        <v>1758</v>
      </c>
      <c r="L240" s="14" t="s">
        <v>1759</v>
      </c>
      <c r="M240" s="17">
        <f t="shared" si="8"/>
        <v>1.2928240740740754E-2</v>
      </c>
      <c r="N240">
        <f t="shared" si="9"/>
        <v>2</v>
      </c>
    </row>
    <row r="241" spans="1:14" x14ac:dyDescent="0.25">
      <c r="A241" s="11"/>
      <c r="B241" s="12"/>
      <c r="C241" s="12"/>
      <c r="D241" s="12"/>
      <c r="E241" s="9" t="s">
        <v>186</v>
      </c>
      <c r="F241" s="9" t="s">
        <v>15</v>
      </c>
      <c r="G241" s="10" t="s">
        <v>12</v>
      </c>
      <c r="H241" s="5"/>
      <c r="I241" s="5"/>
      <c r="J241" s="6"/>
      <c r="K241" s="7"/>
      <c r="L241" s="8"/>
    </row>
    <row r="242" spans="1:14" x14ac:dyDescent="0.25">
      <c r="A242" s="11"/>
      <c r="B242" s="12"/>
      <c r="C242" s="12"/>
      <c r="D242" s="12"/>
      <c r="E242" s="12"/>
      <c r="F242" s="12"/>
      <c r="G242" s="9" t="s">
        <v>187</v>
      </c>
      <c r="H242" s="9" t="s">
        <v>119</v>
      </c>
      <c r="I242" s="9" t="s">
        <v>18</v>
      </c>
      <c r="J242" s="3" t="s">
        <v>2088</v>
      </c>
      <c r="K242" s="13" t="s">
        <v>188</v>
      </c>
      <c r="L242" s="14" t="s">
        <v>189</v>
      </c>
      <c r="M242" s="17">
        <f t="shared" si="8"/>
        <v>1.4351851851851866E-2</v>
      </c>
      <c r="N242">
        <f t="shared" si="9"/>
        <v>5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190</v>
      </c>
      <c r="H243" s="9" t="s">
        <v>119</v>
      </c>
      <c r="I243" s="9" t="s">
        <v>18</v>
      </c>
      <c r="J243" s="3" t="s">
        <v>2088</v>
      </c>
      <c r="K243" s="13" t="s">
        <v>191</v>
      </c>
      <c r="L243" s="14" t="s">
        <v>192</v>
      </c>
      <c r="M243" s="17">
        <f t="shared" si="8"/>
        <v>2.2164351851851838E-2</v>
      </c>
      <c r="N243">
        <f t="shared" si="9"/>
        <v>12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193</v>
      </c>
      <c r="H244" s="9" t="s">
        <v>119</v>
      </c>
      <c r="I244" s="9" t="s">
        <v>18</v>
      </c>
      <c r="J244" s="3" t="s">
        <v>2088</v>
      </c>
      <c r="K244" s="13" t="s">
        <v>194</v>
      </c>
      <c r="L244" s="14" t="s">
        <v>195</v>
      </c>
      <c r="M244" s="17">
        <f t="shared" si="8"/>
        <v>4.9895833333333361E-2</v>
      </c>
      <c r="N244">
        <f t="shared" si="9"/>
        <v>13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196</v>
      </c>
      <c r="H245" s="9" t="s">
        <v>119</v>
      </c>
      <c r="I245" s="9" t="s">
        <v>18</v>
      </c>
      <c r="J245" s="3" t="s">
        <v>2088</v>
      </c>
      <c r="K245" s="13" t="s">
        <v>197</v>
      </c>
      <c r="L245" s="14" t="s">
        <v>198</v>
      </c>
      <c r="M245" s="17">
        <f t="shared" si="8"/>
        <v>1.8391203703703618E-2</v>
      </c>
      <c r="N245">
        <f t="shared" si="9"/>
        <v>17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603</v>
      </c>
      <c r="H246" s="9" t="s">
        <v>119</v>
      </c>
      <c r="I246" s="9" t="s">
        <v>523</v>
      </c>
      <c r="J246" s="3" t="s">
        <v>2088</v>
      </c>
      <c r="K246" s="13" t="s">
        <v>604</v>
      </c>
      <c r="L246" s="14" t="s">
        <v>605</v>
      </c>
      <c r="M246" s="17">
        <f t="shared" si="8"/>
        <v>1.6759259259259252E-2</v>
      </c>
      <c r="N246">
        <f t="shared" si="9"/>
        <v>5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606</v>
      </c>
      <c r="H247" s="9" t="s">
        <v>119</v>
      </c>
      <c r="I247" s="9" t="s">
        <v>523</v>
      </c>
      <c r="J247" s="3" t="s">
        <v>2088</v>
      </c>
      <c r="K247" s="13" t="s">
        <v>607</v>
      </c>
      <c r="L247" s="14" t="s">
        <v>608</v>
      </c>
      <c r="M247" s="17">
        <f t="shared" si="8"/>
        <v>1.4930555555555503E-2</v>
      </c>
      <c r="N247">
        <f t="shared" si="9"/>
        <v>9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609</v>
      </c>
      <c r="H248" s="9" t="s">
        <v>119</v>
      </c>
      <c r="I248" s="9" t="s">
        <v>523</v>
      </c>
      <c r="J248" s="3" t="s">
        <v>2088</v>
      </c>
      <c r="K248" s="13" t="s">
        <v>610</v>
      </c>
      <c r="L248" s="14" t="s">
        <v>611</v>
      </c>
      <c r="M248" s="17">
        <f t="shared" si="8"/>
        <v>1.2037037037036957E-2</v>
      </c>
      <c r="N248">
        <f t="shared" si="9"/>
        <v>17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612</v>
      </c>
      <c r="H249" s="9" t="s">
        <v>119</v>
      </c>
      <c r="I249" s="9" t="s">
        <v>523</v>
      </c>
      <c r="J249" s="3" t="s">
        <v>2088</v>
      </c>
      <c r="K249" s="13" t="s">
        <v>613</v>
      </c>
      <c r="L249" s="14" t="s">
        <v>614</v>
      </c>
      <c r="M249" s="17">
        <f t="shared" si="8"/>
        <v>1.2754629629629588E-2</v>
      </c>
      <c r="N249">
        <f t="shared" si="9"/>
        <v>21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1058</v>
      </c>
      <c r="H250" s="9" t="s">
        <v>119</v>
      </c>
      <c r="I250" s="9" t="s">
        <v>922</v>
      </c>
      <c r="J250" s="3" t="s">
        <v>2088</v>
      </c>
      <c r="K250" s="13" t="s">
        <v>1059</v>
      </c>
      <c r="L250" s="14" t="s">
        <v>1060</v>
      </c>
      <c r="M250" s="17">
        <f t="shared" si="8"/>
        <v>1.4236111111111088E-2</v>
      </c>
      <c r="N250">
        <f t="shared" si="9"/>
        <v>5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1061</v>
      </c>
      <c r="H251" s="9" t="s">
        <v>119</v>
      </c>
      <c r="I251" s="9" t="s">
        <v>922</v>
      </c>
      <c r="J251" s="3" t="s">
        <v>2088</v>
      </c>
      <c r="K251" s="13" t="s">
        <v>1062</v>
      </c>
      <c r="L251" s="14" t="s">
        <v>1063</v>
      </c>
      <c r="M251" s="17">
        <f t="shared" si="8"/>
        <v>1.4363425925925988E-2</v>
      </c>
      <c r="N251">
        <f t="shared" si="9"/>
        <v>15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1064</v>
      </c>
      <c r="H252" s="9" t="s">
        <v>119</v>
      </c>
      <c r="I252" s="9" t="s">
        <v>922</v>
      </c>
      <c r="J252" s="3" t="s">
        <v>2088</v>
      </c>
      <c r="K252" s="13" t="s">
        <v>1065</v>
      </c>
      <c r="L252" s="14" t="s">
        <v>1066</v>
      </c>
      <c r="M252" s="17">
        <f t="shared" si="8"/>
        <v>1.260416666666675E-2</v>
      </c>
      <c r="N252">
        <f t="shared" si="9"/>
        <v>17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1067</v>
      </c>
      <c r="H253" s="9" t="s">
        <v>119</v>
      </c>
      <c r="I253" s="9" t="s">
        <v>922</v>
      </c>
      <c r="J253" s="3" t="s">
        <v>2088</v>
      </c>
      <c r="K253" s="13" t="s">
        <v>1068</v>
      </c>
      <c r="L253" s="14" t="s">
        <v>1069</v>
      </c>
      <c r="M253" s="17">
        <f t="shared" si="8"/>
        <v>1.3275462962963003E-2</v>
      </c>
      <c r="N253">
        <f t="shared" si="9"/>
        <v>20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1424</v>
      </c>
      <c r="H254" s="9" t="s">
        <v>119</v>
      </c>
      <c r="I254" s="9" t="s">
        <v>1316</v>
      </c>
      <c r="J254" s="3" t="s">
        <v>2088</v>
      </c>
      <c r="K254" s="13" t="s">
        <v>1425</v>
      </c>
      <c r="L254" s="14" t="s">
        <v>1426</v>
      </c>
      <c r="M254" s="17">
        <f t="shared" si="8"/>
        <v>1.9467592592592592E-2</v>
      </c>
      <c r="N254">
        <f t="shared" si="9"/>
        <v>5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1427</v>
      </c>
      <c r="H255" s="9" t="s">
        <v>119</v>
      </c>
      <c r="I255" s="9" t="s">
        <v>1316</v>
      </c>
      <c r="J255" s="3" t="s">
        <v>2088</v>
      </c>
      <c r="K255" s="13" t="s">
        <v>1429</v>
      </c>
      <c r="L255" s="14" t="s">
        <v>1430</v>
      </c>
      <c r="M255" s="17">
        <f t="shared" si="8"/>
        <v>1.9340277777777803E-2</v>
      </c>
      <c r="N255">
        <f t="shared" si="9"/>
        <v>9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1431</v>
      </c>
      <c r="H256" s="9" t="s">
        <v>119</v>
      </c>
      <c r="I256" s="9" t="s">
        <v>1316</v>
      </c>
      <c r="J256" s="3" t="s">
        <v>2088</v>
      </c>
      <c r="K256" s="13" t="s">
        <v>1432</v>
      </c>
      <c r="L256" s="14" t="s">
        <v>1433</v>
      </c>
      <c r="M256" s="17">
        <f t="shared" si="8"/>
        <v>3.4641203703703716E-2</v>
      </c>
      <c r="N256">
        <f t="shared" si="9"/>
        <v>11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1434</v>
      </c>
      <c r="H257" s="9" t="s">
        <v>119</v>
      </c>
      <c r="I257" s="9" t="s">
        <v>1316</v>
      </c>
      <c r="J257" s="3" t="s">
        <v>2088</v>
      </c>
      <c r="K257" s="13" t="s">
        <v>1435</v>
      </c>
      <c r="L257" s="14" t="s">
        <v>1436</v>
      </c>
      <c r="M257" s="17">
        <f t="shared" si="8"/>
        <v>1.6122685185185115E-2</v>
      </c>
      <c r="N257">
        <f t="shared" si="9"/>
        <v>14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1437</v>
      </c>
      <c r="H258" s="9" t="s">
        <v>119</v>
      </c>
      <c r="I258" s="9" t="s">
        <v>1316</v>
      </c>
      <c r="J258" s="3" t="s">
        <v>2088</v>
      </c>
      <c r="K258" s="13" t="s">
        <v>1438</v>
      </c>
      <c r="L258" s="14" t="s">
        <v>1439</v>
      </c>
      <c r="M258" s="17">
        <f t="shared" si="8"/>
        <v>2.1076388888888853E-2</v>
      </c>
      <c r="N258">
        <f t="shared" si="9"/>
        <v>15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1440</v>
      </c>
      <c r="H259" s="9" t="s">
        <v>119</v>
      </c>
      <c r="I259" s="9" t="s">
        <v>1316</v>
      </c>
      <c r="J259" s="3" t="s">
        <v>2088</v>
      </c>
      <c r="K259" s="13" t="s">
        <v>1441</v>
      </c>
      <c r="L259" s="14" t="s">
        <v>1442</v>
      </c>
      <c r="M259" s="17">
        <f t="shared" ref="M259:M322" si="10">L259-K259</f>
        <v>1.3298611111111081E-2</v>
      </c>
      <c r="N259">
        <f t="shared" ref="N259:N322" si="11">HOUR(K259)</f>
        <v>17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1443</v>
      </c>
      <c r="H260" s="9" t="s">
        <v>119</v>
      </c>
      <c r="I260" s="9" t="s">
        <v>1316</v>
      </c>
      <c r="J260" s="3" t="s">
        <v>2088</v>
      </c>
      <c r="K260" s="13" t="s">
        <v>1444</v>
      </c>
      <c r="L260" s="14" t="s">
        <v>1445</v>
      </c>
      <c r="M260" s="17">
        <f t="shared" si="10"/>
        <v>1.9143518518518587E-2</v>
      </c>
      <c r="N260">
        <f t="shared" si="11"/>
        <v>20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1760</v>
      </c>
      <c r="H261" s="9" t="s">
        <v>119</v>
      </c>
      <c r="I261" s="9" t="s">
        <v>1680</v>
      </c>
      <c r="J261" s="3" t="s">
        <v>2088</v>
      </c>
      <c r="K261" s="13" t="s">
        <v>1761</v>
      </c>
      <c r="L261" s="14" t="s">
        <v>1762</v>
      </c>
      <c r="M261" s="17">
        <f t="shared" si="10"/>
        <v>1.3217592592592593E-2</v>
      </c>
      <c r="N261">
        <f t="shared" si="11"/>
        <v>0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1763</v>
      </c>
      <c r="H262" s="9" t="s">
        <v>119</v>
      </c>
      <c r="I262" s="9" t="s">
        <v>1680</v>
      </c>
      <c r="J262" s="3" t="s">
        <v>2088</v>
      </c>
      <c r="K262" s="13" t="s">
        <v>1764</v>
      </c>
      <c r="L262" s="14" t="s">
        <v>1765</v>
      </c>
      <c r="M262" s="17">
        <f t="shared" si="10"/>
        <v>1.9571759259259219E-2</v>
      </c>
      <c r="N262">
        <f t="shared" si="11"/>
        <v>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1766</v>
      </c>
      <c r="H263" s="9" t="s">
        <v>119</v>
      </c>
      <c r="I263" s="9" t="s">
        <v>1680</v>
      </c>
      <c r="J263" s="3" t="s">
        <v>2088</v>
      </c>
      <c r="K263" s="13" t="s">
        <v>1767</v>
      </c>
      <c r="L263" s="14" t="s">
        <v>1768</v>
      </c>
      <c r="M263" s="17">
        <f t="shared" si="10"/>
        <v>1.5752314814814872E-2</v>
      </c>
      <c r="N263">
        <f t="shared" si="11"/>
        <v>10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1769</v>
      </c>
      <c r="H264" s="9" t="s">
        <v>119</v>
      </c>
      <c r="I264" s="9" t="s">
        <v>1680</v>
      </c>
      <c r="J264" s="3" t="s">
        <v>2088</v>
      </c>
      <c r="K264" s="13" t="s">
        <v>1770</v>
      </c>
      <c r="L264" s="14" t="s">
        <v>1771</v>
      </c>
      <c r="M264" s="17">
        <f t="shared" si="10"/>
        <v>1.24305555555555E-2</v>
      </c>
      <c r="N264">
        <f t="shared" si="11"/>
        <v>17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1772</v>
      </c>
      <c r="H265" s="9" t="s">
        <v>119</v>
      </c>
      <c r="I265" s="9" t="s">
        <v>1680</v>
      </c>
      <c r="J265" s="3" t="s">
        <v>2088</v>
      </c>
      <c r="K265" s="13" t="s">
        <v>1773</v>
      </c>
      <c r="L265" s="14" t="s">
        <v>1774</v>
      </c>
      <c r="M265" s="17">
        <f t="shared" si="10"/>
        <v>1.4016203703703711E-2</v>
      </c>
      <c r="N265">
        <f t="shared" si="11"/>
        <v>20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2054</v>
      </c>
      <c r="H266" s="9" t="s">
        <v>119</v>
      </c>
      <c r="I266" s="9" t="s">
        <v>2048</v>
      </c>
      <c r="J266" s="3" t="s">
        <v>2088</v>
      </c>
      <c r="K266" s="13" t="s">
        <v>2055</v>
      </c>
      <c r="L266" s="14" t="s">
        <v>2056</v>
      </c>
      <c r="M266" s="17">
        <f t="shared" si="10"/>
        <v>1.2326388888888706E-2</v>
      </c>
      <c r="N266">
        <f t="shared" si="11"/>
        <v>17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2057</v>
      </c>
      <c r="H267" s="9" t="s">
        <v>119</v>
      </c>
      <c r="I267" s="9" t="s">
        <v>2048</v>
      </c>
      <c r="J267" s="3" t="s">
        <v>2088</v>
      </c>
      <c r="K267" s="13" t="s">
        <v>2058</v>
      </c>
      <c r="L267" s="14" t="s">
        <v>2059</v>
      </c>
      <c r="M267" s="17">
        <f t="shared" si="10"/>
        <v>1.7743055555555554E-2</v>
      </c>
      <c r="N267">
        <f t="shared" si="11"/>
        <v>20</v>
      </c>
    </row>
    <row r="268" spans="1:14" x14ac:dyDescent="0.25">
      <c r="A268" s="11"/>
      <c r="B268" s="12"/>
      <c r="C268" s="9" t="s">
        <v>406</v>
      </c>
      <c r="D268" s="9" t="s">
        <v>407</v>
      </c>
      <c r="E268" s="9" t="s">
        <v>407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615</v>
      </c>
      <c r="H269" s="9" t="s">
        <v>119</v>
      </c>
      <c r="I269" s="9" t="s">
        <v>523</v>
      </c>
      <c r="J269" s="3" t="s">
        <v>2088</v>
      </c>
      <c r="K269" s="13" t="s">
        <v>616</v>
      </c>
      <c r="L269" s="14" t="s">
        <v>617</v>
      </c>
      <c r="M269" s="17">
        <f t="shared" si="10"/>
        <v>1.5416666666666634E-2</v>
      </c>
      <c r="N269">
        <f t="shared" si="11"/>
        <v>8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1070</v>
      </c>
      <c r="H270" s="9" t="s">
        <v>119</v>
      </c>
      <c r="I270" s="9" t="s">
        <v>922</v>
      </c>
      <c r="J270" s="3" t="s">
        <v>2088</v>
      </c>
      <c r="K270" s="13" t="s">
        <v>1071</v>
      </c>
      <c r="L270" s="14" t="s">
        <v>1072</v>
      </c>
      <c r="M270" s="17">
        <f t="shared" si="10"/>
        <v>1.5532407407407356E-2</v>
      </c>
      <c r="N270">
        <f t="shared" si="11"/>
        <v>17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1073</v>
      </c>
      <c r="H271" s="9" t="s">
        <v>119</v>
      </c>
      <c r="I271" s="9" t="s">
        <v>922</v>
      </c>
      <c r="J271" s="3" t="s">
        <v>2088</v>
      </c>
      <c r="K271" s="13" t="s">
        <v>1074</v>
      </c>
      <c r="L271" s="14" t="s">
        <v>1075</v>
      </c>
      <c r="M271" s="17">
        <f t="shared" si="10"/>
        <v>2.0787037037036993E-2</v>
      </c>
      <c r="N271">
        <f t="shared" si="11"/>
        <v>18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1446</v>
      </c>
      <c r="H272" s="9" t="s">
        <v>119</v>
      </c>
      <c r="I272" s="9" t="s">
        <v>1316</v>
      </c>
      <c r="J272" s="3" t="s">
        <v>2088</v>
      </c>
      <c r="K272" s="13" t="s">
        <v>1447</v>
      </c>
      <c r="L272" s="14" t="s">
        <v>1448</v>
      </c>
      <c r="M272" s="17">
        <f t="shared" si="10"/>
        <v>1.7905092592592653E-2</v>
      </c>
      <c r="N272">
        <f t="shared" si="11"/>
        <v>14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1775</v>
      </c>
      <c r="H273" s="9" t="s">
        <v>119</v>
      </c>
      <c r="I273" s="9" t="s">
        <v>1680</v>
      </c>
      <c r="J273" s="3" t="s">
        <v>2088</v>
      </c>
      <c r="K273" s="13" t="s">
        <v>1776</v>
      </c>
      <c r="L273" s="14" t="s">
        <v>1777</v>
      </c>
      <c r="M273" s="17">
        <f t="shared" si="10"/>
        <v>1.5023148148148202E-2</v>
      </c>
      <c r="N273">
        <f t="shared" si="11"/>
        <v>9</v>
      </c>
    </row>
    <row r="274" spans="1:14" x14ac:dyDescent="0.25">
      <c r="A274" s="11"/>
      <c r="B274" s="12"/>
      <c r="C274" s="9" t="s">
        <v>199</v>
      </c>
      <c r="D274" s="9" t="s">
        <v>200</v>
      </c>
      <c r="E274" s="9" t="s">
        <v>200</v>
      </c>
      <c r="F274" s="9" t="s">
        <v>15</v>
      </c>
      <c r="G274" s="10" t="s">
        <v>12</v>
      </c>
      <c r="H274" s="5"/>
      <c r="I274" s="5"/>
      <c r="J274" s="6"/>
      <c r="K274" s="7"/>
      <c r="L274" s="8"/>
    </row>
    <row r="275" spans="1:14" x14ac:dyDescent="0.25">
      <c r="A275" s="11"/>
      <c r="B275" s="12"/>
      <c r="C275" s="12"/>
      <c r="D275" s="12"/>
      <c r="E275" s="12"/>
      <c r="F275" s="12"/>
      <c r="G275" s="9" t="s">
        <v>201</v>
      </c>
      <c r="H275" s="9" t="s">
        <v>119</v>
      </c>
      <c r="I275" s="9" t="s">
        <v>18</v>
      </c>
      <c r="J275" s="3" t="s">
        <v>2088</v>
      </c>
      <c r="K275" s="13" t="s">
        <v>202</v>
      </c>
      <c r="L275" s="14" t="s">
        <v>203</v>
      </c>
      <c r="M275" s="17">
        <f t="shared" si="10"/>
        <v>4.8124999999999973E-2</v>
      </c>
      <c r="N275">
        <f t="shared" si="11"/>
        <v>13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1449</v>
      </c>
      <c r="H276" s="9" t="s">
        <v>119</v>
      </c>
      <c r="I276" s="9" t="s">
        <v>1316</v>
      </c>
      <c r="J276" s="3" t="s">
        <v>2088</v>
      </c>
      <c r="K276" s="13" t="s">
        <v>1450</v>
      </c>
      <c r="L276" s="14" t="s">
        <v>1451</v>
      </c>
      <c r="M276" s="17">
        <f t="shared" si="10"/>
        <v>1.72106481481481E-2</v>
      </c>
      <c r="N276">
        <f t="shared" si="11"/>
        <v>16</v>
      </c>
    </row>
    <row r="277" spans="1:14" x14ac:dyDescent="0.25">
      <c r="A277" s="11"/>
      <c r="B277" s="12"/>
      <c r="C277" s="9" t="s">
        <v>420</v>
      </c>
      <c r="D277" s="9" t="s">
        <v>421</v>
      </c>
      <c r="E277" s="9" t="s">
        <v>421</v>
      </c>
      <c r="F277" s="9" t="s">
        <v>15</v>
      </c>
      <c r="G277" s="10" t="s">
        <v>12</v>
      </c>
      <c r="H277" s="5"/>
      <c r="I277" s="5"/>
      <c r="J277" s="6"/>
      <c r="K277" s="7"/>
      <c r="L277" s="8"/>
    </row>
    <row r="278" spans="1:14" x14ac:dyDescent="0.25">
      <c r="A278" s="11"/>
      <c r="B278" s="12"/>
      <c r="C278" s="12"/>
      <c r="D278" s="12"/>
      <c r="E278" s="12"/>
      <c r="F278" s="12"/>
      <c r="G278" s="9" t="s">
        <v>618</v>
      </c>
      <c r="H278" s="9" t="s">
        <v>119</v>
      </c>
      <c r="I278" s="9" t="s">
        <v>523</v>
      </c>
      <c r="J278" s="3" t="s">
        <v>2088</v>
      </c>
      <c r="K278" s="13" t="s">
        <v>619</v>
      </c>
      <c r="L278" s="14" t="s">
        <v>620</v>
      </c>
      <c r="M278" s="17">
        <f t="shared" si="10"/>
        <v>5.77199074074074E-2</v>
      </c>
      <c r="N278">
        <f t="shared" si="11"/>
        <v>12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621</v>
      </c>
      <c r="H279" s="9" t="s">
        <v>119</v>
      </c>
      <c r="I279" s="9" t="s">
        <v>523</v>
      </c>
      <c r="J279" s="3" t="s">
        <v>2088</v>
      </c>
      <c r="K279" s="13" t="s">
        <v>622</v>
      </c>
      <c r="L279" s="14" t="s">
        <v>623</v>
      </c>
      <c r="M279" s="17">
        <f t="shared" si="10"/>
        <v>1.9293981481481537E-2</v>
      </c>
      <c r="N279">
        <f t="shared" si="11"/>
        <v>16</v>
      </c>
    </row>
    <row r="280" spans="1:14" x14ac:dyDescent="0.25">
      <c r="A280" s="11"/>
      <c r="B280" s="12"/>
      <c r="C280" s="9" t="s">
        <v>61</v>
      </c>
      <c r="D280" s="9" t="s">
        <v>62</v>
      </c>
      <c r="E280" s="9" t="s">
        <v>63</v>
      </c>
      <c r="F280" s="9" t="s">
        <v>15</v>
      </c>
      <c r="G280" s="10" t="s">
        <v>12</v>
      </c>
      <c r="H280" s="5"/>
      <c r="I280" s="5"/>
      <c r="J280" s="6"/>
      <c r="K280" s="7"/>
      <c r="L280" s="8"/>
    </row>
    <row r="281" spans="1:14" x14ac:dyDescent="0.25">
      <c r="A281" s="11"/>
      <c r="B281" s="12"/>
      <c r="C281" s="12"/>
      <c r="D281" s="12"/>
      <c r="E281" s="12"/>
      <c r="F281" s="12"/>
      <c r="G281" s="9" t="s">
        <v>204</v>
      </c>
      <c r="H281" s="9" t="s">
        <v>205</v>
      </c>
      <c r="I281" s="9" t="s">
        <v>18</v>
      </c>
      <c r="J281" s="3" t="s">
        <v>2088</v>
      </c>
      <c r="K281" s="13" t="s">
        <v>206</v>
      </c>
      <c r="L281" s="14" t="s">
        <v>207</v>
      </c>
      <c r="M281" s="17">
        <f t="shared" si="10"/>
        <v>2.503472222222225E-2</v>
      </c>
      <c r="N281">
        <f t="shared" si="11"/>
        <v>8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208</v>
      </c>
      <c r="H282" s="9" t="s">
        <v>205</v>
      </c>
      <c r="I282" s="9" t="s">
        <v>18</v>
      </c>
      <c r="J282" s="3" t="s">
        <v>2088</v>
      </c>
      <c r="K282" s="13" t="s">
        <v>209</v>
      </c>
      <c r="L282" s="14" t="s">
        <v>210</v>
      </c>
      <c r="M282" s="17">
        <f t="shared" si="10"/>
        <v>1.6435185185185164E-2</v>
      </c>
      <c r="N282">
        <f t="shared" si="11"/>
        <v>10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211</v>
      </c>
      <c r="H283" s="9" t="s">
        <v>205</v>
      </c>
      <c r="I283" s="9" t="s">
        <v>18</v>
      </c>
      <c r="J283" s="3" t="s">
        <v>2088</v>
      </c>
      <c r="K283" s="13" t="s">
        <v>212</v>
      </c>
      <c r="L283" s="14" t="s">
        <v>213</v>
      </c>
      <c r="M283" s="17">
        <f t="shared" si="10"/>
        <v>3.2187500000000036E-2</v>
      </c>
      <c r="N283">
        <f t="shared" si="11"/>
        <v>12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214</v>
      </c>
      <c r="H284" s="9" t="s">
        <v>205</v>
      </c>
      <c r="I284" s="9" t="s">
        <v>18</v>
      </c>
      <c r="J284" s="3" t="s">
        <v>2088</v>
      </c>
      <c r="K284" s="13" t="s">
        <v>215</v>
      </c>
      <c r="L284" s="14" t="s">
        <v>216</v>
      </c>
      <c r="M284" s="17">
        <f t="shared" si="10"/>
        <v>1.8495370370370301E-2</v>
      </c>
      <c r="N284">
        <f t="shared" si="11"/>
        <v>15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217</v>
      </c>
      <c r="H285" s="9" t="s">
        <v>119</v>
      </c>
      <c r="I285" s="9" t="s">
        <v>18</v>
      </c>
      <c r="J285" s="3" t="s">
        <v>2088</v>
      </c>
      <c r="K285" s="13" t="s">
        <v>218</v>
      </c>
      <c r="L285" s="14" t="s">
        <v>219</v>
      </c>
      <c r="M285" s="17">
        <f t="shared" si="10"/>
        <v>2.127314814814818E-2</v>
      </c>
      <c r="N285">
        <f t="shared" si="11"/>
        <v>20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624</v>
      </c>
      <c r="H286" s="9" t="s">
        <v>205</v>
      </c>
      <c r="I286" s="9" t="s">
        <v>523</v>
      </c>
      <c r="J286" s="3" t="s">
        <v>2088</v>
      </c>
      <c r="K286" s="13" t="s">
        <v>625</v>
      </c>
      <c r="L286" s="14" t="s">
        <v>626</v>
      </c>
      <c r="M286" s="17">
        <f t="shared" si="10"/>
        <v>1.3287037037037042E-2</v>
      </c>
      <c r="N286">
        <f t="shared" si="11"/>
        <v>7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627</v>
      </c>
      <c r="H287" s="9" t="s">
        <v>205</v>
      </c>
      <c r="I287" s="9" t="s">
        <v>523</v>
      </c>
      <c r="J287" s="3" t="s">
        <v>2088</v>
      </c>
      <c r="K287" s="13" t="s">
        <v>628</v>
      </c>
      <c r="L287" s="14" t="s">
        <v>629</v>
      </c>
      <c r="M287" s="17">
        <f t="shared" si="10"/>
        <v>1.6932870370370334E-2</v>
      </c>
      <c r="N287">
        <f t="shared" si="11"/>
        <v>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630</v>
      </c>
      <c r="H288" s="9" t="s">
        <v>205</v>
      </c>
      <c r="I288" s="9" t="s">
        <v>523</v>
      </c>
      <c r="J288" s="3" t="s">
        <v>2088</v>
      </c>
      <c r="K288" s="13" t="s">
        <v>631</v>
      </c>
      <c r="L288" s="14" t="s">
        <v>632</v>
      </c>
      <c r="M288" s="17">
        <f t="shared" si="10"/>
        <v>2.2314814814814843E-2</v>
      </c>
      <c r="N288">
        <f t="shared" si="11"/>
        <v>9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1452</v>
      </c>
      <c r="H289" s="9" t="s">
        <v>205</v>
      </c>
      <c r="I289" s="9" t="s">
        <v>1316</v>
      </c>
      <c r="J289" s="3" t="s">
        <v>2088</v>
      </c>
      <c r="K289" s="13" t="s">
        <v>1453</v>
      </c>
      <c r="L289" s="14" t="s">
        <v>1454</v>
      </c>
      <c r="M289" s="17">
        <f t="shared" si="10"/>
        <v>2.0810185185185182E-2</v>
      </c>
      <c r="N289">
        <f t="shared" si="11"/>
        <v>8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1778</v>
      </c>
      <c r="H290" s="9" t="s">
        <v>205</v>
      </c>
      <c r="I290" s="9" t="s">
        <v>1680</v>
      </c>
      <c r="J290" s="3" t="s">
        <v>2088</v>
      </c>
      <c r="K290" s="13" t="s">
        <v>1779</v>
      </c>
      <c r="L290" s="14" t="s">
        <v>1780</v>
      </c>
      <c r="M290" s="17">
        <f t="shared" si="10"/>
        <v>4.3981481481481455E-2</v>
      </c>
      <c r="N290">
        <f t="shared" si="11"/>
        <v>9</v>
      </c>
    </row>
    <row r="291" spans="1:14" x14ac:dyDescent="0.25">
      <c r="A291" s="11"/>
      <c r="B291" s="12"/>
      <c r="C291" s="9" t="s">
        <v>1076</v>
      </c>
      <c r="D291" s="9" t="s">
        <v>1077</v>
      </c>
      <c r="E291" s="9" t="s">
        <v>1077</v>
      </c>
      <c r="F291" s="9" t="s">
        <v>15</v>
      </c>
      <c r="G291" s="9" t="s">
        <v>1078</v>
      </c>
      <c r="H291" s="9" t="s">
        <v>119</v>
      </c>
      <c r="I291" s="9" t="s">
        <v>922</v>
      </c>
      <c r="J291" s="3" t="s">
        <v>2088</v>
      </c>
      <c r="K291" s="13" t="s">
        <v>1079</v>
      </c>
      <c r="L291" s="14" t="s">
        <v>1080</v>
      </c>
      <c r="M291" s="17">
        <f t="shared" si="10"/>
        <v>3.4305555555555589E-2</v>
      </c>
      <c r="N291">
        <f t="shared" si="11"/>
        <v>8</v>
      </c>
    </row>
    <row r="292" spans="1:14" x14ac:dyDescent="0.25">
      <c r="A292" s="11"/>
      <c r="B292" s="12"/>
      <c r="C292" s="9" t="s">
        <v>428</v>
      </c>
      <c r="D292" s="9" t="s">
        <v>429</v>
      </c>
      <c r="E292" s="9" t="s">
        <v>429</v>
      </c>
      <c r="F292" s="9" t="s">
        <v>15</v>
      </c>
      <c r="G292" s="9" t="s">
        <v>1081</v>
      </c>
      <c r="H292" s="9" t="s">
        <v>119</v>
      </c>
      <c r="I292" s="9" t="s">
        <v>922</v>
      </c>
      <c r="J292" s="3" t="s">
        <v>2088</v>
      </c>
      <c r="K292" s="13" t="s">
        <v>1082</v>
      </c>
      <c r="L292" s="14" t="s">
        <v>1083</v>
      </c>
      <c r="M292" s="17">
        <f t="shared" si="10"/>
        <v>1.8819444444444444E-2</v>
      </c>
      <c r="N292">
        <f t="shared" si="11"/>
        <v>10</v>
      </c>
    </row>
    <row r="293" spans="1:14" x14ac:dyDescent="0.25">
      <c r="A293" s="11"/>
      <c r="B293" s="12"/>
      <c r="C293" s="9" t="s">
        <v>1084</v>
      </c>
      <c r="D293" s="9" t="s">
        <v>1085</v>
      </c>
      <c r="E293" s="9" t="s">
        <v>1085</v>
      </c>
      <c r="F293" s="9" t="s">
        <v>15</v>
      </c>
      <c r="G293" s="9" t="s">
        <v>1086</v>
      </c>
      <c r="H293" s="9" t="s">
        <v>119</v>
      </c>
      <c r="I293" s="9" t="s">
        <v>922</v>
      </c>
      <c r="J293" s="3" t="s">
        <v>2088</v>
      </c>
      <c r="K293" s="13" t="s">
        <v>1087</v>
      </c>
      <c r="L293" s="14" t="s">
        <v>1088</v>
      </c>
      <c r="M293" s="17">
        <f t="shared" si="10"/>
        <v>1.8541666666666679E-2</v>
      </c>
      <c r="N293">
        <f t="shared" si="11"/>
        <v>15</v>
      </c>
    </row>
    <row r="294" spans="1:14" x14ac:dyDescent="0.25">
      <c r="A294" s="11"/>
      <c r="B294" s="12"/>
      <c r="C294" s="9" t="s">
        <v>1089</v>
      </c>
      <c r="D294" s="9" t="s">
        <v>1090</v>
      </c>
      <c r="E294" s="9" t="s">
        <v>1090</v>
      </c>
      <c r="F294" s="9" t="s">
        <v>15</v>
      </c>
      <c r="G294" s="9" t="s">
        <v>1091</v>
      </c>
      <c r="H294" s="9" t="s">
        <v>119</v>
      </c>
      <c r="I294" s="9" t="s">
        <v>922</v>
      </c>
      <c r="J294" s="3" t="s">
        <v>2088</v>
      </c>
      <c r="K294" s="13" t="s">
        <v>1092</v>
      </c>
      <c r="L294" s="14" t="s">
        <v>1093</v>
      </c>
      <c r="M294" s="17">
        <f t="shared" si="10"/>
        <v>1.9085648148148171E-2</v>
      </c>
      <c r="N294">
        <f t="shared" si="11"/>
        <v>18</v>
      </c>
    </row>
    <row r="295" spans="1:14" x14ac:dyDescent="0.25">
      <c r="A295" s="11"/>
      <c r="B295" s="12"/>
      <c r="C295" s="9" t="s">
        <v>220</v>
      </c>
      <c r="D295" s="9" t="s">
        <v>221</v>
      </c>
      <c r="E295" s="9" t="s">
        <v>221</v>
      </c>
      <c r="F295" s="9" t="s">
        <v>15</v>
      </c>
      <c r="G295" s="10" t="s">
        <v>12</v>
      </c>
      <c r="H295" s="5"/>
      <c r="I295" s="5"/>
      <c r="J295" s="6"/>
      <c r="K295" s="7"/>
      <c r="L295" s="8"/>
    </row>
    <row r="296" spans="1:14" x14ac:dyDescent="0.25">
      <c r="A296" s="11"/>
      <c r="B296" s="12"/>
      <c r="C296" s="12"/>
      <c r="D296" s="12"/>
      <c r="E296" s="12"/>
      <c r="F296" s="12"/>
      <c r="G296" s="9" t="s">
        <v>222</v>
      </c>
      <c r="H296" s="9" t="s">
        <v>119</v>
      </c>
      <c r="I296" s="9" t="s">
        <v>18</v>
      </c>
      <c r="J296" s="3" t="s">
        <v>2088</v>
      </c>
      <c r="K296" s="13" t="s">
        <v>223</v>
      </c>
      <c r="L296" s="14" t="s">
        <v>224</v>
      </c>
      <c r="M296" s="17">
        <f t="shared" si="10"/>
        <v>4.8368055555555456E-2</v>
      </c>
      <c r="N296">
        <f t="shared" si="11"/>
        <v>13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633</v>
      </c>
      <c r="H297" s="9" t="s">
        <v>119</v>
      </c>
      <c r="I297" s="9" t="s">
        <v>523</v>
      </c>
      <c r="J297" s="3" t="s">
        <v>2088</v>
      </c>
      <c r="K297" s="13" t="s">
        <v>634</v>
      </c>
      <c r="L297" s="14" t="s">
        <v>635</v>
      </c>
      <c r="M297" s="17">
        <f t="shared" si="10"/>
        <v>2.9560185185185217E-2</v>
      </c>
      <c r="N297">
        <f t="shared" si="11"/>
        <v>15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636</v>
      </c>
      <c r="H298" s="9" t="s">
        <v>119</v>
      </c>
      <c r="I298" s="9" t="s">
        <v>523</v>
      </c>
      <c r="J298" s="3" t="s">
        <v>2088</v>
      </c>
      <c r="K298" s="13" t="s">
        <v>637</v>
      </c>
      <c r="L298" s="14" t="s">
        <v>638</v>
      </c>
      <c r="M298" s="17">
        <f t="shared" si="10"/>
        <v>2.4548611111111174E-2</v>
      </c>
      <c r="N298">
        <f t="shared" si="11"/>
        <v>17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1455</v>
      </c>
      <c r="H299" s="9" t="s">
        <v>119</v>
      </c>
      <c r="I299" s="9" t="s">
        <v>1316</v>
      </c>
      <c r="J299" s="3" t="s">
        <v>2088</v>
      </c>
      <c r="K299" s="13" t="s">
        <v>1456</v>
      </c>
      <c r="L299" s="14" t="s">
        <v>1457</v>
      </c>
      <c r="M299" s="17">
        <f t="shared" si="10"/>
        <v>2.834490740740736E-2</v>
      </c>
      <c r="N299">
        <f t="shared" si="11"/>
        <v>15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1781</v>
      </c>
      <c r="H300" s="9" t="s">
        <v>119</v>
      </c>
      <c r="I300" s="9" t="s">
        <v>1680</v>
      </c>
      <c r="J300" s="3" t="s">
        <v>2088</v>
      </c>
      <c r="K300" s="13" t="s">
        <v>1782</v>
      </c>
      <c r="L300" s="14" t="s">
        <v>1783</v>
      </c>
      <c r="M300" s="17">
        <f t="shared" si="10"/>
        <v>1.8240740740740835E-2</v>
      </c>
      <c r="N300">
        <f t="shared" si="11"/>
        <v>11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2027</v>
      </c>
      <c r="H301" s="9" t="s">
        <v>119</v>
      </c>
      <c r="I301" s="9" t="s">
        <v>1984</v>
      </c>
      <c r="J301" s="3" t="s">
        <v>2088</v>
      </c>
      <c r="K301" s="13" t="s">
        <v>2028</v>
      </c>
      <c r="L301" s="14" t="s">
        <v>2029</v>
      </c>
      <c r="M301" s="17">
        <f t="shared" si="10"/>
        <v>1.4918981481481408E-2</v>
      </c>
      <c r="N301">
        <f t="shared" si="11"/>
        <v>18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2060</v>
      </c>
      <c r="H302" s="9" t="s">
        <v>119</v>
      </c>
      <c r="I302" s="9" t="s">
        <v>2048</v>
      </c>
      <c r="J302" s="3" t="s">
        <v>2088</v>
      </c>
      <c r="K302" s="13" t="s">
        <v>2061</v>
      </c>
      <c r="L302" s="14" t="s">
        <v>2062</v>
      </c>
      <c r="M302" s="17">
        <f t="shared" si="10"/>
        <v>3.0416666666666647E-2</v>
      </c>
      <c r="N302">
        <f t="shared" si="11"/>
        <v>17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2063</v>
      </c>
      <c r="H303" s="9" t="s">
        <v>119</v>
      </c>
      <c r="I303" s="9" t="s">
        <v>2048</v>
      </c>
      <c r="J303" s="3" t="s">
        <v>2088</v>
      </c>
      <c r="K303" s="13" t="s">
        <v>2064</v>
      </c>
      <c r="L303" s="14" t="s">
        <v>2065</v>
      </c>
      <c r="M303" s="17">
        <f t="shared" si="10"/>
        <v>2.80555555555555E-2</v>
      </c>
      <c r="N303">
        <f t="shared" si="11"/>
        <v>17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2066</v>
      </c>
      <c r="H304" s="9" t="s">
        <v>119</v>
      </c>
      <c r="I304" s="9" t="s">
        <v>2048</v>
      </c>
      <c r="J304" s="3" t="s">
        <v>2088</v>
      </c>
      <c r="K304" s="13" t="s">
        <v>2067</v>
      </c>
      <c r="L304" s="14" t="s">
        <v>2068</v>
      </c>
      <c r="M304" s="17">
        <f t="shared" si="10"/>
        <v>1.3946759259259256E-2</v>
      </c>
      <c r="N304">
        <f t="shared" si="11"/>
        <v>21</v>
      </c>
    </row>
    <row r="305" spans="1:14" x14ac:dyDescent="0.25">
      <c r="A305" s="11"/>
      <c r="B305" s="12"/>
      <c r="C305" s="9" t="s">
        <v>225</v>
      </c>
      <c r="D305" s="9" t="s">
        <v>226</v>
      </c>
      <c r="E305" s="9" t="s">
        <v>226</v>
      </c>
      <c r="F305" s="9" t="s">
        <v>15</v>
      </c>
      <c r="G305" s="10" t="s">
        <v>12</v>
      </c>
      <c r="H305" s="5"/>
      <c r="I305" s="5"/>
      <c r="J305" s="6"/>
      <c r="K305" s="7"/>
      <c r="L305" s="8"/>
    </row>
    <row r="306" spans="1:14" x14ac:dyDescent="0.25">
      <c r="A306" s="11"/>
      <c r="B306" s="12"/>
      <c r="C306" s="12"/>
      <c r="D306" s="12"/>
      <c r="E306" s="12"/>
      <c r="F306" s="12"/>
      <c r="G306" s="9" t="s">
        <v>227</v>
      </c>
      <c r="H306" s="9" t="s">
        <v>119</v>
      </c>
      <c r="I306" s="9" t="s">
        <v>18</v>
      </c>
      <c r="J306" s="3" t="s">
        <v>2088</v>
      </c>
      <c r="K306" s="13" t="s">
        <v>228</v>
      </c>
      <c r="L306" s="14" t="s">
        <v>229</v>
      </c>
      <c r="M306" s="17">
        <f t="shared" si="10"/>
        <v>3.7743055555555571E-2</v>
      </c>
      <c r="N306">
        <f t="shared" si="11"/>
        <v>7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1784</v>
      </c>
      <c r="H307" s="9" t="s">
        <v>119</v>
      </c>
      <c r="I307" s="9" t="s">
        <v>1680</v>
      </c>
      <c r="J307" s="3" t="s">
        <v>2088</v>
      </c>
      <c r="K307" s="13" t="s">
        <v>1785</v>
      </c>
      <c r="L307" s="14" t="s">
        <v>1786</v>
      </c>
      <c r="M307" s="17">
        <f t="shared" si="10"/>
        <v>2.2418981481481526E-2</v>
      </c>
      <c r="N307">
        <f t="shared" si="11"/>
        <v>5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1787</v>
      </c>
      <c r="H308" s="9" t="s">
        <v>119</v>
      </c>
      <c r="I308" s="9" t="s">
        <v>1680</v>
      </c>
      <c r="J308" s="3" t="s">
        <v>2088</v>
      </c>
      <c r="K308" s="13" t="s">
        <v>1788</v>
      </c>
      <c r="L308" s="14" t="s">
        <v>1789</v>
      </c>
      <c r="M308" s="17">
        <f t="shared" si="10"/>
        <v>2.4872685185185206E-2</v>
      </c>
      <c r="N308">
        <f t="shared" si="11"/>
        <v>7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1790</v>
      </c>
      <c r="H309" s="9" t="s">
        <v>119</v>
      </c>
      <c r="I309" s="9" t="s">
        <v>1680</v>
      </c>
      <c r="J309" s="3" t="s">
        <v>2088</v>
      </c>
      <c r="K309" s="13" t="s">
        <v>1791</v>
      </c>
      <c r="L309" s="14" t="s">
        <v>1792</v>
      </c>
      <c r="M309" s="17">
        <f t="shared" si="10"/>
        <v>2.1261574074074086E-2</v>
      </c>
      <c r="N309">
        <f t="shared" si="11"/>
        <v>8</v>
      </c>
    </row>
    <row r="310" spans="1:14" x14ac:dyDescent="0.25">
      <c r="A310" s="11"/>
      <c r="B310" s="12"/>
      <c r="C310" s="9" t="s">
        <v>639</v>
      </c>
      <c r="D310" s="9" t="s">
        <v>640</v>
      </c>
      <c r="E310" s="9" t="s">
        <v>640</v>
      </c>
      <c r="F310" s="9" t="s">
        <v>15</v>
      </c>
      <c r="G310" s="9" t="s">
        <v>641</v>
      </c>
      <c r="H310" s="9" t="s">
        <v>148</v>
      </c>
      <c r="I310" s="9" t="s">
        <v>523</v>
      </c>
      <c r="J310" s="3" t="s">
        <v>2088</v>
      </c>
      <c r="K310" s="13" t="s">
        <v>642</v>
      </c>
      <c r="L310" s="14" t="s">
        <v>643</v>
      </c>
      <c r="M310" s="17">
        <f t="shared" si="10"/>
        <v>0.11851851851851852</v>
      </c>
      <c r="N310">
        <f t="shared" si="11"/>
        <v>6</v>
      </c>
    </row>
    <row r="311" spans="1:14" x14ac:dyDescent="0.25">
      <c r="A311" s="11"/>
      <c r="B311" s="12"/>
      <c r="C311" s="9" t="s">
        <v>230</v>
      </c>
      <c r="D311" s="9" t="s">
        <v>231</v>
      </c>
      <c r="E311" s="9" t="s">
        <v>231</v>
      </c>
      <c r="F311" s="9" t="s">
        <v>15</v>
      </c>
      <c r="G311" s="10" t="s">
        <v>12</v>
      </c>
      <c r="H311" s="5"/>
      <c r="I311" s="5"/>
      <c r="J311" s="6"/>
      <c r="K311" s="7"/>
      <c r="L311" s="8"/>
    </row>
    <row r="312" spans="1:14" x14ac:dyDescent="0.25">
      <c r="A312" s="11"/>
      <c r="B312" s="12"/>
      <c r="C312" s="12"/>
      <c r="D312" s="12"/>
      <c r="E312" s="12"/>
      <c r="F312" s="12"/>
      <c r="G312" s="9" t="s">
        <v>232</v>
      </c>
      <c r="H312" s="9" t="s">
        <v>148</v>
      </c>
      <c r="I312" s="9" t="s">
        <v>18</v>
      </c>
      <c r="J312" s="3" t="s">
        <v>2088</v>
      </c>
      <c r="K312" s="13" t="s">
        <v>233</v>
      </c>
      <c r="L312" s="14" t="s">
        <v>234</v>
      </c>
      <c r="M312" s="17">
        <f t="shared" si="10"/>
        <v>2.3842592592592582E-2</v>
      </c>
      <c r="N312">
        <f t="shared" si="11"/>
        <v>15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1094</v>
      </c>
      <c r="H313" s="9" t="s">
        <v>148</v>
      </c>
      <c r="I313" s="9" t="s">
        <v>922</v>
      </c>
      <c r="J313" s="3" t="s">
        <v>2088</v>
      </c>
      <c r="K313" s="13" t="s">
        <v>1095</v>
      </c>
      <c r="L313" s="14" t="s">
        <v>1096</v>
      </c>
      <c r="M313" s="17">
        <f t="shared" si="10"/>
        <v>2.1145833333333364E-2</v>
      </c>
      <c r="N313">
        <f t="shared" si="11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1097</v>
      </c>
      <c r="H314" s="9" t="s">
        <v>148</v>
      </c>
      <c r="I314" s="9" t="s">
        <v>922</v>
      </c>
      <c r="J314" s="3" t="s">
        <v>2088</v>
      </c>
      <c r="K314" s="13" t="s">
        <v>1098</v>
      </c>
      <c r="L314" s="14" t="s">
        <v>1099</v>
      </c>
      <c r="M314" s="17">
        <f t="shared" si="10"/>
        <v>2.1157407407407403E-2</v>
      </c>
      <c r="N314">
        <f t="shared" si="11"/>
        <v>10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1100</v>
      </c>
      <c r="H315" s="9" t="s">
        <v>148</v>
      </c>
      <c r="I315" s="9" t="s">
        <v>922</v>
      </c>
      <c r="J315" s="3" t="s">
        <v>2088</v>
      </c>
      <c r="K315" s="13" t="s">
        <v>1101</v>
      </c>
      <c r="L315" s="14" t="s">
        <v>1102</v>
      </c>
      <c r="M315" s="17">
        <f t="shared" si="10"/>
        <v>1.9791666666666763E-2</v>
      </c>
      <c r="N315">
        <f t="shared" si="11"/>
        <v>15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1458</v>
      </c>
      <c r="H316" s="9" t="s">
        <v>148</v>
      </c>
      <c r="I316" s="9" t="s">
        <v>1316</v>
      </c>
      <c r="J316" s="3" t="s">
        <v>2088</v>
      </c>
      <c r="K316" s="13" t="s">
        <v>1459</v>
      </c>
      <c r="L316" s="14" t="s">
        <v>1460</v>
      </c>
      <c r="M316" s="17">
        <f t="shared" si="10"/>
        <v>1.8472222222222223E-2</v>
      </c>
      <c r="N316">
        <f t="shared" si="11"/>
        <v>10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1461</v>
      </c>
      <c r="H317" s="9" t="s">
        <v>148</v>
      </c>
      <c r="I317" s="9" t="s">
        <v>1316</v>
      </c>
      <c r="J317" s="3" t="s">
        <v>2088</v>
      </c>
      <c r="K317" s="13" t="s">
        <v>1462</v>
      </c>
      <c r="L317" s="14" t="s">
        <v>1463</v>
      </c>
      <c r="M317" s="17">
        <f t="shared" si="10"/>
        <v>2.04050925925926E-2</v>
      </c>
      <c r="N317">
        <f t="shared" si="11"/>
        <v>14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1793</v>
      </c>
      <c r="H318" s="9" t="s">
        <v>148</v>
      </c>
      <c r="I318" s="9" t="s">
        <v>1680</v>
      </c>
      <c r="J318" s="3" t="s">
        <v>2088</v>
      </c>
      <c r="K318" s="13" t="s">
        <v>1794</v>
      </c>
      <c r="L318" s="14" t="s">
        <v>1795</v>
      </c>
      <c r="M318" s="17">
        <f t="shared" si="10"/>
        <v>3.0833333333333324E-2</v>
      </c>
      <c r="N318">
        <f t="shared" si="11"/>
        <v>9</v>
      </c>
    </row>
    <row r="319" spans="1:14" x14ac:dyDescent="0.25">
      <c r="A319" s="3" t="s">
        <v>235</v>
      </c>
      <c r="B319" s="9" t="s">
        <v>236</v>
      </c>
      <c r="C319" s="10" t="s">
        <v>12</v>
      </c>
      <c r="D319" s="5"/>
      <c r="E319" s="5"/>
      <c r="F319" s="5"/>
      <c r="G319" s="5"/>
      <c r="H319" s="5"/>
      <c r="I319" s="5"/>
      <c r="J319" s="6"/>
      <c r="K319" s="7"/>
      <c r="L319" s="8"/>
    </row>
    <row r="320" spans="1:14" x14ac:dyDescent="0.25">
      <c r="A320" s="11"/>
      <c r="B320" s="12"/>
      <c r="C320" s="9" t="s">
        <v>237</v>
      </c>
      <c r="D320" s="9" t="s">
        <v>238</v>
      </c>
      <c r="E320" s="9" t="s">
        <v>238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239</v>
      </c>
      <c r="H321" s="9" t="s">
        <v>119</v>
      </c>
      <c r="I321" s="9" t="s">
        <v>18</v>
      </c>
      <c r="J321" s="3" t="s">
        <v>2088</v>
      </c>
      <c r="K321" s="13" t="s">
        <v>240</v>
      </c>
      <c r="L321" s="14" t="s">
        <v>241</v>
      </c>
      <c r="M321" s="17">
        <f t="shared" si="10"/>
        <v>1.6342592592592603E-2</v>
      </c>
      <c r="N321">
        <f t="shared" si="11"/>
        <v>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242</v>
      </c>
      <c r="H322" s="9" t="s">
        <v>119</v>
      </c>
      <c r="I322" s="9" t="s">
        <v>18</v>
      </c>
      <c r="J322" s="3" t="s">
        <v>2088</v>
      </c>
      <c r="K322" s="13" t="s">
        <v>243</v>
      </c>
      <c r="L322" s="14" t="s">
        <v>244</v>
      </c>
      <c r="M322" s="17">
        <f t="shared" si="10"/>
        <v>3.0196759259259243E-2</v>
      </c>
      <c r="N322">
        <f t="shared" si="11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245</v>
      </c>
      <c r="H323" s="9" t="s">
        <v>119</v>
      </c>
      <c r="I323" s="9" t="s">
        <v>18</v>
      </c>
      <c r="J323" s="3" t="s">
        <v>2088</v>
      </c>
      <c r="K323" s="13" t="s">
        <v>246</v>
      </c>
      <c r="L323" s="14" t="s">
        <v>247</v>
      </c>
      <c r="M323" s="17">
        <f t="shared" ref="M323:M386" si="12">L323-K323</f>
        <v>3.7962962962962976E-2</v>
      </c>
      <c r="N323">
        <f t="shared" ref="N323:N386" si="13">HOUR(K323)</f>
        <v>10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248</v>
      </c>
      <c r="H324" s="9" t="s">
        <v>119</v>
      </c>
      <c r="I324" s="9" t="s">
        <v>18</v>
      </c>
      <c r="J324" s="3" t="s">
        <v>2088</v>
      </c>
      <c r="K324" s="13" t="s">
        <v>249</v>
      </c>
      <c r="L324" s="14" t="s">
        <v>250</v>
      </c>
      <c r="M324" s="17">
        <f t="shared" si="12"/>
        <v>3.5069444444444431E-2</v>
      </c>
      <c r="N324">
        <f t="shared" si="13"/>
        <v>10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251</v>
      </c>
      <c r="H325" s="9" t="s">
        <v>119</v>
      </c>
      <c r="I325" s="9" t="s">
        <v>18</v>
      </c>
      <c r="J325" s="3" t="s">
        <v>2088</v>
      </c>
      <c r="K325" s="13" t="s">
        <v>252</v>
      </c>
      <c r="L325" s="14" t="s">
        <v>253</v>
      </c>
      <c r="M325" s="17">
        <f t="shared" si="12"/>
        <v>3.4780092592592515E-2</v>
      </c>
      <c r="N325">
        <f t="shared" si="13"/>
        <v>13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254</v>
      </c>
      <c r="H326" s="9" t="s">
        <v>119</v>
      </c>
      <c r="I326" s="9" t="s">
        <v>18</v>
      </c>
      <c r="J326" s="3" t="s">
        <v>2088</v>
      </c>
      <c r="K326" s="13" t="s">
        <v>255</v>
      </c>
      <c r="L326" s="14" t="s">
        <v>256</v>
      </c>
      <c r="M326" s="17">
        <f t="shared" si="12"/>
        <v>3.7708333333333344E-2</v>
      </c>
      <c r="N326">
        <f t="shared" si="13"/>
        <v>13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257</v>
      </c>
      <c r="H327" s="9" t="s">
        <v>119</v>
      </c>
      <c r="I327" s="9" t="s">
        <v>18</v>
      </c>
      <c r="J327" s="3" t="s">
        <v>2088</v>
      </c>
      <c r="K327" s="13" t="s">
        <v>258</v>
      </c>
      <c r="L327" s="14" t="s">
        <v>259</v>
      </c>
      <c r="M327" s="17">
        <f t="shared" si="12"/>
        <v>4.4629629629629686E-2</v>
      </c>
      <c r="N327">
        <f t="shared" si="13"/>
        <v>14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260</v>
      </c>
      <c r="H328" s="9" t="s">
        <v>119</v>
      </c>
      <c r="I328" s="9" t="s">
        <v>18</v>
      </c>
      <c r="J328" s="3" t="s">
        <v>2088</v>
      </c>
      <c r="K328" s="13" t="s">
        <v>261</v>
      </c>
      <c r="L328" s="14" t="s">
        <v>262</v>
      </c>
      <c r="M328" s="17">
        <f t="shared" si="12"/>
        <v>1.3229166666666625E-2</v>
      </c>
      <c r="N328">
        <f t="shared" si="13"/>
        <v>17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644</v>
      </c>
      <c r="H329" s="9" t="s">
        <v>119</v>
      </c>
      <c r="I329" s="9" t="s">
        <v>523</v>
      </c>
      <c r="J329" s="3" t="s">
        <v>2088</v>
      </c>
      <c r="K329" s="13" t="s">
        <v>645</v>
      </c>
      <c r="L329" s="14" t="s">
        <v>646</v>
      </c>
      <c r="M329" s="17">
        <f t="shared" si="12"/>
        <v>1.6655092592592569E-2</v>
      </c>
      <c r="N329">
        <f t="shared" si="13"/>
        <v>5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647</v>
      </c>
      <c r="H330" s="9" t="s">
        <v>119</v>
      </c>
      <c r="I330" s="9" t="s">
        <v>523</v>
      </c>
      <c r="J330" s="3" t="s">
        <v>2088</v>
      </c>
      <c r="K330" s="13" t="s">
        <v>648</v>
      </c>
      <c r="L330" s="14" t="s">
        <v>649</v>
      </c>
      <c r="M330" s="17">
        <f t="shared" si="12"/>
        <v>2.5347222222222243E-2</v>
      </c>
      <c r="N330">
        <f t="shared" si="13"/>
        <v>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650</v>
      </c>
      <c r="H331" s="9" t="s">
        <v>119</v>
      </c>
      <c r="I331" s="9" t="s">
        <v>523</v>
      </c>
      <c r="J331" s="3" t="s">
        <v>2088</v>
      </c>
      <c r="K331" s="13" t="s">
        <v>651</v>
      </c>
      <c r="L331" s="14" t="s">
        <v>652</v>
      </c>
      <c r="M331" s="17">
        <f t="shared" si="12"/>
        <v>2.4895833333333339E-2</v>
      </c>
      <c r="N331">
        <f t="shared" si="13"/>
        <v>8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653</v>
      </c>
      <c r="H332" s="9" t="s">
        <v>119</v>
      </c>
      <c r="I332" s="9" t="s">
        <v>523</v>
      </c>
      <c r="J332" s="3" t="s">
        <v>2088</v>
      </c>
      <c r="K332" s="13" t="s">
        <v>654</v>
      </c>
      <c r="L332" s="14" t="s">
        <v>655</v>
      </c>
      <c r="M332" s="17">
        <f t="shared" si="12"/>
        <v>1.9965277777777846E-2</v>
      </c>
      <c r="N332">
        <f t="shared" si="13"/>
        <v>10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656</v>
      </c>
      <c r="H333" s="9" t="s">
        <v>119</v>
      </c>
      <c r="I333" s="9" t="s">
        <v>523</v>
      </c>
      <c r="J333" s="3" t="s">
        <v>2088</v>
      </c>
      <c r="K333" s="13" t="s">
        <v>657</v>
      </c>
      <c r="L333" s="14" t="s">
        <v>658</v>
      </c>
      <c r="M333" s="17">
        <f t="shared" si="12"/>
        <v>2.0069444444444418E-2</v>
      </c>
      <c r="N333">
        <f t="shared" si="13"/>
        <v>10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659</v>
      </c>
      <c r="H334" s="9" t="s">
        <v>119</v>
      </c>
      <c r="I334" s="9" t="s">
        <v>523</v>
      </c>
      <c r="J334" s="3" t="s">
        <v>2088</v>
      </c>
      <c r="K334" s="13" t="s">
        <v>660</v>
      </c>
      <c r="L334" s="14" t="s">
        <v>661</v>
      </c>
      <c r="M334" s="17">
        <f t="shared" si="12"/>
        <v>2.5196759259259238E-2</v>
      </c>
      <c r="N334">
        <f t="shared" si="13"/>
        <v>10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662</v>
      </c>
      <c r="H335" s="9" t="s">
        <v>119</v>
      </c>
      <c r="I335" s="9" t="s">
        <v>523</v>
      </c>
      <c r="J335" s="3" t="s">
        <v>2088</v>
      </c>
      <c r="K335" s="13" t="s">
        <v>663</v>
      </c>
      <c r="L335" s="14" t="s">
        <v>664</v>
      </c>
      <c r="M335" s="17">
        <f t="shared" si="12"/>
        <v>2.8009259259259123E-2</v>
      </c>
      <c r="N335">
        <f t="shared" si="13"/>
        <v>13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665</v>
      </c>
      <c r="H336" s="9" t="s">
        <v>119</v>
      </c>
      <c r="I336" s="9" t="s">
        <v>523</v>
      </c>
      <c r="J336" s="3" t="s">
        <v>2088</v>
      </c>
      <c r="K336" s="13" t="s">
        <v>666</v>
      </c>
      <c r="L336" s="14" t="s">
        <v>667</v>
      </c>
      <c r="M336" s="17">
        <f t="shared" si="12"/>
        <v>4.3344907407407485E-2</v>
      </c>
      <c r="N336">
        <f t="shared" si="13"/>
        <v>13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668</v>
      </c>
      <c r="H337" s="9" t="s">
        <v>119</v>
      </c>
      <c r="I337" s="9" t="s">
        <v>523</v>
      </c>
      <c r="J337" s="3" t="s">
        <v>2088</v>
      </c>
      <c r="K337" s="13" t="s">
        <v>669</v>
      </c>
      <c r="L337" s="14" t="s">
        <v>670</v>
      </c>
      <c r="M337" s="17">
        <f t="shared" si="12"/>
        <v>5.222222222222217E-2</v>
      </c>
      <c r="N337">
        <f t="shared" si="13"/>
        <v>13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1103</v>
      </c>
      <c r="H338" s="9" t="s">
        <v>119</v>
      </c>
      <c r="I338" s="9" t="s">
        <v>922</v>
      </c>
      <c r="J338" s="3" t="s">
        <v>2088</v>
      </c>
      <c r="K338" s="13" t="s">
        <v>1104</v>
      </c>
      <c r="L338" s="14" t="s">
        <v>1105</v>
      </c>
      <c r="M338" s="17">
        <f t="shared" si="12"/>
        <v>2.4467592592592596E-2</v>
      </c>
      <c r="N338">
        <f t="shared" si="13"/>
        <v>4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1106</v>
      </c>
      <c r="H339" s="9" t="s">
        <v>119</v>
      </c>
      <c r="I339" s="9" t="s">
        <v>922</v>
      </c>
      <c r="J339" s="3" t="s">
        <v>2088</v>
      </c>
      <c r="K339" s="13" t="s">
        <v>1107</v>
      </c>
      <c r="L339" s="14" t="s">
        <v>1108</v>
      </c>
      <c r="M339" s="17">
        <f t="shared" si="12"/>
        <v>1.6249999999999987E-2</v>
      </c>
      <c r="N339">
        <f t="shared" si="13"/>
        <v>5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1109</v>
      </c>
      <c r="H340" s="9" t="s">
        <v>119</v>
      </c>
      <c r="I340" s="9" t="s">
        <v>922</v>
      </c>
      <c r="J340" s="3" t="s">
        <v>2088</v>
      </c>
      <c r="K340" s="13" t="s">
        <v>1110</v>
      </c>
      <c r="L340" s="14" t="s">
        <v>1111</v>
      </c>
      <c r="M340" s="17">
        <f t="shared" si="12"/>
        <v>2.0243055555555556E-2</v>
      </c>
      <c r="N340">
        <f t="shared" si="13"/>
        <v>5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1112</v>
      </c>
      <c r="H341" s="9" t="s">
        <v>119</v>
      </c>
      <c r="I341" s="9" t="s">
        <v>922</v>
      </c>
      <c r="J341" s="3" t="s">
        <v>2088</v>
      </c>
      <c r="K341" s="13" t="s">
        <v>1113</v>
      </c>
      <c r="L341" s="14" t="s">
        <v>1114</v>
      </c>
      <c r="M341" s="17">
        <f t="shared" si="12"/>
        <v>4.0810185185185199E-2</v>
      </c>
      <c r="N341">
        <f t="shared" si="13"/>
        <v>8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1115</v>
      </c>
      <c r="H342" s="9" t="s">
        <v>119</v>
      </c>
      <c r="I342" s="9" t="s">
        <v>922</v>
      </c>
      <c r="J342" s="3" t="s">
        <v>2088</v>
      </c>
      <c r="K342" s="13" t="s">
        <v>1116</v>
      </c>
      <c r="L342" s="14" t="s">
        <v>1117</v>
      </c>
      <c r="M342" s="17">
        <f t="shared" si="12"/>
        <v>1.4490740740740693E-2</v>
      </c>
      <c r="N342">
        <f t="shared" si="13"/>
        <v>10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1118</v>
      </c>
      <c r="H343" s="9" t="s">
        <v>119</v>
      </c>
      <c r="I343" s="9" t="s">
        <v>922</v>
      </c>
      <c r="J343" s="3" t="s">
        <v>2088</v>
      </c>
      <c r="K343" s="13" t="s">
        <v>1119</v>
      </c>
      <c r="L343" s="14" t="s">
        <v>1120</v>
      </c>
      <c r="M343" s="17">
        <f t="shared" si="12"/>
        <v>2.1886574074074017E-2</v>
      </c>
      <c r="N343">
        <f t="shared" si="13"/>
        <v>12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1121</v>
      </c>
      <c r="H344" s="9" t="s">
        <v>119</v>
      </c>
      <c r="I344" s="9" t="s">
        <v>922</v>
      </c>
      <c r="J344" s="3" t="s">
        <v>2088</v>
      </c>
      <c r="K344" s="13" t="s">
        <v>1122</v>
      </c>
      <c r="L344" s="14" t="s">
        <v>1123</v>
      </c>
      <c r="M344" s="17">
        <f t="shared" si="12"/>
        <v>1.7835648148148198E-2</v>
      </c>
      <c r="N344">
        <f t="shared" si="13"/>
        <v>13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1464</v>
      </c>
      <c r="H345" s="9" t="s">
        <v>119</v>
      </c>
      <c r="I345" s="9" t="s">
        <v>1316</v>
      </c>
      <c r="J345" s="3" t="s">
        <v>2088</v>
      </c>
      <c r="K345" s="13" t="s">
        <v>1465</v>
      </c>
      <c r="L345" s="14" t="s">
        <v>1466</v>
      </c>
      <c r="M345" s="17">
        <f t="shared" si="12"/>
        <v>1.9467592592592592E-2</v>
      </c>
      <c r="N345">
        <f t="shared" si="13"/>
        <v>4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1467</v>
      </c>
      <c r="H346" s="9" t="s">
        <v>119</v>
      </c>
      <c r="I346" s="9" t="s">
        <v>1316</v>
      </c>
      <c r="J346" s="3" t="s">
        <v>2088</v>
      </c>
      <c r="K346" s="13" t="s">
        <v>1468</v>
      </c>
      <c r="L346" s="14" t="s">
        <v>1469</v>
      </c>
      <c r="M346" s="17">
        <f t="shared" si="12"/>
        <v>1.5474537037037051E-2</v>
      </c>
      <c r="N346">
        <f t="shared" si="13"/>
        <v>8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1470</v>
      </c>
      <c r="H347" s="9" t="s">
        <v>119</v>
      </c>
      <c r="I347" s="9" t="s">
        <v>1316</v>
      </c>
      <c r="J347" s="3" t="s">
        <v>2088</v>
      </c>
      <c r="K347" s="13" t="s">
        <v>1471</v>
      </c>
      <c r="L347" s="14" t="s">
        <v>1472</v>
      </c>
      <c r="M347" s="17">
        <f t="shared" si="12"/>
        <v>2.3611111111111138E-2</v>
      </c>
      <c r="N347">
        <f t="shared" si="13"/>
        <v>9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1796</v>
      </c>
      <c r="H348" s="9" t="s">
        <v>119</v>
      </c>
      <c r="I348" s="9" t="s">
        <v>1680</v>
      </c>
      <c r="J348" s="3" t="s">
        <v>2088</v>
      </c>
      <c r="K348" s="13" t="s">
        <v>1797</v>
      </c>
      <c r="L348" s="14" t="s">
        <v>1798</v>
      </c>
      <c r="M348" s="17">
        <f t="shared" si="12"/>
        <v>1.1053240740740738E-2</v>
      </c>
      <c r="N348">
        <f t="shared" si="13"/>
        <v>1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1799</v>
      </c>
      <c r="H349" s="9" t="s">
        <v>119</v>
      </c>
      <c r="I349" s="9" t="s">
        <v>1680</v>
      </c>
      <c r="J349" s="3" t="s">
        <v>2088</v>
      </c>
      <c r="K349" s="13" t="s">
        <v>1800</v>
      </c>
      <c r="L349" s="14" t="s">
        <v>1801</v>
      </c>
      <c r="M349" s="17">
        <f t="shared" si="12"/>
        <v>1.0810185185185228E-2</v>
      </c>
      <c r="N349">
        <f t="shared" si="13"/>
        <v>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1802</v>
      </c>
      <c r="H350" s="9" t="s">
        <v>119</v>
      </c>
      <c r="I350" s="9" t="s">
        <v>1680</v>
      </c>
      <c r="J350" s="3" t="s">
        <v>2088</v>
      </c>
      <c r="K350" s="13" t="s">
        <v>1803</v>
      </c>
      <c r="L350" s="14" t="s">
        <v>1804</v>
      </c>
      <c r="M350" s="17">
        <f t="shared" si="12"/>
        <v>1.7418981481481466E-2</v>
      </c>
      <c r="N350">
        <f t="shared" si="13"/>
        <v>7</v>
      </c>
    </row>
    <row r="351" spans="1:14" x14ac:dyDescent="0.25">
      <c r="A351" s="11"/>
      <c r="B351" s="12"/>
      <c r="C351" s="9" t="s">
        <v>116</v>
      </c>
      <c r="D351" s="9" t="s">
        <v>117</v>
      </c>
      <c r="E351" s="9" t="s">
        <v>117</v>
      </c>
      <c r="F351" s="9" t="s">
        <v>15</v>
      </c>
      <c r="G351" s="10" t="s">
        <v>12</v>
      </c>
      <c r="H351" s="5"/>
      <c r="I351" s="5"/>
      <c r="J351" s="6"/>
      <c r="K351" s="7"/>
      <c r="L351" s="8"/>
    </row>
    <row r="352" spans="1:14" x14ac:dyDescent="0.25">
      <c r="A352" s="11"/>
      <c r="B352" s="12"/>
      <c r="C352" s="12"/>
      <c r="D352" s="12"/>
      <c r="E352" s="12"/>
      <c r="F352" s="12"/>
      <c r="G352" s="9" t="s">
        <v>263</v>
      </c>
      <c r="H352" s="9" t="s">
        <v>119</v>
      </c>
      <c r="I352" s="9" t="s">
        <v>18</v>
      </c>
      <c r="J352" s="3" t="s">
        <v>2088</v>
      </c>
      <c r="K352" s="13" t="s">
        <v>264</v>
      </c>
      <c r="L352" s="14" t="s">
        <v>265</v>
      </c>
      <c r="M352" s="17">
        <f t="shared" si="12"/>
        <v>1.5856481481481499E-2</v>
      </c>
      <c r="N352">
        <f t="shared" si="13"/>
        <v>6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266</v>
      </c>
      <c r="H353" s="9" t="s">
        <v>119</v>
      </c>
      <c r="I353" s="9" t="s">
        <v>18</v>
      </c>
      <c r="J353" s="3" t="s">
        <v>2088</v>
      </c>
      <c r="K353" s="13" t="s">
        <v>267</v>
      </c>
      <c r="L353" s="14" t="s">
        <v>268</v>
      </c>
      <c r="M353" s="17">
        <f t="shared" si="12"/>
        <v>1.5636574074074039E-2</v>
      </c>
      <c r="N353">
        <f t="shared" si="13"/>
        <v>9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269</v>
      </c>
      <c r="H354" s="9" t="s">
        <v>119</v>
      </c>
      <c r="I354" s="9" t="s">
        <v>18</v>
      </c>
      <c r="J354" s="3" t="s">
        <v>2088</v>
      </c>
      <c r="K354" s="13" t="s">
        <v>270</v>
      </c>
      <c r="L354" s="14" t="s">
        <v>271</v>
      </c>
      <c r="M354" s="17">
        <f t="shared" si="12"/>
        <v>1.7627314814814776E-2</v>
      </c>
      <c r="N354">
        <f t="shared" si="13"/>
        <v>11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272</v>
      </c>
      <c r="H355" s="9" t="s">
        <v>119</v>
      </c>
      <c r="I355" s="9" t="s">
        <v>18</v>
      </c>
      <c r="J355" s="3" t="s">
        <v>2088</v>
      </c>
      <c r="K355" s="13" t="s">
        <v>273</v>
      </c>
      <c r="L355" s="14" t="s">
        <v>274</v>
      </c>
      <c r="M355" s="17">
        <f t="shared" si="12"/>
        <v>1.2534722222222294E-2</v>
      </c>
      <c r="N355">
        <f t="shared" si="13"/>
        <v>15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275</v>
      </c>
      <c r="H356" s="9" t="s">
        <v>119</v>
      </c>
      <c r="I356" s="9" t="s">
        <v>18</v>
      </c>
      <c r="J356" s="3" t="s">
        <v>2088</v>
      </c>
      <c r="K356" s="13" t="s">
        <v>276</v>
      </c>
      <c r="L356" s="14" t="s">
        <v>277</v>
      </c>
      <c r="M356" s="17">
        <f t="shared" si="12"/>
        <v>1.5162037037037113E-2</v>
      </c>
      <c r="N356">
        <f t="shared" si="13"/>
        <v>17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278</v>
      </c>
      <c r="H357" s="9" t="s">
        <v>119</v>
      </c>
      <c r="I357" s="9" t="s">
        <v>18</v>
      </c>
      <c r="J357" s="3" t="s">
        <v>2088</v>
      </c>
      <c r="K357" s="13" t="s">
        <v>279</v>
      </c>
      <c r="L357" s="14" t="s">
        <v>280</v>
      </c>
      <c r="M357" s="17">
        <f t="shared" si="12"/>
        <v>1.3275462962962892E-2</v>
      </c>
      <c r="N357">
        <f t="shared" si="13"/>
        <v>20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671</v>
      </c>
      <c r="H358" s="9" t="s">
        <v>119</v>
      </c>
      <c r="I358" s="9" t="s">
        <v>523</v>
      </c>
      <c r="J358" s="3" t="s">
        <v>2088</v>
      </c>
      <c r="K358" s="13" t="s">
        <v>672</v>
      </c>
      <c r="L358" s="14" t="s">
        <v>673</v>
      </c>
      <c r="M358" s="17">
        <f t="shared" si="12"/>
        <v>1.3090277777777826E-2</v>
      </c>
      <c r="N358">
        <f t="shared" si="13"/>
        <v>6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674</v>
      </c>
      <c r="H359" s="9" t="s">
        <v>119</v>
      </c>
      <c r="I359" s="9" t="s">
        <v>523</v>
      </c>
      <c r="J359" s="3" t="s">
        <v>2088</v>
      </c>
      <c r="K359" s="13" t="s">
        <v>675</v>
      </c>
      <c r="L359" s="14" t="s">
        <v>676</v>
      </c>
      <c r="M359" s="17">
        <f t="shared" si="12"/>
        <v>1.4386574074074066E-2</v>
      </c>
      <c r="N359">
        <f t="shared" si="13"/>
        <v>7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677</v>
      </c>
      <c r="H360" s="9" t="s">
        <v>119</v>
      </c>
      <c r="I360" s="9" t="s">
        <v>523</v>
      </c>
      <c r="J360" s="3" t="s">
        <v>2088</v>
      </c>
      <c r="K360" s="13" t="s">
        <v>678</v>
      </c>
      <c r="L360" s="14" t="s">
        <v>679</v>
      </c>
      <c r="M360" s="17">
        <f t="shared" si="12"/>
        <v>1.4768518518518459E-2</v>
      </c>
      <c r="N360">
        <f t="shared" si="13"/>
        <v>9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680</v>
      </c>
      <c r="H361" s="9" t="s">
        <v>119</v>
      </c>
      <c r="I361" s="9" t="s">
        <v>523</v>
      </c>
      <c r="J361" s="3" t="s">
        <v>2088</v>
      </c>
      <c r="K361" s="13" t="s">
        <v>681</v>
      </c>
      <c r="L361" s="14" t="s">
        <v>682</v>
      </c>
      <c r="M361" s="17">
        <f t="shared" si="12"/>
        <v>1.4537037037037015E-2</v>
      </c>
      <c r="N361">
        <f t="shared" si="13"/>
        <v>11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683</v>
      </c>
      <c r="H362" s="9" t="s">
        <v>119</v>
      </c>
      <c r="I362" s="9" t="s">
        <v>523</v>
      </c>
      <c r="J362" s="3" t="s">
        <v>2088</v>
      </c>
      <c r="K362" s="13" t="s">
        <v>684</v>
      </c>
      <c r="L362" s="14" t="s">
        <v>685</v>
      </c>
      <c r="M362" s="17">
        <f t="shared" si="12"/>
        <v>1.6574074074074074E-2</v>
      </c>
      <c r="N362">
        <f t="shared" si="13"/>
        <v>14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686</v>
      </c>
      <c r="H363" s="9" t="s">
        <v>119</v>
      </c>
      <c r="I363" s="9" t="s">
        <v>523</v>
      </c>
      <c r="J363" s="3" t="s">
        <v>2088</v>
      </c>
      <c r="K363" s="13" t="s">
        <v>687</v>
      </c>
      <c r="L363" s="14" t="s">
        <v>688</v>
      </c>
      <c r="M363" s="17">
        <f t="shared" si="12"/>
        <v>1.4143518518518583E-2</v>
      </c>
      <c r="N363">
        <f t="shared" si="13"/>
        <v>17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689</v>
      </c>
      <c r="H364" s="9" t="s">
        <v>119</v>
      </c>
      <c r="I364" s="9" t="s">
        <v>523</v>
      </c>
      <c r="J364" s="3" t="s">
        <v>2088</v>
      </c>
      <c r="K364" s="13" t="s">
        <v>690</v>
      </c>
      <c r="L364" s="14" t="s">
        <v>691</v>
      </c>
      <c r="M364" s="17">
        <f t="shared" si="12"/>
        <v>1.3506944444444446E-2</v>
      </c>
      <c r="N364">
        <f t="shared" si="13"/>
        <v>19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1124</v>
      </c>
      <c r="H365" s="9" t="s">
        <v>119</v>
      </c>
      <c r="I365" s="9" t="s">
        <v>922</v>
      </c>
      <c r="J365" s="3" t="s">
        <v>2088</v>
      </c>
      <c r="K365" s="13" t="s">
        <v>1125</v>
      </c>
      <c r="L365" s="14" t="s">
        <v>1126</v>
      </c>
      <c r="M365" s="17">
        <f t="shared" si="12"/>
        <v>1.5671296296296322E-2</v>
      </c>
      <c r="N365">
        <f t="shared" si="13"/>
        <v>7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1127</v>
      </c>
      <c r="H366" s="9" t="s">
        <v>119</v>
      </c>
      <c r="I366" s="9" t="s">
        <v>922</v>
      </c>
      <c r="J366" s="3" t="s">
        <v>2088</v>
      </c>
      <c r="K366" s="13" t="s">
        <v>1128</v>
      </c>
      <c r="L366" s="14" t="s">
        <v>1129</v>
      </c>
      <c r="M366" s="17">
        <f t="shared" si="12"/>
        <v>1.5011574074074052E-2</v>
      </c>
      <c r="N366">
        <f t="shared" si="13"/>
        <v>9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1130</v>
      </c>
      <c r="H367" s="9" t="s">
        <v>119</v>
      </c>
      <c r="I367" s="9" t="s">
        <v>922</v>
      </c>
      <c r="J367" s="3" t="s">
        <v>2088</v>
      </c>
      <c r="K367" s="13" t="s">
        <v>1131</v>
      </c>
      <c r="L367" s="14" t="s">
        <v>1132</v>
      </c>
      <c r="M367" s="17">
        <f t="shared" si="12"/>
        <v>1.9942129629629601E-2</v>
      </c>
      <c r="N367">
        <f t="shared" si="13"/>
        <v>12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1133</v>
      </c>
      <c r="H368" s="9" t="s">
        <v>119</v>
      </c>
      <c r="I368" s="9" t="s">
        <v>922</v>
      </c>
      <c r="J368" s="3" t="s">
        <v>2088</v>
      </c>
      <c r="K368" s="13" t="s">
        <v>1134</v>
      </c>
      <c r="L368" s="14" t="s">
        <v>1135</v>
      </c>
      <c r="M368" s="17">
        <f t="shared" si="12"/>
        <v>1.5277777777777724E-2</v>
      </c>
      <c r="N368">
        <f t="shared" si="13"/>
        <v>13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1136</v>
      </c>
      <c r="H369" s="9" t="s">
        <v>119</v>
      </c>
      <c r="I369" s="9" t="s">
        <v>922</v>
      </c>
      <c r="J369" s="3" t="s">
        <v>2088</v>
      </c>
      <c r="K369" s="13" t="s">
        <v>1137</v>
      </c>
      <c r="L369" s="14" t="s">
        <v>1138</v>
      </c>
      <c r="M369" s="17">
        <f t="shared" si="12"/>
        <v>1.5115740740740735E-2</v>
      </c>
      <c r="N369">
        <f t="shared" si="13"/>
        <v>15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1139</v>
      </c>
      <c r="H370" s="9" t="s">
        <v>119</v>
      </c>
      <c r="I370" s="9" t="s">
        <v>922</v>
      </c>
      <c r="J370" s="3" t="s">
        <v>2088</v>
      </c>
      <c r="K370" s="13" t="s">
        <v>1140</v>
      </c>
      <c r="L370" s="14" t="s">
        <v>1141</v>
      </c>
      <c r="M370" s="17">
        <f t="shared" si="12"/>
        <v>1.1782407407407325E-2</v>
      </c>
      <c r="N370">
        <f t="shared" si="13"/>
        <v>18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1473</v>
      </c>
      <c r="H371" s="9" t="s">
        <v>119</v>
      </c>
      <c r="I371" s="9" t="s">
        <v>1316</v>
      </c>
      <c r="J371" s="3" t="s">
        <v>2088</v>
      </c>
      <c r="K371" s="13" t="s">
        <v>1474</v>
      </c>
      <c r="L371" s="14" t="s">
        <v>1475</v>
      </c>
      <c r="M371" s="17">
        <f t="shared" si="12"/>
        <v>1.554398148148145E-2</v>
      </c>
      <c r="N371">
        <f t="shared" si="13"/>
        <v>6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1476</v>
      </c>
      <c r="H372" s="9" t="s">
        <v>119</v>
      </c>
      <c r="I372" s="9" t="s">
        <v>1316</v>
      </c>
      <c r="J372" s="3" t="s">
        <v>2088</v>
      </c>
      <c r="K372" s="13" t="s">
        <v>1477</v>
      </c>
      <c r="L372" s="14" t="s">
        <v>1478</v>
      </c>
      <c r="M372" s="17">
        <f t="shared" si="12"/>
        <v>1.4594907407407431E-2</v>
      </c>
      <c r="N372">
        <f t="shared" si="13"/>
        <v>9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1479</v>
      </c>
      <c r="H373" s="9" t="s">
        <v>119</v>
      </c>
      <c r="I373" s="9" t="s">
        <v>1316</v>
      </c>
      <c r="J373" s="3" t="s">
        <v>2088</v>
      </c>
      <c r="K373" s="13" t="s">
        <v>1480</v>
      </c>
      <c r="L373" s="14" t="s">
        <v>1481</v>
      </c>
      <c r="M373" s="17">
        <f t="shared" si="12"/>
        <v>1.5243055555555607E-2</v>
      </c>
      <c r="N373">
        <f t="shared" si="13"/>
        <v>11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1482</v>
      </c>
      <c r="H374" s="9" t="s">
        <v>119</v>
      </c>
      <c r="I374" s="9" t="s">
        <v>1316</v>
      </c>
      <c r="J374" s="3" t="s">
        <v>2088</v>
      </c>
      <c r="K374" s="13" t="s">
        <v>1021</v>
      </c>
      <c r="L374" s="14" t="s">
        <v>1483</v>
      </c>
      <c r="M374" s="17">
        <f t="shared" si="12"/>
        <v>1.273148148148151E-2</v>
      </c>
      <c r="N374">
        <f t="shared" si="13"/>
        <v>15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1484</v>
      </c>
      <c r="H375" s="9" t="s">
        <v>119</v>
      </c>
      <c r="I375" s="9" t="s">
        <v>1316</v>
      </c>
      <c r="J375" s="3" t="s">
        <v>2088</v>
      </c>
      <c r="K375" s="13" t="s">
        <v>1485</v>
      </c>
      <c r="L375" s="14" t="s">
        <v>1486</v>
      </c>
      <c r="M375" s="17">
        <f t="shared" si="12"/>
        <v>1.4143518518518583E-2</v>
      </c>
      <c r="N375">
        <f t="shared" si="13"/>
        <v>17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1487</v>
      </c>
      <c r="H376" s="9" t="s">
        <v>119</v>
      </c>
      <c r="I376" s="9" t="s">
        <v>1316</v>
      </c>
      <c r="J376" s="3" t="s">
        <v>2088</v>
      </c>
      <c r="K376" s="13" t="s">
        <v>1488</v>
      </c>
      <c r="L376" s="14" t="s">
        <v>1489</v>
      </c>
      <c r="M376" s="17">
        <f t="shared" si="12"/>
        <v>1.25925925925926E-2</v>
      </c>
      <c r="N376">
        <f t="shared" si="13"/>
        <v>20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1805</v>
      </c>
      <c r="H377" s="9" t="s">
        <v>119</v>
      </c>
      <c r="I377" s="9" t="s">
        <v>1680</v>
      </c>
      <c r="J377" s="3" t="s">
        <v>2088</v>
      </c>
      <c r="K377" s="13" t="s">
        <v>1806</v>
      </c>
      <c r="L377" s="14" t="s">
        <v>1807</v>
      </c>
      <c r="M377" s="17">
        <f t="shared" si="12"/>
        <v>1.3831018518518534E-2</v>
      </c>
      <c r="N377">
        <f t="shared" si="13"/>
        <v>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1808</v>
      </c>
      <c r="H378" s="9" t="s">
        <v>119</v>
      </c>
      <c r="I378" s="9" t="s">
        <v>1680</v>
      </c>
      <c r="J378" s="3" t="s">
        <v>2088</v>
      </c>
      <c r="K378" s="13" t="s">
        <v>1809</v>
      </c>
      <c r="L378" s="14" t="s">
        <v>1810</v>
      </c>
      <c r="M378" s="17">
        <f t="shared" si="12"/>
        <v>1.1909722222222197E-2</v>
      </c>
      <c r="N378">
        <f t="shared" si="13"/>
        <v>8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1811</v>
      </c>
      <c r="H379" s="9" t="s">
        <v>119</v>
      </c>
      <c r="I379" s="9" t="s">
        <v>1680</v>
      </c>
      <c r="J379" s="3" t="s">
        <v>2088</v>
      </c>
      <c r="K379" s="13" t="s">
        <v>1812</v>
      </c>
      <c r="L379" s="14" t="s">
        <v>1813</v>
      </c>
      <c r="M379" s="17">
        <f t="shared" si="12"/>
        <v>1.3055555555555598E-2</v>
      </c>
      <c r="N379">
        <f t="shared" si="13"/>
        <v>8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1996</v>
      </c>
      <c r="H380" s="9" t="s">
        <v>1428</v>
      </c>
      <c r="I380" s="9" t="s">
        <v>1984</v>
      </c>
      <c r="J380" s="3" t="s">
        <v>2088</v>
      </c>
      <c r="K380" s="13" t="s">
        <v>1997</v>
      </c>
      <c r="L380" s="14" t="s">
        <v>2090</v>
      </c>
      <c r="M380" s="17">
        <f t="shared" si="12"/>
        <v>0.80342592592592588</v>
      </c>
      <c r="N380">
        <f t="shared" si="13"/>
        <v>4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2069</v>
      </c>
      <c r="H381" s="9" t="s">
        <v>119</v>
      </c>
      <c r="I381" s="9" t="s">
        <v>2048</v>
      </c>
      <c r="J381" s="3" t="s">
        <v>2088</v>
      </c>
      <c r="K381" s="13" t="s">
        <v>2070</v>
      </c>
      <c r="L381" s="14" t="s">
        <v>2071</v>
      </c>
      <c r="M381" s="17">
        <f t="shared" si="12"/>
        <v>1.1770833333333341E-2</v>
      </c>
      <c r="N381">
        <f t="shared" si="13"/>
        <v>7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2072</v>
      </c>
      <c r="H382" s="9" t="s">
        <v>119</v>
      </c>
      <c r="I382" s="9" t="s">
        <v>2048</v>
      </c>
      <c r="J382" s="3" t="s">
        <v>2088</v>
      </c>
      <c r="K382" s="13" t="s">
        <v>2073</v>
      </c>
      <c r="L382" s="14" t="s">
        <v>2074</v>
      </c>
      <c r="M382" s="17">
        <f t="shared" si="12"/>
        <v>1.271990740740736E-2</v>
      </c>
      <c r="N382">
        <f t="shared" si="13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2075</v>
      </c>
      <c r="H383" s="9" t="s">
        <v>119</v>
      </c>
      <c r="I383" s="9" t="s">
        <v>2048</v>
      </c>
      <c r="J383" s="3" t="s">
        <v>2088</v>
      </c>
      <c r="K383" s="13" t="s">
        <v>2076</v>
      </c>
      <c r="L383" s="14" t="s">
        <v>2077</v>
      </c>
      <c r="M383" s="17">
        <f t="shared" si="12"/>
        <v>1.434027777777791E-2</v>
      </c>
      <c r="N383">
        <f t="shared" si="13"/>
        <v>12</v>
      </c>
    </row>
    <row r="384" spans="1:14" x14ac:dyDescent="0.25">
      <c r="A384" s="11"/>
      <c r="B384" s="12"/>
      <c r="C384" s="9" t="s">
        <v>154</v>
      </c>
      <c r="D384" s="9" t="s">
        <v>155</v>
      </c>
      <c r="E384" s="9" t="s">
        <v>155</v>
      </c>
      <c r="F384" s="9" t="s">
        <v>15</v>
      </c>
      <c r="G384" s="10" t="s">
        <v>12</v>
      </c>
      <c r="H384" s="5"/>
      <c r="I384" s="5"/>
      <c r="J384" s="6"/>
      <c r="K384" s="7"/>
      <c r="L384" s="8"/>
    </row>
    <row r="385" spans="1:14" x14ac:dyDescent="0.25">
      <c r="A385" s="11"/>
      <c r="B385" s="12"/>
      <c r="C385" s="12"/>
      <c r="D385" s="12"/>
      <c r="E385" s="12"/>
      <c r="F385" s="12"/>
      <c r="G385" s="9" t="s">
        <v>281</v>
      </c>
      <c r="H385" s="9" t="s">
        <v>119</v>
      </c>
      <c r="I385" s="9" t="s">
        <v>18</v>
      </c>
      <c r="J385" s="3" t="s">
        <v>2088</v>
      </c>
      <c r="K385" s="13" t="s">
        <v>282</v>
      </c>
      <c r="L385" s="14" t="s">
        <v>283</v>
      </c>
      <c r="M385" s="17">
        <f t="shared" si="12"/>
        <v>1.975694444444448E-2</v>
      </c>
      <c r="N385">
        <f t="shared" si="13"/>
        <v>4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284</v>
      </c>
      <c r="H386" s="9" t="s">
        <v>119</v>
      </c>
      <c r="I386" s="9" t="s">
        <v>18</v>
      </c>
      <c r="J386" s="3" t="s">
        <v>2088</v>
      </c>
      <c r="K386" s="13" t="s">
        <v>285</v>
      </c>
      <c r="L386" s="14" t="s">
        <v>286</v>
      </c>
      <c r="M386" s="17">
        <f t="shared" si="12"/>
        <v>2.5300925925925921E-2</v>
      </c>
      <c r="N386">
        <f t="shared" si="13"/>
        <v>4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287</v>
      </c>
      <c r="H387" s="9" t="s">
        <v>119</v>
      </c>
      <c r="I387" s="9" t="s">
        <v>18</v>
      </c>
      <c r="J387" s="3" t="s">
        <v>2088</v>
      </c>
      <c r="K387" s="13" t="s">
        <v>288</v>
      </c>
      <c r="L387" s="14" t="s">
        <v>289</v>
      </c>
      <c r="M387" s="17">
        <f t="shared" ref="M387:M450" si="14">L387-K387</f>
        <v>1.1967592592592613E-2</v>
      </c>
      <c r="N387">
        <f t="shared" ref="N387:N450" si="15">HOUR(K387)</f>
        <v>7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290</v>
      </c>
      <c r="H388" s="9" t="s">
        <v>119</v>
      </c>
      <c r="I388" s="9" t="s">
        <v>18</v>
      </c>
      <c r="J388" s="3" t="s">
        <v>2088</v>
      </c>
      <c r="K388" s="13" t="s">
        <v>291</v>
      </c>
      <c r="L388" s="14" t="s">
        <v>292</v>
      </c>
      <c r="M388" s="17">
        <f t="shared" si="14"/>
        <v>1.7592592592592604E-2</v>
      </c>
      <c r="N388">
        <f t="shared" si="15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293</v>
      </c>
      <c r="H389" s="9" t="s">
        <v>119</v>
      </c>
      <c r="I389" s="9" t="s">
        <v>18</v>
      </c>
      <c r="J389" s="3" t="s">
        <v>2088</v>
      </c>
      <c r="K389" s="13" t="s">
        <v>294</v>
      </c>
      <c r="L389" s="14" t="s">
        <v>295</v>
      </c>
      <c r="M389" s="17">
        <f t="shared" si="14"/>
        <v>2.3749999999999938E-2</v>
      </c>
      <c r="N389">
        <f t="shared" si="15"/>
        <v>7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296</v>
      </c>
      <c r="H390" s="9" t="s">
        <v>119</v>
      </c>
      <c r="I390" s="9" t="s">
        <v>18</v>
      </c>
      <c r="J390" s="3" t="s">
        <v>2088</v>
      </c>
      <c r="K390" s="13" t="s">
        <v>297</v>
      </c>
      <c r="L390" s="14" t="s">
        <v>298</v>
      </c>
      <c r="M390" s="17">
        <f t="shared" si="14"/>
        <v>2.2048611111111116E-2</v>
      </c>
      <c r="N390">
        <f t="shared" si="15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299</v>
      </c>
      <c r="H391" s="9" t="s">
        <v>119</v>
      </c>
      <c r="I391" s="9" t="s">
        <v>18</v>
      </c>
      <c r="J391" s="3" t="s">
        <v>2088</v>
      </c>
      <c r="K391" s="13" t="s">
        <v>300</v>
      </c>
      <c r="L391" s="14" t="s">
        <v>301</v>
      </c>
      <c r="M391" s="17">
        <f t="shared" si="14"/>
        <v>2.5775462962962958E-2</v>
      </c>
      <c r="N391">
        <f t="shared" si="15"/>
        <v>10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302</v>
      </c>
      <c r="H392" s="9" t="s">
        <v>119</v>
      </c>
      <c r="I392" s="9" t="s">
        <v>18</v>
      </c>
      <c r="J392" s="3" t="s">
        <v>2088</v>
      </c>
      <c r="K392" s="13" t="s">
        <v>303</v>
      </c>
      <c r="L392" s="14" t="s">
        <v>304</v>
      </c>
      <c r="M392" s="17">
        <f t="shared" si="14"/>
        <v>1.8530092592592695E-2</v>
      </c>
      <c r="N392">
        <f t="shared" si="15"/>
        <v>11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305</v>
      </c>
      <c r="H393" s="9" t="s">
        <v>119</v>
      </c>
      <c r="I393" s="9" t="s">
        <v>18</v>
      </c>
      <c r="J393" s="3" t="s">
        <v>2088</v>
      </c>
      <c r="K393" s="13" t="s">
        <v>306</v>
      </c>
      <c r="L393" s="14" t="s">
        <v>307</v>
      </c>
      <c r="M393" s="17">
        <f t="shared" si="14"/>
        <v>2.0648148148148249E-2</v>
      </c>
      <c r="N393">
        <f t="shared" si="15"/>
        <v>11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308</v>
      </c>
      <c r="H394" s="9" t="s">
        <v>119</v>
      </c>
      <c r="I394" s="9" t="s">
        <v>18</v>
      </c>
      <c r="J394" s="3" t="s">
        <v>2088</v>
      </c>
      <c r="K394" s="13" t="s">
        <v>309</v>
      </c>
      <c r="L394" s="14" t="s">
        <v>310</v>
      </c>
      <c r="M394" s="17">
        <f t="shared" si="14"/>
        <v>2.4108796296296198E-2</v>
      </c>
      <c r="N394">
        <f t="shared" si="15"/>
        <v>11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311</v>
      </c>
      <c r="H395" s="9" t="s">
        <v>119</v>
      </c>
      <c r="I395" s="9" t="s">
        <v>18</v>
      </c>
      <c r="J395" s="3" t="s">
        <v>2088</v>
      </c>
      <c r="K395" s="13" t="s">
        <v>312</v>
      </c>
      <c r="L395" s="14" t="s">
        <v>313</v>
      </c>
      <c r="M395" s="17">
        <f t="shared" si="14"/>
        <v>3.965277777777787E-2</v>
      </c>
      <c r="N395">
        <f t="shared" si="15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314</v>
      </c>
      <c r="H396" s="9" t="s">
        <v>119</v>
      </c>
      <c r="I396" s="9" t="s">
        <v>18</v>
      </c>
      <c r="J396" s="3" t="s">
        <v>2088</v>
      </c>
      <c r="K396" s="13" t="s">
        <v>315</v>
      </c>
      <c r="L396" s="14" t="s">
        <v>316</v>
      </c>
      <c r="M396" s="17">
        <f t="shared" si="14"/>
        <v>4.2349537037037033E-2</v>
      </c>
      <c r="N396">
        <f t="shared" si="15"/>
        <v>12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317</v>
      </c>
      <c r="H397" s="9" t="s">
        <v>119</v>
      </c>
      <c r="I397" s="9" t="s">
        <v>18</v>
      </c>
      <c r="J397" s="3" t="s">
        <v>2088</v>
      </c>
      <c r="K397" s="13" t="s">
        <v>318</v>
      </c>
      <c r="L397" s="14" t="s">
        <v>319</v>
      </c>
      <c r="M397" s="17">
        <f t="shared" si="14"/>
        <v>5.4791666666666572E-2</v>
      </c>
      <c r="N397">
        <f t="shared" si="15"/>
        <v>12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320</v>
      </c>
      <c r="H398" s="9" t="s">
        <v>119</v>
      </c>
      <c r="I398" s="9" t="s">
        <v>18</v>
      </c>
      <c r="J398" s="3" t="s">
        <v>2088</v>
      </c>
      <c r="K398" s="13" t="s">
        <v>321</v>
      </c>
      <c r="L398" s="14" t="s">
        <v>322</v>
      </c>
      <c r="M398" s="17">
        <f t="shared" si="14"/>
        <v>3.804398148148147E-2</v>
      </c>
      <c r="N398">
        <f t="shared" si="15"/>
        <v>13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323</v>
      </c>
      <c r="H399" s="9" t="s">
        <v>119</v>
      </c>
      <c r="I399" s="9" t="s">
        <v>18</v>
      </c>
      <c r="J399" s="3" t="s">
        <v>2088</v>
      </c>
      <c r="K399" s="13" t="s">
        <v>324</v>
      </c>
      <c r="L399" s="14" t="s">
        <v>325</v>
      </c>
      <c r="M399" s="17">
        <f t="shared" si="14"/>
        <v>4.7627314814814747E-2</v>
      </c>
      <c r="N399">
        <f t="shared" si="15"/>
        <v>14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326</v>
      </c>
      <c r="H400" s="9" t="s">
        <v>119</v>
      </c>
      <c r="I400" s="9" t="s">
        <v>18</v>
      </c>
      <c r="J400" s="3" t="s">
        <v>2088</v>
      </c>
      <c r="K400" s="13" t="s">
        <v>327</v>
      </c>
      <c r="L400" s="14" t="s">
        <v>328</v>
      </c>
      <c r="M400" s="17">
        <f t="shared" si="14"/>
        <v>5.3379629629629721E-2</v>
      </c>
      <c r="N400">
        <f t="shared" si="15"/>
        <v>14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329</v>
      </c>
      <c r="H401" s="9" t="s">
        <v>119</v>
      </c>
      <c r="I401" s="9" t="s">
        <v>18</v>
      </c>
      <c r="J401" s="3" t="s">
        <v>2088</v>
      </c>
      <c r="K401" s="13" t="s">
        <v>330</v>
      </c>
      <c r="L401" s="14" t="s">
        <v>331</v>
      </c>
      <c r="M401" s="17">
        <f t="shared" si="14"/>
        <v>4.99074074074074E-2</v>
      </c>
      <c r="N401">
        <f t="shared" si="15"/>
        <v>15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692</v>
      </c>
      <c r="H402" s="9" t="s">
        <v>119</v>
      </c>
      <c r="I402" s="9" t="s">
        <v>523</v>
      </c>
      <c r="J402" s="3" t="s">
        <v>2088</v>
      </c>
      <c r="K402" s="13" t="s">
        <v>693</v>
      </c>
      <c r="L402" s="14" t="s">
        <v>694</v>
      </c>
      <c r="M402" s="17">
        <f t="shared" si="14"/>
        <v>1.1655092592592564E-2</v>
      </c>
      <c r="N402">
        <f t="shared" si="15"/>
        <v>4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695</v>
      </c>
      <c r="H403" s="9" t="s">
        <v>119</v>
      </c>
      <c r="I403" s="9" t="s">
        <v>523</v>
      </c>
      <c r="J403" s="3" t="s">
        <v>2088</v>
      </c>
      <c r="K403" s="13" t="s">
        <v>696</v>
      </c>
      <c r="L403" s="14" t="s">
        <v>697</v>
      </c>
      <c r="M403" s="17">
        <f t="shared" si="14"/>
        <v>1.4733796296296259E-2</v>
      </c>
      <c r="N403">
        <f t="shared" si="15"/>
        <v>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698</v>
      </c>
      <c r="H404" s="9" t="s">
        <v>119</v>
      </c>
      <c r="I404" s="9" t="s">
        <v>523</v>
      </c>
      <c r="J404" s="3" t="s">
        <v>2088</v>
      </c>
      <c r="K404" s="13" t="s">
        <v>699</v>
      </c>
      <c r="L404" s="14" t="s">
        <v>700</v>
      </c>
      <c r="M404" s="17">
        <f t="shared" si="14"/>
        <v>1.4814814814814836E-2</v>
      </c>
      <c r="N404">
        <f t="shared" si="15"/>
        <v>6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701</v>
      </c>
      <c r="H405" s="9" t="s">
        <v>119</v>
      </c>
      <c r="I405" s="9" t="s">
        <v>523</v>
      </c>
      <c r="J405" s="3" t="s">
        <v>2088</v>
      </c>
      <c r="K405" s="13" t="s">
        <v>702</v>
      </c>
      <c r="L405" s="14" t="s">
        <v>703</v>
      </c>
      <c r="M405" s="17">
        <f t="shared" si="14"/>
        <v>1.4502314814814787E-2</v>
      </c>
      <c r="N405">
        <f t="shared" si="15"/>
        <v>7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704</v>
      </c>
      <c r="H406" s="9" t="s">
        <v>119</v>
      </c>
      <c r="I406" s="9" t="s">
        <v>523</v>
      </c>
      <c r="J406" s="3" t="s">
        <v>2088</v>
      </c>
      <c r="K406" s="13" t="s">
        <v>705</v>
      </c>
      <c r="L406" s="14" t="s">
        <v>706</v>
      </c>
      <c r="M406" s="17">
        <f t="shared" si="14"/>
        <v>5.1666666666666639E-2</v>
      </c>
      <c r="N406">
        <f t="shared" si="15"/>
        <v>14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1142</v>
      </c>
      <c r="H407" s="9" t="s">
        <v>119</v>
      </c>
      <c r="I407" s="9" t="s">
        <v>922</v>
      </c>
      <c r="J407" s="3" t="s">
        <v>2088</v>
      </c>
      <c r="K407" s="13" t="s">
        <v>1143</v>
      </c>
      <c r="L407" s="14" t="s">
        <v>1144</v>
      </c>
      <c r="M407" s="17">
        <f t="shared" si="14"/>
        <v>1.8784722222222189E-2</v>
      </c>
      <c r="N407">
        <f t="shared" si="15"/>
        <v>4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1145</v>
      </c>
      <c r="H408" s="9" t="s">
        <v>119</v>
      </c>
      <c r="I408" s="9" t="s">
        <v>922</v>
      </c>
      <c r="J408" s="3" t="s">
        <v>2088</v>
      </c>
      <c r="K408" s="13" t="s">
        <v>1146</v>
      </c>
      <c r="L408" s="14" t="s">
        <v>1147</v>
      </c>
      <c r="M408" s="17">
        <f t="shared" si="14"/>
        <v>1.7337962962962972E-2</v>
      </c>
      <c r="N408">
        <f t="shared" si="15"/>
        <v>6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1148</v>
      </c>
      <c r="H409" s="9" t="s">
        <v>119</v>
      </c>
      <c r="I409" s="9" t="s">
        <v>922</v>
      </c>
      <c r="J409" s="3" t="s">
        <v>2088</v>
      </c>
      <c r="K409" s="13" t="s">
        <v>1149</v>
      </c>
      <c r="L409" s="14" t="s">
        <v>1150</v>
      </c>
      <c r="M409" s="17">
        <f t="shared" si="14"/>
        <v>1.902777777777781E-2</v>
      </c>
      <c r="N409">
        <f t="shared" si="15"/>
        <v>8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1151</v>
      </c>
      <c r="H410" s="9" t="s">
        <v>119</v>
      </c>
      <c r="I410" s="9" t="s">
        <v>922</v>
      </c>
      <c r="J410" s="3" t="s">
        <v>2088</v>
      </c>
      <c r="K410" s="13" t="s">
        <v>1152</v>
      </c>
      <c r="L410" s="14" t="s">
        <v>1153</v>
      </c>
      <c r="M410" s="17">
        <f t="shared" si="14"/>
        <v>3.9618055555555587E-2</v>
      </c>
      <c r="N410">
        <f t="shared" si="15"/>
        <v>8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1490</v>
      </c>
      <c r="H411" s="9" t="s">
        <v>119</v>
      </c>
      <c r="I411" s="9" t="s">
        <v>1316</v>
      </c>
      <c r="J411" s="3" t="s">
        <v>2088</v>
      </c>
      <c r="K411" s="13" t="s">
        <v>1491</v>
      </c>
      <c r="L411" s="14" t="s">
        <v>1492</v>
      </c>
      <c r="M411" s="17">
        <f t="shared" si="14"/>
        <v>1.9722222222222197E-2</v>
      </c>
      <c r="N411">
        <f t="shared" si="15"/>
        <v>8</v>
      </c>
    </row>
    <row r="412" spans="1:14" x14ac:dyDescent="0.25">
      <c r="A412" s="11"/>
      <c r="B412" s="12"/>
      <c r="C412" s="9" t="s">
        <v>332</v>
      </c>
      <c r="D412" s="9" t="s">
        <v>333</v>
      </c>
      <c r="E412" s="9" t="s">
        <v>333</v>
      </c>
      <c r="F412" s="9" t="s">
        <v>15</v>
      </c>
      <c r="G412" s="9" t="s">
        <v>334</v>
      </c>
      <c r="H412" s="9" t="s">
        <v>119</v>
      </c>
      <c r="I412" s="9" t="s">
        <v>18</v>
      </c>
      <c r="J412" s="3" t="s">
        <v>2088</v>
      </c>
      <c r="K412" s="13" t="s">
        <v>335</v>
      </c>
      <c r="L412" s="14" t="s">
        <v>336</v>
      </c>
      <c r="M412" s="17">
        <f t="shared" si="14"/>
        <v>1.851851851851849E-2</v>
      </c>
      <c r="N412">
        <f t="shared" si="15"/>
        <v>6</v>
      </c>
    </row>
    <row r="413" spans="1:14" x14ac:dyDescent="0.25">
      <c r="A413" s="11"/>
      <c r="B413" s="12"/>
      <c r="C413" s="9" t="s">
        <v>337</v>
      </c>
      <c r="D413" s="9" t="s">
        <v>338</v>
      </c>
      <c r="E413" s="10" t="s">
        <v>12</v>
      </c>
      <c r="F413" s="5"/>
      <c r="G413" s="5"/>
      <c r="H413" s="5"/>
      <c r="I413" s="5"/>
      <c r="J413" s="6"/>
      <c r="K413" s="7"/>
      <c r="L413" s="8"/>
    </row>
    <row r="414" spans="1:14" x14ac:dyDescent="0.25">
      <c r="A414" s="11"/>
      <c r="B414" s="12"/>
      <c r="C414" s="12"/>
      <c r="D414" s="12"/>
      <c r="E414" s="9" t="s">
        <v>339</v>
      </c>
      <c r="F414" s="9" t="s">
        <v>15</v>
      </c>
      <c r="G414" s="10" t="s">
        <v>12</v>
      </c>
      <c r="H414" s="5"/>
      <c r="I414" s="5"/>
      <c r="J414" s="6"/>
      <c r="K414" s="7"/>
      <c r="L414" s="8"/>
    </row>
    <row r="415" spans="1:14" x14ac:dyDescent="0.25">
      <c r="A415" s="11"/>
      <c r="B415" s="12"/>
      <c r="C415" s="12"/>
      <c r="D415" s="12"/>
      <c r="E415" s="12"/>
      <c r="F415" s="12"/>
      <c r="G415" s="9" t="s">
        <v>340</v>
      </c>
      <c r="H415" s="9" t="s">
        <v>119</v>
      </c>
      <c r="I415" s="9" t="s">
        <v>18</v>
      </c>
      <c r="J415" s="3" t="s">
        <v>2088</v>
      </c>
      <c r="K415" s="13" t="s">
        <v>341</v>
      </c>
      <c r="L415" s="14" t="s">
        <v>342</v>
      </c>
      <c r="M415" s="17">
        <f t="shared" si="14"/>
        <v>1.4745370370370353E-2</v>
      </c>
      <c r="N415">
        <f t="shared" si="15"/>
        <v>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343</v>
      </c>
      <c r="H416" s="9" t="s">
        <v>119</v>
      </c>
      <c r="I416" s="9" t="s">
        <v>18</v>
      </c>
      <c r="J416" s="3" t="s">
        <v>2088</v>
      </c>
      <c r="K416" s="13" t="s">
        <v>344</v>
      </c>
      <c r="L416" s="14" t="s">
        <v>345</v>
      </c>
      <c r="M416" s="17">
        <f t="shared" si="14"/>
        <v>2.3159722222222207E-2</v>
      </c>
      <c r="N416">
        <f t="shared" si="15"/>
        <v>5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346</v>
      </c>
      <c r="H417" s="9" t="s">
        <v>119</v>
      </c>
      <c r="I417" s="9" t="s">
        <v>18</v>
      </c>
      <c r="J417" s="3" t="s">
        <v>2088</v>
      </c>
      <c r="K417" s="13" t="s">
        <v>347</v>
      </c>
      <c r="L417" s="14" t="s">
        <v>348</v>
      </c>
      <c r="M417" s="17">
        <f t="shared" si="14"/>
        <v>1.7800925925925914E-2</v>
      </c>
      <c r="N417">
        <f t="shared" si="15"/>
        <v>7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349</v>
      </c>
      <c r="H418" s="9" t="s">
        <v>119</v>
      </c>
      <c r="I418" s="9" t="s">
        <v>18</v>
      </c>
      <c r="J418" s="3" t="s">
        <v>2088</v>
      </c>
      <c r="K418" s="13" t="s">
        <v>350</v>
      </c>
      <c r="L418" s="14" t="s">
        <v>351</v>
      </c>
      <c r="M418" s="17">
        <f t="shared" si="14"/>
        <v>1.6446759259259258E-2</v>
      </c>
      <c r="N418">
        <f t="shared" si="15"/>
        <v>8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352</v>
      </c>
      <c r="H419" s="9" t="s">
        <v>119</v>
      </c>
      <c r="I419" s="9" t="s">
        <v>18</v>
      </c>
      <c r="J419" s="3" t="s">
        <v>2088</v>
      </c>
      <c r="K419" s="13" t="s">
        <v>353</v>
      </c>
      <c r="L419" s="14" t="s">
        <v>354</v>
      </c>
      <c r="M419" s="17">
        <f t="shared" si="14"/>
        <v>3.5543981481481413E-2</v>
      </c>
      <c r="N419">
        <f t="shared" si="15"/>
        <v>10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355</v>
      </c>
      <c r="H420" s="9" t="s">
        <v>119</v>
      </c>
      <c r="I420" s="9" t="s">
        <v>18</v>
      </c>
      <c r="J420" s="3" t="s">
        <v>2088</v>
      </c>
      <c r="K420" s="13" t="s">
        <v>356</v>
      </c>
      <c r="L420" s="14" t="s">
        <v>357</v>
      </c>
      <c r="M420" s="17">
        <f t="shared" si="14"/>
        <v>1.4212962962962927E-2</v>
      </c>
      <c r="N420">
        <f t="shared" si="15"/>
        <v>11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358</v>
      </c>
      <c r="H421" s="9" t="s">
        <v>119</v>
      </c>
      <c r="I421" s="9" t="s">
        <v>18</v>
      </c>
      <c r="J421" s="3" t="s">
        <v>2088</v>
      </c>
      <c r="K421" s="13" t="s">
        <v>359</v>
      </c>
      <c r="L421" s="14" t="s">
        <v>360</v>
      </c>
      <c r="M421" s="17">
        <f t="shared" si="14"/>
        <v>3.9027777777777772E-2</v>
      </c>
      <c r="N421">
        <f t="shared" si="15"/>
        <v>13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361</v>
      </c>
      <c r="H422" s="9" t="s">
        <v>119</v>
      </c>
      <c r="I422" s="9" t="s">
        <v>18</v>
      </c>
      <c r="J422" s="3" t="s">
        <v>2088</v>
      </c>
      <c r="K422" s="13" t="s">
        <v>362</v>
      </c>
      <c r="L422" s="14" t="s">
        <v>363</v>
      </c>
      <c r="M422" s="17">
        <f t="shared" si="14"/>
        <v>6.148148148148147E-2</v>
      </c>
      <c r="N422">
        <f t="shared" si="15"/>
        <v>14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707</v>
      </c>
      <c r="H423" s="9" t="s">
        <v>119</v>
      </c>
      <c r="I423" s="9" t="s">
        <v>523</v>
      </c>
      <c r="J423" s="3" t="s">
        <v>2088</v>
      </c>
      <c r="K423" s="13" t="s">
        <v>708</v>
      </c>
      <c r="L423" s="14" t="s">
        <v>709</v>
      </c>
      <c r="M423" s="17">
        <f t="shared" si="14"/>
        <v>2.7071759259259254E-2</v>
      </c>
      <c r="N423">
        <f t="shared" si="15"/>
        <v>6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710</v>
      </c>
      <c r="H424" s="9" t="s">
        <v>119</v>
      </c>
      <c r="I424" s="9" t="s">
        <v>523</v>
      </c>
      <c r="J424" s="3" t="s">
        <v>2088</v>
      </c>
      <c r="K424" s="13" t="s">
        <v>711</v>
      </c>
      <c r="L424" s="14" t="s">
        <v>712</v>
      </c>
      <c r="M424" s="17">
        <f t="shared" si="14"/>
        <v>2.9467592592592573E-2</v>
      </c>
      <c r="N424">
        <f t="shared" si="15"/>
        <v>6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713</v>
      </c>
      <c r="H425" s="9" t="s">
        <v>119</v>
      </c>
      <c r="I425" s="9" t="s">
        <v>523</v>
      </c>
      <c r="J425" s="3" t="s">
        <v>2088</v>
      </c>
      <c r="K425" s="13" t="s">
        <v>714</v>
      </c>
      <c r="L425" s="14" t="s">
        <v>715</v>
      </c>
      <c r="M425" s="17">
        <f t="shared" si="14"/>
        <v>2.1678240740740706E-2</v>
      </c>
      <c r="N425">
        <f t="shared" si="15"/>
        <v>6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716</v>
      </c>
      <c r="H426" s="9" t="s">
        <v>119</v>
      </c>
      <c r="I426" s="9" t="s">
        <v>523</v>
      </c>
      <c r="J426" s="3" t="s">
        <v>2088</v>
      </c>
      <c r="K426" s="13" t="s">
        <v>717</v>
      </c>
      <c r="L426" s="14" t="s">
        <v>718</v>
      </c>
      <c r="M426" s="17">
        <f t="shared" si="14"/>
        <v>3.0682870370370374E-2</v>
      </c>
      <c r="N426">
        <f t="shared" si="15"/>
        <v>6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719</v>
      </c>
      <c r="H427" s="9" t="s">
        <v>119</v>
      </c>
      <c r="I427" s="9" t="s">
        <v>523</v>
      </c>
      <c r="J427" s="3" t="s">
        <v>2088</v>
      </c>
      <c r="K427" s="13" t="s">
        <v>720</v>
      </c>
      <c r="L427" s="14" t="s">
        <v>721</v>
      </c>
      <c r="M427" s="17">
        <f t="shared" si="14"/>
        <v>2.4398148148148113E-2</v>
      </c>
      <c r="N427">
        <f t="shared" si="15"/>
        <v>7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722</v>
      </c>
      <c r="H428" s="9" t="s">
        <v>119</v>
      </c>
      <c r="I428" s="9" t="s">
        <v>523</v>
      </c>
      <c r="J428" s="3" t="s">
        <v>2088</v>
      </c>
      <c r="K428" s="13" t="s">
        <v>723</v>
      </c>
      <c r="L428" s="14" t="s">
        <v>724</v>
      </c>
      <c r="M428" s="17">
        <f t="shared" si="14"/>
        <v>1.2245370370370379E-2</v>
      </c>
      <c r="N428">
        <f t="shared" si="15"/>
        <v>9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725</v>
      </c>
      <c r="H429" s="9" t="s">
        <v>119</v>
      </c>
      <c r="I429" s="9" t="s">
        <v>523</v>
      </c>
      <c r="J429" s="3" t="s">
        <v>2088</v>
      </c>
      <c r="K429" s="13" t="s">
        <v>726</v>
      </c>
      <c r="L429" s="14" t="s">
        <v>727</v>
      </c>
      <c r="M429" s="17">
        <f t="shared" si="14"/>
        <v>2.8240740740740733E-2</v>
      </c>
      <c r="N429">
        <f t="shared" si="15"/>
        <v>11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728</v>
      </c>
      <c r="H430" s="9" t="s">
        <v>119</v>
      </c>
      <c r="I430" s="9" t="s">
        <v>523</v>
      </c>
      <c r="J430" s="3" t="s">
        <v>2088</v>
      </c>
      <c r="K430" s="13" t="s">
        <v>729</v>
      </c>
      <c r="L430" s="14" t="s">
        <v>730</v>
      </c>
      <c r="M430" s="17">
        <f t="shared" si="14"/>
        <v>4.643518518518519E-2</v>
      </c>
      <c r="N430">
        <f t="shared" si="15"/>
        <v>14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1154</v>
      </c>
      <c r="H431" s="9" t="s">
        <v>119</v>
      </c>
      <c r="I431" s="9" t="s">
        <v>922</v>
      </c>
      <c r="J431" s="3" t="s">
        <v>2088</v>
      </c>
      <c r="K431" s="13" t="s">
        <v>1155</v>
      </c>
      <c r="L431" s="14" t="s">
        <v>1156</v>
      </c>
      <c r="M431" s="17">
        <f t="shared" si="14"/>
        <v>2.8159722222222183E-2</v>
      </c>
      <c r="N431">
        <f t="shared" si="15"/>
        <v>6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1157</v>
      </c>
      <c r="H432" s="9" t="s">
        <v>119</v>
      </c>
      <c r="I432" s="9" t="s">
        <v>922</v>
      </c>
      <c r="J432" s="3" t="s">
        <v>2088</v>
      </c>
      <c r="K432" s="13" t="s">
        <v>1158</v>
      </c>
      <c r="L432" s="14" t="s">
        <v>1159</v>
      </c>
      <c r="M432" s="17">
        <f t="shared" si="14"/>
        <v>2.7719907407407374E-2</v>
      </c>
      <c r="N432">
        <f t="shared" si="15"/>
        <v>7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1160</v>
      </c>
      <c r="H433" s="9" t="s">
        <v>119</v>
      </c>
      <c r="I433" s="9" t="s">
        <v>922</v>
      </c>
      <c r="J433" s="3" t="s">
        <v>2088</v>
      </c>
      <c r="K433" s="13" t="s">
        <v>1161</v>
      </c>
      <c r="L433" s="14" t="s">
        <v>1162</v>
      </c>
      <c r="M433" s="17">
        <f t="shared" si="14"/>
        <v>1.678240740740744E-2</v>
      </c>
      <c r="N433">
        <f t="shared" si="15"/>
        <v>10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1163</v>
      </c>
      <c r="H434" s="9" t="s">
        <v>119</v>
      </c>
      <c r="I434" s="9" t="s">
        <v>922</v>
      </c>
      <c r="J434" s="3" t="s">
        <v>2088</v>
      </c>
      <c r="K434" s="13" t="s">
        <v>1164</v>
      </c>
      <c r="L434" s="14" t="s">
        <v>1165</v>
      </c>
      <c r="M434" s="17">
        <f t="shared" si="14"/>
        <v>2.6527777777777761E-2</v>
      </c>
      <c r="N434">
        <f t="shared" si="15"/>
        <v>10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1166</v>
      </c>
      <c r="H435" s="9" t="s">
        <v>119</v>
      </c>
      <c r="I435" s="9" t="s">
        <v>922</v>
      </c>
      <c r="J435" s="3" t="s">
        <v>2088</v>
      </c>
      <c r="K435" s="13" t="s">
        <v>1167</v>
      </c>
      <c r="L435" s="14" t="s">
        <v>1168</v>
      </c>
      <c r="M435" s="17">
        <f t="shared" si="14"/>
        <v>2.3067129629629646E-2</v>
      </c>
      <c r="N435">
        <f t="shared" si="15"/>
        <v>12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1169</v>
      </c>
      <c r="H436" s="9" t="s">
        <v>119</v>
      </c>
      <c r="I436" s="9" t="s">
        <v>922</v>
      </c>
      <c r="J436" s="3" t="s">
        <v>2088</v>
      </c>
      <c r="K436" s="13" t="s">
        <v>1170</v>
      </c>
      <c r="L436" s="14" t="s">
        <v>1171</v>
      </c>
      <c r="M436" s="17">
        <f t="shared" si="14"/>
        <v>1.9305555555555576E-2</v>
      </c>
      <c r="N436">
        <f t="shared" si="15"/>
        <v>14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1172</v>
      </c>
      <c r="H437" s="9" t="s">
        <v>119</v>
      </c>
      <c r="I437" s="9" t="s">
        <v>922</v>
      </c>
      <c r="J437" s="3" t="s">
        <v>2088</v>
      </c>
      <c r="K437" s="13" t="s">
        <v>1173</v>
      </c>
      <c r="L437" s="14" t="s">
        <v>1174</v>
      </c>
      <c r="M437" s="17">
        <f t="shared" si="14"/>
        <v>1.6249999999999987E-2</v>
      </c>
      <c r="N437">
        <f t="shared" si="15"/>
        <v>15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1814</v>
      </c>
      <c r="H438" s="9" t="s">
        <v>119</v>
      </c>
      <c r="I438" s="9" t="s">
        <v>1680</v>
      </c>
      <c r="J438" s="3" t="s">
        <v>2088</v>
      </c>
      <c r="K438" s="13" t="s">
        <v>1815</v>
      </c>
      <c r="L438" s="14" t="s">
        <v>1816</v>
      </c>
      <c r="M438" s="17">
        <f t="shared" si="14"/>
        <v>1.824074074074078E-2</v>
      </c>
      <c r="N438">
        <f t="shared" si="15"/>
        <v>9</v>
      </c>
    </row>
    <row r="439" spans="1:14" x14ac:dyDescent="0.25">
      <c r="A439" s="11"/>
      <c r="B439" s="12"/>
      <c r="C439" s="12"/>
      <c r="D439" s="12"/>
      <c r="E439" s="9" t="s">
        <v>364</v>
      </c>
      <c r="F439" s="9" t="s">
        <v>15</v>
      </c>
      <c r="G439" s="10" t="s">
        <v>12</v>
      </c>
      <c r="H439" s="5"/>
      <c r="I439" s="5"/>
      <c r="J439" s="6"/>
      <c r="K439" s="7"/>
      <c r="L439" s="8"/>
    </row>
    <row r="440" spans="1:14" x14ac:dyDescent="0.25">
      <c r="A440" s="11"/>
      <c r="B440" s="12"/>
      <c r="C440" s="12"/>
      <c r="D440" s="12"/>
      <c r="E440" s="12"/>
      <c r="F440" s="12"/>
      <c r="G440" s="9" t="s">
        <v>365</v>
      </c>
      <c r="H440" s="9" t="s">
        <v>119</v>
      </c>
      <c r="I440" s="9" t="s">
        <v>18</v>
      </c>
      <c r="J440" s="3" t="s">
        <v>2088</v>
      </c>
      <c r="K440" s="13" t="s">
        <v>366</v>
      </c>
      <c r="L440" s="14" t="s">
        <v>367</v>
      </c>
      <c r="M440" s="17">
        <f t="shared" si="14"/>
        <v>1.4293981481481477E-2</v>
      </c>
      <c r="N440">
        <f t="shared" si="15"/>
        <v>11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368</v>
      </c>
      <c r="H441" s="9" t="s">
        <v>119</v>
      </c>
      <c r="I441" s="9" t="s">
        <v>18</v>
      </c>
      <c r="J441" s="3" t="s">
        <v>2088</v>
      </c>
      <c r="K441" s="13" t="s">
        <v>369</v>
      </c>
      <c r="L441" s="14" t="s">
        <v>370</v>
      </c>
      <c r="M441" s="17">
        <f t="shared" si="14"/>
        <v>5.5324074074074137E-2</v>
      </c>
      <c r="N441">
        <f t="shared" si="15"/>
        <v>12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371</v>
      </c>
      <c r="H442" s="9" t="s">
        <v>119</v>
      </c>
      <c r="I442" s="9" t="s">
        <v>18</v>
      </c>
      <c r="J442" s="3" t="s">
        <v>2088</v>
      </c>
      <c r="K442" s="13" t="s">
        <v>372</v>
      </c>
      <c r="L442" s="14" t="s">
        <v>373</v>
      </c>
      <c r="M442" s="17">
        <f t="shared" si="14"/>
        <v>5.4826388888888911E-2</v>
      </c>
      <c r="N442">
        <f t="shared" si="15"/>
        <v>15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731</v>
      </c>
      <c r="H443" s="9" t="s">
        <v>119</v>
      </c>
      <c r="I443" s="9" t="s">
        <v>523</v>
      </c>
      <c r="J443" s="3" t="s">
        <v>2088</v>
      </c>
      <c r="K443" s="13" t="s">
        <v>732</v>
      </c>
      <c r="L443" s="14" t="s">
        <v>733</v>
      </c>
      <c r="M443" s="17">
        <f t="shared" si="14"/>
        <v>2.5798611111111092E-2</v>
      </c>
      <c r="N443">
        <f t="shared" si="15"/>
        <v>11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734</v>
      </c>
      <c r="H444" s="9" t="s">
        <v>119</v>
      </c>
      <c r="I444" s="9" t="s">
        <v>523</v>
      </c>
      <c r="J444" s="3" t="s">
        <v>2088</v>
      </c>
      <c r="K444" s="13" t="s">
        <v>735</v>
      </c>
      <c r="L444" s="14" t="s">
        <v>736</v>
      </c>
      <c r="M444" s="17">
        <f t="shared" si="14"/>
        <v>1.5231481481481457E-2</v>
      </c>
      <c r="N444">
        <f t="shared" si="15"/>
        <v>12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737</v>
      </c>
      <c r="H445" s="9" t="s">
        <v>119</v>
      </c>
      <c r="I445" s="9" t="s">
        <v>523</v>
      </c>
      <c r="J445" s="3" t="s">
        <v>2088</v>
      </c>
      <c r="K445" s="13" t="s">
        <v>738</v>
      </c>
      <c r="L445" s="14" t="s">
        <v>739</v>
      </c>
      <c r="M445" s="17">
        <f t="shared" si="14"/>
        <v>4.1365740740740731E-2</v>
      </c>
      <c r="N445">
        <f t="shared" si="15"/>
        <v>14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1175</v>
      </c>
      <c r="H446" s="9" t="s">
        <v>119</v>
      </c>
      <c r="I446" s="9" t="s">
        <v>922</v>
      </c>
      <c r="J446" s="3" t="s">
        <v>2088</v>
      </c>
      <c r="K446" s="13" t="s">
        <v>1176</v>
      </c>
      <c r="L446" s="14" t="s">
        <v>1177</v>
      </c>
      <c r="M446" s="17">
        <f t="shared" si="14"/>
        <v>2.3645833333333366E-2</v>
      </c>
      <c r="N446">
        <f t="shared" si="15"/>
        <v>13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1493</v>
      </c>
      <c r="H447" s="9" t="s">
        <v>119</v>
      </c>
      <c r="I447" s="9" t="s">
        <v>1316</v>
      </c>
      <c r="J447" s="3" t="s">
        <v>2088</v>
      </c>
      <c r="K447" s="13" t="s">
        <v>1494</v>
      </c>
      <c r="L447" s="14" t="s">
        <v>1495</v>
      </c>
      <c r="M447" s="17">
        <f t="shared" si="14"/>
        <v>3.4120370370370412E-2</v>
      </c>
      <c r="N447">
        <f t="shared" si="15"/>
        <v>10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1496</v>
      </c>
      <c r="H448" s="9" t="s">
        <v>119</v>
      </c>
      <c r="I448" s="9" t="s">
        <v>1316</v>
      </c>
      <c r="J448" s="3" t="s">
        <v>2088</v>
      </c>
      <c r="K448" s="13" t="s">
        <v>1497</v>
      </c>
      <c r="L448" s="14" t="s">
        <v>1498</v>
      </c>
      <c r="M448" s="17">
        <f t="shared" si="14"/>
        <v>2.3414351851851811E-2</v>
      </c>
      <c r="N448">
        <f t="shared" si="15"/>
        <v>14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1499</v>
      </c>
      <c r="H449" s="9" t="s">
        <v>119</v>
      </c>
      <c r="I449" s="9" t="s">
        <v>1316</v>
      </c>
      <c r="J449" s="3" t="s">
        <v>2088</v>
      </c>
      <c r="K449" s="13" t="s">
        <v>1500</v>
      </c>
      <c r="L449" s="14" t="s">
        <v>1501</v>
      </c>
      <c r="M449" s="17">
        <f t="shared" si="14"/>
        <v>3.5902777777777728E-2</v>
      </c>
      <c r="N449">
        <f t="shared" si="15"/>
        <v>15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1817</v>
      </c>
      <c r="H450" s="9" t="s">
        <v>119</v>
      </c>
      <c r="I450" s="9" t="s">
        <v>1680</v>
      </c>
      <c r="J450" s="3" t="s">
        <v>2088</v>
      </c>
      <c r="K450" s="13" t="s">
        <v>1818</v>
      </c>
      <c r="L450" s="14" t="s">
        <v>1819</v>
      </c>
      <c r="M450" s="17">
        <f t="shared" si="14"/>
        <v>1.6226851851851853E-2</v>
      </c>
      <c r="N450">
        <f t="shared" si="15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1820</v>
      </c>
      <c r="H451" s="9" t="s">
        <v>119</v>
      </c>
      <c r="I451" s="9" t="s">
        <v>1680</v>
      </c>
      <c r="J451" s="3" t="s">
        <v>2088</v>
      </c>
      <c r="K451" s="13" t="s">
        <v>1821</v>
      </c>
      <c r="L451" s="14" t="s">
        <v>1822</v>
      </c>
      <c r="M451" s="17">
        <f t="shared" ref="M451:M514" si="16">L451-K451</f>
        <v>1.7106481481481473E-2</v>
      </c>
      <c r="N451">
        <f t="shared" ref="N451:N514" si="17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1823</v>
      </c>
      <c r="H452" s="9" t="s">
        <v>119</v>
      </c>
      <c r="I452" s="9" t="s">
        <v>1680</v>
      </c>
      <c r="J452" s="3" t="s">
        <v>2088</v>
      </c>
      <c r="K452" s="13" t="s">
        <v>1824</v>
      </c>
      <c r="L452" s="14" t="s">
        <v>1825</v>
      </c>
      <c r="M452" s="17">
        <f t="shared" si="16"/>
        <v>2.097222222222217E-2</v>
      </c>
      <c r="N452">
        <f t="shared" si="17"/>
        <v>11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1826</v>
      </c>
      <c r="H453" s="9" t="s">
        <v>119</v>
      </c>
      <c r="I453" s="9" t="s">
        <v>1680</v>
      </c>
      <c r="J453" s="3" t="s">
        <v>2088</v>
      </c>
      <c r="K453" s="13" t="s">
        <v>1827</v>
      </c>
      <c r="L453" s="14" t="s">
        <v>1828</v>
      </c>
      <c r="M453" s="17">
        <f t="shared" si="16"/>
        <v>1.3206018518518547E-2</v>
      </c>
      <c r="N453">
        <f t="shared" si="17"/>
        <v>11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1829</v>
      </c>
      <c r="H454" s="9" t="s">
        <v>119</v>
      </c>
      <c r="I454" s="9" t="s">
        <v>1680</v>
      </c>
      <c r="J454" s="3" t="s">
        <v>2088</v>
      </c>
      <c r="K454" s="13" t="s">
        <v>1830</v>
      </c>
      <c r="L454" s="14" t="s">
        <v>1831</v>
      </c>
      <c r="M454" s="17">
        <f t="shared" si="16"/>
        <v>1.5208333333333324E-2</v>
      </c>
      <c r="N454">
        <f t="shared" si="17"/>
        <v>11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1832</v>
      </c>
      <c r="H455" s="9" t="s">
        <v>119</v>
      </c>
      <c r="I455" s="9" t="s">
        <v>1680</v>
      </c>
      <c r="J455" s="3" t="s">
        <v>2088</v>
      </c>
      <c r="K455" s="13" t="s">
        <v>1833</v>
      </c>
      <c r="L455" s="14" t="s">
        <v>1834</v>
      </c>
      <c r="M455" s="17">
        <f t="shared" si="16"/>
        <v>1.9467592592592509E-2</v>
      </c>
      <c r="N455">
        <f t="shared" si="17"/>
        <v>11</v>
      </c>
    </row>
    <row r="456" spans="1:14" x14ac:dyDescent="0.25">
      <c r="A456" s="11"/>
      <c r="B456" s="12"/>
      <c r="C456" s="9" t="s">
        <v>165</v>
      </c>
      <c r="D456" s="9" t="s">
        <v>166</v>
      </c>
      <c r="E456" s="9" t="s">
        <v>166</v>
      </c>
      <c r="F456" s="9" t="s">
        <v>15</v>
      </c>
      <c r="G456" s="9" t="s">
        <v>374</v>
      </c>
      <c r="H456" s="9" t="s">
        <v>119</v>
      </c>
      <c r="I456" s="9" t="s">
        <v>18</v>
      </c>
      <c r="J456" s="3" t="s">
        <v>2088</v>
      </c>
      <c r="K456" s="13" t="s">
        <v>375</v>
      </c>
      <c r="L456" s="14" t="s">
        <v>376</v>
      </c>
      <c r="M456" s="17">
        <f t="shared" si="16"/>
        <v>1.5706018518518508E-2</v>
      </c>
      <c r="N456">
        <f t="shared" si="17"/>
        <v>2</v>
      </c>
    </row>
    <row r="457" spans="1:14" x14ac:dyDescent="0.25">
      <c r="A457" s="11"/>
      <c r="B457" s="12"/>
      <c r="C457" s="9" t="s">
        <v>170</v>
      </c>
      <c r="D457" s="9" t="s">
        <v>171</v>
      </c>
      <c r="E457" s="9" t="s">
        <v>171</v>
      </c>
      <c r="F457" s="9" t="s">
        <v>15</v>
      </c>
      <c r="G457" s="10" t="s">
        <v>12</v>
      </c>
      <c r="H457" s="5"/>
      <c r="I457" s="5"/>
      <c r="J457" s="6"/>
      <c r="K457" s="7"/>
      <c r="L457" s="8"/>
      <c r="N457">
        <f t="shared" si="17"/>
        <v>0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377</v>
      </c>
      <c r="H458" s="9" t="s">
        <v>119</v>
      </c>
      <c r="I458" s="9" t="s">
        <v>18</v>
      </c>
      <c r="J458" s="3" t="s">
        <v>2088</v>
      </c>
      <c r="K458" s="13" t="s">
        <v>378</v>
      </c>
      <c r="L458" s="14" t="s">
        <v>379</v>
      </c>
      <c r="M458" s="17">
        <f t="shared" si="16"/>
        <v>4.1620370370370363E-2</v>
      </c>
      <c r="N458">
        <f t="shared" si="17"/>
        <v>13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1178</v>
      </c>
      <c r="H459" s="9" t="s">
        <v>119</v>
      </c>
      <c r="I459" s="9" t="s">
        <v>922</v>
      </c>
      <c r="J459" s="3" t="s">
        <v>2088</v>
      </c>
      <c r="K459" s="13" t="s">
        <v>1179</v>
      </c>
      <c r="L459" s="14" t="s">
        <v>1180</v>
      </c>
      <c r="M459" s="17">
        <f t="shared" si="16"/>
        <v>3.0868055555555607E-2</v>
      </c>
      <c r="N459">
        <f t="shared" si="17"/>
        <v>9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1181</v>
      </c>
      <c r="H460" s="9" t="s">
        <v>119</v>
      </c>
      <c r="I460" s="9" t="s">
        <v>922</v>
      </c>
      <c r="J460" s="3" t="s">
        <v>2088</v>
      </c>
      <c r="K460" s="13" t="s">
        <v>1182</v>
      </c>
      <c r="L460" s="14" t="s">
        <v>1183</v>
      </c>
      <c r="M460" s="17">
        <f t="shared" si="16"/>
        <v>1.5393518518518556E-2</v>
      </c>
      <c r="N460">
        <f t="shared" si="17"/>
        <v>15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1502</v>
      </c>
      <c r="H461" s="9" t="s">
        <v>119</v>
      </c>
      <c r="I461" s="9" t="s">
        <v>1316</v>
      </c>
      <c r="J461" s="3" t="s">
        <v>2088</v>
      </c>
      <c r="K461" s="13" t="s">
        <v>1503</v>
      </c>
      <c r="L461" s="14" t="s">
        <v>1504</v>
      </c>
      <c r="M461" s="17">
        <f t="shared" si="16"/>
        <v>2.025462962962965E-2</v>
      </c>
      <c r="N461">
        <f t="shared" si="17"/>
        <v>13</v>
      </c>
    </row>
    <row r="462" spans="1:14" x14ac:dyDescent="0.25">
      <c r="A462" s="11"/>
      <c r="B462" s="12"/>
      <c r="C462" s="9" t="s">
        <v>175</v>
      </c>
      <c r="D462" s="9" t="s">
        <v>176</v>
      </c>
      <c r="E462" s="9" t="s">
        <v>176</v>
      </c>
      <c r="F462" s="9" t="s">
        <v>15</v>
      </c>
      <c r="G462" s="10" t="s">
        <v>12</v>
      </c>
      <c r="H462" s="5"/>
      <c r="I462" s="5"/>
      <c r="J462" s="6"/>
      <c r="K462" s="7"/>
      <c r="L462" s="8"/>
    </row>
    <row r="463" spans="1:14" x14ac:dyDescent="0.25">
      <c r="A463" s="11"/>
      <c r="B463" s="12"/>
      <c r="C463" s="12"/>
      <c r="D463" s="12"/>
      <c r="E463" s="12"/>
      <c r="F463" s="12"/>
      <c r="G463" s="9" t="s">
        <v>380</v>
      </c>
      <c r="H463" s="9" t="s">
        <v>119</v>
      </c>
      <c r="I463" s="9" t="s">
        <v>18</v>
      </c>
      <c r="J463" s="3" t="s">
        <v>2088</v>
      </c>
      <c r="K463" s="13" t="s">
        <v>381</v>
      </c>
      <c r="L463" s="14" t="s">
        <v>382</v>
      </c>
      <c r="M463" s="17">
        <f t="shared" si="16"/>
        <v>5.1643518518518561E-2</v>
      </c>
      <c r="N463">
        <f t="shared" si="17"/>
        <v>15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1184</v>
      </c>
      <c r="H464" s="9" t="s">
        <v>119</v>
      </c>
      <c r="I464" s="9" t="s">
        <v>922</v>
      </c>
      <c r="J464" s="3" t="s">
        <v>2088</v>
      </c>
      <c r="K464" s="13" t="s">
        <v>1185</v>
      </c>
      <c r="L464" s="14" t="s">
        <v>1186</v>
      </c>
      <c r="M464" s="17">
        <f t="shared" si="16"/>
        <v>1.6527777777777697E-2</v>
      </c>
      <c r="N464">
        <f t="shared" si="17"/>
        <v>15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1505</v>
      </c>
      <c r="H465" s="9" t="s">
        <v>119</v>
      </c>
      <c r="I465" s="9" t="s">
        <v>1316</v>
      </c>
      <c r="J465" s="3" t="s">
        <v>2088</v>
      </c>
      <c r="K465" s="13" t="s">
        <v>1506</v>
      </c>
      <c r="L465" s="14" t="s">
        <v>1507</v>
      </c>
      <c r="M465" s="17">
        <f t="shared" si="16"/>
        <v>2.0416666666666639E-2</v>
      </c>
      <c r="N465">
        <f t="shared" si="17"/>
        <v>12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1508</v>
      </c>
      <c r="H466" s="9" t="s">
        <v>119</v>
      </c>
      <c r="I466" s="9" t="s">
        <v>1316</v>
      </c>
      <c r="J466" s="3" t="s">
        <v>2088</v>
      </c>
      <c r="K466" s="13" t="s">
        <v>1509</v>
      </c>
      <c r="L466" s="14" t="s">
        <v>1510</v>
      </c>
      <c r="M466" s="17">
        <f t="shared" si="16"/>
        <v>2.0277777777777839E-2</v>
      </c>
      <c r="N466">
        <f t="shared" si="17"/>
        <v>12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1511</v>
      </c>
      <c r="H467" s="9" t="s">
        <v>119</v>
      </c>
      <c r="I467" s="9" t="s">
        <v>1316</v>
      </c>
      <c r="J467" s="3" t="s">
        <v>2088</v>
      </c>
      <c r="K467" s="13" t="s">
        <v>1512</v>
      </c>
      <c r="L467" s="14" t="s">
        <v>1513</v>
      </c>
      <c r="M467" s="17">
        <f t="shared" si="16"/>
        <v>3.0972222222222179E-2</v>
      </c>
      <c r="N467">
        <f t="shared" si="17"/>
        <v>15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1514</v>
      </c>
      <c r="H468" s="9" t="s">
        <v>119</v>
      </c>
      <c r="I468" s="9" t="s">
        <v>1316</v>
      </c>
      <c r="J468" s="3" t="s">
        <v>2088</v>
      </c>
      <c r="K468" s="13" t="s">
        <v>1515</v>
      </c>
      <c r="L468" s="14" t="s">
        <v>1516</v>
      </c>
      <c r="M468" s="17">
        <f t="shared" si="16"/>
        <v>3.7928240740740748E-2</v>
      </c>
      <c r="N468">
        <f t="shared" si="17"/>
        <v>15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1517</v>
      </c>
      <c r="H469" s="9" t="s">
        <v>119</v>
      </c>
      <c r="I469" s="9" t="s">
        <v>1316</v>
      </c>
      <c r="J469" s="3" t="s">
        <v>2088</v>
      </c>
      <c r="K469" s="13" t="s">
        <v>1518</v>
      </c>
      <c r="L469" s="14" t="s">
        <v>1519</v>
      </c>
      <c r="M469" s="17">
        <f t="shared" si="16"/>
        <v>1.3217592592592697E-2</v>
      </c>
      <c r="N469">
        <f t="shared" si="17"/>
        <v>16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1835</v>
      </c>
      <c r="H470" s="9" t="s">
        <v>119</v>
      </c>
      <c r="I470" s="9" t="s">
        <v>1680</v>
      </c>
      <c r="J470" s="3" t="s">
        <v>2088</v>
      </c>
      <c r="K470" s="13" t="s">
        <v>1836</v>
      </c>
      <c r="L470" s="14" t="s">
        <v>1837</v>
      </c>
      <c r="M470" s="17">
        <f t="shared" si="16"/>
        <v>1.2407407407407423E-2</v>
      </c>
      <c r="N470">
        <f t="shared" si="17"/>
        <v>7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1838</v>
      </c>
      <c r="H471" s="9" t="s">
        <v>119</v>
      </c>
      <c r="I471" s="9" t="s">
        <v>1680</v>
      </c>
      <c r="J471" s="3" t="s">
        <v>2088</v>
      </c>
      <c r="K471" s="13" t="s">
        <v>1839</v>
      </c>
      <c r="L471" s="14" t="s">
        <v>1840</v>
      </c>
      <c r="M471" s="17">
        <f t="shared" si="16"/>
        <v>1.9340277777777748E-2</v>
      </c>
      <c r="N471">
        <f t="shared" si="17"/>
        <v>9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1841</v>
      </c>
      <c r="H472" s="9" t="s">
        <v>119</v>
      </c>
      <c r="I472" s="9" t="s">
        <v>1680</v>
      </c>
      <c r="J472" s="3" t="s">
        <v>2088</v>
      </c>
      <c r="K472" s="13" t="s">
        <v>1842</v>
      </c>
      <c r="L472" s="14" t="s">
        <v>1843</v>
      </c>
      <c r="M472" s="17">
        <f t="shared" si="16"/>
        <v>3.4074074074074034E-2</v>
      </c>
      <c r="N472">
        <f t="shared" si="17"/>
        <v>12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1844</v>
      </c>
      <c r="H473" s="9" t="s">
        <v>119</v>
      </c>
      <c r="I473" s="9" t="s">
        <v>1680</v>
      </c>
      <c r="J473" s="3" t="s">
        <v>2088</v>
      </c>
      <c r="K473" s="13" t="s">
        <v>1845</v>
      </c>
      <c r="L473" s="14" t="s">
        <v>1846</v>
      </c>
      <c r="M473" s="17">
        <f t="shared" si="16"/>
        <v>2.2106481481481421E-2</v>
      </c>
      <c r="N473">
        <f t="shared" si="17"/>
        <v>13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1847</v>
      </c>
      <c r="H474" s="9" t="s">
        <v>119</v>
      </c>
      <c r="I474" s="9" t="s">
        <v>1680</v>
      </c>
      <c r="J474" s="3" t="s">
        <v>2088</v>
      </c>
      <c r="K474" s="13" t="s">
        <v>1848</v>
      </c>
      <c r="L474" s="14" t="s">
        <v>1849</v>
      </c>
      <c r="M474" s="17">
        <f t="shared" si="16"/>
        <v>1.4918981481481408E-2</v>
      </c>
      <c r="N474">
        <f t="shared" si="17"/>
        <v>18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1850</v>
      </c>
      <c r="H475" s="9" t="s">
        <v>119</v>
      </c>
      <c r="I475" s="9" t="s">
        <v>1680</v>
      </c>
      <c r="J475" s="3" t="s">
        <v>2088</v>
      </c>
      <c r="K475" s="13" t="s">
        <v>1851</v>
      </c>
      <c r="L475" s="14" t="s">
        <v>1852</v>
      </c>
      <c r="M475" s="17">
        <f t="shared" si="16"/>
        <v>1.6261574074074137E-2</v>
      </c>
      <c r="N475">
        <f t="shared" si="17"/>
        <v>22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2030</v>
      </c>
      <c r="H476" s="9" t="s">
        <v>119</v>
      </c>
      <c r="I476" s="9" t="s">
        <v>1984</v>
      </c>
      <c r="J476" s="3" t="s">
        <v>2088</v>
      </c>
      <c r="K476" s="13" t="s">
        <v>2031</v>
      </c>
      <c r="L476" s="14" t="s">
        <v>2032</v>
      </c>
      <c r="M476" s="17">
        <f t="shared" si="16"/>
        <v>1.0219907407407414E-2</v>
      </c>
      <c r="N476">
        <f t="shared" si="17"/>
        <v>7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2033</v>
      </c>
      <c r="H477" s="9" t="s">
        <v>119</v>
      </c>
      <c r="I477" s="9" t="s">
        <v>1984</v>
      </c>
      <c r="J477" s="3" t="s">
        <v>2088</v>
      </c>
      <c r="K477" s="13" t="s">
        <v>2034</v>
      </c>
      <c r="L477" s="14" t="s">
        <v>2035</v>
      </c>
      <c r="M477" s="17">
        <f t="shared" si="16"/>
        <v>1.2303240740740684E-2</v>
      </c>
      <c r="N477">
        <f t="shared" si="17"/>
        <v>10</v>
      </c>
    </row>
    <row r="478" spans="1:14" x14ac:dyDescent="0.25">
      <c r="A478" s="11"/>
      <c r="B478" s="12"/>
      <c r="C478" s="9" t="s">
        <v>95</v>
      </c>
      <c r="D478" s="9" t="s">
        <v>96</v>
      </c>
      <c r="E478" s="10" t="s">
        <v>12</v>
      </c>
      <c r="F478" s="5"/>
      <c r="G478" s="5"/>
      <c r="H478" s="5"/>
      <c r="I478" s="5"/>
      <c r="J478" s="6"/>
      <c r="K478" s="7"/>
      <c r="L478" s="8"/>
    </row>
    <row r="479" spans="1:14" x14ac:dyDescent="0.25">
      <c r="A479" s="11"/>
      <c r="B479" s="12"/>
      <c r="C479" s="12"/>
      <c r="D479" s="12"/>
      <c r="E479" s="9" t="s">
        <v>96</v>
      </c>
      <c r="F479" s="9" t="s">
        <v>15</v>
      </c>
      <c r="G479" s="10" t="s">
        <v>12</v>
      </c>
      <c r="H479" s="5"/>
      <c r="I479" s="5"/>
      <c r="J479" s="6"/>
      <c r="K479" s="7"/>
      <c r="L479" s="8"/>
    </row>
    <row r="480" spans="1:14" x14ac:dyDescent="0.25">
      <c r="A480" s="11"/>
      <c r="B480" s="12"/>
      <c r="C480" s="12"/>
      <c r="D480" s="12"/>
      <c r="E480" s="12"/>
      <c r="F480" s="12"/>
      <c r="G480" s="9" t="s">
        <v>383</v>
      </c>
      <c r="H480" s="9" t="s">
        <v>119</v>
      </c>
      <c r="I480" s="9" t="s">
        <v>18</v>
      </c>
      <c r="J480" s="3" t="s">
        <v>2088</v>
      </c>
      <c r="K480" s="13" t="s">
        <v>384</v>
      </c>
      <c r="L480" s="14" t="s">
        <v>385</v>
      </c>
      <c r="M480" s="17">
        <f t="shared" si="16"/>
        <v>1.1388888888888889E-2</v>
      </c>
      <c r="N480">
        <f t="shared" si="17"/>
        <v>0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386</v>
      </c>
      <c r="H481" s="9" t="s">
        <v>119</v>
      </c>
      <c r="I481" s="9" t="s">
        <v>18</v>
      </c>
      <c r="J481" s="3" t="s">
        <v>2088</v>
      </c>
      <c r="K481" s="13" t="s">
        <v>387</v>
      </c>
      <c r="L481" s="14" t="s">
        <v>388</v>
      </c>
      <c r="M481" s="17">
        <f t="shared" si="16"/>
        <v>1.5486111111111117E-2</v>
      </c>
      <c r="N481">
        <f t="shared" si="17"/>
        <v>4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389</v>
      </c>
      <c r="H482" s="9" t="s">
        <v>119</v>
      </c>
      <c r="I482" s="9" t="s">
        <v>18</v>
      </c>
      <c r="J482" s="3" t="s">
        <v>2088</v>
      </c>
      <c r="K482" s="13" t="s">
        <v>390</v>
      </c>
      <c r="L482" s="14" t="s">
        <v>391</v>
      </c>
      <c r="M482" s="17">
        <f t="shared" si="16"/>
        <v>1.8541666666666679E-2</v>
      </c>
      <c r="N482">
        <f t="shared" si="17"/>
        <v>7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740</v>
      </c>
      <c r="H483" s="9" t="s">
        <v>119</v>
      </c>
      <c r="I483" s="9" t="s">
        <v>523</v>
      </c>
      <c r="J483" s="3" t="s">
        <v>2088</v>
      </c>
      <c r="K483" s="13" t="s">
        <v>741</v>
      </c>
      <c r="L483" s="14" t="s">
        <v>742</v>
      </c>
      <c r="M483" s="17">
        <f t="shared" si="16"/>
        <v>1.0300925925925925E-2</v>
      </c>
      <c r="N483">
        <f t="shared" si="17"/>
        <v>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743</v>
      </c>
      <c r="H484" s="9" t="s">
        <v>119</v>
      </c>
      <c r="I484" s="9" t="s">
        <v>523</v>
      </c>
      <c r="J484" s="3" t="s">
        <v>2088</v>
      </c>
      <c r="K484" s="13" t="s">
        <v>744</v>
      </c>
      <c r="L484" s="14" t="s">
        <v>745</v>
      </c>
      <c r="M484" s="17">
        <f t="shared" si="16"/>
        <v>9.9884259259259284E-3</v>
      </c>
      <c r="N484">
        <f t="shared" si="17"/>
        <v>2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746</v>
      </c>
      <c r="H485" s="9" t="s">
        <v>119</v>
      </c>
      <c r="I485" s="9" t="s">
        <v>523</v>
      </c>
      <c r="J485" s="3" t="s">
        <v>2088</v>
      </c>
      <c r="K485" s="13" t="s">
        <v>747</v>
      </c>
      <c r="L485" s="14" t="s">
        <v>748</v>
      </c>
      <c r="M485" s="17">
        <f t="shared" si="16"/>
        <v>1.652777777777778E-2</v>
      </c>
      <c r="N485">
        <f t="shared" si="17"/>
        <v>5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749</v>
      </c>
      <c r="H486" s="9" t="s">
        <v>119</v>
      </c>
      <c r="I486" s="9" t="s">
        <v>523</v>
      </c>
      <c r="J486" s="3" t="s">
        <v>2088</v>
      </c>
      <c r="K486" s="13" t="s">
        <v>750</v>
      </c>
      <c r="L486" s="14" t="s">
        <v>751</v>
      </c>
      <c r="M486" s="17">
        <f t="shared" si="16"/>
        <v>1.1249999999999982E-2</v>
      </c>
      <c r="N486">
        <f t="shared" si="17"/>
        <v>22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1187</v>
      </c>
      <c r="H487" s="9" t="s">
        <v>119</v>
      </c>
      <c r="I487" s="9" t="s">
        <v>922</v>
      </c>
      <c r="J487" s="3" t="s">
        <v>2088</v>
      </c>
      <c r="K487" s="13" t="s">
        <v>1188</v>
      </c>
      <c r="L487" s="14" t="s">
        <v>1189</v>
      </c>
      <c r="M487" s="17">
        <f t="shared" si="16"/>
        <v>1.4513888888888882E-2</v>
      </c>
      <c r="N487">
        <f t="shared" si="17"/>
        <v>4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2078</v>
      </c>
      <c r="H488" s="9" t="s">
        <v>119</v>
      </c>
      <c r="I488" s="9" t="s">
        <v>2048</v>
      </c>
      <c r="J488" s="3" t="s">
        <v>2088</v>
      </c>
      <c r="K488" s="13" t="s">
        <v>2079</v>
      </c>
      <c r="L488" s="14" t="s">
        <v>2080</v>
      </c>
      <c r="M488" s="17">
        <f t="shared" si="16"/>
        <v>1.3726851851851851E-2</v>
      </c>
      <c r="N488">
        <f t="shared" si="17"/>
        <v>23</v>
      </c>
    </row>
    <row r="489" spans="1:14" x14ac:dyDescent="0.25">
      <c r="A489" s="11"/>
      <c r="B489" s="12"/>
      <c r="C489" s="12"/>
      <c r="D489" s="12"/>
      <c r="E489" s="9" t="s">
        <v>186</v>
      </c>
      <c r="F489" s="9" t="s">
        <v>15</v>
      </c>
      <c r="G489" s="9" t="s">
        <v>392</v>
      </c>
      <c r="H489" s="9" t="s">
        <v>119</v>
      </c>
      <c r="I489" s="9" t="s">
        <v>18</v>
      </c>
      <c r="J489" s="3" t="s">
        <v>2088</v>
      </c>
      <c r="K489" s="13" t="s">
        <v>393</v>
      </c>
      <c r="L489" s="14" t="s">
        <v>394</v>
      </c>
      <c r="M489" s="17">
        <f t="shared" si="16"/>
        <v>1.4872685185185142E-2</v>
      </c>
      <c r="N489">
        <f t="shared" si="17"/>
        <v>21</v>
      </c>
    </row>
    <row r="490" spans="1:14" x14ac:dyDescent="0.25">
      <c r="A490" s="11"/>
      <c r="B490" s="12"/>
      <c r="C490" s="9" t="s">
        <v>395</v>
      </c>
      <c r="D490" s="9" t="s">
        <v>396</v>
      </c>
      <c r="E490" s="9" t="s">
        <v>396</v>
      </c>
      <c r="F490" s="9" t="s">
        <v>15</v>
      </c>
      <c r="G490" s="10" t="s">
        <v>12</v>
      </c>
      <c r="H490" s="5"/>
      <c r="I490" s="5"/>
      <c r="J490" s="6"/>
      <c r="K490" s="7"/>
      <c r="L490" s="8"/>
    </row>
    <row r="491" spans="1:14" x14ac:dyDescent="0.25">
      <c r="A491" s="11"/>
      <c r="B491" s="12"/>
      <c r="C491" s="12"/>
      <c r="D491" s="12"/>
      <c r="E491" s="12"/>
      <c r="F491" s="12"/>
      <c r="G491" s="9" t="s">
        <v>397</v>
      </c>
      <c r="H491" s="9" t="s">
        <v>119</v>
      </c>
      <c r="I491" s="9" t="s">
        <v>18</v>
      </c>
      <c r="J491" s="3" t="s">
        <v>2088</v>
      </c>
      <c r="K491" s="13" t="s">
        <v>398</v>
      </c>
      <c r="L491" s="14" t="s">
        <v>399</v>
      </c>
      <c r="M491" s="17">
        <f t="shared" si="16"/>
        <v>1.9780092592592613E-2</v>
      </c>
      <c r="N491">
        <f t="shared" si="17"/>
        <v>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400</v>
      </c>
      <c r="H492" s="9" t="s">
        <v>119</v>
      </c>
      <c r="I492" s="9" t="s">
        <v>18</v>
      </c>
      <c r="J492" s="3" t="s">
        <v>2088</v>
      </c>
      <c r="K492" s="13" t="s">
        <v>401</v>
      </c>
      <c r="L492" s="14" t="s">
        <v>402</v>
      </c>
      <c r="M492" s="17">
        <f t="shared" si="16"/>
        <v>4.3101851851851891E-2</v>
      </c>
      <c r="N492">
        <f t="shared" si="17"/>
        <v>14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403</v>
      </c>
      <c r="H493" s="9" t="s">
        <v>119</v>
      </c>
      <c r="I493" s="9" t="s">
        <v>18</v>
      </c>
      <c r="J493" s="3" t="s">
        <v>2088</v>
      </c>
      <c r="K493" s="13" t="s">
        <v>404</v>
      </c>
      <c r="L493" s="14" t="s">
        <v>405</v>
      </c>
      <c r="M493" s="17">
        <f t="shared" si="16"/>
        <v>2.2476851851851665E-2</v>
      </c>
      <c r="N493">
        <f t="shared" si="17"/>
        <v>22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752</v>
      </c>
      <c r="H494" s="9" t="s">
        <v>119</v>
      </c>
      <c r="I494" s="9" t="s">
        <v>523</v>
      </c>
      <c r="J494" s="3" t="s">
        <v>2088</v>
      </c>
      <c r="K494" s="13" t="s">
        <v>753</v>
      </c>
      <c r="L494" s="14" t="s">
        <v>754</v>
      </c>
      <c r="M494" s="17">
        <f t="shared" si="16"/>
        <v>2.0682870370370365E-2</v>
      </c>
      <c r="N494">
        <f t="shared" si="17"/>
        <v>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755</v>
      </c>
      <c r="H495" s="9" t="s">
        <v>119</v>
      </c>
      <c r="I495" s="9" t="s">
        <v>523</v>
      </c>
      <c r="J495" s="3" t="s">
        <v>2088</v>
      </c>
      <c r="K495" s="13" t="s">
        <v>756</v>
      </c>
      <c r="L495" s="14" t="s">
        <v>757</v>
      </c>
      <c r="M495" s="17">
        <f t="shared" si="16"/>
        <v>1.4212962962962983E-2</v>
      </c>
      <c r="N495">
        <f t="shared" si="17"/>
        <v>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758</v>
      </c>
      <c r="H496" s="9" t="s">
        <v>119</v>
      </c>
      <c r="I496" s="9" t="s">
        <v>523</v>
      </c>
      <c r="J496" s="3" t="s">
        <v>2088</v>
      </c>
      <c r="K496" s="13" t="s">
        <v>759</v>
      </c>
      <c r="L496" s="14" t="s">
        <v>760</v>
      </c>
      <c r="M496" s="17">
        <f t="shared" si="16"/>
        <v>1.8912037037037033E-2</v>
      </c>
      <c r="N496">
        <f t="shared" si="17"/>
        <v>6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761</v>
      </c>
      <c r="H497" s="9" t="s">
        <v>119</v>
      </c>
      <c r="I497" s="9" t="s">
        <v>523</v>
      </c>
      <c r="J497" s="3" t="s">
        <v>2088</v>
      </c>
      <c r="K497" s="13" t="s">
        <v>762</v>
      </c>
      <c r="L497" s="14" t="s">
        <v>763</v>
      </c>
      <c r="M497" s="17">
        <f t="shared" si="16"/>
        <v>4.7534722222222214E-2</v>
      </c>
      <c r="N497">
        <f t="shared" si="17"/>
        <v>14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764</v>
      </c>
      <c r="H498" s="9" t="s">
        <v>119</v>
      </c>
      <c r="I498" s="9" t="s">
        <v>523</v>
      </c>
      <c r="J498" s="3" t="s">
        <v>2088</v>
      </c>
      <c r="K498" s="13" t="s">
        <v>765</v>
      </c>
      <c r="L498" s="14" t="s">
        <v>766</v>
      </c>
      <c r="M498" s="17">
        <f t="shared" si="16"/>
        <v>1.9618055555555514E-2</v>
      </c>
      <c r="N498">
        <f t="shared" si="17"/>
        <v>22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767</v>
      </c>
      <c r="H499" s="9" t="s">
        <v>119</v>
      </c>
      <c r="I499" s="9" t="s">
        <v>523</v>
      </c>
      <c r="J499" s="3" t="s">
        <v>2088</v>
      </c>
      <c r="K499" s="13" t="s">
        <v>768</v>
      </c>
      <c r="L499" s="14" t="s">
        <v>769</v>
      </c>
      <c r="M499" s="17">
        <f t="shared" si="16"/>
        <v>1.9560185185185208E-2</v>
      </c>
      <c r="N499">
        <f t="shared" si="17"/>
        <v>22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1190</v>
      </c>
      <c r="H500" s="9" t="s">
        <v>119</v>
      </c>
      <c r="I500" s="9" t="s">
        <v>922</v>
      </c>
      <c r="J500" s="3" t="s">
        <v>2088</v>
      </c>
      <c r="K500" s="13" t="s">
        <v>1191</v>
      </c>
      <c r="L500" s="14" t="s">
        <v>1192</v>
      </c>
      <c r="M500" s="17">
        <f t="shared" si="16"/>
        <v>4.8090277777777787E-2</v>
      </c>
      <c r="N500">
        <f t="shared" si="17"/>
        <v>2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1193</v>
      </c>
      <c r="H501" s="9" t="s">
        <v>119</v>
      </c>
      <c r="I501" s="9" t="s">
        <v>922</v>
      </c>
      <c r="J501" s="3" t="s">
        <v>2088</v>
      </c>
      <c r="K501" s="13" t="s">
        <v>1194</v>
      </c>
      <c r="L501" s="14" t="s">
        <v>1195</v>
      </c>
      <c r="M501" s="17">
        <f t="shared" si="16"/>
        <v>2.086805555555557E-2</v>
      </c>
      <c r="N501">
        <f t="shared" si="17"/>
        <v>3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1196</v>
      </c>
      <c r="H502" s="9" t="s">
        <v>119</v>
      </c>
      <c r="I502" s="9" t="s">
        <v>922</v>
      </c>
      <c r="J502" s="3" t="s">
        <v>2088</v>
      </c>
      <c r="K502" s="13" t="s">
        <v>1197</v>
      </c>
      <c r="L502" s="14" t="s">
        <v>1198</v>
      </c>
      <c r="M502" s="17">
        <f t="shared" si="16"/>
        <v>1.4583333333333337E-2</v>
      </c>
      <c r="N502">
        <f t="shared" si="17"/>
        <v>4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1199</v>
      </c>
      <c r="H503" s="9" t="s">
        <v>119</v>
      </c>
      <c r="I503" s="9" t="s">
        <v>922</v>
      </c>
      <c r="J503" s="3" t="s">
        <v>2088</v>
      </c>
      <c r="K503" s="13" t="s">
        <v>1200</v>
      </c>
      <c r="L503" s="14" t="s">
        <v>1201</v>
      </c>
      <c r="M503" s="17">
        <f t="shared" si="16"/>
        <v>1.6134259259259265E-2</v>
      </c>
      <c r="N503">
        <f t="shared" si="17"/>
        <v>6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1202</v>
      </c>
      <c r="H504" s="9" t="s">
        <v>119</v>
      </c>
      <c r="I504" s="9" t="s">
        <v>922</v>
      </c>
      <c r="J504" s="3" t="s">
        <v>2088</v>
      </c>
      <c r="K504" s="13" t="s">
        <v>1203</v>
      </c>
      <c r="L504" s="14" t="s">
        <v>1204</v>
      </c>
      <c r="M504" s="17">
        <f t="shared" si="16"/>
        <v>2.7662037037036957E-2</v>
      </c>
      <c r="N504">
        <f t="shared" si="17"/>
        <v>23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1520</v>
      </c>
      <c r="H505" s="9" t="s">
        <v>119</v>
      </c>
      <c r="I505" s="9" t="s">
        <v>1316</v>
      </c>
      <c r="J505" s="3" t="s">
        <v>2088</v>
      </c>
      <c r="K505" s="13" t="s">
        <v>1521</v>
      </c>
      <c r="L505" s="14" t="s">
        <v>1522</v>
      </c>
      <c r="M505" s="17">
        <f t="shared" si="16"/>
        <v>1.935185185185187E-2</v>
      </c>
      <c r="N505">
        <f t="shared" si="17"/>
        <v>3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1523</v>
      </c>
      <c r="H506" s="9" t="s">
        <v>119</v>
      </c>
      <c r="I506" s="9" t="s">
        <v>1316</v>
      </c>
      <c r="J506" s="3" t="s">
        <v>2088</v>
      </c>
      <c r="K506" s="13" t="s">
        <v>1524</v>
      </c>
      <c r="L506" s="14" t="s">
        <v>1525</v>
      </c>
      <c r="M506" s="17">
        <f t="shared" si="16"/>
        <v>1.0902777777777817E-2</v>
      </c>
      <c r="N506">
        <f t="shared" si="17"/>
        <v>23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1526</v>
      </c>
      <c r="H507" s="9" t="s">
        <v>119</v>
      </c>
      <c r="I507" s="9" t="s">
        <v>1316</v>
      </c>
      <c r="J507" s="3" t="s">
        <v>2088</v>
      </c>
      <c r="K507" s="13" t="s">
        <v>1527</v>
      </c>
      <c r="L507" s="14" t="s">
        <v>1528</v>
      </c>
      <c r="M507" s="17">
        <f t="shared" si="16"/>
        <v>2.2199074074074066E-2</v>
      </c>
      <c r="N507">
        <f t="shared" si="17"/>
        <v>23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1853</v>
      </c>
      <c r="H508" s="9" t="s">
        <v>119</v>
      </c>
      <c r="I508" s="9" t="s">
        <v>1680</v>
      </c>
      <c r="J508" s="3" t="s">
        <v>2088</v>
      </c>
      <c r="K508" s="13" t="s">
        <v>1854</v>
      </c>
      <c r="L508" s="14" t="s">
        <v>1855</v>
      </c>
      <c r="M508" s="17">
        <f t="shared" si="16"/>
        <v>1.2581018518518505E-2</v>
      </c>
      <c r="N508">
        <f t="shared" si="17"/>
        <v>3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1856</v>
      </c>
      <c r="H509" s="9" t="s">
        <v>119</v>
      </c>
      <c r="I509" s="9" t="s">
        <v>1680</v>
      </c>
      <c r="J509" s="3" t="s">
        <v>2088</v>
      </c>
      <c r="K509" s="13" t="s">
        <v>1857</v>
      </c>
      <c r="L509" s="14" t="s">
        <v>1858</v>
      </c>
      <c r="M509" s="17">
        <f t="shared" si="16"/>
        <v>1.7129629629629634E-2</v>
      </c>
      <c r="N509">
        <f t="shared" si="17"/>
        <v>4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1859</v>
      </c>
      <c r="H510" s="9" t="s">
        <v>119</v>
      </c>
      <c r="I510" s="9" t="s">
        <v>1680</v>
      </c>
      <c r="J510" s="3" t="s">
        <v>2088</v>
      </c>
      <c r="K510" s="13" t="s">
        <v>1860</v>
      </c>
      <c r="L510" s="14" t="s">
        <v>1861</v>
      </c>
      <c r="M510" s="17">
        <f t="shared" si="16"/>
        <v>1.4305555555555516E-2</v>
      </c>
      <c r="N510">
        <f t="shared" si="17"/>
        <v>6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1862</v>
      </c>
      <c r="H511" s="9" t="s">
        <v>119</v>
      </c>
      <c r="I511" s="9" t="s">
        <v>1680</v>
      </c>
      <c r="J511" s="3" t="s">
        <v>2088</v>
      </c>
      <c r="K511" s="13" t="s">
        <v>1863</v>
      </c>
      <c r="L511" s="14" t="s">
        <v>1864</v>
      </c>
      <c r="M511" s="17">
        <f t="shared" si="16"/>
        <v>2.3101851851851818E-2</v>
      </c>
      <c r="N511">
        <f t="shared" si="17"/>
        <v>7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1865</v>
      </c>
      <c r="H512" s="9" t="s">
        <v>119</v>
      </c>
      <c r="I512" s="9" t="s">
        <v>1680</v>
      </c>
      <c r="J512" s="3" t="s">
        <v>2088</v>
      </c>
      <c r="K512" s="13" t="s">
        <v>1866</v>
      </c>
      <c r="L512" s="14" t="s">
        <v>1867</v>
      </c>
      <c r="M512" s="17">
        <f t="shared" si="16"/>
        <v>1.6238425925925948E-2</v>
      </c>
      <c r="N512">
        <f t="shared" si="17"/>
        <v>22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1868</v>
      </c>
      <c r="H513" s="9" t="s">
        <v>119</v>
      </c>
      <c r="I513" s="9" t="s">
        <v>1680</v>
      </c>
      <c r="J513" s="3" t="s">
        <v>2088</v>
      </c>
      <c r="K513" s="13" t="s">
        <v>1869</v>
      </c>
      <c r="L513" s="14" t="s">
        <v>2089</v>
      </c>
      <c r="M513" s="17">
        <f t="shared" si="16"/>
        <v>1.5520833333333317E-2</v>
      </c>
      <c r="N513">
        <f t="shared" si="17"/>
        <v>23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2036</v>
      </c>
      <c r="H514" s="9" t="s">
        <v>119</v>
      </c>
      <c r="I514" s="9" t="s">
        <v>1984</v>
      </c>
      <c r="J514" s="3" t="s">
        <v>2088</v>
      </c>
      <c r="K514" s="13" t="s">
        <v>2037</v>
      </c>
      <c r="L514" s="14" t="s">
        <v>2038</v>
      </c>
      <c r="M514" s="17">
        <f t="shared" si="16"/>
        <v>1.399305555555555E-2</v>
      </c>
      <c r="N514">
        <f t="shared" si="17"/>
        <v>3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2039</v>
      </c>
      <c r="H515" s="9" t="s">
        <v>119</v>
      </c>
      <c r="I515" s="9" t="s">
        <v>1984</v>
      </c>
      <c r="J515" s="3" t="s">
        <v>2088</v>
      </c>
      <c r="K515" s="13" t="s">
        <v>2040</v>
      </c>
      <c r="L515" s="14" t="s">
        <v>2041</v>
      </c>
      <c r="M515" s="17">
        <f t="shared" ref="M515:M578" si="18">L515-K515</f>
        <v>1.8599537037037012E-2</v>
      </c>
      <c r="N515">
        <f t="shared" ref="N515:N578" si="19">HOUR(K515)</f>
        <v>4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2042</v>
      </c>
      <c r="H516" s="9" t="s">
        <v>119</v>
      </c>
      <c r="I516" s="9" t="s">
        <v>1984</v>
      </c>
      <c r="J516" s="3" t="s">
        <v>2088</v>
      </c>
      <c r="K516" s="13" t="s">
        <v>2043</v>
      </c>
      <c r="L516" s="14" t="s">
        <v>2044</v>
      </c>
      <c r="M516" s="17">
        <f t="shared" si="18"/>
        <v>1.5625000000000028E-2</v>
      </c>
      <c r="N516">
        <f t="shared" si="19"/>
        <v>5</v>
      </c>
    </row>
    <row r="517" spans="1:14" x14ac:dyDescent="0.25">
      <c r="A517" s="11"/>
      <c r="B517" s="12"/>
      <c r="C517" s="9" t="s">
        <v>406</v>
      </c>
      <c r="D517" s="9" t="s">
        <v>407</v>
      </c>
      <c r="E517" s="9" t="s">
        <v>407</v>
      </c>
      <c r="F517" s="9" t="s">
        <v>15</v>
      </c>
      <c r="G517" s="10" t="s">
        <v>12</v>
      </c>
      <c r="H517" s="5"/>
      <c r="I517" s="5"/>
      <c r="J517" s="6"/>
      <c r="K517" s="7"/>
      <c r="L517" s="8"/>
    </row>
    <row r="518" spans="1:14" x14ac:dyDescent="0.25">
      <c r="A518" s="11"/>
      <c r="B518" s="12"/>
      <c r="C518" s="12"/>
      <c r="D518" s="12"/>
      <c r="E518" s="12"/>
      <c r="F518" s="12"/>
      <c r="G518" s="9" t="s">
        <v>408</v>
      </c>
      <c r="H518" s="9" t="s">
        <v>119</v>
      </c>
      <c r="I518" s="9" t="s">
        <v>18</v>
      </c>
      <c r="J518" s="3" t="s">
        <v>2088</v>
      </c>
      <c r="K518" s="13" t="s">
        <v>409</v>
      </c>
      <c r="L518" s="14" t="s">
        <v>410</v>
      </c>
      <c r="M518" s="17">
        <f t="shared" si="18"/>
        <v>2.0925925925925903E-2</v>
      </c>
      <c r="N518">
        <f t="shared" si="19"/>
        <v>8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411</v>
      </c>
      <c r="H519" s="9" t="s">
        <v>119</v>
      </c>
      <c r="I519" s="9" t="s">
        <v>18</v>
      </c>
      <c r="J519" s="3" t="s">
        <v>2088</v>
      </c>
      <c r="K519" s="13" t="s">
        <v>412</v>
      </c>
      <c r="L519" s="14" t="s">
        <v>413</v>
      </c>
      <c r="M519" s="17">
        <f t="shared" si="18"/>
        <v>1.3437499999999991E-2</v>
      </c>
      <c r="N519">
        <f t="shared" si="19"/>
        <v>11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414</v>
      </c>
      <c r="H520" s="9" t="s">
        <v>119</v>
      </c>
      <c r="I520" s="9" t="s">
        <v>18</v>
      </c>
      <c r="J520" s="3" t="s">
        <v>2088</v>
      </c>
      <c r="K520" s="13" t="s">
        <v>415</v>
      </c>
      <c r="L520" s="14" t="s">
        <v>416</v>
      </c>
      <c r="M520" s="17">
        <f t="shared" si="18"/>
        <v>3.803240740740732E-2</v>
      </c>
      <c r="N520">
        <f t="shared" si="19"/>
        <v>13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417</v>
      </c>
      <c r="H521" s="9" t="s">
        <v>119</v>
      </c>
      <c r="I521" s="9" t="s">
        <v>18</v>
      </c>
      <c r="J521" s="3" t="s">
        <v>2088</v>
      </c>
      <c r="K521" s="13" t="s">
        <v>418</v>
      </c>
      <c r="L521" s="14" t="s">
        <v>419</v>
      </c>
      <c r="M521" s="17">
        <f t="shared" si="18"/>
        <v>5.2615740740740824E-2</v>
      </c>
      <c r="N521">
        <f t="shared" si="19"/>
        <v>15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1529</v>
      </c>
      <c r="H522" s="9" t="s">
        <v>119</v>
      </c>
      <c r="I522" s="9" t="s">
        <v>1316</v>
      </c>
      <c r="J522" s="3" t="s">
        <v>2088</v>
      </c>
      <c r="K522" s="13" t="s">
        <v>1530</v>
      </c>
      <c r="L522" s="14" t="s">
        <v>1531</v>
      </c>
      <c r="M522" s="17">
        <f t="shared" si="18"/>
        <v>1.2442129629629595E-2</v>
      </c>
      <c r="N522">
        <f t="shared" si="19"/>
        <v>8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1532</v>
      </c>
      <c r="H523" s="9" t="s">
        <v>119</v>
      </c>
      <c r="I523" s="9" t="s">
        <v>1316</v>
      </c>
      <c r="J523" s="3" t="s">
        <v>2088</v>
      </c>
      <c r="K523" s="13" t="s">
        <v>1533</v>
      </c>
      <c r="L523" s="14" t="s">
        <v>441</v>
      </c>
      <c r="M523" s="17">
        <f t="shared" si="18"/>
        <v>1.7812500000000009E-2</v>
      </c>
      <c r="N523">
        <f t="shared" si="19"/>
        <v>11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1534</v>
      </c>
      <c r="H524" s="9" t="s">
        <v>119</v>
      </c>
      <c r="I524" s="9" t="s">
        <v>1316</v>
      </c>
      <c r="J524" s="3" t="s">
        <v>2088</v>
      </c>
      <c r="K524" s="13" t="s">
        <v>1535</v>
      </c>
      <c r="L524" s="14" t="s">
        <v>1536</v>
      </c>
      <c r="M524" s="17">
        <f t="shared" si="18"/>
        <v>1.3206018518518547E-2</v>
      </c>
      <c r="N524">
        <f t="shared" si="19"/>
        <v>16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1870</v>
      </c>
      <c r="H525" s="9" t="s">
        <v>119</v>
      </c>
      <c r="I525" s="9" t="s">
        <v>1680</v>
      </c>
      <c r="J525" s="3" t="s">
        <v>2088</v>
      </c>
      <c r="K525" s="13" t="s">
        <v>1871</v>
      </c>
      <c r="L525" s="14" t="s">
        <v>1872</v>
      </c>
      <c r="M525" s="17">
        <f t="shared" si="18"/>
        <v>1.1377314814814854E-2</v>
      </c>
      <c r="N525">
        <f t="shared" si="19"/>
        <v>7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1873</v>
      </c>
      <c r="H526" s="9" t="s">
        <v>119</v>
      </c>
      <c r="I526" s="9" t="s">
        <v>1680</v>
      </c>
      <c r="J526" s="3" t="s">
        <v>2088</v>
      </c>
      <c r="K526" s="13" t="s">
        <v>1874</v>
      </c>
      <c r="L526" s="14" t="s">
        <v>1875</v>
      </c>
      <c r="M526" s="17">
        <f t="shared" si="18"/>
        <v>1.1481481481481481E-2</v>
      </c>
      <c r="N526">
        <f t="shared" si="19"/>
        <v>11</v>
      </c>
    </row>
    <row r="527" spans="1:14" x14ac:dyDescent="0.25">
      <c r="A527" s="11"/>
      <c r="B527" s="12"/>
      <c r="C527" s="9" t="s">
        <v>1876</v>
      </c>
      <c r="D527" s="9" t="s">
        <v>1877</v>
      </c>
      <c r="E527" s="9" t="s">
        <v>1877</v>
      </c>
      <c r="F527" s="9" t="s">
        <v>15</v>
      </c>
      <c r="G527" s="9" t="s">
        <v>1878</v>
      </c>
      <c r="H527" s="9" t="s">
        <v>119</v>
      </c>
      <c r="I527" s="9" t="s">
        <v>1680</v>
      </c>
      <c r="J527" s="3" t="s">
        <v>2088</v>
      </c>
      <c r="K527" s="13" t="s">
        <v>1879</v>
      </c>
      <c r="L527" s="14" t="s">
        <v>1880</v>
      </c>
      <c r="M527" s="17">
        <f t="shared" si="18"/>
        <v>3.1192129629629632E-2</v>
      </c>
      <c r="N527">
        <f t="shared" si="19"/>
        <v>0</v>
      </c>
    </row>
    <row r="528" spans="1:14" x14ac:dyDescent="0.25">
      <c r="A528" s="11"/>
      <c r="B528" s="12"/>
      <c r="C528" s="9" t="s">
        <v>420</v>
      </c>
      <c r="D528" s="9" t="s">
        <v>421</v>
      </c>
      <c r="E528" s="9" t="s">
        <v>421</v>
      </c>
      <c r="F528" s="9" t="s">
        <v>15</v>
      </c>
      <c r="G528" s="10" t="s">
        <v>12</v>
      </c>
      <c r="H528" s="5"/>
      <c r="I528" s="5"/>
      <c r="J528" s="6"/>
      <c r="K528" s="7"/>
      <c r="L528" s="8"/>
    </row>
    <row r="529" spans="1:14" x14ac:dyDescent="0.25">
      <c r="A529" s="11"/>
      <c r="B529" s="12"/>
      <c r="C529" s="12"/>
      <c r="D529" s="12"/>
      <c r="E529" s="12"/>
      <c r="F529" s="12"/>
      <c r="G529" s="9" t="s">
        <v>422</v>
      </c>
      <c r="H529" s="9" t="s">
        <v>119</v>
      </c>
      <c r="I529" s="9" t="s">
        <v>18</v>
      </c>
      <c r="J529" s="3" t="s">
        <v>2088</v>
      </c>
      <c r="K529" s="13" t="s">
        <v>423</v>
      </c>
      <c r="L529" s="14" t="s">
        <v>424</v>
      </c>
      <c r="M529" s="17">
        <f t="shared" si="18"/>
        <v>1.4490740740740748E-2</v>
      </c>
      <c r="N529">
        <f t="shared" si="19"/>
        <v>6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770</v>
      </c>
      <c r="H530" s="9" t="s">
        <v>119</v>
      </c>
      <c r="I530" s="9" t="s">
        <v>523</v>
      </c>
      <c r="J530" s="3" t="s">
        <v>2088</v>
      </c>
      <c r="K530" s="13" t="s">
        <v>771</v>
      </c>
      <c r="L530" s="14" t="s">
        <v>772</v>
      </c>
      <c r="M530" s="17">
        <f t="shared" si="18"/>
        <v>1.3634259259259263E-2</v>
      </c>
      <c r="N530">
        <f t="shared" si="19"/>
        <v>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773</v>
      </c>
      <c r="H531" s="9" t="s">
        <v>119</v>
      </c>
      <c r="I531" s="9" t="s">
        <v>523</v>
      </c>
      <c r="J531" s="3" t="s">
        <v>2088</v>
      </c>
      <c r="K531" s="13" t="s">
        <v>774</v>
      </c>
      <c r="L531" s="14" t="s">
        <v>775</v>
      </c>
      <c r="M531" s="17">
        <f t="shared" si="18"/>
        <v>1.5613425925925961E-2</v>
      </c>
      <c r="N531">
        <f t="shared" si="19"/>
        <v>6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1537</v>
      </c>
      <c r="H532" s="9" t="s">
        <v>119</v>
      </c>
      <c r="I532" s="9" t="s">
        <v>1316</v>
      </c>
      <c r="J532" s="3" t="s">
        <v>2088</v>
      </c>
      <c r="K532" s="13" t="s">
        <v>1538</v>
      </c>
      <c r="L532" s="14" t="s">
        <v>1539</v>
      </c>
      <c r="M532" s="17">
        <f t="shared" si="18"/>
        <v>1.2002314814814785E-2</v>
      </c>
      <c r="N532">
        <f t="shared" si="19"/>
        <v>3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1540</v>
      </c>
      <c r="H533" s="9" t="s">
        <v>119</v>
      </c>
      <c r="I533" s="9" t="s">
        <v>1316</v>
      </c>
      <c r="J533" s="3" t="s">
        <v>2088</v>
      </c>
      <c r="K533" s="13" t="s">
        <v>1541</v>
      </c>
      <c r="L533" s="14" t="s">
        <v>1542</v>
      </c>
      <c r="M533" s="17">
        <f t="shared" si="18"/>
        <v>1.3171296296296264E-2</v>
      </c>
      <c r="N533">
        <f t="shared" si="19"/>
        <v>5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2081</v>
      </c>
      <c r="H534" s="9" t="s">
        <v>119</v>
      </c>
      <c r="I534" s="9" t="s">
        <v>2048</v>
      </c>
      <c r="J534" s="3" t="s">
        <v>2088</v>
      </c>
      <c r="K534" s="13" t="s">
        <v>2082</v>
      </c>
      <c r="L534" s="14" t="s">
        <v>2083</v>
      </c>
      <c r="M534" s="17">
        <f t="shared" si="18"/>
        <v>1.503472222222213E-2</v>
      </c>
      <c r="N534">
        <f t="shared" si="19"/>
        <v>20</v>
      </c>
    </row>
    <row r="535" spans="1:14" x14ac:dyDescent="0.25">
      <c r="A535" s="11"/>
      <c r="B535" s="12"/>
      <c r="C535" s="9" t="s">
        <v>56</v>
      </c>
      <c r="D535" s="9" t="s">
        <v>57</v>
      </c>
      <c r="E535" s="9" t="s">
        <v>57</v>
      </c>
      <c r="F535" s="9" t="s">
        <v>15</v>
      </c>
      <c r="G535" s="10" t="s">
        <v>12</v>
      </c>
      <c r="H535" s="5"/>
      <c r="I535" s="5"/>
      <c r="J535" s="6"/>
      <c r="K535" s="7"/>
      <c r="L535" s="8"/>
    </row>
    <row r="536" spans="1:14" x14ac:dyDescent="0.25">
      <c r="A536" s="11"/>
      <c r="B536" s="12"/>
      <c r="C536" s="12"/>
      <c r="D536" s="12"/>
      <c r="E536" s="12"/>
      <c r="F536" s="12"/>
      <c r="G536" s="9" t="s">
        <v>776</v>
      </c>
      <c r="H536" s="9" t="s">
        <v>119</v>
      </c>
      <c r="I536" s="9" t="s">
        <v>523</v>
      </c>
      <c r="J536" s="3" t="s">
        <v>2088</v>
      </c>
      <c r="K536" s="13" t="s">
        <v>777</v>
      </c>
      <c r="L536" s="14" t="s">
        <v>778</v>
      </c>
      <c r="M536" s="17">
        <f t="shared" si="18"/>
        <v>2.3078703703703685E-2</v>
      </c>
      <c r="N536">
        <f t="shared" si="19"/>
        <v>8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779</v>
      </c>
      <c r="H537" s="9" t="s">
        <v>119</v>
      </c>
      <c r="I537" s="9" t="s">
        <v>523</v>
      </c>
      <c r="J537" s="3" t="s">
        <v>2088</v>
      </c>
      <c r="K537" s="13" t="s">
        <v>780</v>
      </c>
      <c r="L537" s="14" t="s">
        <v>781</v>
      </c>
      <c r="M537" s="17">
        <f t="shared" si="18"/>
        <v>2.2106481481481532E-2</v>
      </c>
      <c r="N537">
        <f t="shared" si="19"/>
        <v>11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1205</v>
      </c>
      <c r="H538" s="9" t="s">
        <v>119</v>
      </c>
      <c r="I538" s="9" t="s">
        <v>922</v>
      </c>
      <c r="J538" s="3" t="s">
        <v>2088</v>
      </c>
      <c r="K538" s="13" t="s">
        <v>1206</v>
      </c>
      <c r="L538" s="14" t="s">
        <v>1207</v>
      </c>
      <c r="M538" s="17">
        <f t="shared" si="18"/>
        <v>3.7534722222222205E-2</v>
      </c>
      <c r="N538">
        <f t="shared" si="19"/>
        <v>8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1543</v>
      </c>
      <c r="H539" s="9" t="s">
        <v>119</v>
      </c>
      <c r="I539" s="9" t="s">
        <v>1316</v>
      </c>
      <c r="J539" s="3" t="s">
        <v>2088</v>
      </c>
      <c r="K539" s="13" t="s">
        <v>1544</v>
      </c>
      <c r="L539" s="14" t="s">
        <v>1545</v>
      </c>
      <c r="M539" s="17">
        <f t="shared" si="18"/>
        <v>2.2175925925925932E-2</v>
      </c>
      <c r="N539">
        <f t="shared" si="19"/>
        <v>6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1546</v>
      </c>
      <c r="H540" s="9" t="s">
        <v>119</v>
      </c>
      <c r="I540" s="9" t="s">
        <v>1316</v>
      </c>
      <c r="J540" s="3" t="s">
        <v>2088</v>
      </c>
      <c r="K540" s="13" t="s">
        <v>1547</v>
      </c>
      <c r="L540" s="14" t="s">
        <v>1548</v>
      </c>
      <c r="M540" s="17">
        <f t="shared" si="18"/>
        <v>1.6145833333333304E-2</v>
      </c>
      <c r="N540">
        <f t="shared" si="19"/>
        <v>11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1881</v>
      </c>
      <c r="H541" s="9" t="s">
        <v>119</v>
      </c>
      <c r="I541" s="9" t="s">
        <v>1680</v>
      </c>
      <c r="J541" s="3" t="s">
        <v>2088</v>
      </c>
      <c r="K541" s="13" t="s">
        <v>1882</v>
      </c>
      <c r="L541" s="14" t="s">
        <v>1883</v>
      </c>
      <c r="M541" s="17">
        <f t="shared" si="18"/>
        <v>2.4050925925925948E-2</v>
      </c>
      <c r="N541">
        <f t="shared" si="19"/>
        <v>6</v>
      </c>
    </row>
    <row r="542" spans="1:14" x14ac:dyDescent="0.25">
      <c r="A542" s="11"/>
      <c r="B542" s="12"/>
      <c r="C542" s="9" t="s">
        <v>61</v>
      </c>
      <c r="D542" s="9" t="s">
        <v>62</v>
      </c>
      <c r="E542" s="10" t="s">
        <v>12</v>
      </c>
      <c r="F542" s="5"/>
      <c r="G542" s="5"/>
      <c r="H542" s="5"/>
      <c r="I542" s="5"/>
      <c r="J542" s="6"/>
      <c r="K542" s="7"/>
      <c r="L542" s="8"/>
    </row>
    <row r="543" spans="1:14" x14ac:dyDescent="0.25">
      <c r="A543" s="11"/>
      <c r="B543" s="12"/>
      <c r="C543" s="12"/>
      <c r="D543" s="12"/>
      <c r="E543" s="9" t="s">
        <v>63</v>
      </c>
      <c r="F543" s="9" t="s">
        <v>15</v>
      </c>
      <c r="G543" s="10" t="s">
        <v>12</v>
      </c>
      <c r="H543" s="5"/>
      <c r="I543" s="5"/>
      <c r="J543" s="6"/>
      <c r="K543" s="7"/>
      <c r="L543" s="8"/>
    </row>
    <row r="544" spans="1:14" x14ac:dyDescent="0.25">
      <c r="A544" s="11"/>
      <c r="B544" s="12"/>
      <c r="C544" s="12"/>
      <c r="D544" s="12"/>
      <c r="E544" s="12"/>
      <c r="F544" s="12"/>
      <c r="G544" s="9" t="s">
        <v>425</v>
      </c>
      <c r="H544" s="9" t="s">
        <v>205</v>
      </c>
      <c r="I544" s="9" t="s">
        <v>18</v>
      </c>
      <c r="J544" s="3" t="s">
        <v>2088</v>
      </c>
      <c r="K544" s="13" t="s">
        <v>426</v>
      </c>
      <c r="L544" s="14" t="s">
        <v>427</v>
      </c>
      <c r="M544" s="17">
        <f t="shared" si="18"/>
        <v>2.3310185185185184E-2</v>
      </c>
      <c r="N544">
        <f t="shared" si="19"/>
        <v>8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782</v>
      </c>
      <c r="H545" s="9" t="s">
        <v>205</v>
      </c>
      <c r="I545" s="9" t="s">
        <v>523</v>
      </c>
      <c r="J545" s="3" t="s">
        <v>2088</v>
      </c>
      <c r="K545" s="13" t="s">
        <v>783</v>
      </c>
      <c r="L545" s="14" t="s">
        <v>784</v>
      </c>
      <c r="M545" s="17">
        <f t="shared" si="18"/>
        <v>1.4803240740740797E-2</v>
      </c>
      <c r="N545">
        <f t="shared" si="19"/>
        <v>17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785</v>
      </c>
      <c r="H546" s="9" t="s">
        <v>205</v>
      </c>
      <c r="I546" s="9" t="s">
        <v>523</v>
      </c>
      <c r="J546" s="3" t="s">
        <v>2088</v>
      </c>
      <c r="K546" s="13" t="s">
        <v>786</v>
      </c>
      <c r="L546" s="14" t="s">
        <v>787</v>
      </c>
      <c r="M546" s="17">
        <f t="shared" si="18"/>
        <v>2.0057870370370212E-2</v>
      </c>
      <c r="N546">
        <f t="shared" si="19"/>
        <v>18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1208</v>
      </c>
      <c r="H547" s="9" t="s">
        <v>205</v>
      </c>
      <c r="I547" s="9" t="s">
        <v>922</v>
      </c>
      <c r="J547" s="3" t="s">
        <v>2088</v>
      </c>
      <c r="K547" s="13" t="s">
        <v>1209</v>
      </c>
      <c r="L547" s="14" t="s">
        <v>1210</v>
      </c>
      <c r="M547" s="17">
        <f t="shared" si="18"/>
        <v>1.5092592592592546E-2</v>
      </c>
      <c r="N547">
        <f t="shared" si="19"/>
        <v>7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1211</v>
      </c>
      <c r="H548" s="9" t="s">
        <v>205</v>
      </c>
      <c r="I548" s="9" t="s">
        <v>922</v>
      </c>
      <c r="J548" s="3" t="s">
        <v>2088</v>
      </c>
      <c r="K548" s="13" t="s">
        <v>1212</v>
      </c>
      <c r="L548" s="14" t="s">
        <v>1213</v>
      </c>
      <c r="M548" s="17">
        <f t="shared" si="18"/>
        <v>2.1180555555555536E-2</v>
      </c>
      <c r="N548">
        <f t="shared" si="19"/>
        <v>19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1549</v>
      </c>
      <c r="H549" s="9" t="s">
        <v>205</v>
      </c>
      <c r="I549" s="9" t="s">
        <v>1316</v>
      </c>
      <c r="J549" s="3" t="s">
        <v>2088</v>
      </c>
      <c r="K549" s="13" t="s">
        <v>1550</v>
      </c>
      <c r="L549" s="14" t="s">
        <v>1551</v>
      </c>
      <c r="M549" s="17">
        <f t="shared" si="18"/>
        <v>1.7824074074074103E-2</v>
      </c>
      <c r="N549">
        <f t="shared" si="19"/>
        <v>7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1552</v>
      </c>
      <c r="H550" s="9" t="s">
        <v>205</v>
      </c>
      <c r="I550" s="9" t="s">
        <v>1316</v>
      </c>
      <c r="J550" s="3" t="s">
        <v>2088</v>
      </c>
      <c r="K550" s="13" t="s">
        <v>1553</v>
      </c>
      <c r="L550" s="14" t="s">
        <v>1554</v>
      </c>
      <c r="M550" s="17">
        <f t="shared" si="18"/>
        <v>1.9629629629629664E-2</v>
      </c>
      <c r="N550">
        <f t="shared" si="19"/>
        <v>8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1555</v>
      </c>
      <c r="H551" s="9" t="s">
        <v>205</v>
      </c>
      <c r="I551" s="9" t="s">
        <v>1316</v>
      </c>
      <c r="J551" s="3" t="s">
        <v>2088</v>
      </c>
      <c r="K551" s="13" t="s">
        <v>1556</v>
      </c>
      <c r="L551" s="14" t="s">
        <v>1557</v>
      </c>
      <c r="M551" s="17">
        <f t="shared" si="18"/>
        <v>1.4722222222222303E-2</v>
      </c>
      <c r="N551">
        <f t="shared" si="19"/>
        <v>13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1558</v>
      </c>
      <c r="H552" s="9" t="s">
        <v>205</v>
      </c>
      <c r="I552" s="9" t="s">
        <v>1316</v>
      </c>
      <c r="J552" s="3" t="s">
        <v>2088</v>
      </c>
      <c r="K552" s="13" t="s">
        <v>1559</v>
      </c>
      <c r="L552" s="14" t="s">
        <v>1560</v>
      </c>
      <c r="M552" s="17">
        <f t="shared" si="18"/>
        <v>2.128472222222233E-2</v>
      </c>
      <c r="N552">
        <f t="shared" si="19"/>
        <v>13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1561</v>
      </c>
      <c r="H553" s="9" t="s">
        <v>205</v>
      </c>
      <c r="I553" s="9" t="s">
        <v>1316</v>
      </c>
      <c r="J553" s="3" t="s">
        <v>2088</v>
      </c>
      <c r="K553" s="13" t="s">
        <v>1562</v>
      </c>
      <c r="L553" s="14" t="s">
        <v>1563</v>
      </c>
      <c r="M553" s="17">
        <f t="shared" si="18"/>
        <v>2.9884259259259305E-2</v>
      </c>
      <c r="N553">
        <f t="shared" si="19"/>
        <v>14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1564</v>
      </c>
      <c r="H554" s="9" t="s">
        <v>205</v>
      </c>
      <c r="I554" s="9" t="s">
        <v>1316</v>
      </c>
      <c r="J554" s="3" t="s">
        <v>2088</v>
      </c>
      <c r="K554" s="13" t="s">
        <v>1565</v>
      </c>
      <c r="L554" s="14" t="s">
        <v>1566</v>
      </c>
      <c r="M554" s="17">
        <f t="shared" si="18"/>
        <v>1.4097222222222316E-2</v>
      </c>
      <c r="N554">
        <f t="shared" si="19"/>
        <v>18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1884</v>
      </c>
      <c r="H555" s="9" t="s">
        <v>205</v>
      </c>
      <c r="I555" s="9" t="s">
        <v>1680</v>
      </c>
      <c r="J555" s="3" t="s">
        <v>2088</v>
      </c>
      <c r="K555" s="13" t="s">
        <v>1885</v>
      </c>
      <c r="L555" s="14" t="s">
        <v>1886</v>
      </c>
      <c r="M555" s="17">
        <f t="shared" si="18"/>
        <v>1.4108796296296355E-2</v>
      </c>
      <c r="N555">
        <f t="shared" si="19"/>
        <v>6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1887</v>
      </c>
      <c r="H556" s="9" t="s">
        <v>205</v>
      </c>
      <c r="I556" s="9" t="s">
        <v>1680</v>
      </c>
      <c r="J556" s="3" t="s">
        <v>2088</v>
      </c>
      <c r="K556" s="13" t="s">
        <v>1888</v>
      </c>
      <c r="L556" s="14" t="s">
        <v>1889</v>
      </c>
      <c r="M556" s="17">
        <f t="shared" si="18"/>
        <v>1.844907407407409E-2</v>
      </c>
      <c r="N556">
        <f t="shared" si="19"/>
        <v>7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1890</v>
      </c>
      <c r="H557" s="9" t="s">
        <v>205</v>
      </c>
      <c r="I557" s="9" t="s">
        <v>1680</v>
      </c>
      <c r="J557" s="3" t="s">
        <v>2088</v>
      </c>
      <c r="K557" s="13" t="s">
        <v>1891</v>
      </c>
      <c r="L557" s="14" t="s">
        <v>1892</v>
      </c>
      <c r="M557" s="17">
        <f t="shared" si="18"/>
        <v>2.047453703703711E-2</v>
      </c>
      <c r="N557">
        <f t="shared" si="19"/>
        <v>10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1893</v>
      </c>
      <c r="H558" s="9" t="s">
        <v>205</v>
      </c>
      <c r="I558" s="9" t="s">
        <v>1680</v>
      </c>
      <c r="J558" s="3" t="s">
        <v>2088</v>
      </c>
      <c r="K558" s="13" t="s">
        <v>1894</v>
      </c>
      <c r="L558" s="14" t="s">
        <v>1895</v>
      </c>
      <c r="M558" s="17">
        <f t="shared" si="18"/>
        <v>2.2442129629629659E-2</v>
      </c>
      <c r="N558">
        <f t="shared" si="19"/>
        <v>12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1896</v>
      </c>
      <c r="H559" s="9" t="s">
        <v>205</v>
      </c>
      <c r="I559" s="9" t="s">
        <v>1680</v>
      </c>
      <c r="J559" s="3" t="s">
        <v>2088</v>
      </c>
      <c r="K559" s="13" t="s">
        <v>1897</v>
      </c>
      <c r="L559" s="14" t="s">
        <v>1898</v>
      </c>
      <c r="M559" s="17">
        <f t="shared" si="18"/>
        <v>4.0972222222222299E-2</v>
      </c>
      <c r="N559">
        <f t="shared" si="19"/>
        <v>12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1899</v>
      </c>
      <c r="H560" s="9" t="s">
        <v>205</v>
      </c>
      <c r="I560" s="9" t="s">
        <v>1680</v>
      </c>
      <c r="J560" s="3" t="s">
        <v>2088</v>
      </c>
      <c r="K560" s="13" t="s">
        <v>1900</v>
      </c>
      <c r="L560" s="14" t="s">
        <v>1901</v>
      </c>
      <c r="M560" s="17">
        <f t="shared" si="18"/>
        <v>2.8032407407407423E-2</v>
      </c>
      <c r="N560">
        <f t="shared" si="19"/>
        <v>12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1902</v>
      </c>
      <c r="H561" s="9" t="s">
        <v>205</v>
      </c>
      <c r="I561" s="9" t="s">
        <v>1680</v>
      </c>
      <c r="J561" s="3" t="s">
        <v>2088</v>
      </c>
      <c r="K561" s="13" t="s">
        <v>1903</v>
      </c>
      <c r="L561" s="14" t="s">
        <v>1904</v>
      </c>
      <c r="M561" s="17">
        <f t="shared" si="18"/>
        <v>1.288194444444446E-2</v>
      </c>
      <c r="N561">
        <f t="shared" si="19"/>
        <v>15</v>
      </c>
    </row>
    <row r="562" spans="1:14" x14ac:dyDescent="0.25">
      <c r="A562" s="11"/>
      <c r="B562" s="12"/>
      <c r="C562" s="12"/>
      <c r="D562" s="12"/>
      <c r="E562" s="9" t="s">
        <v>62</v>
      </c>
      <c r="F562" s="9" t="s">
        <v>15</v>
      </c>
      <c r="G562" s="10" t="s">
        <v>12</v>
      </c>
      <c r="H562" s="5"/>
      <c r="I562" s="5"/>
      <c r="J562" s="6"/>
      <c r="K562" s="7"/>
      <c r="L562" s="8"/>
    </row>
    <row r="563" spans="1:14" x14ac:dyDescent="0.25">
      <c r="A563" s="11"/>
      <c r="B563" s="12"/>
      <c r="C563" s="12"/>
      <c r="D563" s="12"/>
      <c r="E563" s="12"/>
      <c r="F563" s="12"/>
      <c r="G563" s="9" t="s">
        <v>788</v>
      </c>
      <c r="H563" s="9" t="s">
        <v>205</v>
      </c>
      <c r="I563" s="9" t="s">
        <v>523</v>
      </c>
      <c r="J563" s="3" t="s">
        <v>2088</v>
      </c>
      <c r="K563" s="13" t="s">
        <v>789</v>
      </c>
      <c r="L563" s="14" t="s">
        <v>790</v>
      </c>
      <c r="M563" s="17">
        <f t="shared" si="18"/>
        <v>5.1250000000000018E-2</v>
      </c>
      <c r="N563">
        <f t="shared" si="19"/>
        <v>14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791</v>
      </c>
      <c r="H564" s="9" t="s">
        <v>205</v>
      </c>
      <c r="I564" s="9" t="s">
        <v>523</v>
      </c>
      <c r="J564" s="3" t="s">
        <v>2088</v>
      </c>
      <c r="K564" s="13" t="s">
        <v>792</v>
      </c>
      <c r="L564" s="14" t="s">
        <v>793</v>
      </c>
      <c r="M564" s="17">
        <f t="shared" si="18"/>
        <v>2.3310185185185239E-2</v>
      </c>
      <c r="N564">
        <f t="shared" si="19"/>
        <v>15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1214</v>
      </c>
      <c r="H565" s="9" t="s">
        <v>205</v>
      </c>
      <c r="I565" s="9" t="s">
        <v>922</v>
      </c>
      <c r="J565" s="3" t="s">
        <v>2088</v>
      </c>
      <c r="K565" s="13" t="s">
        <v>1215</v>
      </c>
      <c r="L565" s="14" t="s">
        <v>1216</v>
      </c>
      <c r="M565" s="17">
        <f t="shared" si="18"/>
        <v>2.3784722222222276E-2</v>
      </c>
      <c r="N565">
        <f t="shared" si="19"/>
        <v>8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1217</v>
      </c>
      <c r="H566" s="9" t="s">
        <v>119</v>
      </c>
      <c r="I566" s="9" t="s">
        <v>922</v>
      </c>
      <c r="J566" s="3" t="s">
        <v>2088</v>
      </c>
      <c r="K566" s="13" t="s">
        <v>1218</v>
      </c>
      <c r="L566" s="14" t="s">
        <v>1219</v>
      </c>
      <c r="M566" s="17">
        <f t="shared" si="18"/>
        <v>2.8425925925925966E-2</v>
      </c>
      <c r="N566">
        <f t="shared" si="19"/>
        <v>8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1220</v>
      </c>
      <c r="H567" s="9" t="s">
        <v>205</v>
      </c>
      <c r="I567" s="9" t="s">
        <v>922</v>
      </c>
      <c r="J567" s="3" t="s">
        <v>2088</v>
      </c>
      <c r="K567" s="13" t="s">
        <v>1221</v>
      </c>
      <c r="L567" s="14" t="s">
        <v>1222</v>
      </c>
      <c r="M567" s="17">
        <f t="shared" si="18"/>
        <v>3.2905092592592555E-2</v>
      </c>
      <c r="N567">
        <f t="shared" si="19"/>
        <v>14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1223</v>
      </c>
      <c r="H568" s="9" t="s">
        <v>205</v>
      </c>
      <c r="I568" s="9" t="s">
        <v>922</v>
      </c>
      <c r="J568" s="3" t="s">
        <v>2088</v>
      </c>
      <c r="K568" s="13" t="s">
        <v>1224</v>
      </c>
      <c r="L568" s="14" t="s">
        <v>1225</v>
      </c>
      <c r="M568" s="17">
        <f t="shared" si="18"/>
        <v>1.5798611111111138E-2</v>
      </c>
      <c r="N568">
        <f t="shared" si="19"/>
        <v>16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1226</v>
      </c>
      <c r="H569" s="9" t="s">
        <v>205</v>
      </c>
      <c r="I569" s="9" t="s">
        <v>922</v>
      </c>
      <c r="J569" s="3" t="s">
        <v>2088</v>
      </c>
      <c r="K569" s="13" t="s">
        <v>1227</v>
      </c>
      <c r="L569" s="14" t="s">
        <v>1228</v>
      </c>
      <c r="M569" s="17">
        <f t="shared" si="18"/>
        <v>1.9293981481481315E-2</v>
      </c>
      <c r="N569">
        <f t="shared" si="19"/>
        <v>18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1567</v>
      </c>
      <c r="H570" s="9" t="s">
        <v>205</v>
      </c>
      <c r="I570" s="9" t="s">
        <v>1316</v>
      </c>
      <c r="J570" s="3" t="s">
        <v>2088</v>
      </c>
      <c r="K570" s="13" t="s">
        <v>1568</v>
      </c>
      <c r="L570" s="14" t="s">
        <v>1569</v>
      </c>
      <c r="M570" s="17">
        <f t="shared" si="18"/>
        <v>3.4108796296296318E-2</v>
      </c>
      <c r="N570">
        <f t="shared" si="19"/>
        <v>9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1570</v>
      </c>
      <c r="H571" s="9" t="s">
        <v>205</v>
      </c>
      <c r="I571" s="9" t="s">
        <v>1316</v>
      </c>
      <c r="J571" s="3" t="s">
        <v>2088</v>
      </c>
      <c r="K571" s="13" t="s">
        <v>1571</v>
      </c>
      <c r="L571" s="14" t="s">
        <v>1572</v>
      </c>
      <c r="M571" s="17">
        <f t="shared" si="18"/>
        <v>2.5266203703703694E-2</v>
      </c>
      <c r="N571">
        <f t="shared" si="19"/>
        <v>14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1905</v>
      </c>
      <c r="H572" s="9" t="s">
        <v>205</v>
      </c>
      <c r="I572" s="9" t="s">
        <v>1680</v>
      </c>
      <c r="J572" s="3" t="s">
        <v>2088</v>
      </c>
      <c r="K572" s="13" t="s">
        <v>1906</v>
      </c>
      <c r="L572" s="14" t="s">
        <v>1907</v>
      </c>
      <c r="M572" s="17">
        <f t="shared" si="18"/>
        <v>2.4039351851851853E-2</v>
      </c>
      <c r="N572">
        <f t="shared" si="19"/>
        <v>9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1908</v>
      </c>
      <c r="H573" s="9" t="s">
        <v>205</v>
      </c>
      <c r="I573" s="9" t="s">
        <v>1680</v>
      </c>
      <c r="J573" s="3" t="s">
        <v>2088</v>
      </c>
      <c r="K573" s="13" t="s">
        <v>1909</v>
      </c>
      <c r="L573" s="14" t="s">
        <v>1910</v>
      </c>
      <c r="M573" s="17">
        <f t="shared" si="18"/>
        <v>1.7175925925925983E-2</v>
      </c>
      <c r="N573">
        <f t="shared" si="19"/>
        <v>13</v>
      </c>
    </row>
    <row r="574" spans="1:14" x14ac:dyDescent="0.25">
      <c r="A574" s="11"/>
      <c r="B574" s="12"/>
      <c r="C574" s="9" t="s">
        <v>1573</v>
      </c>
      <c r="D574" s="9" t="s">
        <v>1574</v>
      </c>
      <c r="E574" s="9" t="s">
        <v>1574</v>
      </c>
      <c r="F574" s="9" t="s">
        <v>15</v>
      </c>
      <c r="G574" s="10" t="s">
        <v>12</v>
      </c>
      <c r="H574" s="5"/>
      <c r="I574" s="5"/>
      <c r="J574" s="6"/>
      <c r="K574" s="7"/>
      <c r="L574" s="8"/>
    </row>
    <row r="575" spans="1:14" x14ac:dyDescent="0.25">
      <c r="A575" s="11"/>
      <c r="B575" s="12"/>
      <c r="C575" s="12"/>
      <c r="D575" s="12"/>
      <c r="E575" s="12"/>
      <c r="F575" s="12"/>
      <c r="G575" s="9" t="s">
        <v>1575</v>
      </c>
      <c r="H575" s="9" t="s">
        <v>119</v>
      </c>
      <c r="I575" s="9" t="s">
        <v>1316</v>
      </c>
      <c r="J575" s="3" t="s">
        <v>2088</v>
      </c>
      <c r="K575" s="13" t="s">
        <v>1576</v>
      </c>
      <c r="L575" s="14" t="s">
        <v>1577</v>
      </c>
      <c r="M575" s="17">
        <f t="shared" si="18"/>
        <v>2.3379629629629639E-2</v>
      </c>
      <c r="N575">
        <f t="shared" si="19"/>
        <v>9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1578</v>
      </c>
      <c r="H576" s="9" t="s">
        <v>119</v>
      </c>
      <c r="I576" s="9" t="s">
        <v>1316</v>
      </c>
      <c r="J576" s="3" t="s">
        <v>2088</v>
      </c>
      <c r="K576" s="13" t="s">
        <v>1579</v>
      </c>
      <c r="L576" s="14" t="s">
        <v>1580</v>
      </c>
      <c r="M576" s="17">
        <f t="shared" si="18"/>
        <v>2.4849537037036962E-2</v>
      </c>
      <c r="N576">
        <f t="shared" si="19"/>
        <v>13</v>
      </c>
    </row>
    <row r="577" spans="1:14" x14ac:dyDescent="0.25">
      <c r="A577" s="11"/>
      <c r="B577" s="12"/>
      <c r="C577" s="9" t="s">
        <v>1076</v>
      </c>
      <c r="D577" s="9" t="s">
        <v>1077</v>
      </c>
      <c r="E577" s="9" t="s">
        <v>1077</v>
      </c>
      <c r="F577" s="9" t="s">
        <v>15</v>
      </c>
      <c r="G577" s="10" t="s">
        <v>12</v>
      </c>
      <c r="H577" s="5"/>
      <c r="I577" s="5"/>
      <c r="J577" s="6"/>
      <c r="K577" s="7"/>
      <c r="L577" s="8"/>
    </row>
    <row r="578" spans="1:14" x14ac:dyDescent="0.25">
      <c r="A578" s="11"/>
      <c r="B578" s="12"/>
      <c r="C578" s="12"/>
      <c r="D578" s="12"/>
      <c r="E578" s="12"/>
      <c r="F578" s="12"/>
      <c r="G578" s="9" t="s">
        <v>1229</v>
      </c>
      <c r="H578" s="9" t="s">
        <v>119</v>
      </c>
      <c r="I578" s="9" t="s">
        <v>922</v>
      </c>
      <c r="J578" s="3" t="s">
        <v>2088</v>
      </c>
      <c r="K578" s="13" t="s">
        <v>1230</v>
      </c>
      <c r="L578" s="14" t="s">
        <v>1231</v>
      </c>
      <c r="M578" s="17">
        <f t="shared" si="18"/>
        <v>1.5856481481481499E-2</v>
      </c>
      <c r="N578">
        <f t="shared" si="19"/>
        <v>5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1581</v>
      </c>
      <c r="H579" s="9" t="s">
        <v>119</v>
      </c>
      <c r="I579" s="9" t="s">
        <v>1316</v>
      </c>
      <c r="J579" s="3" t="s">
        <v>2088</v>
      </c>
      <c r="K579" s="13" t="s">
        <v>1582</v>
      </c>
      <c r="L579" s="14" t="s">
        <v>1583</v>
      </c>
      <c r="M579" s="17">
        <f t="shared" ref="M579:M642" si="20">L579-K579</f>
        <v>1.6400462962962964E-2</v>
      </c>
      <c r="N579">
        <f t="shared" ref="N579:N642" si="21">HOUR(K579)</f>
        <v>5</v>
      </c>
    </row>
    <row r="580" spans="1:14" x14ac:dyDescent="0.25">
      <c r="A580" s="11"/>
      <c r="B580" s="12"/>
      <c r="C580" s="9" t="s">
        <v>428</v>
      </c>
      <c r="D580" s="9" t="s">
        <v>429</v>
      </c>
      <c r="E580" s="9" t="s">
        <v>429</v>
      </c>
      <c r="F580" s="9" t="s">
        <v>15</v>
      </c>
      <c r="G580" s="10" t="s">
        <v>12</v>
      </c>
      <c r="H580" s="5"/>
      <c r="I580" s="5"/>
      <c r="J580" s="6"/>
      <c r="K580" s="7"/>
      <c r="L580" s="8"/>
    </row>
    <row r="581" spans="1:14" x14ac:dyDescent="0.25">
      <c r="A581" s="11"/>
      <c r="B581" s="12"/>
      <c r="C581" s="12"/>
      <c r="D581" s="12"/>
      <c r="E581" s="12"/>
      <c r="F581" s="12"/>
      <c r="G581" s="9" t="s">
        <v>430</v>
      </c>
      <c r="H581" s="9" t="s">
        <v>119</v>
      </c>
      <c r="I581" s="9" t="s">
        <v>18</v>
      </c>
      <c r="J581" s="3" t="s">
        <v>2088</v>
      </c>
      <c r="K581" s="13" t="s">
        <v>431</v>
      </c>
      <c r="L581" s="14" t="s">
        <v>432</v>
      </c>
      <c r="M581" s="17">
        <f t="shared" si="20"/>
        <v>2.9236111111111018E-2</v>
      </c>
      <c r="N581">
        <f t="shared" si="21"/>
        <v>16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1232</v>
      </c>
      <c r="H582" s="9" t="s">
        <v>119</v>
      </c>
      <c r="I582" s="9" t="s">
        <v>922</v>
      </c>
      <c r="J582" s="3" t="s">
        <v>2088</v>
      </c>
      <c r="K582" s="13" t="s">
        <v>1233</v>
      </c>
      <c r="L582" s="14" t="s">
        <v>1234</v>
      </c>
      <c r="M582" s="17">
        <f t="shared" si="20"/>
        <v>1.3067129629629637E-2</v>
      </c>
      <c r="N582">
        <f t="shared" si="21"/>
        <v>14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1584</v>
      </c>
      <c r="H583" s="9" t="s">
        <v>119</v>
      </c>
      <c r="I583" s="9" t="s">
        <v>1316</v>
      </c>
      <c r="J583" s="3" t="s">
        <v>2088</v>
      </c>
      <c r="K583" s="13" t="s">
        <v>1585</v>
      </c>
      <c r="L583" s="14" t="s">
        <v>1586</v>
      </c>
      <c r="M583" s="17">
        <f t="shared" si="20"/>
        <v>2.2847222222222241E-2</v>
      </c>
      <c r="N583">
        <f t="shared" si="21"/>
        <v>10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1587</v>
      </c>
      <c r="H584" s="9" t="s">
        <v>119</v>
      </c>
      <c r="I584" s="9" t="s">
        <v>1316</v>
      </c>
      <c r="J584" s="3" t="s">
        <v>2088</v>
      </c>
      <c r="K584" s="13" t="s">
        <v>1588</v>
      </c>
      <c r="L584" s="14" t="s">
        <v>1589</v>
      </c>
      <c r="M584" s="17">
        <f t="shared" si="20"/>
        <v>1.806712962962953E-2</v>
      </c>
      <c r="N584">
        <f t="shared" si="21"/>
        <v>14</v>
      </c>
    </row>
    <row r="585" spans="1:14" x14ac:dyDescent="0.25">
      <c r="A585" s="11"/>
      <c r="B585" s="12"/>
      <c r="C585" s="9" t="s">
        <v>433</v>
      </c>
      <c r="D585" s="9" t="s">
        <v>434</v>
      </c>
      <c r="E585" s="9" t="s">
        <v>434</v>
      </c>
      <c r="F585" s="9" t="s">
        <v>15</v>
      </c>
      <c r="G585" s="9" t="s">
        <v>435</v>
      </c>
      <c r="H585" s="9" t="s">
        <v>119</v>
      </c>
      <c r="I585" s="9" t="s">
        <v>18</v>
      </c>
      <c r="J585" s="3" t="s">
        <v>2088</v>
      </c>
      <c r="K585" s="13" t="s">
        <v>436</v>
      </c>
      <c r="L585" s="14" t="s">
        <v>437</v>
      </c>
      <c r="M585" s="17">
        <f t="shared" si="20"/>
        <v>4.5069444444444495E-2</v>
      </c>
      <c r="N585">
        <f t="shared" si="21"/>
        <v>14</v>
      </c>
    </row>
    <row r="586" spans="1:14" x14ac:dyDescent="0.25">
      <c r="A586" s="11"/>
      <c r="B586" s="12"/>
      <c r="C586" s="9" t="s">
        <v>438</v>
      </c>
      <c r="D586" s="9" t="s">
        <v>439</v>
      </c>
      <c r="E586" s="9" t="s">
        <v>439</v>
      </c>
      <c r="F586" s="9" t="s">
        <v>15</v>
      </c>
      <c r="G586" s="9" t="s">
        <v>440</v>
      </c>
      <c r="H586" s="9" t="s">
        <v>119</v>
      </c>
      <c r="I586" s="9" t="s">
        <v>18</v>
      </c>
      <c r="J586" s="3" t="s">
        <v>2088</v>
      </c>
      <c r="K586" s="13" t="s">
        <v>441</v>
      </c>
      <c r="L586" s="14" t="s">
        <v>442</v>
      </c>
      <c r="M586" s="17">
        <f t="shared" si="20"/>
        <v>3.0520833333333386E-2</v>
      </c>
      <c r="N586">
        <f t="shared" si="21"/>
        <v>11</v>
      </c>
    </row>
    <row r="587" spans="1:14" x14ac:dyDescent="0.25">
      <c r="A587" s="11"/>
      <c r="B587" s="12"/>
      <c r="C587" s="9" t="s">
        <v>443</v>
      </c>
      <c r="D587" s="9" t="s">
        <v>444</v>
      </c>
      <c r="E587" s="9" t="s">
        <v>444</v>
      </c>
      <c r="F587" s="9" t="s">
        <v>15</v>
      </c>
      <c r="G587" s="10" t="s">
        <v>12</v>
      </c>
      <c r="H587" s="5"/>
      <c r="I587" s="5"/>
      <c r="J587" s="6"/>
      <c r="K587" s="7"/>
      <c r="L587" s="8"/>
    </row>
    <row r="588" spans="1:14" x14ac:dyDescent="0.25">
      <c r="A588" s="11"/>
      <c r="B588" s="12"/>
      <c r="C588" s="12"/>
      <c r="D588" s="12"/>
      <c r="E588" s="12"/>
      <c r="F588" s="12"/>
      <c r="G588" s="9" t="s">
        <v>445</v>
      </c>
      <c r="H588" s="9" t="s">
        <v>119</v>
      </c>
      <c r="I588" s="9" t="s">
        <v>18</v>
      </c>
      <c r="J588" s="3" t="s">
        <v>2088</v>
      </c>
      <c r="K588" s="13" t="s">
        <v>446</v>
      </c>
      <c r="L588" s="14" t="s">
        <v>447</v>
      </c>
      <c r="M588" s="17">
        <f t="shared" si="20"/>
        <v>1.775462962962962E-2</v>
      </c>
      <c r="N588">
        <f t="shared" si="21"/>
        <v>5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448</v>
      </c>
      <c r="H589" s="9" t="s">
        <v>119</v>
      </c>
      <c r="I589" s="9" t="s">
        <v>18</v>
      </c>
      <c r="J589" s="3" t="s">
        <v>2088</v>
      </c>
      <c r="K589" s="13" t="s">
        <v>449</v>
      </c>
      <c r="L589" s="14" t="s">
        <v>450</v>
      </c>
      <c r="M589" s="17">
        <f t="shared" si="20"/>
        <v>1.0231481481481508E-2</v>
      </c>
      <c r="N589">
        <f t="shared" si="21"/>
        <v>9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794</v>
      </c>
      <c r="H590" s="9" t="s">
        <v>119</v>
      </c>
      <c r="I590" s="9" t="s">
        <v>523</v>
      </c>
      <c r="J590" s="3" t="s">
        <v>2088</v>
      </c>
      <c r="K590" s="13" t="s">
        <v>795</v>
      </c>
      <c r="L590" s="14" t="s">
        <v>796</v>
      </c>
      <c r="M590" s="17">
        <f t="shared" si="20"/>
        <v>2.0243055555555528E-2</v>
      </c>
      <c r="N590">
        <f t="shared" si="21"/>
        <v>5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1235</v>
      </c>
      <c r="H591" s="9" t="s">
        <v>119</v>
      </c>
      <c r="I591" s="9" t="s">
        <v>922</v>
      </c>
      <c r="J591" s="3" t="s">
        <v>2088</v>
      </c>
      <c r="K591" s="13" t="s">
        <v>1236</v>
      </c>
      <c r="L591" s="14" t="s">
        <v>1237</v>
      </c>
      <c r="M591" s="17">
        <f t="shared" si="20"/>
        <v>1.3182870370370414E-2</v>
      </c>
      <c r="N591">
        <f t="shared" si="21"/>
        <v>5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1238</v>
      </c>
      <c r="H592" s="9" t="s">
        <v>119</v>
      </c>
      <c r="I592" s="9" t="s">
        <v>922</v>
      </c>
      <c r="J592" s="3" t="s">
        <v>2088</v>
      </c>
      <c r="K592" s="13" t="s">
        <v>1239</v>
      </c>
      <c r="L592" s="14" t="s">
        <v>1240</v>
      </c>
      <c r="M592" s="17">
        <f t="shared" si="20"/>
        <v>3.7013888888888902E-2</v>
      </c>
      <c r="N592">
        <f t="shared" si="21"/>
        <v>9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1590</v>
      </c>
      <c r="H593" s="9" t="s">
        <v>119</v>
      </c>
      <c r="I593" s="9" t="s">
        <v>1316</v>
      </c>
      <c r="J593" s="3" t="s">
        <v>2088</v>
      </c>
      <c r="K593" s="13" t="s">
        <v>1591</v>
      </c>
      <c r="L593" s="14" t="s">
        <v>1592</v>
      </c>
      <c r="M593" s="17">
        <f t="shared" si="20"/>
        <v>1.4999999999999958E-2</v>
      </c>
      <c r="N593">
        <f t="shared" si="21"/>
        <v>10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1911</v>
      </c>
      <c r="H594" s="9" t="s">
        <v>119</v>
      </c>
      <c r="I594" s="9" t="s">
        <v>1680</v>
      </c>
      <c r="J594" s="3" t="s">
        <v>2088</v>
      </c>
      <c r="K594" s="13" t="s">
        <v>1912</v>
      </c>
      <c r="L594" s="14" t="s">
        <v>1913</v>
      </c>
      <c r="M594" s="17">
        <f t="shared" si="20"/>
        <v>1.0694444444444451E-2</v>
      </c>
      <c r="N594">
        <f t="shared" si="21"/>
        <v>5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1914</v>
      </c>
      <c r="H595" s="9" t="s">
        <v>119</v>
      </c>
      <c r="I595" s="9" t="s">
        <v>1680</v>
      </c>
      <c r="J595" s="3" t="s">
        <v>2088</v>
      </c>
      <c r="K595" s="13" t="s">
        <v>1915</v>
      </c>
      <c r="L595" s="14" t="s">
        <v>1916</v>
      </c>
      <c r="M595" s="17">
        <f t="shared" si="20"/>
        <v>2.2071759259259249E-2</v>
      </c>
      <c r="N595">
        <f t="shared" si="21"/>
        <v>9</v>
      </c>
    </row>
    <row r="596" spans="1:14" x14ac:dyDescent="0.25">
      <c r="A596" s="11"/>
      <c r="B596" s="12"/>
      <c r="C596" s="9" t="s">
        <v>225</v>
      </c>
      <c r="D596" s="9" t="s">
        <v>226</v>
      </c>
      <c r="E596" s="9" t="s">
        <v>226</v>
      </c>
      <c r="F596" s="9" t="s">
        <v>15</v>
      </c>
      <c r="G596" s="10" t="s">
        <v>12</v>
      </c>
      <c r="H596" s="5"/>
      <c r="I596" s="5"/>
      <c r="J596" s="6"/>
      <c r="K596" s="7"/>
      <c r="L596" s="8"/>
    </row>
    <row r="597" spans="1:14" x14ac:dyDescent="0.25">
      <c r="A597" s="11"/>
      <c r="B597" s="12"/>
      <c r="C597" s="12"/>
      <c r="D597" s="12"/>
      <c r="E597" s="12"/>
      <c r="F597" s="12"/>
      <c r="G597" s="9" t="s">
        <v>451</v>
      </c>
      <c r="H597" s="9" t="s">
        <v>119</v>
      </c>
      <c r="I597" s="9" t="s">
        <v>18</v>
      </c>
      <c r="J597" s="3" t="s">
        <v>2088</v>
      </c>
      <c r="K597" s="13" t="s">
        <v>452</v>
      </c>
      <c r="L597" s="14" t="s">
        <v>453</v>
      </c>
      <c r="M597" s="17">
        <f t="shared" si="20"/>
        <v>1.2557870370370372E-2</v>
      </c>
      <c r="N597">
        <f t="shared" si="21"/>
        <v>4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454</v>
      </c>
      <c r="H598" s="9" t="s">
        <v>119</v>
      </c>
      <c r="I598" s="9" t="s">
        <v>18</v>
      </c>
      <c r="J598" s="3" t="s">
        <v>2088</v>
      </c>
      <c r="K598" s="13" t="s">
        <v>455</v>
      </c>
      <c r="L598" s="14" t="s">
        <v>456</v>
      </c>
      <c r="M598" s="17">
        <f t="shared" si="20"/>
        <v>1.3912037037037028E-2</v>
      </c>
      <c r="N598">
        <f t="shared" si="21"/>
        <v>22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797</v>
      </c>
      <c r="H599" s="9" t="s">
        <v>119</v>
      </c>
      <c r="I599" s="9" t="s">
        <v>523</v>
      </c>
      <c r="J599" s="3" t="s">
        <v>2088</v>
      </c>
      <c r="K599" s="13" t="s">
        <v>798</v>
      </c>
      <c r="L599" s="14" t="s">
        <v>799</v>
      </c>
      <c r="M599" s="17">
        <f t="shared" si="20"/>
        <v>1.4386574074074076E-2</v>
      </c>
      <c r="N599">
        <v>0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800</v>
      </c>
      <c r="H600" s="9" t="s">
        <v>119</v>
      </c>
      <c r="I600" s="9" t="s">
        <v>523</v>
      </c>
      <c r="J600" s="3" t="s">
        <v>2088</v>
      </c>
      <c r="K600" s="13" t="s">
        <v>801</v>
      </c>
      <c r="L600" s="14" t="s">
        <v>802</v>
      </c>
      <c r="M600" s="17">
        <f t="shared" si="20"/>
        <v>1.5636574074074081E-2</v>
      </c>
      <c r="N600">
        <f t="shared" si="21"/>
        <v>1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803</v>
      </c>
      <c r="H601" s="9" t="s">
        <v>119</v>
      </c>
      <c r="I601" s="9" t="s">
        <v>523</v>
      </c>
      <c r="J601" s="3" t="s">
        <v>2088</v>
      </c>
      <c r="K601" s="13" t="s">
        <v>804</v>
      </c>
      <c r="L601" s="14" t="s">
        <v>805</v>
      </c>
      <c r="M601" s="17">
        <f t="shared" si="20"/>
        <v>1.2372685185185181E-2</v>
      </c>
      <c r="N601">
        <f t="shared" si="21"/>
        <v>2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806</v>
      </c>
      <c r="H602" s="9" t="s">
        <v>119</v>
      </c>
      <c r="I602" s="9" t="s">
        <v>523</v>
      </c>
      <c r="J602" s="3" t="s">
        <v>2088</v>
      </c>
      <c r="K602" s="13" t="s">
        <v>807</v>
      </c>
      <c r="L602" s="14" t="s">
        <v>808</v>
      </c>
      <c r="M602" s="17">
        <f t="shared" si="20"/>
        <v>1.6736111111111118E-2</v>
      </c>
      <c r="N602">
        <f t="shared" si="21"/>
        <v>2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809</v>
      </c>
      <c r="H603" s="9" t="s">
        <v>119</v>
      </c>
      <c r="I603" s="9" t="s">
        <v>523</v>
      </c>
      <c r="J603" s="3" t="s">
        <v>2088</v>
      </c>
      <c r="K603" s="13" t="s">
        <v>810</v>
      </c>
      <c r="L603" s="14" t="s">
        <v>811</v>
      </c>
      <c r="M603" s="17">
        <f t="shared" si="20"/>
        <v>1.4942129629629652E-2</v>
      </c>
      <c r="N603">
        <f t="shared" si="21"/>
        <v>3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812</v>
      </c>
      <c r="H604" s="9" t="s">
        <v>119</v>
      </c>
      <c r="I604" s="9" t="s">
        <v>523</v>
      </c>
      <c r="J604" s="3" t="s">
        <v>2088</v>
      </c>
      <c r="K604" s="13" t="s">
        <v>813</v>
      </c>
      <c r="L604" s="14" t="s">
        <v>814</v>
      </c>
      <c r="M604" s="17">
        <f t="shared" si="20"/>
        <v>1.7326388888888933E-2</v>
      </c>
      <c r="N604">
        <f t="shared" si="21"/>
        <v>23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1241</v>
      </c>
      <c r="H605" s="9" t="s">
        <v>119</v>
      </c>
      <c r="I605" s="9" t="s">
        <v>922</v>
      </c>
      <c r="J605" s="3" t="s">
        <v>2088</v>
      </c>
      <c r="K605" s="13" t="s">
        <v>1242</v>
      </c>
      <c r="L605" s="14" t="s">
        <v>1243</v>
      </c>
      <c r="M605" s="17">
        <f t="shared" si="20"/>
        <v>2.2638888888888903E-2</v>
      </c>
      <c r="N605">
        <f t="shared" si="21"/>
        <v>2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1244</v>
      </c>
      <c r="H606" s="9" t="s">
        <v>119</v>
      </c>
      <c r="I606" s="9" t="s">
        <v>922</v>
      </c>
      <c r="J606" s="3" t="s">
        <v>2088</v>
      </c>
      <c r="K606" s="13" t="s">
        <v>1245</v>
      </c>
      <c r="L606" s="14" t="s">
        <v>1246</v>
      </c>
      <c r="M606" s="17">
        <f t="shared" si="20"/>
        <v>2.1643518518518534E-2</v>
      </c>
      <c r="N606">
        <f t="shared" si="21"/>
        <v>3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1247</v>
      </c>
      <c r="H607" s="9" t="s">
        <v>119</v>
      </c>
      <c r="I607" s="9" t="s">
        <v>922</v>
      </c>
      <c r="J607" s="3" t="s">
        <v>2088</v>
      </c>
      <c r="K607" s="13" t="s">
        <v>1248</v>
      </c>
      <c r="L607" s="14" t="s">
        <v>1249</v>
      </c>
      <c r="M607" s="17">
        <f t="shared" si="20"/>
        <v>1.5266203703703685E-2</v>
      </c>
      <c r="N607">
        <f t="shared" si="21"/>
        <v>3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1250</v>
      </c>
      <c r="H608" s="9" t="s">
        <v>119</v>
      </c>
      <c r="I608" s="9" t="s">
        <v>922</v>
      </c>
      <c r="J608" s="3" t="s">
        <v>2088</v>
      </c>
      <c r="K608" s="13" t="s">
        <v>1251</v>
      </c>
      <c r="L608" s="14" t="s">
        <v>1252</v>
      </c>
      <c r="M608" s="17">
        <f t="shared" si="20"/>
        <v>2.1145833333333308E-2</v>
      </c>
      <c r="N608">
        <f t="shared" si="21"/>
        <v>7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1593</v>
      </c>
      <c r="H609" s="9" t="s">
        <v>119</v>
      </c>
      <c r="I609" s="9" t="s">
        <v>1316</v>
      </c>
      <c r="J609" s="3" t="s">
        <v>2088</v>
      </c>
      <c r="K609" s="13" t="s">
        <v>1594</v>
      </c>
      <c r="L609" s="14" t="s">
        <v>1595</v>
      </c>
      <c r="M609" s="17">
        <f t="shared" si="20"/>
        <v>1.5196759259259271E-2</v>
      </c>
      <c r="N609">
        <f t="shared" si="21"/>
        <v>2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1596</v>
      </c>
      <c r="H610" s="9" t="s">
        <v>119</v>
      </c>
      <c r="I610" s="9" t="s">
        <v>1316</v>
      </c>
      <c r="J610" s="3" t="s">
        <v>2088</v>
      </c>
      <c r="K610" s="13" t="s">
        <v>1597</v>
      </c>
      <c r="L610" s="14" t="s">
        <v>1598</v>
      </c>
      <c r="M610" s="17">
        <f t="shared" si="20"/>
        <v>1.305555555555557E-2</v>
      </c>
      <c r="N610">
        <f t="shared" si="21"/>
        <v>4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1599</v>
      </c>
      <c r="H611" s="9" t="s">
        <v>119</v>
      </c>
      <c r="I611" s="9" t="s">
        <v>1316</v>
      </c>
      <c r="J611" s="3" t="s">
        <v>2088</v>
      </c>
      <c r="K611" s="13" t="s">
        <v>1600</v>
      </c>
      <c r="L611" s="14" t="s">
        <v>1601</v>
      </c>
      <c r="M611" s="17">
        <f t="shared" si="20"/>
        <v>1.8587962962963001E-2</v>
      </c>
      <c r="N611">
        <f t="shared" si="21"/>
        <v>6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1602</v>
      </c>
      <c r="H612" s="9" t="s">
        <v>119</v>
      </c>
      <c r="I612" s="9" t="s">
        <v>1316</v>
      </c>
      <c r="J612" s="3" t="s">
        <v>2088</v>
      </c>
      <c r="K612" s="13" t="s">
        <v>1603</v>
      </c>
      <c r="L612" s="14" t="s">
        <v>1604</v>
      </c>
      <c r="M612" s="17">
        <f t="shared" si="20"/>
        <v>1.7708333333333381E-2</v>
      </c>
      <c r="N612">
        <f t="shared" si="21"/>
        <v>8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1917</v>
      </c>
      <c r="H613" s="9" t="s">
        <v>119</v>
      </c>
      <c r="I613" s="9" t="s">
        <v>1680</v>
      </c>
      <c r="J613" s="3" t="s">
        <v>2088</v>
      </c>
      <c r="K613" s="13" t="s">
        <v>1918</v>
      </c>
      <c r="L613" s="14" t="s">
        <v>1919</v>
      </c>
      <c r="M613" s="17">
        <f t="shared" si="20"/>
        <v>1.635416666666667E-2</v>
      </c>
      <c r="N613">
        <f t="shared" si="21"/>
        <v>2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1920</v>
      </c>
      <c r="H614" s="9" t="s">
        <v>119</v>
      </c>
      <c r="I614" s="9" t="s">
        <v>1680</v>
      </c>
      <c r="J614" s="3" t="s">
        <v>2088</v>
      </c>
      <c r="K614" s="13" t="s">
        <v>1921</v>
      </c>
      <c r="L614" s="14" t="s">
        <v>1922</v>
      </c>
      <c r="M614" s="17">
        <f t="shared" si="20"/>
        <v>1.2557870370370372E-2</v>
      </c>
      <c r="N614">
        <f t="shared" si="21"/>
        <v>3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1923</v>
      </c>
      <c r="H615" s="9" t="s">
        <v>119</v>
      </c>
      <c r="I615" s="9" t="s">
        <v>1680</v>
      </c>
      <c r="J615" s="3" t="s">
        <v>2088</v>
      </c>
      <c r="K615" s="13" t="s">
        <v>1924</v>
      </c>
      <c r="L615" s="14" t="s">
        <v>1925</v>
      </c>
      <c r="M615" s="17">
        <f t="shared" si="20"/>
        <v>1.5393518518518501E-2</v>
      </c>
      <c r="N615">
        <f t="shared" si="21"/>
        <v>4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1926</v>
      </c>
      <c r="H616" s="9" t="s">
        <v>119</v>
      </c>
      <c r="I616" s="9" t="s">
        <v>1680</v>
      </c>
      <c r="J616" s="3" t="s">
        <v>2088</v>
      </c>
      <c r="K616" s="13" t="s">
        <v>1927</v>
      </c>
      <c r="L616" s="14" t="s">
        <v>1928</v>
      </c>
      <c r="M616" s="17">
        <f t="shared" si="20"/>
        <v>1.4641203703703642E-2</v>
      </c>
      <c r="N616">
        <f t="shared" si="21"/>
        <v>8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1929</v>
      </c>
      <c r="H617" s="9" t="s">
        <v>119</v>
      </c>
      <c r="I617" s="9" t="s">
        <v>1680</v>
      </c>
      <c r="J617" s="3" t="s">
        <v>2088</v>
      </c>
      <c r="K617" s="13" t="s">
        <v>1930</v>
      </c>
      <c r="L617" s="14" t="s">
        <v>1931</v>
      </c>
      <c r="M617" s="17">
        <f t="shared" si="20"/>
        <v>2.299768518518519E-2</v>
      </c>
      <c r="N617">
        <f t="shared" si="21"/>
        <v>9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1932</v>
      </c>
      <c r="H618" s="9" t="s">
        <v>119</v>
      </c>
      <c r="I618" s="9" t="s">
        <v>1680</v>
      </c>
      <c r="J618" s="3" t="s">
        <v>2088</v>
      </c>
      <c r="K618" s="13" t="s">
        <v>654</v>
      </c>
      <c r="L618" s="14" t="s">
        <v>1933</v>
      </c>
      <c r="M618" s="17">
        <f t="shared" si="20"/>
        <v>3.0000000000000027E-2</v>
      </c>
      <c r="N618">
        <f t="shared" si="21"/>
        <v>10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1934</v>
      </c>
      <c r="H619" s="9" t="s">
        <v>119</v>
      </c>
      <c r="I619" s="9" t="s">
        <v>1680</v>
      </c>
      <c r="J619" s="3" t="s">
        <v>2088</v>
      </c>
      <c r="K619" s="13" t="s">
        <v>1935</v>
      </c>
      <c r="L619" s="14" t="s">
        <v>1936</v>
      </c>
      <c r="M619" s="17">
        <f t="shared" si="20"/>
        <v>3.0983796296296329E-2</v>
      </c>
      <c r="N619">
        <f t="shared" si="21"/>
        <v>12</v>
      </c>
    </row>
    <row r="620" spans="1:14" x14ac:dyDescent="0.25">
      <c r="A620" s="3" t="s">
        <v>847</v>
      </c>
      <c r="B620" s="9" t="s">
        <v>848</v>
      </c>
      <c r="C620" s="10" t="s">
        <v>12</v>
      </c>
      <c r="D620" s="5"/>
      <c r="E620" s="5"/>
      <c r="F620" s="5"/>
      <c r="G620" s="5"/>
      <c r="H620" s="5"/>
      <c r="I620" s="5"/>
      <c r="J620" s="6"/>
      <c r="K620" s="7"/>
      <c r="L620" s="8"/>
    </row>
    <row r="621" spans="1:14" x14ac:dyDescent="0.25">
      <c r="A621" s="11"/>
      <c r="B621" s="12"/>
      <c r="C621" s="9" t="s">
        <v>849</v>
      </c>
      <c r="D621" s="9" t="s">
        <v>850</v>
      </c>
      <c r="E621" s="9" t="s">
        <v>850</v>
      </c>
      <c r="F621" s="9" t="s">
        <v>851</v>
      </c>
      <c r="G621" s="10" t="s">
        <v>12</v>
      </c>
      <c r="H621" s="5"/>
      <c r="I621" s="5"/>
      <c r="J621" s="6"/>
      <c r="K621" s="7"/>
      <c r="L621" s="8"/>
    </row>
    <row r="622" spans="1:14" x14ac:dyDescent="0.25">
      <c r="A622" s="11"/>
      <c r="B622" s="12"/>
      <c r="C622" s="12"/>
      <c r="D622" s="12"/>
      <c r="E622" s="12"/>
      <c r="F622" s="12"/>
      <c r="G622" s="9" t="s">
        <v>852</v>
      </c>
      <c r="H622" s="9" t="s">
        <v>119</v>
      </c>
      <c r="I622" s="9" t="s">
        <v>523</v>
      </c>
      <c r="J622" s="3" t="s">
        <v>2088</v>
      </c>
      <c r="K622" s="13" t="s">
        <v>853</v>
      </c>
      <c r="L622" s="14" t="s">
        <v>854</v>
      </c>
      <c r="M622" s="17">
        <f t="shared" si="20"/>
        <v>1.5370370370370479E-2</v>
      </c>
      <c r="N622">
        <f t="shared" si="21"/>
        <v>17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2084</v>
      </c>
      <c r="H623" s="9" t="s">
        <v>119</v>
      </c>
      <c r="I623" s="9" t="s">
        <v>2048</v>
      </c>
      <c r="J623" s="3" t="s">
        <v>2088</v>
      </c>
      <c r="K623" s="13" t="s">
        <v>2085</v>
      </c>
      <c r="L623" s="14" t="s">
        <v>2086</v>
      </c>
      <c r="M623" s="17">
        <f t="shared" si="20"/>
        <v>1.7835648148148087E-2</v>
      </c>
      <c r="N623">
        <f t="shared" si="21"/>
        <v>12</v>
      </c>
    </row>
    <row r="624" spans="1:14" x14ac:dyDescent="0.25">
      <c r="A624" s="11"/>
      <c r="B624" s="12"/>
      <c r="C624" s="9" t="s">
        <v>855</v>
      </c>
      <c r="D624" s="9" t="s">
        <v>856</v>
      </c>
      <c r="E624" s="9" t="s">
        <v>856</v>
      </c>
      <c r="F624" s="9" t="s">
        <v>851</v>
      </c>
      <c r="G624" s="10" t="s">
        <v>12</v>
      </c>
      <c r="H624" s="5"/>
      <c r="I624" s="5"/>
      <c r="J624" s="6"/>
      <c r="K624" s="7"/>
      <c r="L624" s="8"/>
    </row>
    <row r="625" spans="1:14" x14ac:dyDescent="0.25">
      <c r="A625" s="11"/>
      <c r="B625" s="12"/>
      <c r="C625" s="12"/>
      <c r="D625" s="12"/>
      <c r="E625" s="12"/>
      <c r="F625" s="12"/>
      <c r="G625" s="9" t="s">
        <v>857</v>
      </c>
      <c r="H625" s="9" t="s">
        <v>119</v>
      </c>
      <c r="I625" s="9" t="s">
        <v>523</v>
      </c>
      <c r="J625" s="3" t="s">
        <v>2088</v>
      </c>
      <c r="K625" s="13" t="s">
        <v>858</v>
      </c>
      <c r="L625" s="14" t="s">
        <v>859</v>
      </c>
      <c r="M625" s="17">
        <f t="shared" si="20"/>
        <v>1.7638888888888871E-2</v>
      </c>
      <c r="N625">
        <f t="shared" si="21"/>
        <v>20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2045</v>
      </c>
      <c r="H626" s="9" t="s">
        <v>119</v>
      </c>
      <c r="I626" s="9" t="s">
        <v>1984</v>
      </c>
      <c r="J626" s="3" t="s">
        <v>2088</v>
      </c>
      <c r="K626" s="13" t="s">
        <v>723</v>
      </c>
      <c r="L626" s="14" t="s">
        <v>2046</v>
      </c>
      <c r="M626" s="17">
        <f t="shared" si="20"/>
        <v>1.8402777777777768E-2</v>
      </c>
      <c r="N626">
        <f t="shared" si="21"/>
        <v>9</v>
      </c>
    </row>
    <row r="627" spans="1:14" x14ac:dyDescent="0.25">
      <c r="A627" s="11"/>
      <c r="B627" s="12"/>
      <c r="C627" s="9" t="s">
        <v>860</v>
      </c>
      <c r="D627" s="9" t="s">
        <v>861</v>
      </c>
      <c r="E627" s="9" t="s">
        <v>861</v>
      </c>
      <c r="F627" s="9" t="s">
        <v>851</v>
      </c>
      <c r="G627" s="10" t="s">
        <v>12</v>
      </c>
      <c r="H627" s="5"/>
      <c r="I627" s="5"/>
      <c r="J627" s="6"/>
      <c r="K627" s="7"/>
      <c r="L627" s="8"/>
    </row>
    <row r="628" spans="1:14" x14ac:dyDescent="0.25">
      <c r="A628" s="11"/>
      <c r="B628" s="12"/>
      <c r="C628" s="12"/>
      <c r="D628" s="12"/>
      <c r="E628" s="12"/>
      <c r="F628" s="12"/>
      <c r="G628" s="9" t="s">
        <v>862</v>
      </c>
      <c r="H628" s="9" t="s">
        <v>119</v>
      </c>
      <c r="I628" s="9" t="s">
        <v>523</v>
      </c>
      <c r="J628" s="3" t="s">
        <v>2088</v>
      </c>
      <c r="K628" s="13" t="s">
        <v>863</v>
      </c>
      <c r="L628" s="14" t="s">
        <v>864</v>
      </c>
      <c r="M628" s="17">
        <f t="shared" si="20"/>
        <v>6.3831018518518468E-2</v>
      </c>
      <c r="N628">
        <f t="shared" si="21"/>
        <v>11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1605</v>
      </c>
      <c r="H629" s="9" t="s">
        <v>119</v>
      </c>
      <c r="I629" s="9" t="s">
        <v>1316</v>
      </c>
      <c r="J629" s="3" t="s">
        <v>2088</v>
      </c>
      <c r="K629" s="13" t="s">
        <v>1606</v>
      </c>
      <c r="L629" s="14" t="s">
        <v>1607</v>
      </c>
      <c r="M629" s="17">
        <f t="shared" si="20"/>
        <v>2.8206018518518561E-2</v>
      </c>
      <c r="N629">
        <f t="shared" si="21"/>
        <v>11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1937</v>
      </c>
      <c r="H630" s="9" t="s">
        <v>119</v>
      </c>
      <c r="I630" s="9" t="s">
        <v>1680</v>
      </c>
      <c r="J630" s="3" t="s">
        <v>2088</v>
      </c>
      <c r="K630" s="13" t="s">
        <v>1938</v>
      </c>
      <c r="L630" s="14" t="s">
        <v>1939</v>
      </c>
      <c r="M630" s="17">
        <f t="shared" si="20"/>
        <v>1.5543981481481506E-2</v>
      </c>
      <c r="N630">
        <f t="shared" si="21"/>
        <v>13</v>
      </c>
    </row>
    <row r="631" spans="1:14" x14ac:dyDescent="0.25">
      <c r="A631" s="3" t="s">
        <v>457</v>
      </c>
      <c r="B631" s="9" t="s">
        <v>458</v>
      </c>
      <c r="C631" s="10" t="s">
        <v>12</v>
      </c>
      <c r="D631" s="5"/>
      <c r="E631" s="5"/>
      <c r="F631" s="5"/>
      <c r="G631" s="5"/>
      <c r="H631" s="5"/>
      <c r="I631" s="5"/>
      <c r="J631" s="6"/>
      <c r="K631" s="7"/>
      <c r="L631" s="8"/>
    </row>
    <row r="632" spans="1:14" x14ac:dyDescent="0.25">
      <c r="A632" s="11"/>
      <c r="B632" s="12"/>
      <c r="C632" s="9" t="s">
        <v>459</v>
      </c>
      <c r="D632" s="9" t="s">
        <v>460</v>
      </c>
      <c r="E632" s="9" t="s">
        <v>461</v>
      </c>
      <c r="F632" s="9" t="s">
        <v>15</v>
      </c>
      <c r="G632" s="10" t="s">
        <v>12</v>
      </c>
      <c r="H632" s="5"/>
      <c r="I632" s="5"/>
      <c r="J632" s="6"/>
      <c r="K632" s="7"/>
      <c r="L632" s="8"/>
    </row>
    <row r="633" spans="1:14" x14ac:dyDescent="0.25">
      <c r="A633" s="11"/>
      <c r="B633" s="12"/>
      <c r="C633" s="12"/>
      <c r="D633" s="12"/>
      <c r="E633" s="12"/>
      <c r="F633" s="12"/>
      <c r="G633" s="9" t="s">
        <v>462</v>
      </c>
      <c r="H633" s="9" t="s">
        <v>119</v>
      </c>
      <c r="I633" s="9" t="s">
        <v>18</v>
      </c>
      <c r="J633" s="3" t="s">
        <v>2088</v>
      </c>
      <c r="K633" s="13" t="s">
        <v>463</v>
      </c>
      <c r="L633" s="14" t="s">
        <v>464</v>
      </c>
      <c r="M633" s="17">
        <f t="shared" si="20"/>
        <v>4.5671296296296293E-2</v>
      </c>
      <c r="N633">
        <f t="shared" si="21"/>
        <v>12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465</v>
      </c>
      <c r="H634" s="9" t="s">
        <v>119</v>
      </c>
      <c r="I634" s="9" t="s">
        <v>18</v>
      </c>
      <c r="J634" s="3" t="s">
        <v>2088</v>
      </c>
      <c r="K634" s="13" t="s">
        <v>466</v>
      </c>
      <c r="L634" s="14" t="s">
        <v>467</v>
      </c>
      <c r="M634" s="17">
        <f t="shared" si="20"/>
        <v>5.0763888888888831E-2</v>
      </c>
      <c r="N634">
        <f t="shared" si="21"/>
        <v>14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468</v>
      </c>
      <c r="H635" s="9" t="s">
        <v>119</v>
      </c>
      <c r="I635" s="9" t="s">
        <v>18</v>
      </c>
      <c r="J635" s="3" t="s">
        <v>2088</v>
      </c>
      <c r="K635" s="13" t="s">
        <v>469</v>
      </c>
      <c r="L635" s="14" t="s">
        <v>470</v>
      </c>
      <c r="M635" s="17">
        <f t="shared" si="20"/>
        <v>5.759259259259264E-2</v>
      </c>
      <c r="N635">
        <f t="shared" si="21"/>
        <v>15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865</v>
      </c>
      <c r="H636" s="9" t="s">
        <v>119</v>
      </c>
      <c r="I636" s="9" t="s">
        <v>523</v>
      </c>
      <c r="J636" s="3" t="s">
        <v>2088</v>
      </c>
      <c r="K636" s="13" t="s">
        <v>866</v>
      </c>
      <c r="L636" s="14" t="s">
        <v>867</v>
      </c>
      <c r="M636" s="17">
        <f t="shared" si="20"/>
        <v>1.2916666666666687E-2</v>
      </c>
      <c r="N636">
        <f t="shared" si="21"/>
        <v>16</v>
      </c>
    </row>
    <row r="637" spans="1:14" x14ac:dyDescent="0.25">
      <c r="A637" s="11"/>
      <c r="B637" s="12"/>
      <c r="C637" s="9" t="s">
        <v>471</v>
      </c>
      <c r="D637" s="9" t="s">
        <v>472</v>
      </c>
      <c r="E637" s="10" t="s">
        <v>12</v>
      </c>
      <c r="F637" s="5"/>
      <c r="G637" s="5"/>
      <c r="H637" s="5"/>
      <c r="I637" s="5"/>
      <c r="J637" s="6"/>
      <c r="K637" s="7"/>
      <c r="L637" s="8"/>
    </row>
    <row r="638" spans="1:14" x14ac:dyDescent="0.25">
      <c r="A638" s="11"/>
      <c r="B638" s="12"/>
      <c r="C638" s="12"/>
      <c r="D638" s="12"/>
      <c r="E638" s="9" t="s">
        <v>473</v>
      </c>
      <c r="F638" s="9" t="s">
        <v>15</v>
      </c>
      <c r="G638" s="10" t="s">
        <v>12</v>
      </c>
      <c r="H638" s="5"/>
      <c r="I638" s="5"/>
      <c r="J638" s="6"/>
      <c r="K638" s="7"/>
      <c r="L638" s="8"/>
    </row>
    <row r="639" spans="1:14" x14ac:dyDescent="0.25">
      <c r="A639" s="11"/>
      <c r="B639" s="12"/>
      <c r="C639" s="12"/>
      <c r="D639" s="12"/>
      <c r="E639" s="12"/>
      <c r="F639" s="12"/>
      <c r="G639" s="9" t="s">
        <v>474</v>
      </c>
      <c r="H639" s="9" t="s">
        <v>119</v>
      </c>
      <c r="I639" s="9" t="s">
        <v>18</v>
      </c>
      <c r="J639" s="3" t="s">
        <v>2088</v>
      </c>
      <c r="K639" s="13" t="s">
        <v>475</v>
      </c>
      <c r="L639" s="14" t="s">
        <v>476</v>
      </c>
      <c r="M639" s="17">
        <f t="shared" si="20"/>
        <v>1.7789351851851876E-2</v>
      </c>
      <c r="N639">
        <f t="shared" si="21"/>
        <v>9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868</v>
      </c>
      <c r="H640" s="9" t="s">
        <v>119</v>
      </c>
      <c r="I640" s="9" t="s">
        <v>523</v>
      </c>
      <c r="J640" s="3" t="s">
        <v>2088</v>
      </c>
      <c r="K640" s="13" t="s">
        <v>869</v>
      </c>
      <c r="L640" s="14" t="s">
        <v>870</v>
      </c>
      <c r="M640" s="17">
        <f t="shared" si="20"/>
        <v>1.6701388888888835E-2</v>
      </c>
      <c r="N640">
        <f t="shared" si="21"/>
        <v>9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871</v>
      </c>
      <c r="H641" s="9" t="s">
        <v>119</v>
      </c>
      <c r="I641" s="9" t="s">
        <v>523</v>
      </c>
      <c r="J641" s="3" t="s">
        <v>2088</v>
      </c>
      <c r="K641" s="13" t="s">
        <v>872</v>
      </c>
      <c r="L641" s="14" t="s">
        <v>873</v>
      </c>
      <c r="M641" s="17">
        <f t="shared" si="20"/>
        <v>1.8275462962963007E-2</v>
      </c>
      <c r="N641">
        <f t="shared" si="21"/>
        <v>10</v>
      </c>
    </row>
    <row r="642" spans="1:14" x14ac:dyDescent="0.25">
      <c r="A642" s="11"/>
      <c r="B642" s="12"/>
      <c r="C642" s="12"/>
      <c r="D642" s="12"/>
      <c r="E642" s="9" t="s">
        <v>1608</v>
      </c>
      <c r="F642" s="9" t="s">
        <v>15</v>
      </c>
      <c r="G642" s="9" t="s">
        <v>1609</v>
      </c>
      <c r="H642" s="9" t="s">
        <v>119</v>
      </c>
      <c r="I642" s="9" t="s">
        <v>1316</v>
      </c>
      <c r="J642" s="3" t="s">
        <v>2088</v>
      </c>
      <c r="K642" s="13" t="s">
        <v>1610</v>
      </c>
      <c r="L642" s="14" t="s">
        <v>1611</v>
      </c>
      <c r="M642" s="17">
        <f t="shared" si="20"/>
        <v>2.458333333333329E-2</v>
      </c>
      <c r="N642">
        <f t="shared" si="21"/>
        <v>9</v>
      </c>
    </row>
    <row r="643" spans="1:14" x14ac:dyDescent="0.25">
      <c r="A643" s="11"/>
      <c r="B643" s="12"/>
      <c r="C643" s="12"/>
      <c r="D643" s="12"/>
      <c r="E643" s="9" t="s">
        <v>477</v>
      </c>
      <c r="F643" s="9" t="s">
        <v>15</v>
      </c>
      <c r="G643" s="10" t="s">
        <v>12</v>
      </c>
      <c r="H643" s="5"/>
      <c r="I643" s="5"/>
      <c r="J643" s="6"/>
      <c r="K643" s="7"/>
      <c r="L643" s="8"/>
    </row>
    <row r="644" spans="1:14" x14ac:dyDescent="0.25">
      <c r="A644" s="11"/>
      <c r="B644" s="12"/>
      <c r="C644" s="12"/>
      <c r="D644" s="12"/>
      <c r="E644" s="12"/>
      <c r="F644" s="12"/>
      <c r="G644" s="9" t="s">
        <v>478</v>
      </c>
      <c r="H644" s="9" t="s">
        <v>119</v>
      </c>
      <c r="I644" s="9" t="s">
        <v>18</v>
      </c>
      <c r="J644" s="3" t="s">
        <v>2088</v>
      </c>
      <c r="K644" s="13" t="s">
        <v>479</v>
      </c>
      <c r="L644" s="14" t="s">
        <v>480</v>
      </c>
      <c r="M644" s="17">
        <f t="shared" ref="M643:M706" si="22">L644-K644</f>
        <v>5.1909722222222121E-2</v>
      </c>
      <c r="N644">
        <f t="shared" ref="N643:N706" si="23">HOUR(K644)</f>
        <v>12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1253</v>
      </c>
      <c r="H645" s="9" t="s">
        <v>119</v>
      </c>
      <c r="I645" s="9" t="s">
        <v>922</v>
      </c>
      <c r="J645" s="3" t="s">
        <v>2088</v>
      </c>
      <c r="K645" s="13" t="s">
        <v>1254</v>
      </c>
      <c r="L645" s="14" t="s">
        <v>1255</v>
      </c>
      <c r="M645" s="17">
        <f t="shared" si="22"/>
        <v>1.5196759259259229E-2</v>
      </c>
      <c r="N645">
        <f t="shared" si="23"/>
        <v>17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1612</v>
      </c>
      <c r="H646" s="9" t="s">
        <v>119</v>
      </c>
      <c r="I646" s="9" t="s">
        <v>1316</v>
      </c>
      <c r="J646" s="3" t="s">
        <v>2088</v>
      </c>
      <c r="K646" s="13" t="s">
        <v>1613</v>
      </c>
      <c r="L646" s="14" t="s">
        <v>1614</v>
      </c>
      <c r="M646" s="17">
        <f t="shared" si="22"/>
        <v>2.148148148148149E-2</v>
      </c>
      <c r="N646">
        <f t="shared" si="23"/>
        <v>6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1615</v>
      </c>
      <c r="H647" s="9" t="s">
        <v>119</v>
      </c>
      <c r="I647" s="9" t="s">
        <v>1316</v>
      </c>
      <c r="J647" s="3" t="s">
        <v>2088</v>
      </c>
      <c r="K647" s="13" t="s">
        <v>1616</v>
      </c>
      <c r="L647" s="14" t="s">
        <v>1617</v>
      </c>
      <c r="M647" s="17">
        <f t="shared" si="22"/>
        <v>1.6979166666666712E-2</v>
      </c>
      <c r="N647">
        <f t="shared" si="23"/>
        <v>7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1618</v>
      </c>
      <c r="H648" s="9" t="s">
        <v>119</v>
      </c>
      <c r="I648" s="9" t="s">
        <v>1316</v>
      </c>
      <c r="J648" s="3" t="s">
        <v>2088</v>
      </c>
      <c r="K648" s="13" t="s">
        <v>1619</v>
      </c>
      <c r="L648" s="14" t="s">
        <v>1620</v>
      </c>
      <c r="M648" s="17">
        <f t="shared" si="22"/>
        <v>2.4525462962962985E-2</v>
      </c>
      <c r="N648">
        <f t="shared" si="23"/>
        <v>9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1621</v>
      </c>
      <c r="H649" s="9" t="s">
        <v>119</v>
      </c>
      <c r="I649" s="9" t="s">
        <v>1316</v>
      </c>
      <c r="J649" s="3" t="s">
        <v>2088</v>
      </c>
      <c r="K649" s="13" t="s">
        <v>1622</v>
      </c>
      <c r="L649" s="14" t="s">
        <v>1623</v>
      </c>
      <c r="M649" s="17">
        <f t="shared" si="22"/>
        <v>2.9166666666666674E-2</v>
      </c>
      <c r="N649">
        <f t="shared" si="23"/>
        <v>9</v>
      </c>
    </row>
    <row r="650" spans="1:14" x14ac:dyDescent="0.25">
      <c r="A650" s="11"/>
      <c r="B650" s="12"/>
      <c r="C650" s="9" t="s">
        <v>874</v>
      </c>
      <c r="D650" s="9" t="s">
        <v>875</v>
      </c>
      <c r="E650" s="9" t="s">
        <v>875</v>
      </c>
      <c r="F650" s="9" t="s">
        <v>15</v>
      </c>
      <c r="G650" s="10" t="s">
        <v>12</v>
      </c>
      <c r="H650" s="5"/>
      <c r="I650" s="5"/>
      <c r="J650" s="6"/>
      <c r="K650" s="7"/>
      <c r="L650" s="8"/>
    </row>
    <row r="651" spans="1:14" x14ac:dyDescent="0.25">
      <c r="A651" s="11"/>
      <c r="B651" s="12"/>
      <c r="C651" s="12"/>
      <c r="D651" s="12"/>
      <c r="E651" s="12"/>
      <c r="F651" s="12"/>
      <c r="G651" s="9" t="s">
        <v>876</v>
      </c>
      <c r="H651" s="9" t="s">
        <v>119</v>
      </c>
      <c r="I651" s="9" t="s">
        <v>523</v>
      </c>
      <c r="J651" s="3" t="s">
        <v>2088</v>
      </c>
      <c r="K651" s="13" t="s">
        <v>877</v>
      </c>
      <c r="L651" s="14" t="s">
        <v>878</v>
      </c>
      <c r="M651" s="17">
        <f t="shared" si="22"/>
        <v>4.7407407407407454E-2</v>
      </c>
      <c r="N651">
        <f t="shared" si="23"/>
        <v>13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1256</v>
      </c>
      <c r="H652" s="9" t="s">
        <v>119</v>
      </c>
      <c r="I652" s="9" t="s">
        <v>922</v>
      </c>
      <c r="J652" s="3" t="s">
        <v>2088</v>
      </c>
      <c r="K652" s="13" t="s">
        <v>1257</v>
      </c>
      <c r="L652" s="14" t="s">
        <v>1258</v>
      </c>
      <c r="M652" s="17">
        <f t="shared" si="22"/>
        <v>2.1087962962962947E-2</v>
      </c>
      <c r="N652">
        <f t="shared" si="23"/>
        <v>6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1624</v>
      </c>
      <c r="H653" s="9" t="s">
        <v>119</v>
      </c>
      <c r="I653" s="9" t="s">
        <v>1316</v>
      </c>
      <c r="J653" s="3" t="s">
        <v>2088</v>
      </c>
      <c r="K653" s="13" t="s">
        <v>1625</v>
      </c>
      <c r="L653" s="14" t="s">
        <v>1626</v>
      </c>
      <c r="M653" s="17">
        <f t="shared" si="22"/>
        <v>1.5150462962962963E-2</v>
      </c>
      <c r="N653">
        <f t="shared" si="23"/>
        <v>6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1627</v>
      </c>
      <c r="H654" s="9" t="s">
        <v>119</v>
      </c>
      <c r="I654" s="9" t="s">
        <v>1316</v>
      </c>
      <c r="J654" s="3" t="s">
        <v>2088</v>
      </c>
      <c r="K654" s="13" t="s">
        <v>1628</v>
      </c>
      <c r="L654" s="14" t="s">
        <v>1629</v>
      </c>
      <c r="M654" s="17">
        <f t="shared" si="22"/>
        <v>1.6608796296296247E-2</v>
      </c>
      <c r="N654">
        <f t="shared" si="23"/>
        <v>9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1940</v>
      </c>
      <c r="H655" s="9" t="s">
        <v>119</v>
      </c>
      <c r="I655" s="9" t="s">
        <v>1680</v>
      </c>
      <c r="J655" s="3" t="s">
        <v>2088</v>
      </c>
      <c r="K655" s="13" t="s">
        <v>1941</v>
      </c>
      <c r="L655" s="14" t="s">
        <v>1942</v>
      </c>
      <c r="M655" s="17">
        <f t="shared" si="22"/>
        <v>1.3692129629629651E-2</v>
      </c>
      <c r="N655">
        <f t="shared" si="23"/>
        <v>3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1943</v>
      </c>
      <c r="H656" s="9" t="s">
        <v>119</v>
      </c>
      <c r="I656" s="9" t="s">
        <v>1680</v>
      </c>
      <c r="J656" s="3" t="s">
        <v>2088</v>
      </c>
      <c r="K656" s="13" t="s">
        <v>1944</v>
      </c>
      <c r="L656" s="14" t="s">
        <v>1945</v>
      </c>
      <c r="M656" s="17">
        <f t="shared" si="22"/>
        <v>1.5081018518518563E-2</v>
      </c>
      <c r="N656">
        <f t="shared" si="23"/>
        <v>8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1946</v>
      </c>
      <c r="H657" s="9" t="s">
        <v>119</v>
      </c>
      <c r="I657" s="9" t="s">
        <v>1680</v>
      </c>
      <c r="J657" s="3" t="s">
        <v>2088</v>
      </c>
      <c r="K657" s="13" t="s">
        <v>1947</v>
      </c>
      <c r="L657" s="14" t="s">
        <v>1948</v>
      </c>
      <c r="M657" s="17">
        <f t="shared" si="22"/>
        <v>2.8993055555555647E-2</v>
      </c>
      <c r="N657">
        <f t="shared" si="23"/>
        <v>9</v>
      </c>
    </row>
    <row r="658" spans="1:14" x14ac:dyDescent="0.25">
      <c r="A658" s="11"/>
      <c r="B658" s="12"/>
      <c r="C658" s="9" t="s">
        <v>1949</v>
      </c>
      <c r="D658" s="9" t="s">
        <v>1950</v>
      </c>
      <c r="E658" s="9" t="s">
        <v>1951</v>
      </c>
      <c r="F658" s="9" t="s">
        <v>15</v>
      </c>
      <c r="G658" s="9" t="s">
        <v>1952</v>
      </c>
      <c r="H658" s="9" t="s">
        <v>119</v>
      </c>
      <c r="I658" s="9" t="s">
        <v>1680</v>
      </c>
      <c r="J658" s="3" t="s">
        <v>2088</v>
      </c>
      <c r="K658" s="13" t="s">
        <v>1953</v>
      </c>
      <c r="L658" s="14" t="s">
        <v>1954</v>
      </c>
      <c r="M658" s="17">
        <f t="shared" si="22"/>
        <v>1.72106481481481E-2</v>
      </c>
      <c r="N658">
        <f t="shared" si="23"/>
        <v>16</v>
      </c>
    </row>
    <row r="659" spans="1:14" x14ac:dyDescent="0.25">
      <c r="A659" s="11"/>
      <c r="B659" s="12"/>
      <c r="C659" s="9" t="s">
        <v>1259</v>
      </c>
      <c r="D659" s="9" t="s">
        <v>1260</v>
      </c>
      <c r="E659" s="9" t="s">
        <v>1261</v>
      </c>
      <c r="F659" s="9" t="s">
        <v>15</v>
      </c>
      <c r="G659" s="10" t="s">
        <v>12</v>
      </c>
      <c r="H659" s="5"/>
      <c r="I659" s="5"/>
      <c r="J659" s="6"/>
      <c r="K659" s="7"/>
      <c r="L659" s="8"/>
    </row>
    <row r="660" spans="1:14" x14ac:dyDescent="0.25">
      <c r="A660" s="11"/>
      <c r="B660" s="12"/>
      <c r="C660" s="12"/>
      <c r="D660" s="12"/>
      <c r="E660" s="12"/>
      <c r="F660" s="12"/>
      <c r="G660" s="9" t="s">
        <v>1262</v>
      </c>
      <c r="H660" s="9" t="s">
        <v>119</v>
      </c>
      <c r="I660" s="9" t="s">
        <v>922</v>
      </c>
      <c r="J660" s="3" t="s">
        <v>2088</v>
      </c>
      <c r="K660" s="13" t="s">
        <v>1263</v>
      </c>
      <c r="L660" s="14" t="s">
        <v>1264</v>
      </c>
      <c r="M660" s="17">
        <f t="shared" si="22"/>
        <v>2.0335648148148144E-2</v>
      </c>
      <c r="N660">
        <f t="shared" si="23"/>
        <v>5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1630</v>
      </c>
      <c r="H661" s="9" t="s">
        <v>119</v>
      </c>
      <c r="I661" s="9" t="s">
        <v>1316</v>
      </c>
      <c r="J661" s="3" t="s">
        <v>2088</v>
      </c>
      <c r="K661" s="13" t="s">
        <v>1631</v>
      </c>
      <c r="L661" s="14" t="s">
        <v>1632</v>
      </c>
      <c r="M661" s="17">
        <f t="shared" si="22"/>
        <v>1.6805555555555546E-2</v>
      </c>
      <c r="N661">
        <f t="shared" si="23"/>
        <v>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1633</v>
      </c>
      <c r="H662" s="9" t="s">
        <v>119</v>
      </c>
      <c r="I662" s="9" t="s">
        <v>1316</v>
      </c>
      <c r="J662" s="3" t="s">
        <v>2088</v>
      </c>
      <c r="K662" s="13" t="s">
        <v>1634</v>
      </c>
      <c r="L662" s="14" t="s">
        <v>1635</v>
      </c>
      <c r="M662" s="17">
        <f t="shared" si="22"/>
        <v>2.7372685185185208E-2</v>
      </c>
      <c r="N662">
        <f t="shared" si="23"/>
        <v>8</v>
      </c>
    </row>
    <row r="663" spans="1:14" x14ac:dyDescent="0.25">
      <c r="A663" s="11"/>
      <c r="B663" s="12"/>
      <c r="C663" s="9" t="s">
        <v>481</v>
      </c>
      <c r="D663" s="9" t="s">
        <v>482</v>
      </c>
      <c r="E663" s="9" t="s">
        <v>483</v>
      </c>
      <c r="F663" s="9" t="s">
        <v>15</v>
      </c>
      <c r="G663" s="10" t="s">
        <v>12</v>
      </c>
      <c r="H663" s="5"/>
      <c r="I663" s="5"/>
      <c r="J663" s="6"/>
      <c r="K663" s="7"/>
      <c r="L663" s="8"/>
    </row>
    <row r="664" spans="1:14" x14ac:dyDescent="0.25">
      <c r="A664" s="11"/>
      <c r="B664" s="12"/>
      <c r="C664" s="12"/>
      <c r="D664" s="12"/>
      <c r="E664" s="12"/>
      <c r="F664" s="12"/>
      <c r="G664" s="9" t="s">
        <v>484</v>
      </c>
      <c r="H664" s="9" t="s">
        <v>119</v>
      </c>
      <c r="I664" s="9" t="s">
        <v>18</v>
      </c>
      <c r="J664" s="3" t="s">
        <v>2088</v>
      </c>
      <c r="K664" s="13" t="s">
        <v>485</v>
      </c>
      <c r="L664" s="14" t="s">
        <v>486</v>
      </c>
      <c r="M664" s="17">
        <f t="shared" si="22"/>
        <v>4.7939814814814685E-2</v>
      </c>
      <c r="N664">
        <f t="shared" si="23"/>
        <v>14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1636</v>
      </c>
      <c r="H665" s="9" t="s">
        <v>119</v>
      </c>
      <c r="I665" s="9" t="s">
        <v>1316</v>
      </c>
      <c r="J665" s="3" t="s">
        <v>2088</v>
      </c>
      <c r="K665" s="13" t="s">
        <v>1637</v>
      </c>
      <c r="L665" s="14" t="s">
        <v>1638</v>
      </c>
      <c r="M665" s="17">
        <f t="shared" si="22"/>
        <v>2.466435185185184E-2</v>
      </c>
      <c r="N665">
        <f t="shared" si="23"/>
        <v>8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1639</v>
      </c>
      <c r="H666" s="9" t="s">
        <v>119</v>
      </c>
      <c r="I666" s="9" t="s">
        <v>1316</v>
      </c>
      <c r="J666" s="3" t="s">
        <v>2088</v>
      </c>
      <c r="K666" s="13" t="s">
        <v>1640</v>
      </c>
      <c r="L666" s="14" t="s">
        <v>1641</v>
      </c>
      <c r="M666" s="17">
        <f t="shared" si="22"/>
        <v>1.5787037037037099E-2</v>
      </c>
      <c r="N666">
        <f t="shared" si="23"/>
        <v>12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1955</v>
      </c>
      <c r="H667" s="9" t="s">
        <v>119</v>
      </c>
      <c r="I667" s="9" t="s">
        <v>1680</v>
      </c>
      <c r="J667" s="3" t="s">
        <v>2088</v>
      </c>
      <c r="K667" s="13" t="s">
        <v>1956</v>
      </c>
      <c r="L667" s="14" t="s">
        <v>1957</v>
      </c>
      <c r="M667" s="17">
        <f t="shared" si="22"/>
        <v>1.9710648148148158E-2</v>
      </c>
      <c r="N667">
        <f t="shared" si="23"/>
        <v>8</v>
      </c>
    </row>
    <row r="668" spans="1:14" x14ac:dyDescent="0.25">
      <c r="A668" s="11"/>
      <c r="B668" s="12"/>
      <c r="C668" s="9" t="s">
        <v>507</v>
      </c>
      <c r="D668" s="9" t="s">
        <v>508</v>
      </c>
      <c r="E668" s="9" t="s">
        <v>509</v>
      </c>
      <c r="F668" s="9" t="s">
        <v>15</v>
      </c>
      <c r="G668" s="9" t="s">
        <v>1265</v>
      </c>
      <c r="H668" s="9" t="s">
        <v>119</v>
      </c>
      <c r="I668" s="9" t="s">
        <v>922</v>
      </c>
      <c r="J668" s="3" t="s">
        <v>2088</v>
      </c>
      <c r="K668" s="13" t="s">
        <v>1266</v>
      </c>
      <c r="L668" s="14" t="s">
        <v>1267</v>
      </c>
      <c r="M668" s="17">
        <f t="shared" si="22"/>
        <v>2.8009259259259234E-2</v>
      </c>
      <c r="N668">
        <f t="shared" si="23"/>
        <v>13</v>
      </c>
    </row>
    <row r="669" spans="1:14" x14ac:dyDescent="0.25">
      <c r="A669" s="11"/>
      <c r="B669" s="12"/>
      <c r="C669" s="9" t="s">
        <v>487</v>
      </c>
      <c r="D669" s="9" t="s">
        <v>488</v>
      </c>
      <c r="E669" s="9" t="s">
        <v>489</v>
      </c>
      <c r="F669" s="9" t="s">
        <v>15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490</v>
      </c>
      <c r="H670" s="9" t="s">
        <v>119</v>
      </c>
      <c r="I670" s="9" t="s">
        <v>18</v>
      </c>
      <c r="J670" s="3" t="s">
        <v>2088</v>
      </c>
      <c r="K670" s="13" t="s">
        <v>491</v>
      </c>
      <c r="L670" s="14" t="s">
        <v>492</v>
      </c>
      <c r="M670" s="17">
        <f t="shared" si="22"/>
        <v>2.4895833333333284E-2</v>
      </c>
      <c r="N670">
        <f t="shared" si="23"/>
        <v>8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493</v>
      </c>
      <c r="H671" s="9" t="s">
        <v>119</v>
      </c>
      <c r="I671" s="9" t="s">
        <v>18</v>
      </c>
      <c r="J671" s="3" t="s">
        <v>2088</v>
      </c>
      <c r="K671" s="13" t="s">
        <v>494</v>
      </c>
      <c r="L671" s="14" t="s">
        <v>495</v>
      </c>
      <c r="M671" s="17">
        <f t="shared" si="22"/>
        <v>1.7222222222222139E-2</v>
      </c>
      <c r="N671">
        <f t="shared" si="23"/>
        <v>9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496</v>
      </c>
      <c r="H672" s="9" t="s">
        <v>119</v>
      </c>
      <c r="I672" s="9" t="s">
        <v>18</v>
      </c>
      <c r="J672" s="3" t="s">
        <v>2088</v>
      </c>
      <c r="K672" s="13" t="s">
        <v>497</v>
      </c>
      <c r="L672" s="14" t="s">
        <v>498</v>
      </c>
      <c r="M672" s="17">
        <f t="shared" si="22"/>
        <v>4.0381944444444429E-2</v>
      </c>
      <c r="N672">
        <f t="shared" si="23"/>
        <v>11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499</v>
      </c>
      <c r="H673" s="9" t="s">
        <v>119</v>
      </c>
      <c r="I673" s="9" t="s">
        <v>18</v>
      </c>
      <c r="J673" s="3" t="s">
        <v>2088</v>
      </c>
      <c r="K673" s="13" t="s">
        <v>500</v>
      </c>
      <c r="L673" s="14" t="s">
        <v>501</v>
      </c>
      <c r="M673" s="17">
        <f t="shared" si="22"/>
        <v>3.081018518518519E-2</v>
      </c>
      <c r="N673">
        <f t="shared" si="23"/>
        <v>16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879</v>
      </c>
      <c r="H674" s="9" t="s">
        <v>119</v>
      </c>
      <c r="I674" s="9" t="s">
        <v>523</v>
      </c>
      <c r="J674" s="3" t="s">
        <v>2088</v>
      </c>
      <c r="K674" s="13" t="s">
        <v>880</v>
      </c>
      <c r="L674" s="14" t="s">
        <v>881</v>
      </c>
      <c r="M674" s="17">
        <f t="shared" si="22"/>
        <v>2.8344907407407416E-2</v>
      </c>
      <c r="N674">
        <f t="shared" si="23"/>
        <v>10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882</v>
      </c>
      <c r="H675" s="9" t="s">
        <v>119</v>
      </c>
      <c r="I675" s="9" t="s">
        <v>523</v>
      </c>
      <c r="J675" s="3" t="s">
        <v>2088</v>
      </c>
      <c r="K675" s="13" t="s">
        <v>883</v>
      </c>
      <c r="L675" s="14" t="s">
        <v>884</v>
      </c>
      <c r="M675" s="17">
        <f t="shared" si="22"/>
        <v>3.385416666666663E-2</v>
      </c>
      <c r="N675">
        <f t="shared" si="23"/>
        <v>13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885</v>
      </c>
      <c r="H676" s="9" t="s">
        <v>119</v>
      </c>
      <c r="I676" s="9" t="s">
        <v>523</v>
      </c>
      <c r="J676" s="3" t="s">
        <v>2088</v>
      </c>
      <c r="K676" s="13" t="s">
        <v>886</v>
      </c>
      <c r="L676" s="14" t="s">
        <v>887</v>
      </c>
      <c r="M676" s="17">
        <f t="shared" si="22"/>
        <v>4.3055555555555514E-2</v>
      </c>
      <c r="N676">
        <f t="shared" si="23"/>
        <v>13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1268</v>
      </c>
      <c r="H677" s="9" t="s">
        <v>119</v>
      </c>
      <c r="I677" s="9" t="s">
        <v>922</v>
      </c>
      <c r="J677" s="3" t="s">
        <v>2088</v>
      </c>
      <c r="K677" s="13" t="s">
        <v>1269</v>
      </c>
      <c r="L677" s="14" t="s">
        <v>1270</v>
      </c>
      <c r="M677" s="17">
        <f t="shared" si="22"/>
        <v>2.1064814814814814E-2</v>
      </c>
      <c r="N677">
        <f t="shared" si="23"/>
        <v>7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1271</v>
      </c>
      <c r="H678" s="9" t="s">
        <v>119</v>
      </c>
      <c r="I678" s="9" t="s">
        <v>922</v>
      </c>
      <c r="J678" s="3" t="s">
        <v>2088</v>
      </c>
      <c r="K678" s="13" t="s">
        <v>1272</v>
      </c>
      <c r="L678" s="14" t="s">
        <v>1273</v>
      </c>
      <c r="M678" s="17">
        <f t="shared" si="22"/>
        <v>3.565972222222219E-2</v>
      </c>
      <c r="N678">
        <f t="shared" si="23"/>
        <v>9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1274</v>
      </c>
      <c r="H679" s="9" t="s">
        <v>119</v>
      </c>
      <c r="I679" s="9" t="s">
        <v>922</v>
      </c>
      <c r="J679" s="3" t="s">
        <v>2088</v>
      </c>
      <c r="K679" s="13" t="s">
        <v>1275</v>
      </c>
      <c r="L679" s="14" t="s">
        <v>1276</v>
      </c>
      <c r="M679" s="17">
        <f t="shared" si="22"/>
        <v>1.7708333333333326E-2</v>
      </c>
      <c r="N679">
        <f t="shared" si="23"/>
        <v>10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1277</v>
      </c>
      <c r="H680" s="9" t="s">
        <v>119</v>
      </c>
      <c r="I680" s="9" t="s">
        <v>922</v>
      </c>
      <c r="J680" s="3" t="s">
        <v>2088</v>
      </c>
      <c r="K680" s="13" t="s">
        <v>1278</v>
      </c>
      <c r="L680" s="14" t="s">
        <v>1279</v>
      </c>
      <c r="M680" s="17">
        <f t="shared" si="22"/>
        <v>1.9143518518518476E-2</v>
      </c>
      <c r="N680">
        <f t="shared" si="23"/>
        <v>12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1280</v>
      </c>
      <c r="H681" s="9" t="s">
        <v>119</v>
      </c>
      <c r="I681" s="9" t="s">
        <v>922</v>
      </c>
      <c r="J681" s="3" t="s">
        <v>2088</v>
      </c>
      <c r="K681" s="13" t="s">
        <v>1281</v>
      </c>
      <c r="L681" s="14" t="s">
        <v>1282</v>
      </c>
      <c r="M681" s="17">
        <f t="shared" si="22"/>
        <v>2.2557870370370381E-2</v>
      </c>
      <c r="N681">
        <f t="shared" si="23"/>
        <v>14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1283</v>
      </c>
      <c r="H682" s="9" t="s">
        <v>119</v>
      </c>
      <c r="I682" s="9" t="s">
        <v>922</v>
      </c>
      <c r="J682" s="3" t="s">
        <v>2088</v>
      </c>
      <c r="K682" s="13" t="s">
        <v>1284</v>
      </c>
      <c r="L682" s="14" t="s">
        <v>1285</v>
      </c>
      <c r="M682" s="17">
        <f t="shared" si="22"/>
        <v>1.3726851851851851E-2</v>
      </c>
      <c r="N682">
        <f t="shared" si="23"/>
        <v>15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1642</v>
      </c>
      <c r="H683" s="9" t="s">
        <v>119</v>
      </c>
      <c r="I683" s="9" t="s">
        <v>1316</v>
      </c>
      <c r="J683" s="3" t="s">
        <v>2088</v>
      </c>
      <c r="K683" s="13" t="s">
        <v>1643</v>
      </c>
      <c r="L683" s="14" t="s">
        <v>1644</v>
      </c>
      <c r="M683" s="17">
        <f t="shared" si="22"/>
        <v>2.3287037037037051E-2</v>
      </c>
      <c r="N683">
        <f t="shared" si="23"/>
        <v>9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1645</v>
      </c>
      <c r="H684" s="9" t="s">
        <v>119</v>
      </c>
      <c r="I684" s="9" t="s">
        <v>1316</v>
      </c>
      <c r="J684" s="3" t="s">
        <v>2088</v>
      </c>
      <c r="K684" s="13" t="s">
        <v>1646</v>
      </c>
      <c r="L684" s="14" t="s">
        <v>1647</v>
      </c>
      <c r="M684" s="17">
        <f t="shared" si="22"/>
        <v>1.3344907407407458E-2</v>
      </c>
      <c r="N684">
        <f t="shared" si="23"/>
        <v>17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1958</v>
      </c>
      <c r="H685" s="9" t="s">
        <v>119</v>
      </c>
      <c r="I685" s="9" t="s">
        <v>1680</v>
      </c>
      <c r="J685" s="3" t="s">
        <v>2088</v>
      </c>
      <c r="K685" s="13" t="s">
        <v>1959</v>
      </c>
      <c r="L685" s="14" t="s">
        <v>1960</v>
      </c>
      <c r="M685" s="17">
        <f t="shared" si="22"/>
        <v>3.7604166666666661E-2</v>
      </c>
      <c r="N685">
        <f t="shared" si="23"/>
        <v>10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1961</v>
      </c>
      <c r="H686" s="9" t="s">
        <v>119</v>
      </c>
      <c r="I686" s="9" t="s">
        <v>1680</v>
      </c>
      <c r="J686" s="3" t="s">
        <v>2088</v>
      </c>
      <c r="K686" s="13" t="s">
        <v>1962</v>
      </c>
      <c r="L686" s="14" t="s">
        <v>1963</v>
      </c>
      <c r="M686" s="17">
        <f t="shared" si="22"/>
        <v>2.2928240740740735E-2</v>
      </c>
      <c r="N686">
        <f t="shared" si="23"/>
        <v>10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1964</v>
      </c>
      <c r="H687" s="9" t="s">
        <v>119</v>
      </c>
      <c r="I687" s="9" t="s">
        <v>1680</v>
      </c>
      <c r="J687" s="3" t="s">
        <v>2088</v>
      </c>
      <c r="K687" s="13" t="s">
        <v>1965</v>
      </c>
      <c r="L687" s="14" t="s">
        <v>1966</v>
      </c>
      <c r="M687" s="17">
        <f t="shared" si="22"/>
        <v>3.1782407407407343E-2</v>
      </c>
      <c r="N687">
        <f t="shared" si="23"/>
        <v>12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1967</v>
      </c>
      <c r="H688" s="9" t="s">
        <v>119</v>
      </c>
      <c r="I688" s="9" t="s">
        <v>1680</v>
      </c>
      <c r="J688" s="3" t="s">
        <v>2088</v>
      </c>
      <c r="K688" s="13" t="s">
        <v>1968</v>
      </c>
      <c r="L688" s="14" t="s">
        <v>1969</v>
      </c>
      <c r="M688" s="17">
        <f t="shared" si="22"/>
        <v>1.5983796296296315E-2</v>
      </c>
      <c r="N688">
        <f t="shared" si="23"/>
        <v>13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1970</v>
      </c>
      <c r="H689" s="9" t="s">
        <v>119</v>
      </c>
      <c r="I689" s="9" t="s">
        <v>1680</v>
      </c>
      <c r="J689" s="3" t="s">
        <v>2088</v>
      </c>
      <c r="K689" s="13" t="s">
        <v>1971</v>
      </c>
      <c r="L689" s="14" t="s">
        <v>1972</v>
      </c>
      <c r="M689" s="17">
        <f t="shared" si="22"/>
        <v>1.1967592592592613E-2</v>
      </c>
      <c r="N689">
        <f t="shared" si="23"/>
        <v>15</v>
      </c>
    </row>
    <row r="690" spans="1:14" x14ac:dyDescent="0.25">
      <c r="A690" s="3" t="s">
        <v>502</v>
      </c>
      <c r="B690" s="9" t="s">
        <v>503</v>
      </c>
      <c r="C690" s="10" t="s">
        <v>12</v>
      </c>
      <c r="D690" s="5"/>
      <c r="E690" s="5"/>
      <c r="F690" s="5"/>
      <c r="G690" s="5"/>
      <c r="H690" s="5"/>
      <c r="I690" s="5"/>
      <c r="J690" s="6"/>
      <c r="K690" s="7"/>
      <c r="L690" s="8"/>
    </row>
    <row r="691" spans="1:14" x14ac:dyDescent="0.25">
      <c r="A691" s="11"/>
      <c r="B691" s="12"/>
      <c r="C691" s="9" t="s">
        <v>459</v>
      </c>
      <c r="D691" s="9" t="s">
        <v>460</v>
      </c>
      <c r="E691" s="9" t="s">
        <v>461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504</v>
      </c>
      <c r="H692" s="9" t="s">
        <v>17</v>
      </c>
      <c r="I692" s="9" t="s">
        <v>18</v>
      </c>
      <c r="J692" s="3" t="s">
        <v>2088</v>
      </c>
      <c r="K692" s="13" t="s">
        <v>505</v>
      </c>
      <c r="L692" s="14" t="s">
        <v>506</v>
      </c>
      <c r="M692" s="17">
        <f t="shared" si="22"/>
        <v>1.6261574074074137E-2</v>
      </c>
      <c r="N692">
        <f t="shared" si="23"/>
        <v>17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888</v>
      </c>
      <c r="H693" s="9" t="s">
        <v>17</v>
      </c>
      <c r="I693" s="9" t="s">
        <v>523</v>
      </c>
      <c r="J693" s="3" t="s">
        <v>2088</v>
      </c>
      <c r="K693" s="13" t="s">
        <v>889</v>
      </c>
      <c r="L693" s="14" t="s">
        <v>890</v>
      </c>
      <c r="M693" s="17">
        <f t="shared" si="22"/>
        <v>1.8599537037036984E-2</v>
      </c>
      <c r="N693">
        <f t="shared" si="23"/>
        <v>10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891</v>
      </c>
      <c r="H694" s="9" t="s">
        <v>17</v>
      </c>
      <c r="I694" s="9" t="s">
        <v>523</v>
      </c>
      <c r="J694" s="3" t="s">
        <v>2088</v>
      </c>
      <c r="K694" s="13" t="s">
        <v>892</v>
      </c>
      <c r="L694" s="14" t="s">
        <v>893</v>
      </c>
      <c r="M694" s="17">
        <f t="shared" si="22"/>
        <v>4.144675925925928E-2</v>
      </c>
      <c r="N694">
        <f t="shared" si="23"/>
        <v>10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894</v>
      </c>
      <c r="H695" s="9" t="s">
        <v>17</v>
      </c>
      <c r="I695" s="9" t="s">
        <v>523</v>
      </c>
      <c r="J695" s="3" t="s">
        <v>2088</v>
      </c>
      <c r="K695" s="13" t="s">
        <v>895</v>
      </c>
      <c r="L695" s="14" t="s">
        <v>896</v>
      </c>
      <c r="M695" s="17">
        <f t="shared" si="22"/>
        <v>6.4699074074074048E-2</v>
      </c>
      <c r="N695">
        <f t="shared" si="23"/>
        <v>12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897</v>
      </c>
      <c r="H696" s="9" t="s">
        <v>17</v>
      </c>
      <c r="I696" s="9" t="s">
        <v>523</v>
      </c>
      <c r="J696" s="3" t="s">
        <v>2088</v>
      </c>
      <c r="K696" s="13" t="s">
        <v>898</v>
      </c>
      <c r="L696" s="14" t="s">
        <v>899</v>
      </c>
      <c r="M696" s="17">
        <f t="shared" si="22"/>
        <v>3.8402777777777786E-2</v>
      </c>
      <c r="N696">
        <f t="shared" si="23"/>
        <v>13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900</v>
      </c>
      <c r="H697" s="9" t="s">
        <v>17</v>
      </c>
      <c r="I697" s="9" t="s">
        <v>523</v>
      </c>
      <c r="J697" s="3" t="s">
        <v>2088</v>
      </c>
      <c r="K697" s="13" t="s">
        <v>901</v>
      </c>
      <c r="L697" s="14" t="s">
        <v>902</v>
      </c>
      <c r="M697" s="17">
        <f t="shared" si="22"/>
        <v>2.0439814814814827E-2</v>
      </c>
      <c r="N697">
        <f t="shared" si="23"/>
        <v>15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1286</v>
      </c>
      <c r="H698" s="9" t="s">
        <v>17</v>
      </c>
      <c r="I698" s="9" t="s">
        <v>922</v>
      </c>
      <c r="J698" s="3" t="s">
        <v>2088</v>
      </c>
      <c r="K698" s="13" t="s">
        <v>1287</v>
      </c>
      <c r="L698" s="14" t="s">
        <v>1288</v>
      </c>
      <c r="M698" s="17">
        <f t="shared" si="22"/>
        <v>1.836805555555554E-2</v>
      </c>
      <c r="N698">
        <f t="shared" si="23"/>
        <v>12</v>
      </c>
    </row>
    <row r="699" spans="1:14" x14ac:dyDescent="0.25">
      <c r="A699" s="11"/>
      <c r="B699" s="12"/>
      <c r="C699" s="9" t="s">
        <v>471</v>
      </c>
      <c r="D699" s="9" t="s">
        <v>472</v>
      </c>
      <c r="E699" s="9" t="s">
        <v>477</v>
      </c>
      <c r="F699" s="9" t="s">
        <v>15</v>
      </c>
      <c r="G699" s="9" t="s">
        <v>903</v>
      </c>
      <c r="H699" s="9" t="s">
        <v>17</v>
      </c>
      <c r="I699" s="9" t="s">
        <v>523</v>
      </c>
      <c r="J699" s="3" t="s">
        <v>2088</v>
      </c>
      <c r="K699" s="13" t="s">
        <v>904</v>
      </c>
      <c r="L699" s="14" t="s">
        <v>905</v>
      </c>
      <c r="M699" s="17">
        <f t="shared" si="22"/>
        <v>3.1782407407407398E-2</v>
      </c>
      <c r="N699">
        <f t="shared" si="23"/>
        <v>10</v>
      </c>
    </row>
    <row r="700" spans="1:14" x14ac:dyDescent="0.25">
      <c r="A700" s="11"/>
      <c r="B700" s="12"/>
      <c r="C700" s="9" t="s">
        <v>1648</v>
      </c>
      <c r="D700" s="9" t="s">
        <v>1649</v>
      </c>
      <c r="E700" s="9" t="s">
        <v>1650</v>
      </c>
      <c r="F700" s="9" t="s">
        <v>15</v>
      </c>
      <c r="G700" s="10" t="s">
        <v>12</v>
      </c>
      <c r="H700" s="5"/>
      <c r="I700" s="5"/>
      <c r="J700" s="6"/>
      <c r="K700" s="7"/>
      <c r="L700" s="8"/>
    </row>
    <row r="701" spans="1:14" x14ac:dyDescent="0.25">
      <c r="A701" s="11"/>
      <c r="B701" s="12"/>
      <c r="C701" s="12"/>
      <c r="D701" s="12"/>
      <c r="E701" s="12"/>
      <c r="F701" s="12"/>
      <c r="G701" s="9" t="s">
        <v>1651</v>
      </c>
      <c r="H701" s="9" t="s">
        <v>17</v>
      </c>
      <c r="I701" s="9" t="s">
        <v>1316</v>
      </c>
      <c r="J701" s="3" t="s">
        <v>2088</v>
      </c>
      <c r="K701" s="13" t="s">
        <v>1652</v>
      </c>
      <c r="L701" s="14" t="s">
        <v>1653</v>
      </c>
      <c r="M701" s="17">
        <f t="shared" si="22"/>
        <v>2.2071759259259249E-2</v>
      </c>
      <c r="N701">
        <f t="shared" si="23"/>
        <v>7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1654</v>
      </c>
      <c r="H702" s="9" t="s">
        <v>17</v>
      </c>
      <c r="I702" s="9" t="s">
        <v>1316</v>
      </c>
      <c r="J702" s="3" t="s">
        <v>2088</v>
      </c>
      <c r="K702" s="13" t="s">
        <v>1655</v>
      </c>
      <c r="L702" s="14" t="s">
        <v>1656</v>
      </c>
      <c r="M702" s="17">
        <f t="shared" si="22"/>
        <v>3.2997685185185199E-2</v>
      </c>
      <c r="N702">
        <f t="shared" si="23"/>
        <v>10</v>
      </c>
    </row>
    <row r="703" spans="1:14" x14ac:dyDescent="0.25">
      <c r="A703" s="11"/>
      <c r="B703" s="12"/>
      <c r="C703" s="9" t="s">
        <v>507</v>
      </c>
      <c r="D703" s="9" t="s">
        <v>508</v>
      </c>
      <c r="E703" s="9" t="s">
        <v>509</v>
      </c>
      <c r="F703" s="9" t="s">
        <v>15</v>
      </c>
      <c r="G703" s="10" t="s">
        <v>12</v>
      </c>
      <c r="H703" s="5"/>
      <c r="I703" s="5"/>
      <c r="J703" s="6"/>
      <c r="K703" s="7"/>
      <c r="L703" s="8"/>
    </row>
    <row r="704" spans="1:14" x14ac:dyDescent="0.25">
      <c r="A704" s="11"/>
      <c r="B704" s="12"/>
      <c r="C704" s="12"/>
      <c r="D704" s="12"/>
      <c r="E704" s="12"/>
      <c r="F704" s="12"/>
      <c r="G704" s="9" t="s">
        <v>510</v>
      </c>
      <c r="H704" s="9" t="s">
        <v>17</v>
      </c>
      <c r="I704" s="9" t="s">
        <v>18</v>
      </c>
      <c r="J704" s="3" t="s">
        <v>2088</v>
      </c>
      <c r="K704" s="13" t="s">
        <v>511</v>
      </c>
      <c r="L704" s="14" t="s">
        <v>512</v>
      </c>
      <c r="M704" s="17">
        <f t="shared" si="22"/>
        <v>1.9247685185185159E-2</v>
      </c>
      <c r="N704">
        <f t="shared" si="23"/>
        <v>16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906</v>
      </c>
      <c r="H705" s="9" t="s">
        <v>17</v>
      </c>
      <c r="I705" s="9" t="s">
        <v>523</v>
      </c>
      <c r="J705" s="3" t="s">
        <v>2088</v>
      </c>
      <c r="K705" s="13" t="s">
        <v>907</v>
      </c>
      <c r="L705" s="14" t="s">
        <v>908</v>
      </c>
      <c r="M705" s="17">
        <f t="shared" si="22"/>
        <v>1.5011574074074052E-2</v>
      </c>
      <c r="N705">
        <f t="shared" si="23"/>
        <v>6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909</v>
      </c>
      <c r="H706" s="9" t="s">
        <v>17</v>
      </c>
      <c r="I706" s="9" t="s">
        <v>523</v>
      </c>
      <c r="J706" s="3" t="s">
        <v>2088</v>
      </c>
      <c r="K706" s="13" t="s">
        <v>910</v>
      </c>
      <c r="L706" s="14" t="s">
        <v>911</v>
      </c>
      <c r="M706" s="17">
        <f t="shared" si="22"/>
        <v>6.1157407407407383E-2</v>
      </c>
      <c r="N706">
        <f t="shared" si="23"/>
        <v>12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912</v>
      </c>
      <c r="H707" s="9" t="s">
        <v>17</v>
      </c>
      <c r="I707" s="9" t="s">
        <v>523</v>
      </c>
      <c r="J707" s="3" t="s">
        <v>2088</v>
      </c>
      <c r="K707" s="13" t="s">
        <v>913</v>
      </c>
      <c r="L707" s="14" t="s">
        <v>914</v>
      </c>
      <c r="M707" s="17">
        <f t="shared" ref="M707:M770" si="24">L707-K707</f>
        <v>2.4629629629629557E-2</v>
      </c>
      <c r="N707">
        <f t="shared" ref="N707:N770" si="25">HOUR(K707)</f>
        <v>15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915</v>
      </c>
      <c r="H708" s="9" t="s">
        <v>17</v>
      </c>
      <c r="I708" s="9" t="s">
        <v>523</v>
      </c>
      <c r="J708" s="3" t="s">
        <v>2088</v>
      </c>
      <c r="K708" s="13" t="s">
        <v>916</v>
      </c>
      <c r="L708" s="14" t="s">
        <v>917</v>
      </c>
      <c r="M708" s="17">
        <f t="shared" si="24"/>
        <v>1.7476851851851882E-2</v>
      </c>
      <c r="N708">
        <f t="shared" si="25"/>
        <v>16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1289</v>
      </c>
      <c r="H709" s="9" t="s">
        <v>17</v>
      </c>
      <c r="I709" s="9" t="s">
        <v>922</v>
      </c>
      <c r="J709" s="3" t="s">
        <v>2088</v>
      </c>
      <c r="K709" s="13" t="s">
        <v>1290</v>
      </c>
      <c r="L709" s="14" t="s">
        <v>1291</v>
      </c>
      <c r="M709" s="17">
        <f t="shared" si="24"/>
        <v>1.6168981481481493E-2</v>
      </c>
      <c r="N709">
        <f t="shared" si="25"/>
        <v>8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1292</v>
      </c>
      <c r="H710" s="9" t="s">
        <v>17</v>
      </c>
      <c r="I710" s="9" t="s">
        <v>922</v>
      </c>
      <c r="J710" s="3" t="s">
        <v>2088</v>
      </c>
      <c r="K710" s="13" t="s">
        <v>1293</v>
      </c>
      <c r="L710" s="14" t="s">
        <v>1294</v>
      </c>
      <c r="M710" s="17">
        <f t="shared" si="24"/>
        <v>4.8819444444444471E-2</v>
      </c>
      <c r="N710">
        <f t="shared" si="25"/>
        <v>9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1295</v>
      </c>
      <c r="H711" s="9" t="s">
        <v>17</v>
      </c>
      <c r="I711" s="9" t="s">
        <v>922</v>
      </c>
      <c r="J711" s="3" t="s">
        <v>2088</v>
      </c>
      <c r="K711" s="13" t="s">
        <v>1296</v>
      </c>
      <c r="L711" s="14" t="s">
        <v>1297</v>
      </c>
      <c r="M711" s="17">
        <f t="shared" si="24"/>
        <v>1.359953703703709E-2</v>
      </c>
      <c r="N711">
        <f t="shared" si="25"/>
        <v>12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1298</v>
      </c>
      <c r="H712" s="9" t="s">
        <v>17</v>
      </c>
      <c r="I712" s="9" t="s">
        <v>922</v>
      </c>
      <c r="J712" s="3" t="s">
        <v>2088</v>
      </c>
      <c r="K712" s="13" t="s">
        <v>1299</v>
      </c>
      <c r="L712" s="14" t="s">
        <v>1300</v>
      </c>
      <c r="M712" s="17">
        <f t="shared" si="24"/>
        <v>2.4085648148148175E-2</v>
      </c>
      <c r="N712">
        <f t="shared" si="25"/>
        <v>14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1657</v>
      </c>
      <c r="H713" s="9" t="s">
        <v>17</v>
      </c>
      <c r="I713" s="9" t="s">
        <v>1316</v>
      </c>
      <c r="J713" s="3" t="s">
        <v>2088</v>
      </c>
      <c r="K713" s="13" t="s">
        <v>1658</v>
      </c>
      <c r="L713" s="14" t="s">
        <v>1659</v>
      </c>
      <c r="M713" s="17">
        <f t="shared" si="24"/>
        <v>2.6666666666666672E-2</v>
      </c>
      <c r="N713">
        <f t="shared" si="25"/>
        <v>6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1973</v>
      </c>
      <c r="H714" s="9" t="s">
        <v>17</v>
      </c>
      <c r="I714" s="9" t="s">
        <v>1680</v>
      </c>
      <c r="J714" s="3" t="s">
        <v>2088</v>
      </c>
      <c r="K714" s="13" t="s">
        <v>1974</v>
      </c>
      <c r="L714" s="14" t="s">
        <v>1975</v>
      </c>
      <c r="M714" s="17">
        <f t="shared" si="24"/>
        <v>1.591435185185186E-2</v>
      </c>
      <c r="N714">
        <f t="shared" si="25"/>
        <v>10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1976</v>
      </c>
      <c r="H715" s="9" t="s">
        <v>17</v>
      </c>
      <c r="I715" s="9" t="s">
        <v>1680</v>
      </c>
      <c r="J715" s="3" t="s">
        <v>2088</v>
      </c>
      <c r="K715" s="13" t="s">
        <v>1939</v>
      </c>
      <c r="L715" s="14" t="s">
        <v>1977</v>
      </c>
      <c r="M715" s="17">
        <f t="shared" si="24"/>
        <v>1.41782407407407E-2</v>
      </c>
      <c r="N715">
        <f t="shared" si="25"/>
        <v>13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1978</v>
      </c>
      <c r="H716" s="9" t="s">
        <v>17</v>
      </c>
      <c r="I716" s="9" t="s">
        <v>1680</v>
      </c>
      <c r="J716" s="3" t="s">
        <v>2088</v>
      </c>
      <c r="K716" s="13" t="s">
        <v>1979</v>
      </c>
      <c r="L716" s="14" t="s">
        <v>1980</v>
      </c>
      <c r="M716" s="17">
        <f t="shared" si="24"/>
        <v>1.4421296296296293E-2</v>
      </c>
      <c r="N716">
        <f t="shared" si="25"/>
        <v>14</v>
      </c>
    </row>
    <row r="717" spans="1:14" x14ac:dyDescent="0.25">
      <c r="A717" s="11"/>
      <c r="B717" s="12"/>
      <c r="C717" s="9" t="s">
        <v>1301</v>
      </c>
      <c r="D717" s="9" t="s">
        <v>1302</v>
      </c>
      <c r="E717" s="9" t="s">
        <v>1303</v>
      </c>
      <c r="F717" s="9" t="s">
        <v>15</v>
      </c>
      <c r="G717" s="9" t="s">
        <v>1304</v>
      </c>
      <c r="H717" s="9" t="s">
        <v>17</v>
      </c>
      <c r="I717" s="9" t="s">
        <v>922</v>
      </c>
      <c r="J717" s="3" t="s">
        <v>2088</v>
      </c>
      <c r="K717" s="13" t="s">
        <v>1305</v>
      </c>
      <c r="L717" s="14" t="s">
        <v>258</v>
      </c>
      <c r="M717" s="17">
        <f t="shared" si="24"/>
        <v>2.5613425925925859E-2</v>
      </c>
      <c r="N717">
        <f t="shared" si="25"/>
        <v>13</v>
      </c>
    </row>
    <row r="718" spans="1:14" x14ac:dyDescent="0.25">
      <c r="A718" s="11"/>
      <c r="B718" s="12"/>
      <c r="C718" s="9" t="s">
        <v>1660</v>
      </c>
      <c r="D718" s="9" t="s">
        <v>1661</v>
      </c>
      <c r="E718" s="9" t="s">
        <v>1662</v>
      </c>
      <c r="F718" s="9" t="s">
        <v>15</v>
      </c>
      <c r="G718" s="9" t="s">
        <v>1663</v>
      </c>
      <c r="H718" s="9" t="s">
        <v>17</v>
      </c>
      <c r="I718" s="9" t="s">
        <v>1316</v>
      </c>
      <c r="J718" s="3" t="s">
        <v>2088</v>
      </c>
      <c r="K718" s="13" t="s">
        <v>1664</v>
      </c>
      <c r="L718" s="14" t="s">
        <v>1665</v>
      </c>
      <c r="M718" s="17">
        <f t="shared" si="24"/>
        <v>1.70717592592593E-2</v>
      </c>
      <c r="N718">
        <f t="shared" si="25"/>
        <v>12</v>
      </c>
    </row>
    <row r="719" spans="1:14" x14ac:dyDescent="0.25">
      <c r="A719" s="11"/>
      <c r="B719" s="12"/>
      <c r="C719" s="9" t="s">
        <v>513</v>
      </c>
      <c r="D719" s="9" t="s">
        <v>514</v>
      </c>
      <c r="E719" s="9" t="s">
        <v>515</v>
      </c>
      <c r="F719" s="9" t="s">
        <v>15</v>
      </c>
      <c r="G719" s="10" t="s">
        <v>12</v>
      </c>
      <c r="H719" s="5"/>
      <c r="I719" s="5"/>
      <c r="J719" s="6"/>
      <c r="K719" s="7"/>
      <c r="L719" s="8"/>
    </row>
    <row r="720" spans="1:14" x14ac:dyDescent="0.25">
      <c r="A720" s="11"/>
      <c r="B720" s="12"/>
      <c r="C720" s="12"/>
      <c r="D720" s="12"/>
      <c r="E720" s="12"/>
      <c r="F720" s="12"/>
      <c r="G720" s="9" t="s">
        <v>516</v>
      </c>
      <c r="H720" s="9" t="s">
        <v>17</v>
      </c>
      <c r="I720" s="9" t="s">
        <v>18</v>
      </c>
      <c r="J720" s="3" t="s">
        <v>2088</v>
      </c>
      <c r="K720" s="13" t="s">
        <v>517</v>
      </c>
      <c r="L720" s="14" t="s">
        <v>518</v>
      </c>
      <c r="M720" s="17">
        <f t="shared" si="24"/>
        <v>1.4224537037037077E-2</v>
      </c>
      <c r="N720">
        <f t="shared" si="25"/>
        <v>18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1306</v>
      </c>
      <c r="H721" s="9" t="s">
        <v>17</v>
      </c>
      <c r="I721" s="9" t="s">
        <v>922</v>
      </c>
      <c r="J721" s="3" t="s">
        <v>2088</v>
      </c>
      <c r="K721" s="13" t="s">
        <v>1307</v>
      </c>
      <c r="L721" s="14" t="s">
        <v>1308</v>
      </c>
      <c r="M721" s="17">
        <f t="shared" si="24"/>
        <v>1.7916666666666747E-2</v>
      </c>
      <c r="N721">
        <f t="shared" si="25"/>
        <v>11</v>
      </c>
    </row>
    <row r="722" spans="1:14" x14ac:dyDescent="0.25">
      <c r="A722" s="11"/>
      <c r="B722" s="12"/>
      <c r="C722" s="9" t="s">
        <v>1309</v>
      </c>
      <c r="D722" s="9" t="s">
        <v>1310</v>
      </c>
      <c r="E722" s="9" t="s">
        <v>1311</v>
      </c>
      <c r="F722" s="9" t="s">
        <v>15</v>
      </c>
      <c r="G722" s="10" t="s">
        <v>12</v>
      </c>
      <c r="H722" s="5"/>
      <c r="I722" s="5"/>
      <c r="J722" s="6"/>
      <c r="K722" s="7"/>
      <c r="L722" s="8"/>
    </row>
    <row r="723" spans="1:14" x14ac:dyDescent="0.25">
      <c r="A723" s="11"/>
      <c r="B723" s="12"/>
      <c r="C723" s="12"/>
      <c r="D723" s="12"/>
      <c r="E723" s="12"/>
      <c r="F723" s="12"/>
      <c r="G723" s="9" t="s">
        <v>1312</v>
      </c>
      <c r="H723" s="9" t="s">
        <v>17</v>
      </c>
      <c r="I723" s="9" t="s">
        <v>922</v>
      </c>
      <c r="J723" s="3" t="s">
        <v>2088</v>
      </c>
      <c r="K723" s="13" t="s">
        <v>1313</v>
      </c>
      <c r="L723" s="14" t="s">
        <v>1314</v>
      </c>
      <c r="M723" s="17">
        <f t="shared" si="24"/>
        <v>2.5960648148148191E-2</v>
      </c>
      <c r="N723">
        <f t="shared" si="25"/>
        <v>8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1666</v>
      </c>
      <c r="H724" s="9" t="s">
        <v>17</v>
      </c>
      <c r="I724" s="9" t="s">
        <v>1316</v>
      </c>
      <c r="J724" s="3" t="s">
        <v>2088</v>
      </c>
      <c r="K724" s="13" t="s">
        <v>1667</v>
      </c>
      <c r="L724" s="14" t="s">
        <v>1668</v>
      </c>
      <c r="M724" s="17">
        <f t="shared" si="24"/>
        <v>3.0821759259259229E-2</v>
      </c>
      <c r="N724">
        <f t="shared" si="25"/>
        <v>8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1981</v>
      </c>
      <c r="H725" s="9" t="s">
        <v>17</v>
      </c>
      <c r="I725" s="9" t="s">
        <v>1680</v>
      </c>
      <c r="J725" s="3" t="s">
        <v>2088</v>
      </c>
      <c r="K725" s="13" t="s">
        <v>268</v>
      </c>
      <c r="L725" s="14" t="s">
        <v>1982</v>
      </c>
      <c r="M725" s="17">
        <f t="shared" si="24"/>
        <v>4.2372685185185166E-2</v>
      </c>
      <c r="N725">
        <f t="shared" si="25"/>
        <v>9</v>
      </c>
    </row>
    <row r="726" spans="1:14" x14ac:dyDescent="0.25">
      <c r="A726" s="11"/>
      <c r="B726" s="12"/>
      <c r="C726" s="9" t="s">
        <v>487</v>
      </c>
      <c r="D726" s="9" t="s">
        <v>488</v>
      </c>
      <c r="E726" s="9" t="s">
        <v>489</v>
      </c>
      <c r="F726" s="9" t="s">
        <v>15</v>
      </c>
      <c r="G726" s="10" t="s">
        <v>12</v>
      </c>
      <c r="H726" s="5"/>
      <c r="I726" s="5"/>
      <c r="J726" s="6"/>
      <c r="K726" s="7"/>
      <c r="L726" s="8"/>
      <c r="M726" s="17">
        <f t="shared" si="24"/>
        <v>0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519</v>
      </c>
      <c r="H727" s="9" t="s">
        <v>17</v>
      </c>
      <c r="I727" s="9" t="s">
        <v>18</v>
      </c>
      <c r="J727" s="3" t="s">
        <v>2088</v>
      </c>
      <c r="K727" s="13" t="s">
        <v>520</v>
      </c>
      <c r="L727" s="14" t="s">
        <v>521</v>
      </c>
      <c r="M727" s="17">
        <f t="shared" si="24"/>
        <v>3.1597222222222276E-2</v>
      </c>
      <c r="N727">
        <f t="shared" si="25"/>
        <v>13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918</v>
      </c>
      <c r="H728" s="9" t="s">
        <v>17</v>
      </c>
      <c r="I728" s="9" t="s">
        <v>523</v>
      </c>
      <c r="J728" s="3" t="s">
        <v>2088</v>
      </c>
      <c r="K728" s="13" t="s">
        <v>919</v>
      </c>
      <c r="L728" s="14" t="s">
        <v>920</v>
      </c>
      <c r="M728" s="17">
        <f t="shared" si="24"/>
        <v>1.3437499999999991E-2</v>
      </c>
      <c r="N728">
        <f t="shared" si="25"/>
        <v>9</v>
      </c>
    </row>
    <row r="729" spans="1:14" x14ac:dyDescent="0.25">
      <c r="A729" s="11"/>
      <c r="B729" s="11"/>
      <c r="C729" s="11"/>
      <c r="D729" s="11"/>
      <c r="E729" s="11"/>
      <c r="F729" s="11"/>
      <c r="G729" s="3" t="s">
        <v>1669</v>
      </c>
      <c r="H729" s="3" t="s">
        <v>17</v>
      </c>
      <c r="I729" s="3" t="s">
        <v>1316</v>
      </c>
      <c r="J729" s="3" t="s">
        <v>2088</v>
      </c>
      <c r="K729" s="15" t="s">
        <v>1670</v>
      </c>
      <c r="L729" s="16" t="s">
        <v>1671</v>
      </c>
      <c r="M729" s="17">
        <f t="shared" si="24"/>
        <v>1.4629629629629659E-2</v>
      </c>
      <c r="N729">
        <f t="shared" si="25"/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Mar 14, 2022</vt:lpstr>
      <vt:lpstr>Tue, Mar 15, 2022</vt:lpstr>
      <vt:lpstr>Wed, Mar 16, 2022</vt:lpstr>
      <vt:lpstr>Thu, Mar 17, 2022</vt:lpstr>
      <vt:lpstr>Fri, Mar 18, 2022</vt:lpstr>
      <vt:lpstr>Sat, Mar 19, 2022</vt:lpstr>
      <vt:lpstr>Sun, Mar 20, 2022</vt:lpstr>
      <vt:lpstr>Week 11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2022-03-18T12:03:07Z</dcterms:created>
  <dcterms:modified xsi:type="dcterms:W3CDTF">2022-03-21T16:54:14Z</dcterms:modified>
</cp:coreProperties>
</file>